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tab.jalal\dev\ATOM-Reporting\Dev\"/>
    </mc:Choice>
  </mc:AlternateContent>
  <xr:revisionPtr revIDLastSave="0" documentId="13_ncr:1_{2AF76824-174B-442F-BC5B-3E591CCF0197}" xr6:coauthVersionLast="47" xr6:coauthVersionMax="47" xr10:uidLastSave="{00000000-0000-0000-0000-000000000000}"/>
  <bookViews>
    <workbookView xWindow="-110" yWindow="-110" windowWidth="38620" windowHeight="21360" activeTab="2" xr2:uid="{6555EF93-5156-4F2D-ADC8-31DDABF81151}"/>
  </bookViews>
  <sheets>
    <sheet name="Sheet3" sheetId="3" r:id="rId1"/>
    <sheet name="AllTim" sheetId="4" r:id="rId2"/>
    <sheet name="AllTime" sheetId="5" r:id="rId3"/>
    <sheet name="_stats_AggregatedMeasure2" sheetId="1" r:id="rId4"/>
    <sheet name="Lookups" sheetId="2" r:id="rId5"/>
  </sheets>
  <definedNames>
    <definedName name="_xlnm._FilterDatabase" localSheetId="3" hidden="1">_stats_AggregatedMeasure2!$A$1:$L$558</definedName>
    <definedName name="_xlnm._FilterDatabase" localSheetId="1" hidden="1">AllTim!$A$1:$L$49</definedName>
  </definedNames>
  <calcPr calcId="191029"/>
  <pivotCaches>
    <pivotCache cacheId="7" r:id="rId6"/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5" l="1"/>
  <c r="N14" i="5"/>
  <c r="R11" i="5"/>
  <c r="M14" i="5"/>
  <c r="Q11" i="5"/>
  <c r="P11" i="5"/>
  <c r="O11" i="5"/>
  <c r="N11" i="5"/>
  <c r="M11" i="5"/>
  <c r="D6" i="5"/>
  <c r="D10" i="5" s="1"/>
  <c r="C6" i="5"/>
  <c r="C10" i="5" s="1"/>
  <c r="B6" i="5"/>
  <c r="B10" i="5" s="1"/>
  <c r="F6" i="5"/>
  <c r="E6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L2" i="4"/>
  <c r="K2" i="4"/>
  <c r="J18" i="3"/>
  <c r="I18" i="3"/>
  <c r="K11" i="3"/>
  <c r="J11" i="3"/>
  <c r="I11" i="3"/>
  <c r="K10" i="3"/>
  <c r="K9" i="3"/>
  <c r="I10" i="3"/>
  <c r="J10" i="3"/>
  <c r="J9" i="3"/>
  <c r="I9" i="3"/>
  <c r="I4" i="3"/>
  <c r="J6" i="3"/>
  <c r="K6" i="3"/>
  <c r="I6" i="3"/>
  <c r="M6" i="3"/>
  <c r="J5" i="3"/>
  <c r="K5" i="3"/>
  <c r="I5" i="3"/>
  <c r="J4" i="3"/>
  <c r="K4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2" i="1"/>
</calcChain>
</file>

<file path=xl/sharedStrings.xml><?xml version="1.0" encoding="utf-8"?>
<sst xmlns="http://schemas.openxmlformats.org/spreadsheetml/2006/main" count="417" uniqueCount="292">
  <si>
    <t>ID</t>
  </si>
  <si>
    <t>FirstValue</t>
  </si>
  <si>
    <t>MidValue</t>
  </si>
  <si>
    <t>LastValue</t>
  </si>
  <si>
    <t>ProgramID</t>
  </si>
  <si>
    <t>PDCDrugID</t>
  </si>
  <si>
    <t>NumContributors</t>
  </si>
  <si>
    <t>NumContributorsMid</t>
  </si>
  <si>
    <t>MeasureGroupID</t>
  </si>
  <si>
    <t>MeasurePeriodID</t>
  </si>
  <si>
    <t>MeasureName</t>
  </si>
  <si>
    <t>TableName</t>
  </si>
  <si>
    <t>FieldName</t>
  </si>
  <si>
    <t>ReportingDomainID</t>
  </si>
  <si>
    <t>SDS</t>
  </si>
  <si>
    <t>Score</t>
  </si>
  <si>
    <t>K10</t>
  </si>
  <si>
    <t>Kessler10</t>
  </si>
  <si>
    <t>QoL</t>
  </si>
  <si>
    <t>RecentLifestyleImpactConcern</t>
  </si>
  <si>
    <t>Past4WkQualityOfLifeScore</t>
  </si>
  <si>
    <t>MentalHealth</t>
  </si>
  <si>
    <t>Past4WkMentalHealth</t>
  </si>
  <si>
    <t>PhysicalHealth</t>
  </si>
  <si>
    <t>Past4WkPhysicalHealth</t>
  </si>
  <si>
    <t>PhysicalHealthCausedProbs</t>
  </si>
  <si>
    <t>Past4WkHowOftenPhysicalHealthCausedProblems</t>
  </si>
  <si>
    <t>MentalHealthCausedProbs</t>
  </si>
  <si>
    <t>Past4WkHowOftenMentalHealthCausedProblems</t>
  </si>
  <si>
    <t>UseLedToProblemsWithFamilyFriend</t>
  </si>
  <si>
    <t>Past4WkUseLedToProblemsWithFamilyFriend</t>
  </si>
  <si>
    <t>DailyLivingImpacted</t>
  </si>
  <si>
    <t>Past4WkDailyLivingImpacted</t>
  </si>
  <si>
    <t>DifficultyFindingHousing</t>
  </si>
  <si>
    <t>Past4WkDifficultyFindingHousing</t>
  </si>
  <si>
    <t>IllegalActivitiesFrequency</t>
  </si>
  <si>
    <t>Past4WkHowOftenIllegalActivities</t>
  </si>
  <si>
    <t>NumDaysIn28</t>
  </si>
  <si>
    <t>DrugOfConcern</t>
  </si>
  <si>
    <t>DaysInLast28</t>
  </si>
  <si>
    <t>HowMuchPerOccasion</t>
  </si>
  <si>
    <t>Name</t>
  </si>
  <si>
    <t>SurveyCode</t>
  </si>
  <si>
    <t>AgencyCode</t>
  </si>
  <si>
    <t>AgencyLocation</t>
  </si>
  <si>
    <t>TSS</t>
  </si>
  <si>
    <t>82A000002</t>
  </si>
  <si>
    <t>Arcadia CoCo</t>
  </si>
  <si>
    <t>ARCCOCO</t>
  </si>
  <si>
    <t>82A000004_1</t>
  </si>
  <si>
    <t>Arcadia Resi</t>
  </si>
  <si>
    <t>ARCRESI</t>
  </si>
  <si>
    <t>82A000004</t>
  </si>
  <si>
    <t>Sapphire Health &amp; Wellbeing Service</t>
  </si>
  <si>
    <t>SAPPHIRE</t>
  </si>
  <si>
    <t>12QQ03076</t>
  </si>
  <si>
    <t>Eurobodalla</t>
  </si>
  <si>
    <t>EUROPATH</t>
  </si>
  <si>
    <t>12QQ03062</t>
  </si>
  <si>
    <t>Monaro</t>
  </si>
  <si>
    <t>MONPATH</t>
  </si>
  <si>
    <t>12QQ03061</t>
  </si>
  <si>
    <t>Bega</t>
  </si>
  <si>
    <t>BEGAPATH</t>
  </si>
  <si>
    <t>12QQ03063</t>
  </si>
  <si>
    <t>Murrumbidgee Ice</t>
  </si>
  <si>
    <t>MURMICE</t>
  </si>
  <si>
    <t>13K034</t>
  </si>
  <si>
    <t>Goulburn General</t>
  </si>
  <si>
    <t>GOLBGNRL</t>
  </si>
  <si>
    <t>12QQ03022</t>
  </si>
  <si>
    <t>Goulburn Ice</t>
  </si>
  <si>
    <t>GOLBICE</t>
  </si>
  <si>
    <t>13Q035</t>
  </si>
  <si>
    <t>Murrumbidgee Pre/Post</t>
  </si>
  <si>
    <t>MURMPP</t>
  </si>
  <si>
    <t>12KK03024</t>
  </si>
  <si>
    <t>Murrumbidgee Work It Out</t>
  </si>
  <si>
    <t>MURMWIO</t>
  </si>
  <si>
    <t>12KK03025</t>
  </si>
  <si>
    <t>Murrumbidgee Headspace Griffith</t>
  </si>
  <si>
    <t>MURMHEAD</t>
  </si>
  <si>
    <t>12KK03023</t>
  </si>
  <si>
    <t>ProgramName</t>
  </si>
  <si>
    <t>MeasureGroupName</t>
  </si>
  <si>
    <t>(Multiple Items)</t>
  </si>
  <si>
    <t>Column Labels</t>
  </si>
  <si>
    <t>Grand Total</t>
  </si>
  <si>
    <t>Row Labels</t>
  </si>
  <si>
    <t>0 Total</t>
  </si>
  <si>
    <t>0.33 Total</t>
  </si>
  <si>
    <t>Drug</t>
  </si>
  <si>
    <t>MDSCode</t>
  </si>
  <si>
    <t>Inadequately described</t>
  </si>
  <si>
    <t>Not stated</t>
  </si>
  <si>
    <t>Pharmaceutical Opioids, n.f.d.</t>
  </si>
  <si>
    <t>Psychostimulants, n.f.d.</t>
  </si>
  <si>
    <t>Gambling</t>
  </si>
  <si>
    <t>Codeine</t>
  </si>
  <si>
    <t>Morphine</t>
  </si>
  <si>
    <t>Organic Opiate Analgesics, n.e.c.</t>
  </si>
  <si>
    <t>Buprenorphine</t>
  </si>
  <si>
    <t>Heroin</t>
  </si>
  <si>
    <t>Oxycodone</t>
  </si>
  <si>
    <t>Semisynthetic Opioid Analgesics, n.e.c.</t>
  </si>
  <si>
    <t>Fentanyl</t>
  </si>
  <si>
    <t>Fentanyl analogues</t>
  </si>
  <si>
    <t>Levomethadyl acetate hydrochloride</t>
  </si>
  <si>
    <t>Meperidine analogues</t>
  </si>
  <si>
    <t>Methadone</t>
  </si>
  <si>
    <t>Pethidine</t>
  </si>
  <si>
    <t>Synthetic Opioid Analgesics, n.e.c.</t>
  </si>
  <si>
    <t>Acetylsalicylic acid</t>
  </si>
  <si>
    <t>Paracetamol</t>
  </si>
  <si>
    <t>Non Opioid Analgesics, n.e.c.</t>
  </si>
  <si>
    <t>Ethanol</t>
  </si>
  <si>
    <t>Methanol</t>
  </si>
  <si>
    <t>Alcohols, n.e.c.</t>
  </si>
  <si>
    <t>Ketamine</t>
  </si>
  <si>
    <t>Nitrous oxide</t>
  </si>
  <si>
    <t>Phencyclidine</t>
  </si>
  <si>
    <t>Propofol</t>
  </si>
  <si>
    <t>Anaesthetics, n.e.c.</t>
  </si>
  <si>
    <t>Amylobarbitone</t>
  </si>
  <si>
    <t>Methylphenobarbitone</t>
  </si>
  <si>
    <t>Phenobarbitone</t>
  </si>
  <si>
    <t>Barbiturates, n.e.c.</t>
  </si>
  <si>
    <t>Benzodiazepines, n.f.d.</t>
  </si>
  <si>
    <t>Alprazolam</t>
  </si>
  <si>
    <t>Clonazepam</t>
  </si>
  <si>
    <t>Diazepam</t>
  </si>
  <si>
    <t>Flunitrazepam</t>
  </si>
  <si>
    <t>Lorazepam</t>
  </si>
  <si>
    <t>Nitrazepam</t>
  </si>
  <si>
    <t>Oxazepam</t>
  </si>
  <si>
    <t>Temazepam</t>
  </si>
  <si>
    <t>Benzodiazepines, n.e.c.</t>
  </si>
  <si>
    <t>Gamma-hydroxybutyrate</t>
  </si>
  <si>
    <t>Gamma-butrolactone</t>
  </si>
  <si>
    <t>1,4-butanediol</t>
  </si>
  <si>
    <t>GHB type Drugs and Analogues, n.e.c.</t>
  </si>
  <si>
    <t>Chlormethiazole</t>
  </si>
  <si>
    <t>Kava lactones</t>
  </si>
  <si>
    <t>Zopiclone</t>
  </si>
  <si>
    <t>Docylamine</t>
  </si>
  <si>
    <t>Promethazine</t>
  </si>
  <si>
    <t>Zolpidem</t>
  </si>
  <si>
    <t>Amphetamines, n.f.d.</t>
  </si>
  <si>
    <t>Amphetamine</t>
  </si>
  <si>
    <t>Dexamphetamine</t>
  </si>
  <si>
    <t>Methamphetamine</t>
  </si>
  <si>
    <t>Amphetamine analogues</t>
  </si>
  <si>
    <t>Amphetamines, n.e.c.</t>
  </si>
  <si>
    <t>Ephedrine</t>
  </si>
  <si>
    <t>Norephedrine</t>
  </si>
  <si>
    <t>Pseudoephedrine</t>
  </si>
  <si>
    <t>Ephedra Alkaloids, n.e.c.</t>
  </si>
  <si>
    <t>DOB</t>
  </si>
  <si>
    <t>DOM</t>
  </si>
  <si>
    <t>MDA</t>
  </si>
  <si>
    <t>MDEA</t>
  </si>
  <si>
    <t>MDMA/Ecstasy</t>
  </si>
  <si>
    <t>Mescaline</t>
  </si>
  <si>
    <t>PMA</t>
  </si>
  <si>
    <t>TMA</t>
  </si>
  <si>
    <t>DOI</t>
  </si>
  <si>
    <t>PMMA</t>
  </si>
  <si>
    <t>2C-B</t>
  </si>
  <si>
    <t>Phenethylamine analogues</t>
  </si>
  <si>
    <t>Phenethylamines, n.e.c.</t>
  </si>
  <si>
    <t>Atropinic alkaloids</t>
  </si>
  <si>
    <t>Diethyltryptamine</t>
  </si>
  <si>
    <t>Dimethyltryptamine</t>
  </si>
  <si>
    <t>Lysergic acid diethylamide</t>
  </si>
  <si>
    <t>Psilocybin or Psilocin</t>
  </si>
  <si>
    <t>Tryptamine anologues</t>
  </si>
  <si>
    <t>Tryptamines, n.e.c.</t>
  </si>
  <si>
    <t>Amyl nitrate</t>
  </si>
  <si>
    <t>Butyl nitrate</t>
  </si>
  <si>
    <t>Volatile Nitrates, n.e.c.</t>
  </si>
  <si>
    <t>Cathinone</t>
  </si>
  <si>
    <t>Methcathinone</t>
  </si>
  <si>
    <t>Cathinone analogues</t>
  </si>
  <si>
    <t>Cathinones, n.e.c.</t>
  </si>
  <si>
    <t>1-Benzylpiperazine</t>
  </si>
  <si>
    <t>1-(3-Trifluoromethylphenyl)-piperazine</t>
  </si>
  <si>
    <t>Phenylipiperazine analogues</t>
  </si>
  <si>
    <t>Piperazines, n.e.c.</t>
  </si>
  <si>
    <t>Caffeine</t>
  </si>
  <si>
    <t>Cocaine</t>
  </si>
  <si>
    <t>Methylphenidate</t>
  </si>
  <si>
    <t>Nicotine</t>
  </si>
  <si>
    <t>Other Stimulants and Hallucinogens, n.e.c.</t>
  </si>
  <si>
    <t>Boldenone</t>
  </si>
  <si>
    <t>Dehydroepiandrosterone</t>
  </si>
  <si>
    <t>Fluoxymesterone</t>
  </si>
  <si>
    <t>Mesterolone</t>
  </si>
  <si>
    <t>Methandriol</t>
  </si>
  <si>
    <t>Methenolone</t>
  </si>
  <si>
    <t>Nandrolone</t>
  </si>
  <si>
    <t>Oxandrolone</t>
  </si>
  <si>
    <t>Stanozolol</t>
  </si>
  <si>
    <t>Testosterone</t>
  </si>
  <si>
    <t>Anabolic Androgenic Steroids, n.e.c.</t>
  </si>
  <si>
    <t>Eformoterol</t>
  </si>
  <si>
    <t>Fenoterol</t>
  </si>
  <si>
    <t>Salbutamol</t>
  </si>
  <si>
    <t>Beta2 Agonists, n.e.c.</t>
  </si>
  <si>
    <t>Chorionic gonadotrophin</t>
  </si>
  <si>
    <t>Corticotrophin</t>
  </si>
  <si>
    <t>Erythropoietin</t>
  </si>
  <si>
    <t>Growth hormone</t>
  </si>
  <si>
    <t>Insulin</t>
  </si>
  <si>
    <t>Peptide Hormones, Mimetics and Analogues, n.e.c.</t>
  </si>
  <si>
    <t>Sulfonylurea hypoglycaemic agents</t>
  </si>
  <si>
    <t>Tamoxifen</t>
  </si>
  <si>
    <t>Thyroxine</t>
  </si>
  <si>
    <t>Other Anabolic Agents and Selected Hormones, n.e.c.</t>
  </si>
  <si>
    <t>Moclobemide</t>
  </si>
  <si>
    <t>Phenelzine</t>
  </si>
  <si>
    <t>Tranylcypromine</t>
  </si>
  <si>
    <t>Monoamine Oxidase Inhibitors, n.e.c.</t>
  </si>
  <si>
    <t>Chlorpromazine</t>
  </si>
  <si>
    <t>Fluphenazine</t>
  </si>
  <si>
    <t>Pericyazine</t>
  </si>
  <si>
    <t>Thioridazine</t>
  </si>
  <si>
    <t>Trifluoperazin</t>
  </si>
  <si>
    <t>Phenothiazines, n.e.c.</t>
  </si>
  <si>
    <t>Citalopram</t>
  </si>
  <si>
    <t>Fluoxetine</t>
  </si>
  <si>
    <t>Paroxetine</t>
  </si>
  <si>
    <t>Sertraline</t>
  </si>
  <si>
    <t>Serotonin Reuptake Inhibitors, n.e.c.</t>
  </si>
  <si>
    <t>Flupenthixol</t>
  </si>
  <si>
    <t>Thiothixene</t>
  </si>
  <si>
    <t>Thioxanthenes, n.e.c.</t>
  </si>
  <si>
    <t>Amitriptyline</t>
  </si>
  <si>
    <t xml:space="preserve">Clomipramine </t>
  </si>
  <si>
    <t>Dothiepin</t>
  </si>
  <si>
    <t>Doxepin</t>
  </si>
  <si>
    <t>Nortriptyline</t>
  </si>
  <si>
    <t>Tricyclic Antidepressants, n.e.c.</t>
  </si>
  <si>
    <t>Amisulpride</t>
  </si>
  <si>
    <t>Aripriprazole</t>
  </si>
  <si>
    <t>Clozapine</t>
  </si>
  <si>
    <t>Olanzapine</t>
  </si>
  <si>
    <t>Quetiapine</t>
  </si>
  <si>
    <t>Risperidone</t>
  </si>
  <si>
    <t>Ziprasidone</t>
  </si>
  <si>
    <t>Atypical Antipsychotics, n.e.c.</t>
  </si>
  <si>
    <t>Butyrophenones</t>
  </si>
  <si>
    <t>Lithium</t>
  </si>
  <si>
    <t>Mianserin</t>
  </si>
  <si>
    <t>Other Antidepressants and Antipsychotics, n.e.c.</t>
  </si>
  <si>
    <t>Butane</t>
  </si>
  <si>
    <t>Petroleum</t>
  </si>
  <si>
    <t>Propane</t>
  </si>
  <si>
    <t>Aliphatic Hydrocarbons, n.e.c.</t>
  </si>
  <si>
    <t>Toluene</t>
  </si>
  <si>
    <t>Xylene</t>
  </si>
  <si>
    <t>Aromatic Hydrocarbons, n.e.c.</t>
  </si>
  <si>
    <t>Bromochlorodifluoromethane</t>
  </si>
  <si>
    <t>Chloroform</t>
  </si>
  <si>
    <t>Tetrachloroethylene</t>
  </si>
  <si>
    <t>Trichloroethane</t>
  </si>
  <si>
    <t>Trichloroethylene</t>
  </si>
  <si>
    <t>Halogenated Hydrocarbons, n.e.c.</t>
  </si>
  <si>
    <t xml:space="preserve">Acetone </t>
  </si>
  <si>
    <t>Ethyl acetate</t>
  </si>
  <si>
    <t>Other Volatile Solvents, n.e.c.</t>
  </si>
  <si>
    <t>Cannabinoids and Related Drugs, n.f.d.</t>
  </si>
  <si>
    <t>Cannabinoids</t>
  </si>
  <si>
    <t>Cannabinoid agonists</t>
  </si>
  <si>
    <t>Cannabinoids and Related Drugs, n.e.c.</t>
  </si>
  <si>
    <t>Antikaliuretics</t>
  </si>
  <si>
    <t>Loop diuretics</t>
  </si>
  <si>
    <t>Thiazides</t>
  </si>
  <si>
    <t>Diuretics, n.e.c.</t>
  </si>
  <si>
    <t>Naloxone</t>
  </si>
  <si>
    <t>Naltrexone</t>
  </si>
  <si>
    <t>Opioid Antagonists, n.e.c.</t>
  </si>
  <si>
    <t>Laxatives</t>
  </si>
  <si>
    <t>Other Drugs of Concern</t>
  </si>
  <si>
    <t>Avg First</t>
  </si>
  <si>
    <t>Avg Mid</t>
  </si>
  <si>
    <t>Avg Last</t>
  </si>
  <si>
    <t>Contributors</t>
  </si>
  <si>
    <t>Physical Health Problem Daily Life</t>
  </si>
  <si>
    <t>Average of FirstValue</t>
  </si>
  <si>
    <t>Average of MidValue</t>
  </si>
  <si>
    <t>Average of LastValue</t>
  </si>
  <si>
    <t>C:\Users\aftab.jalal\dev\ATOM-Backend\Analysis\SummaryReportComparisonInvestigation.sql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</si>
</sst>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Sheet3!$H$17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Sheet3!$I$16:$K$16</c:f>
              <c:strCache>
                <c:ptCount val="3"/>
                <c:pt idx="0">
                  <c:v>Avg First</c:v>
                </c:pt>
                <c:pt idx="1">
                  <c:v>Avg Mid</c:v>
                </c:pt>
                <c:pt idx="2">
                  <c:v>Avg Last</c:v>
                </c:pt>
              </c:strCache>
            </c:strRef>
          </c:cat>
          <c:val>
            <c:numRef>
              <c:f>Sheet3!$I$17:$K$17</c:f>
              <c:numCache>
                <c:formatCode>General</c:formatCode>
                <c:ptCount val="3"/>
                <c:pt idx="0">
                  <c:v>1.7419354838709677</c:v>
                </c:pt>
                <c:pt idx="1">
                  <c:v>1.4563636363636367</c:v>
                </c:pt>
                <c:pt idx="2">
                  <c:v>1.4174193548387095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91E-9700-6130B8F2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83407"/>
        <c:axId val="3851859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Sheet3!$H$18</c15:sqref>
                        </c15:formulaRef>
                      </c:ext>
                    </c:extLst>
                    <c:strCache>
                      <c:ptCount val="1"/>
                      <c:pt idx="0">
                        <c:v>Contributors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Sheet3!$I$16:$K$16</c15:sqref>
                        </c15:formulaRef>
                      </c:ext>
                    </c:extLst>
                    <c:strCache>
                      <c:ptCount val="3"/>
                      <c:pt idx="0">
                        <c:v>Avg First</c:v>
                      </c:pt>
                      <c:pt idx="1">
                        <c:v>Avg Mid</c:v>
                      </c:pt>
                      <c:pt idx="2">
                        <c:v>Avg Last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Sheet3!$I$18:$K$18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</c:v>
                      </c:pt>
                      <c:pt idx="1">
                        <c:v>11</c:v>
                      </c:pt>
                      <c:pt idx="2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20-491E-9700-6130B8F29C68}"/>
                  </c:ext>
                </c:extLst>
              </c15:ser>
            </c15:filteredLineSeries>
          </c:ext>
        </c:extLst>
      </c:lineChart>
      <c:catAx>
        <c:axId val="3851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5903"/>
        <c:crosses val="autoZero"/>
        <c:auto val="1"/>
        <c:lblAlgn val="ctr"/>
        <c:lblOffset val="100"/>
        <c:noMultiLvlLbl val="0"/>
      </c:catAx>
      <c:valAx>
        <c:axId val="3851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AllTime!$A$10</c:f>
              <c:strCache>
                <c:ptCount val="1"/>
                <c:pt idx="0">
                  <c:v>PhysicalHealthCausedProbs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AllTime!$B$9:$D$9</c:f>
              <c:strCache>
                <c:ptCount val="3"/>
                <c:pt idx="0">
                  <c:v>Avg First</c:v>
                </c:pt>
                <c:pt idx="1">
                  <c:v>Avg Mid</c:v>
                </c:pt>
                <c:pt idx="2">
                  <c:v>Avg Last</c:v>
                </c:pt>
              </c:strCache>
            </c:strRef>
          </c:cat>
          <c:val>
            <c:numRef>
              <c:f>AllTime!$B$10:$D$10</c:f>
              <c:numCache>
                <c:formatCode>General</c:formatCode>
                <c:ptCount val="3"/>
                <c:pt idx="0">
                  <c:v>1.5708552631578947</c:v>
                </c:pt>
                <c:pt idx="1">
                  <c:v>1.5351785714285715</c:v>
                </c:pt>
                <c:pt idx="2">
                  <c:v>1.3998026315789474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2A5-B734-71B16797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67887"/>
        <c:axId val="1914964143"/>
      </c:lineChart>
      <c:catAx>
        <c:axId val="19149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64143"/>
        <c:crosses val="autoZero"/>
        <c:auto val="1"/>
        <c:lblAlgn val="ctr"/>
        <c:lblOffset val="100"/>
        <c:noMultiLvlLbl val="0"/>
      </c:catAx>
      <c:valAx>
        <c:axId val="1914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21</xdr:row>
      <xdr:rowOff>139700</xdr:rowOff>
    </xdr:from>
    <xdr:to>
      <xdr:col>11</xdr:col>
      <xdr:colOff>1050925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309B1-4ED1-45CD-9AF9-B63194BD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15</xdr:row>
      <xdr:rowOff>165100</xdr:rowOff>
    </xdr:from>
    <xdr:to>
      <xdr:col>7</xdr:col>
      <xdr:colOff>536575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B8B5D-3FBE-4050-B22D-45CD816F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tab MJ" refreshedDate="44651.464069560185" createdVersion="7" refreshedVersion="7" minRefreshableVersion="3" recordCount="557" xr:uid="{3C2718B4-E56D-4280-A8B3-CF4612D3DED6}">
  <cacheSource type="worksheet">
    <worksheetSource ref="A1:L558" sheet="_stats_AggregatedMeasure2"/>
  </cacheSource>
  <cacheFields count="12">
    <cacheField name="ID" numFmtId="0">
      <sharedItems containsSemiMixedTypes="0" containsString="0" containsNumber="1" containsInteger="1" minValue="4" maxValue="560"/>
    </cacheField>
    <cacheField name="FirstValue" numFmtId="0">
      <sharedItems containsSemiMixedTypes="0" containsString="0" containsNumber="1" minValue="0" maxValue="55" count="180">
        <n v="2"/>
        <n v="0"/>
        <n v="1"/>
        <n v="13.52"/>
        <n v="17.309999999999999"/>
        <n v="13.87"/>
        <n v="14.89"/>
        <n v="10"/>
        <n v="16.38"/>
        <n v="7"/>
        <n v="11.2"/>
        <n v="7.75"/>
        <n v="28"/>
        <n v="6.83"/>
        <n v="16.329999999999998"/>
        <n v="10.67"/>
        <n v="14"/>
        <n v="4"/>
        <n v="6"/>
        <n v="3.56"/>
        <n v="1.5"/>
        <n v="0.75"/>
        <n v="5"/>
        <n v="8"/>
        <n v="20.329999999999998"/>
        <n v="22.5"/>
        <n v="18.670000000000002"/>
        <n v="19.8"/>
        <n v="22"/>
        <n v="18.43"/>
        <n v="25.2"/>
        <n v="12.67"/>
        <n v="55"/>
        <n v="11.18"/>
        <n v="12.87"/>
        <n v="16.2"/>
        <n v="20.170000000000002"/>
        <n v="12.69"/>
        <n v="7.33"/>
        <n v="16"/>
        <n v="14.25"/>
        <n v="4.75"/>
        <n v="25"/>
        <n v="5.5"/>
        <n v="2.67"/>
        <n v="4.2"/>
        <n v="1.73"/>
        <n v="0.86"/>
        <n v="3"/>
        <n v="12"/>
        <n v="8.33"/>
        <n v="17"/>
        <n v="31.8"/>
        <n v="3.25"/>
        <n v="15"/>
        <n v="11.43"/>
        <n v="4.2300000000000004"/>
        <n v="4.8"/>
        <n v="50.5"/>
        <n v="8.83"/>
        <n v="7.67"/>
        <n v="3.5"/>
        <n v="7.85"/>
        <n v="11"/>
        <n v="4.5"/>
        <n v="6.67"/>
        <n v="6.5"/>
        <n v="9.5"/>
        <n v="4.76"/>
        <n v="5.69"/>
        <n v="4.1100000000000003"/>
        <n v="10.33"/>
        <n v="9"/>
        <n v="9.4"/>
        <n v="7.25"/>
        <n v="6.71"/>
        <n v="29"/>
        <n v="20"/>
        <n v="18"/>
        <n v="24.62"/>
        <n v="18.329999999999998"/>
        <n v="22.78"/>
        <n v="16.670000000000002"/>
        <n v="34"/>
        <n v="21.4"/>
        <n v="24.67"/>
        <n v="31.33"/>
        <n v="24.35"/>
        <n v="17.809999999999999"/>
        <n v="19"/>
        <n v="23.6"/>
        <n v="26"/>
        <n v="21"/>
        <n v="30"/>
        <n v="15.67"/>
        <n v="19.43"/>
        <n v="25.25"/>
        <n v="27.33"/>
        <n v="4.5999999999999996"/>
        <n v="5.83"/>
        <n v="5.62"/>
        <n v="6.89"/>
        <n v="6.43"/>
        <n v="6.33"/>
        <n v="5.92"/>
        <n v="5.8"/>
        <n v="7.04"/>
        <n v="5.33"/>
        <n v="5.2"/>
        <n v="5.63"/>
        <n v="6.77"/>
        <n v="2.5"/>
        <n v="5.4"/>
        <n v="5.23"/>
        <n v="5.67"/>
        <n v="4.79"/>
        <n v="5.25"/>
        <n v="5.1100000000000003"/>
        <n v="6.24"/>
        <n v="5.71"/>
        <n v="6.6"/>
        <n v="5.75"/>
        <n v="5.13"/>
        <n v="6.78"/>
        <n v="5.6"/>
        <n v="8.25"/>
        <n v="7.81"/>
        <n v="7.5"/>
        <n v="6.96"/>
        <n v="7.14"/>
        <n v="6.2"/>
        <n v="8.5"/>
        <n v="5.46"/>
        <n v="1.96"/>
        <n v="0.68"/>
        <n v="0.56999999999999995"/>
        <n v="1.22"/>
        <n v="0.4"/>
        <n v="0.33"/>
        <n v="0.57999999999999996"/>
        <n v="0.5"/>
        <n v="1.33"/>
        <n v="1.67"/>
        <n v="1.2"/>
        <n v="0.85"/>
        <n v="1.6"/>
        <n v="2.04"/>
        <n v="1.86"/>
        <n v="2.1"/>
        <n v="2.33"/>
        <n v="2.75"/>
        <n v="1.1100000000000001"/>
        <n v="2.4"/>
        <n v="0.35"/>
        <n v="1.04"/>
        <n v="0.71"/>
        <n v="0.6"/>
        <n v="0.67"/>
        <n v="0.81"/>
        <n v="1.25"/>
        <n v="1.4"/>
        <n v="1.17"/>
        <n v="0.44"/>
        <n v="0.8"/>
        <n v="0.65"/>
        <n v="1.8"/>
        <n v="0.56000000000000005"/>
        <n v="1.56"/>
        <n v="0.22"/>
        <n v="2.09"/>
        <n v="0.24"/>
        <n v="0.1"/>
        <n v="0.28000000000000003"/>
        <n v="0.27"/>
        <n v="0.05"/>
        <n v="0.2"/>
        <n v="0.11"/>
        <n v="0.32"/>
        <n v="0.17"/>
        <n v="0.04"/>
      </sharedItems>
    </cacheField>
    <cacheField name="MidValue" numFmtId="0">
      <sharedItems containsString="0" containsBlank="1" containsNumber="1" minValue="0" maxValue="30.5" count="101">
        <m/>
        <n v="8.86"/>
        <n v="18"/>
        <n v="13.38"/>
        <n v="21.25"/>
        <n v="20"/>
        <n v="21.83"/>
        <n v="15"/>
        <n v="8.7100000000000009"/>
        <n v="2"/>
        <n v="14"/>
        <n v="0"/>
        <n v="10.67"/>
        <n v="6"/>
        <n v="1"/>
        <n v="4"/>
        <n v="3"/>
        <n v="1.22"/>
        <n v="1.2"/>
        <n v="28"/>
        <n v="23"/>
        <n v="27.33"/>
        <n v="24"/>
        <n v="12.89"/>
        <n v="9.5"/>
        <n v="9.3800000000000008"/>
        <n v="14.54"/>
        <n v="25"/>
        <n v="8.33"/>
        <n v="10"/>
        <n v="7.2"/>
        <n v="12"/>
        <n v="5"/>
        <n v="2.67"/>
        <n v="1.67"/>
        <n v="2.5"/>
        <n v="7"/>
        <n v="20.329999999999998"/>
        <n v="3.67"/>
        <n v="3.13"/>
        <n v="4.5"/>
        <n v="3.5"/>
        <n v="7.88"/>
        <n v="9"/>
        <n v="6.67"/>
        <n v="6.5"/>
        <n v="5.83"/>
        <n v="3.33"/>
        <n v="10.5"/>
        <n v="8"/>
        <n v="7.33"/>
        <n v="4.7"/>
        <n v="8.5"/>
        <n v="11"/>
        <n v="6.22"/>
        <n v="5.5"/>
        <n v="14.5"/>
        <n v="24.17"/>
        <n v="20.67"/>
        <n v="30"/>
        <n v="21.5"/>
        <n v="17.600000000000001"/>
        <n v="30.5"/>
        <n v="16"/>
        <n v="19.559999999999999"/>
        <n v="28.5"/>
        <n v="7.43"/>
        <n v="6.25"/>
        <n v="5.29"/>
        <n v="7.7"/>
        <n v="5.22"/>
        <n v="4.71"/>
        <n v="4.8600000000000003"/>
        <n v="8.1"/>
        <n v="7.86"/>
        <n v="6.11"/>
        <n v="0.5"/>
        <n v="0.71"/>
        <n v="0.67"/>
        <n v="1.86"/>
        <n v="0.36"/>
        <n v="1.36"/>
        <n v="0.33"/>
        <n v="0.75"/>
        <n v="0.73"/>
        <n v="2.33"/>
        <n v="1.38"/>
        <n v="2.57"/>
        <n v="3.25"/>
        <n v="0.18"/>
        <n v="0.43"/>
        <n v="0.92"/>
        <n v="0.14000000000000001"/>
        <n v="0.83"/>
        <n v="0.28999999999999998"/>
        <n v="1.63"/>
        <n v="1.33"/>
        <n v="0.56999999999999995"/>
        <n v="0.3"/>
        <n v="0.1"/>
        <n v="0.25"/>
      </sharedItems>
    </cacheField>
    <cacheField name="LastValue" numFmtId="0">
      <sharedItems containsSemiMixedTypes="0" containsString="0" containsNumber="1" minValue="0" maxValue="55" count="170">
        <n v="0"/>
        <n v="24"/>
        <n v="1"/>
        <n v="6.57"/>
        <n v="15.73"/>
        <n v="7.83"/>
        <n v="9.56"/>
        <n v="13"/>
        <n v="10.62"/>
        <n v="3.33"/>
        <n v="10.4"/>
        <n v="6.25"/>
        <n v="10"/>
        <n v="7"/>
        <n v="6.33"/>
        <n v="4.33"/>
        <n v="14"/>
        <n v="4"/>
        <n v="2.76"/>
        <n v="1.31"/>
        <n v="0.13"/>
        <n v="5"/>
        <n v="8"/>
        <n v="20.329999999999998"/>
        <n v="28"/>
        <n v="20"/>
        <n v="18.329999999999998"/>
        <n v="13.8"/>
        <n v="22.5"/>
        <n v="18.670000000000002"/>
        <n v="9.14"/>
        <n v="15.6"/>
        <n v="8.67"/>
        <n v="55"/>
        <n v="9.27"/>
        <n v="9.91"/>
        <n v="10.65"/>
        <n v="23.17"/>
        <n v="12"/>
        <n v="8.15"/>
        <n v="7.67"/>
        <n v="12.14"/>
        <n v="11.5"/>
        <n v="2"/>
        <n v="4.25"/>
        <n v="12.33"/>
        <n v="5.5"/>
        <n v="2.67"/>
        <n v="3.8"/>
        <n v="1.69"/>
        <n v="0.14000000000000001"/>
        <n v="1.5"/>
        <n v="3"/>
        <n v="8.33"/>
        <n v="17"/>
        <n v="7.2"/>
        <n v="3.25"/>
        <n v="4.2"/>
        <n v="3.77"/>
        <n v="7.8"/>
        <n v="6"/>
        <n v="3.58"/>
        <n v="7.35"/>
        <n v="6.07"/>
        <n v="4.7699999999999996"/>
        <n v="4.67"/>
        <n v="3.89"/>
        <n v="4.5"/>
        <n v="6.5"/>
        <n v="4.08"/>
        <n v="2.89"/>
        <n v="9.67"/>
        <n v="9"/>
        <n v="6.2"/>
        <n v="7.25"/>
        <n v="5.13"/>
        <n v="5.33"/>
        <n v="4.57"/>
        <n v="5.6"/>
        <n v="1.67"/>
        <n v="2.5"/>
        <n v="29"/>
        <n v="22"/>
        <n v="17.079999999999998"/>
        <n v="14.33"/>
        <n v="16.670000000000002"/>
        <n v="19"/>
        <n v="18"/>
        <n v="21"/>
        <n v="23.12"/>
        <n v="15.04"/>
        <n v="15"/>
        <n v="30"/>
        <n v="13.67"/>
        <n v="21.5"/>
        <n v="6.8"/>
        <n v="7.04"/>
        <n v="6.42"/>
        <n v="7.11"/>
        <n v="6.71"/>
        <n v="7.33"/>
        <n v="6.67"/>
        <n v="6.4"/>
        <n v="7.54"/>
        <n v="7.5"/>
        <n v="6.44"/>
        <n v="6.13"/>
        <n v="7.65"/>
        <n v="5.8"/>
        <n v="5.62"/>
        <n v="5.71"/>
        <n v="5.89"/>
        <n v="7.08"/>
        <n v="7.71"/>
        <n v="6.6"/>
        <n v="5.67"/>
        <n v="6.75"/>
        <n v="5.17"/>
        <n v="7.22"/>
        <n v="8.5"/>
        <n v="5.44"/>
        <n v="8.19"/>
        <n v="7.86"/>
        <n v="7.6"/>
        <n v="1.74"/>
        <n v="0.84"/>
        <n v="0.28999999999999998"/>
        <n v="0.89"/>
        <n v="0.8"/>
        <n v="1.1399999999999999"/>
        <n v="0.33"/>
        <n v="0.31"/>
        <n v="0.5"/>
        <n v="1.75"/>
        <n v="1.33"/>
        <n v="0.2"/>
        <n v="0.57999999999999996"/>
        <n v="1.2"/>
        <n v="1.29"/>
        <n v="0.88"/>
        <n v="1.71"/>
        <n v="2.33"/>
        <n v="1.25"/>
        <n v="2.7"/>
        <n v="0.35"/>
        <n v="0.74"/>
        <n v="0.86"/>
        <n v="0.67"/>
        <n v="0.1"/>
        <n v="0.6"/>
        <n v="0.22"/>
        <n v="1.1000000000000001"/>
        <n v="0.83"/>
        <n v="0.44"/>
        <n v="0.27"/>
        <n v="1.8"/>
        <n v="0.45"/>
        <n v="1.17"/>
        <n v="0.4"/>
        <n v="0.56000000000000005"/>
        <n v="1.78"/>
        <n v="0.11"/>
        <n v="1.48"/>
        <n v="0.05"/>
        <n v="7.0000000000000007E-2"/>
        <n v="0.56999999999999995"/>
        <n v="0.16"/>
        <n v="0.09"/>
        <n v="0.25"/>
        <n v="0.08"/>
      </sharedItems>
    </cacheField>
    <cacheField name="ProgramID" numFmtId="0">
      <sharedItems containsSemiMixedTypes="0" containsString="0" containsNumber="1" containsInteger="1" minValue="1" maxValue="14" count="11">
        <n v="1"/>
        <n v="5"/>
        <n v="4"/>
        <n v="7"/>
        <n v="8"/>
        <n v="9"/>
        <n v="10"/>
        <n v="12"/>
        <n v="13"/>
        <n v="14"/>
        <n v="6"/>
      </sharedItems>
    </cacheField>
    <cacheField name="PDCDrugID" numFmtId="0">
      <sharedItems containsSemiMixedTypes="0" containsString="0" containsNumber="1" containsInteger="1" minValue="11" maxValue="190"/>
    </cacheField>
    <cacheField name="NumContributors" numFmtId="0">
      <sharedItems containsSemiMixedTypes="0" containsString="0" containsNumber="1" containsInteger="1" minValue="1" maxValue="26"/>
    </cacheField>
    <cacheField name="NumContributorsMid" numFmtId="0">
      <sharedItems containsSemiMixedTypes="0" containsString="0" containsNumber="1" containsInteger="1" minValue="0" maxValue="14"/>
    </cacheField>
    <cacheField name="MeasureGroupID" numFmtId="0">
      <sharedItems containsSemiMixedTypes="0" containsString="0" containsNumber="1" containsInteger="1" minValue="1" maxValue="16"/>
    </cacheField>
    <cacheField name="MeasurePeriodID" numFmtId="0">
      <sharedItems containsSemiMixedTypes="0" containsString="0" containsNumber="1" containsInteger="1" minValue="1" maxValue="1"/>
    </cacheField>
    <cacheField name="ProgramName" numFmtId="0">
      <sharedItems count="11">
        <s v="TSS"/>
        <s v="Eurobodalla"/>
        <s v="Sapphire Health &amp; Wellbeing Service"/>
        <s v="Bega"/>
        <s v="Murrumbidgee Ice"/>
        <s v="Goulburn General"/>
        <s v="Goulburn Ice"/>
        <s v="Murrumbidgee Pre/Post"/>
        <s v="Murrumbidgee Work It Out"/>
        <s v="Murrumbidgee Headspace Griffith"/>
        <s v="Monaro"/>
      </sharedItems>
    </cacheField>
    <cacheField name="MeasureGroupName" numFmtId="0">
      <sharedItems count="13">
        <s v="NumDaysIn28"/>
        <s v="HowMuchPerOccasion"/>
        <s v="SDS"/>
        <s v="K10"/>
        <s v="QoL"/>
        <s v="MentalHealth"/>
        <s v="PhysicalHealth"/>
        <s v="PhysicalHealthCausedProbs"/>
        <s v="MentalHealthCausedProbs"/>
        <s v="UseLedToProblemsWithFamilyFriend"/>
        <s v="DailyLivingImpacted"/>
        <s v="DifficultyFindingHousing"/>
        <s v="IllegalActivitiesFrequen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tab MJ" refreshedDate="44651.48238090278" createdVersion="7" refreshedVersion="7" minRefreshableVersion="3" recordCount="48" xr:uid="{3500A7CB-A36A-4D82-B72D-555688381724}">
  <cacheSource type="worksheet">
    <worksheetSource ref="A1:M49" sheet="AllTim"/>
  </cacheSource>
  <cacheFields count="13">
    <cacheField name="ID" numFmtId="0">
      <sharedItems containsSemiMixedTypes="0" containsString="0" containsNumber="1" containsInteger="1" minValue="561" maxValue="608"/>
    </cacheField>
    <cacheField name="FirstValue" numFmtId="0">
      <sharedItems containsSemiMixedTypes="0" containsString="0" containsNumber="1" minValue="0" maxValue="4"/>
    </cacheField>
    <cacheField name="MidValue" numFmtId="0">
      <sharedItems containsString="0" containsBlank="1" containsNumber="1" minValue="0" maxValue="4" count="15">
        <m/>
        <n v="3"/>
        <n v="0"/>
        <n v="4"/>
        <n v="1.39"/>
        <n v="0.33"/>
        <n v="1.52"/>
        <n v="1"/>
        <n v="0.5"/>
        <n v="1.43"/>
        <n v="0.71"/>
        <n v="0.36"/>
        <n v="1.57"/>
        <n v="0.67"/>
        <n v="2"/>
      </sharedItems>
    </cacheField>
    <cacheField name="LastValue" numFmtId="0">
      <sharedItems containsSemiMixedTypes="0" containsString="0" containsNumber="1" minValue="0" maxValue="4"/>
    </cacheField>
    <cacheField name="ProgramID" numFmtId="0">
      <sharedItems containsSemiMixedTypes="0" containsString="0" containsNumber="1" containsInteger="1" minValue="1" maxValue="14" count="11">
        <n v="5"/>
        <n v="14"/>
        <n v="10"/>
        <n v="4"/>
        <n v="1"/>
        <n v="9"/>
        <n v="8"/>
        <n v="6"/>
        <n v="13"/>
        <n v="7"/>
        <n v="12"/>
      </sharedItems>
    </cacheField>
    <cacheField name="PDCDrugID" numFmtId="0">
      <sharedItems containsSemiMixedTypes="0" containsString="0" containsNumber="1" containsInteger="1" minValue="3" maxValue="190" count="14">
        <n v="101"/>
        <n v="57"/>
        <n v="24"/>
        <n v="180"/>
        <n v="60"/>
        <n v="99"/>
        <n v="7"/>
        <n v="11"/>
        <n v="190"/>
        <n v="71"/>
        <n v="3"/>
        <n v="59"/>
        <n v="37"/>
        <n v="18"/>
      </sharedItems>
    </cacheField>
    <cacheField name="NumContributors" numFmtId="0">
      <sharedItems containsSemiMixedTypes="0" containsString="0" containsNumber="1" containsInteger="1" minValue="1" maxValue="190" count="16">
        <n v="3"/>
        <n v="1"/>
        <n v="2"/>
        <n v="4"/>
        <n v="32"/>
        <n v="6"/>
        <n v="5"/>
        <n v="9"/>
        <n v="74"/>
        <n v="26"/>
        <n v="7"/>
        <n v="24"/>
        <n v="25"/>
        <n v="190"/>
        <n v="8"/>
        <n v="16"/>
      </sharedItems>
    </cacheField>
    <cacheField name="NumContributorsMid" numFmtId="0">
      <sharedItems containsSemiMixedTypes="0" containsString="0" containsNumber="1" containsInteger="1" minValue="0" maxValue="77"/>
    </cacheField>
    <cacheField name="MeasureGroupID" numFmtId="0">
      <sharedItems containsSemiMixedTypes="0" containsString="0" containsNumber="1" containsInteger="1" minValue="9" maxValue="9"/>
    </cacheField>
    <cacheField name="MeasurePeriodID" numFmtId="0">
      <sharedItems containsSemiMixedTypes="0" containsString="0" containsNumber="1" containsInteger="1" minValue="3" maxValue="3"/>
    </cacheField>
    <cacheField name="ProgramName" numFmtId="0">
      <sharedItems/>
    </cacheField>
    <cacheField name="MeasureGroupName" numFmtId="0">
      <sharedItems/>
    </cacheField>
    <cacheField name="Drug" numFmtId="0">
      <sharedItems count="14">
        <s v="Nicotine"/>
        <s v="Amphetamines, n.f.d."/>
        <s v="Ethanol"/>
        <s v="Cannabinoids and Related Drugs, n.f.d."/>
        <s v="Methamphetamine"/>
        <s v="Cocaine"/>
        <s v="Codeine"/>
        <s v="Heroin"/>
        <s v="Opioid Antagonists, n.e.c."/>
        <s v="MDMA/Ecstasy"/>
        <s v="Pharmaceutical Opioids, n.f.d."/>
        <s v="Dexamphetamine"/>
        <s v="Benzodiazepines, n.f.d."/>
        <s v="Metha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n v="4"/>
    <x v="0"/>
    <x v="0"/>
    <x v="0"/>
    <x v="0"/>
    <n v="11"/>
    <n v="1"/>
    <n v="0"/>
    <n v="15"/>
    <n v="1"/>
    <x v="0"/>
    <x v="0"/>
  </r>
  <r>
    <n v="5"/>
    <x v="1"/>
    <x v="0"/>
    <x v="1"/>
    <x v="1"/>
    <n v="11"/>
    <n v="1"/>
    <n v="0"/>
    <n v="15"/>
    <n v="1"/>
    <x v="1"/>
    <x v="0"/>
  </r>
  <r>
    <n v="6"/>
    <x v="2"/>
    <x v="0"/>
    <x v="2"/>
    <x v="0"/>
    <n v="18"/>
    <n v="1"/>
    <n v="0"/>
    <n v="15"/>
    <n v="1"/>
    <x v="0"/>
    <x v="0"/>
  </r>
  <r>
    <n v="7"/>
    <x v="3"/>
    <x v="1"/>
    <x v="3"/>
    <x v="0"/>
    <n v="24"/>
    <n v="21"/>
    <n v="7"/>
    <n v="15"/>
    <n v="1"/>
    <x v="0"/>
    <x v="0"/>
  </r>
  <r>
    <n v="8"/>
    <x v="4"/>
    <x v="2"/>
    <x v="4"/>
    <x v="2"/>
    <n v="24"/>
    <n v="26"/>
    <n v="9"/>
    <n v="15"/>
    <n v="1"/>
    <x v="2"/>
    <x v="0"/>
  </r>
  <r>
    <n v="9"/>
    <x v="5"/>
    <x v="3"/>
    <x v="5"/>
    <x v="1"/>
    <n v="24"/>
    <n v="23"/>
    <n v="13"/>
    <n v="15"/>
    <n v="1"/>
    <x v="1"/>
    <x v="0"/>
  </r>
  <r>
    <n v="10"/>
    <x v="6"/>
    <x v="4"/>
    <x v="6"/>
    <x v="3"/>
    <n v="24"/>
    <n v="9"/>
    <n v="4"/>
    <n v="15"/>
    <n v="1"/>
    <x v="3"/>
    <x v="0"/>
  </r>
  <r>
    <n v="11"/>
    <x v="7"/>
    <x v="5"/>
    <x v="7"/>
    <x v="4"/>
    <n v="24"/>
    <n v="2"/>
    <n v="1"/>
    <n v="15"/>
    <n v="1"/>
    <x v="4"/>
    <x v="0"/>
  </r>
  <r>
    <n v="12"/>
    <x v="8"/>
    <x v="6"/>
    <x v="8"/>
    <x v="5"/>
    <n v="24"/>
    <n v="13"/>
    <n v="6"/>
    <n v="15"/>
    <n v="1"/>
    <x v="5"/>
    <x v="0"/>
  </r>
  <r>
    <n v="13"/>
    <x v="9"/>
    <x v="7"/>
    <x v="9"/>
    <x v="6"/>
    <n v="24"/>
    <n v="3"/>
    <n v="1"/>
    <n v="15"/>
    <n v="1"/>
    <x v="6"/>
    <x v="0"/>
  </r>
  <r>
    <n v="14"/>
    <x v="10"/>
    <x v="8"/>
    <x v="10"/>
    <x v="7"/>
    <n v="24"/>
    <n v="10"/>
    <n v="7"/>
    <n v="15"/>
    <n v="1"/>
    <x v="7"/>
    <x v="0"/>
  </r>
  <r>
    <n v="15"/>
    <x v="11"/>
    <x v="9"/>
    <x v="11"/>
    <x v="8"/>
    <n v="24"/>
    <n v="4"/>
    <n v="1"/>
    <n v="15"/>
    <n v="1"/>
    <x v="8"/>
    <x v="0"/>
  </r>
  <r>
    <n v="16"/>
    <x v="1"/>
    <x v="10"/>
    <x v="12"/>
    <x v="9"/>
    <n v="24"/>
    <n v="1"/>
    <n v="1"/>
    <n v="15"/>
    <n v="1"/>
    <x v="9"/>
    <x v="0"/>
  </r>
  <r>
    <n v="17"/>
    <x v="12"/>
    <x v="0"/>
    <x v="12"/>
    <x v="3"/>
    <n v="37"/>
    <n v="1"/>
    <n v="0"/>
    <n v="15"/>
    <n v="1"/>
    <x v="3"/>
    <x v="0"/>
  </r>
  <r>
    <n v="18"/>
    <x v="0"/>
    <x v="9"/>
    <x v="13"/>
    <x v="2"/>
    <n v="57"/>
    <n v="1"/>
    <n v="1"/>
    <n v="15"/>
    <n v="1"/>
    <x v="2"/>
    <x v="0"/>
  </r>
  <r>
    <n v="19"/>
    <x v="1"/>
    <x v="11"/>
    <x v="0"/>
    <x v="1"/>
    <n v="57"/>
    <n v="1"/>
    <n v="1"/>
    <n v="15"/>
    <n v="1"/>
    <x v="1"/>
    <x v="0"/>
  </r>
  <r>
    <n v="20"/>
    <x v="13"/>
    <x v="12"/>
    <x v="14"/>
    <x v="4"/>
    <n v="57"/>
    <n v="6"/>
    <n v="3"/>
    <n v="15"/>
    <n v="1"/>
    <x v="4"/>
    <x v="0"/>
  </r>
  <r>
    <n v="21"/>
    <x v="14"/>
    <x v="13"/>
    <x v="14"/>
    <x v="6"/>
    <n v="57"/>
    <n v="3"/>
    <n v="2"/>
    <n v="15"/>
    <n v="1"/>
    <x v="6"/>
    <x v="0"/>
  </r>
  <r>
    <n v="22"/>
    <x v="1"/>
    <x v="9"/>
    <x v="0"/>
    <x v="7"/>
    <n v="57"/>
    <n v="1"/>
    <n v="1"/>
    <n v="15"/>
    <n v="1"/>
    <x v="7"/>
    <x v="0"/>
  </r>
  <r>
    <n v="23"/>
    <x v="15"/>
    <x v="14"/>
    <x v="15"/>
    <x v="8"/>
    <n v="57"/>
    <n v="3"/>
    <n v="1"/>
    <n v="15"/>
    <n v="1"/>
    <x v="8"/>
    <x v="0"/>
  </r>
  <r>
    <n v="24"/>
    <x v="1"/>
    <x v="0"/>
    <x v="0"/>
    <x v="9"/>
    <n v="57"/>
    <n v="1"/>
    <n v="0"/>
    <n v="15"/>
    <n v="1"/>
    <x v="9"/>
    <x v="0"/>
  </r>
  <r>
    <n v="25"/>
    <x v="1"/>
    <x v="0"/>
    <x v="0"/>
    <x v="7"/>
    <n v="59"/>
    <n v="1"/>
    <n v="0"/>
    <n v="15"/>
    <n v="1"/>
    <x v="7"/>
    <x v="0"/>
  </r>
  <r>
    <n v="26"/>
    <x v="16"/>
    <x v="0"/>
    <x v="16"/>
    <x v="0"/>
    <n v="60"/>
    <n v="2"/>
    <n v="0"/>
    <n v="15"/>
    <n v="1"/>
    <x v="0"/>
    <x v="0"/>
  </r>
  <r>
    <n v="27"/>
    <x v="17"/>
    <x v="15"/>
    <x v="17"/>
    <x v="2"/>
    <n v="60"/>
    <n v="2"/>
    <n v="2"/>
    <n v="15"/>
    <n v="1"/>
    <x v="2"/>
    <x v="0"/>
  </r>
  <r>
    <n v="28"/>
    <x v="18"/>
    <x v="16"/>
    <x v="2"/>
    <x v="1"/>
    <n v="60"/>
    <n v="3"/>
    <n v="2"/>
    <n v="15"/>
    <n v="1"/>
    <x v="1"/>
    <x v="0"/>
  </r>
  <r>
    <n v="29"/>
    <x v="1"/>
    <x v="0"/>
    <x v="0"/>
    <x v="10"/>
    <n v="60"/>
    <n v="1"/>
    <n v="0"/>
    <n v="15"/>
    <n v="1"/>
    <x v="10"/>
    <x v="0"/>
  </r>
  <r>
    <n v="30"/>
    <x v="19"/>
    <x v="17"/>
    <x v="18"/>
    <x v="4"/>
    <n v="60"/>
    <n v="25"/>
    <n v="9"/>
    <n v="15"/>
    <n v="1"/>
    <x v="4"/>
    <x v="0"/>
  </r>
  <r>
    <n v="31"/>
    <x v="20"/>
    <x v="18"/>
    <x v="19"/>
    <x v="6"/>
    <n v="60"/>
    <n v="26"/>
    <n v="10"/>
    <n v="15"/>
    <n v="1"/>
    <x v="6"/>
    <x v="0"/>
  </r>
  <r>
    <n v="32"/>
    <x v="16"/>
    <x v="0"/>
    <x v="16"/>
    <x v="7"/>
    <n v="60"/>
    <n v="1"/>
    <n v="0"/>
    <n v="15"/>
    <n v="1"/>
    <x v="7"/>
    <x v="0"/>
  </r>
  <r>
    <n v="33"/>
    <x v="21"/>
    <x v="11"/>
    <x v="20"/>
    <x v="8"/>
    <n v="60"/>
    <n v="8"/>
    <n v="3"/>
    <n v="15"/>
    <n v="1"/>
    <x v="8"/>
    <x v="0"/>
  </r>
  <r>
    <n v="34"/>
    <x v="22"/>
    <x v="0"/>
    <x v="21"/>
    <x v="9"/>
    <n v="60"/>
    <n v="2"/>
    <n v="0"/>
    <n v="15"/>
    <n v="1"/>
    <x v="9"/>
    <x v="0"/>
  </r>
  <r>
    <n v="35"/>
    <x v="1"/>
    <x v="11"/>
    <x v="22"/>
    <x v="6"/>
    <n v="71"/>
    <n v="1"/>
    <n v="1"/>
    <n v="15"/>
    <n v="1"/>
    <x v="6"/>
    <x v="0"/>
  </r>
  <r>
    <n v="36"/>
    <x v="22"/>
    <x v="11"/>
    <x v="0"/>
    <x v="5"/>
    <n v="99"/>
    <n v="1"/>
    <n v="1"/>
    <n v="15"/>
    <n v="1"/>
    <x v="5"/>
    <x v="0"/>
  </r>
  <r>
    <n v="37"/>
    <x v="23"/>
    <x v="11"/>
    <x v="0"/>
    <x v="6"/>
    <n v="99"/>
    <n v="1"/>
    <n v="1"/>
    <n v="15"/>
    <n v="1"/>
    <x v="6"/>
    <x v="0"/>
  </r>
  <r>
    <n v="38"/>
    <x v="1"/>
    <x v="0"/>
    <x v="0"/>
    <x v="0"/>
    <n v="101"/>
    <n v="1"/>
    <n v="0"/>
    <n v="15"/>
    <n v="1"/>
    <x v="0"/>
    <x v="0"/>
  </r>
  <r>
    <n v="39"/>
    <x v="24"/>
    <x v="19"/>
    <x v="23"/>
    <x v="1"/>
    <n v="101"/>
    <n v="3"/>
    <n v="1"/>
    <n v="15"/>
    <n v="1"/>
    <x v="1"/>
    <x v="0"/>
  </r>
  <r>
    <n v="40"/>
    <x v="12"/>
    <x v="0"/>
    <x v="24"/>
    <x v="5"/>
    <n v="101"/>
    <n v="1"/>
    <n v="0"/>
    <n v="15"/>
    <n v="1"/>
    <x v="5"/>
    <x v="0"/>
  </r>
  <r>
    <n v="41"/>
    <x v="25"/>
    <x v="20"/>
    <x v="25"/>
    <x v="0"/>
    <n v="180"/>
    <n v="10"/>
    <n v="4"/>
    <n v="15"/>
    <n v="1"/>
    <x v="0"/>
    <x v="0"/>
  </r>
  <r>
    <n v="42"/>
    <x v="26"/>
    <x v="14"/>
    <x v="26"/>
    <x v="2"/>
    <n v="180"/>
    <n v="3"/>
    <n v="1"/>
    <n v="15"/>
    <n v="1"/>
    <x v="2"/>
    <x v="0"/>
  </r>
  <r>
    <n v="43"/>
    <x v="27"/>
    <x v="21"/>
    <x v="27"/>
    <x v="1"/>
    <n v="180"/>
    <n v="5"/>
    <n v="3"/>
    <n v="15"/>
    <n v="1"/>
    <x v="1"/>
    <x v="0"/>
  </r>
  <r>
    <n v="44"/>
    <x v="12"/>
    <x v="19"/>
    <x v="24"/>
    <x v="3"/>
    <n v="180"/>
    <n v="2"/>
    <n v="1"/>
    <n v="15"/>
    <n v="1"/>
    <x v="3"/>
    <x v="0"/>
  </r>
  <r>
    <n v="45"/>
    <x v="28"/>
    <x v="22"/>
    <x v="28"/>
    <x v="4"/>
    <n v="180"/>
    <n v="8"/>
    <n v="3"/>
    <n v="15"/>
    <n v="1"/>
    <x v="4"/>
    <x v="0"/>
  </r>
  <r>
    <n v="46"/>
    <x v="26"/>
    <x v="11"/>
    <x v="29"/>
    <x v="5"/>
    <n v="180"/>
    <n v="3"/>
    <n v="1"/>
    <n v="15"/>
    <n v="1"/>
    <x v="5"/>
    <x v="0"/>
  </r>
  <r>
    <n v="47"/>
    <x v="29"/>
    <x v="23"/>
    <x v="30"/>
    <x v="6"/>
    <n v="180"/>
    <n v="14"/>
    <n v="9"/>
    <n v="15"/>
    <n v="1"/>
    <x v="6"/>
    <x v="0"/>
  </r>
  <r>
    <n v="48"/>
    <x v="30"/>
    <x v="2"/>
    <x v="31"/>
    <x v="7"/>
    <n v="180"/>
    <n v="5"/>
    <n v="2"/>
    <n v="15"/>
    <n v="1"/>
    <x v="7"/>
    <x v="0"/>
  </r>
  <r>
    <n v="49"/>
    <x v="31"/>
    <x v="24"/>
    <x v="32"/>
    <x v="8"/>
    <n v="180"/>
    <n v="3"/>
    <n v="2"/>
    <n v="15"/>
    <n v="1"/>
    <x v="8"/>
    <x v="0"/>
  </r>
  <r>
    <n v="50"/>
    <x v="16"/>
    <x v="11"/>
    <x v="16"/>
    <x v="9"/>
    <n v="180"/>
    <n v="2"/>
    <n v="1"/>
    <n v="15"/>
    <n v="1"/>
    <x v="9"/>
    <x v="0"/>
  </r>
  <r>
    <n v="51"/>
    <x v="12"/>
    <x v="0"/>
    <x v="24"/>
    <x v="7"/>
    <n v="190"/>
    <n v="1"/>
    <n v="0"/>
    <n v="15"/>
    <n v="1"/>
    <x v="7"/>
    <x v="0"/>
  </r>
  <r>
    <n v="52"/>
    <x v="0"/>
    <x v="0"/>
    <x v="0"/>
    <x v="0"/>
    <n v="11"/>
    <n v="1"/>
    <n v="0"/>
    <n v="16"/>
    <n v="1"/>
    <x v="0"/>
    <x v="1"/>
  </r>
  <r>
    <n v="53"/>
    <x v="32"/>
    <x v="0"/>
    <x v="33"/>
    <x v="0"/>
    <n v="18"/>
    <n v="1"/>
    <n v="0"/>
    <n v="16"/>
    <n v="1"/>
    <x v="0"/>
    <x v="1"/>
  </r>
  <r>
    <n v="54"/>
    <x v="33"/>
    <x v="0"/>
    <x v="34"/>
    <x v="0"/>
    <n v="24"/>
    <n v="11"/>
    <n v="0"/>
    <n v="16"/>
    <n v="1"/>
    <x v="0"/>
    <x v="1"/>
  </r>
  <r>
    <n v="55"/>
    <x v="34"/>
    <x v="25"/>
    <x v="35"/>
    <x v="2"/>
    <n v="24"/>
    <n v="23"/>
    <n v="8"/>
    <n v="16"/>
    <n v="1"/>
    <x v="2"/>
    <x v="1"/>
  </r>
  <r>
    <n v="56"/>
    <x v="35"/>
    <x v="26"/>
    <x v="36"/>
    <x v="1"/>
    <n v="24"/>
    <n v="20"/>
    <n v="13"/>
    <n v="16"/>
    <n v="1"/>
    <x v="1"/>
    <x v="1"/>
  </r>
  <r>
    <n v="57"/>
    <x v="36"/>
    <x v="27"/>
    <x v="37"/>
    <x v="3"/>
    <n v="24"/>
    <n v="6"/>
    <n v="1"/>
    <n v="16"/>
    <n v="1"/>
    <x v="3"/>
    <x v="1"/>
  </r>
  <r>
    <n v="58"/>
    <x v="7"/>
    <x v="11"/>
    <x v="38"/>
    <x v="4"/>
    <n v="24"/>
    <n v="1"/>
    <n v="1"/>
    <n v="16"/>
    <n v="1"/>
    <x v="4"/>
    <x v="1"/>
  </r>
  <r>
    <n v="59"/>
    <x v="37"/>
    <x v="28"/>
    <x v="39"/>
    <x v="5"/>
    <n v="24"/>
    <n v="13"/>
    <n v="6"/>
    <n v="16"/>
    <n v="1"/>
    <x v="5"/>
    <x v="1"/>
  </r>
  <r>
    <n v="60"/>
    <x v="38"/>
    <x v="29"/>
    <x v="40"/>
    <x v="6"/>
    <n v="24"/>
    <n v="3"/>
    <n v="1"/>
    <n v="16"/>
    <n v="1"/>
    <x v="6"/>
    <x v="1"/>
  </r>
  <r>
    <n v="61"/>
    <x v="39"/>
    <x v="30"/>
    <x v="41"/>
    <x v="7"/>
    <n v="24"/>
    <n v="7"/>
    <n v="5"/>
    <n v="16"/>
    <n v="1"/>
    <x v="7"/>
    <x v="1"/>
  </r>
  <r>
    <n v="62"/>
    <x v="40"/>
    <x v="31"/>
    <x v="42"/>
    <x v="8"/>
    <n v="24"/>
    <n v="4"/>
    <n v="1"/>
    <n v="16"/>
    <n v="1"/>
    <x v="8"/>
    <x v="1"/>
  </r>
  <r>
    <n v="63"/>
    <x v="22"/>
    <x v="0"/>
    <x v="21"/>
    <x v="3"/>
    <n v="37"/>
    <n v="1"/>
    <n v="0"/>
    <n v="16"/>
    <n v="1"/>
    <x v="3"/>
    <x v="1"/>
  </r>
  <r>
    <n v="64"/>
    <x v="2"/>
    <x v="14"/>
    <x v="2"/>
    <x v="2"/>
    <n v="57"/>
    <n v="1"/>
    <n v="1"/>
    <n v="16"/>
    <n v="1"/>
    <x v="2"/>
    <x v="1"/>
  </r>
  <r>
    <n v="65"/>
    <x v="0"/>
    <x v="9"/>
    <x v="43"/>
    <x v="1"/>
    <n v="57"/>
    <n v="1"/>
    <n v="1"/>
    <n v="16"/>
    <n v="1"/>
    <x v="1"/>
    <x v="1"/>
  </r>
  <r>
    <n v="66"/>
    <x v="41"/>
    <x v="32"/>
    <x v="44"/>
    <x v="4"/>
    <n v="57"/>
    <n v="4"/>
    <n v="2"/>
    <n v="16"/>
    <n v="1"/>
    <x v="4"/>
    <x v="1"/>
  </r>
  <r>
    <n v="67"/>
    <x v="22"/>
    <x v="9"/>
    <x v="43"/>
    <x v="6"/>
    <n v="57"/>
    <n v="2"/>
    <n v="2"/>
    <n v="16"/>
    <n v="1"/>
    <x v="6"/>
    <x v="1"/>
  </r>
  <r>
    <n v="68"/>
    <x v="42"/>
    <x v="9"/>
    <x v="45"/>
    <x v="8"/>
    <n v="57"/>
    <n v="3"/>
    <n v="1"/>
    <n v="16"/>
    <n v="1"/>
    <x v="8"/>
    <x v="1"/>
  </r>
  <r>
    <n v="69"/>
    <x v="9"/>
    <x v="0"/>
    <x v="13"/>
    <x v="9"/>
    <n v="57"/>
    <n v="1"/>
    <n v="0"/>
    <n v="16"/>
    <n v="1"/>
    <x v="9"/>
    <x v="1"/>
  </r>
  <r>
    <n v="70"/>
    <x v="2"/>
    <x v="0"/>
    <x v="2"/>
    <x v="0"/>
    <n v="60"/>
    <n v="2"/>
    <n v="0"/>
    <n v="16"/>
    <n v="1"/>
    <x v="0"/>
    <x v="1"/>
  </r>
  <r>
    <n v="71"/>
    <x v="43"/>
    <x v="0"/>
    <x v="46"/>
    <x v="2"/>
    <n v="60"/>
    <n v="2"/>
    <n v="0"/>
    <n v="16"/>
    <n v="1"/>
    <x v="2"/>
    <x v="1"/>
  </r>
  <r>
    <n v="72"/>
    <x v="44"/>
    <x v="33"/>
    <x v="47"/>
    <x v="1"/>
    <n v="60"/>
    <n v="3"/>
    <n v="3"/>
    <n v="16"/>
    <n v="1"/>
    <x v="1"/>
    <x v="1"/>
  </r>
  <r>
    <n v="73"/>
    <x v="22"/>
    <x v="0"/>
    <x v="21"/>
    <x v="10"/>
    <n v="60"/>
    <n v="1"/>
    <n v="0"/>
    <n v="16"/>
    <n v="1"/>
    <x v="10"/>
    <x v="1"/>
  </r>
  <r>
    <n v="74"/>
    <x v="45"/>
    <x v="14"/>
    <x v="48"/>
    <x v="4"/>
    <n v="60"/>
    <n v="15"/>
    <n v="6"/>
    <n v="16"/>
    <n v="1"/>
    <x v="4"/>
    <x v="1"/>
  </r>
  <r>
    <n v="75"/>
    <x v="46"/>
    <x v="34"/>
    <x v="49"/>
    <x v="6"/>
    <n v="60"/>
    <n v="26"/>
    <n v="9"/>
    <n v="16"/>
    <n v="1"/>
    <x v="6"/>
    <x v="1"/>
  </r>
  <r>
    <n v="76"/>
    <x v="17"/>
    <x v="0"/>
    <x v="21"/>
    <x v="7"/>
    <n v="60"/>
    <n v="1"/>
    <n v="0"/>
    <n v="16"/>
    <n v="1"/>
    <x v="7"/>
    <x v="1"/>
  </r>
  <r>
    <n v="77"/>
    <x v="47"/>
    <x v="35"/>
    <x v="50"/>
    <x v="8"/>
    <n v="60"/>
    <n v="7"/>
    <n v="2"/>
    <n v="16"/>
    <n v="1"/>
    <x v="8"/>
    <x v="1"/>
  </r>
  <r>
    <n v="78"/>
    <x v="20"/>
    <x v="0"/>
    <x v="51"/>
    <x v="9"/>
    <n v="60"/>
    <n v="2"/>
    <n v="0"/>
    <n v="16"/>
    <n v="1"/>
    <x v="9"/>
    <x v="1"/>
  </r>
  <r>
    <n v="79"/>
    <x v="0"/>
    <x v="9"/>
    <x v="52"/>
    <x v="6"/>
    <n v="71"/>
    <n v="1"/>
    <n v="1"/>
    <n v="16"/>
    <n v="1"/>
    <x v="6"/>
    <x v="1"/>
  </r>
  <r>
    <n v="80"/>
    <x v="48"/>
    <x v="14"/>
    <x v="2"/>
    <x v="5"/>
    <n v="99"/>
    <n v="1"/>
    <n v="1"/>
    <n v="16"/>
    <n v="1"/>
    <x v="5"/>
    <x v="1"/>
  </r>
  <r>
    <n v="81"/>
    <x v="0"/>
    <x v="9"/>
    <x v="43"/>
    <x v="6"/>
    <n v="99"/>
    <n v="1"/>
    <n v="1"/>
    <n v="16"/>
    <n v="1"/>
    <x v="6"/>
    <x v="1"/>
  </r>
  <r>
    <n v="82"/>
    <x v="49"/>
    <x v="0"/>
    <x v="38"/>
    <x v="0"/>
    <n v="101"/>
    <n v="1"/>
    <n v="0"/>
    <n v="16"/>
    <n v="1"/>
    <x v="0"/>
    <x v="1"/>
  </r>
  <r>
    <n v="83"/>
    <x v="50"/>
    <x v="0"/>
    <x v="53"/>
    <x v="1"/>
    <n v="101"/>
    <n v="3"/>
    <n v="0"/>
    <n v="16"/>
    <n v="1"/>
    <x v="1"/>
    <x v="1"/>
  </r>
  <r>
    <n v="84"/>
    <x v="51"/>
    <x v="0"/>
    <x v="54"/>
    <x v="5"/>
    <n v="101"/>
    <n v="1"/>
    <n v="0"/>
    <n v="16"/>
    <n v="1"/>
    <x v="5"/>
    <x v="1"/>
  </r>
  <r>
    <n v="85"/>
    <x v="52"/>
    <x v="14"/>
    <x v="55"/>
    <x v="0"/>
    <n v="180"/>
    <n v="5"/>
    <n v="1"/>
    <n v="16"/>
    <n v="1"/>
    <x v="0"/>
    <x v="1"/>
  </r>
  <r>
    <n v="86"/>
    <x v="53"/>
    <x v="36"/>
    <x v="56"/>
    <x v="2"/>
    <n v="180"/>
    <n v="4"/>
    <n v="1"/>
    <n v="16"/>
    <n v="1"/>
    <x v="2"/>
    <x v="1"/>
  </r>
  <r>
    <n v="87"/>
    <x v="54"/>
    <x v="37"/>
    <x v="57"/>
    <x v="1"/>
    <n v="180"/>
    <n v="5"/>
    <n v="3"/>
    <n v="16"/>
    <n v="1"/>
    <x v="1"/>
    <x v="1"/>
  </r>
  <r>
    <n v="88"/>
    <x v="16"/>
    <x v="14"/>
    <x v="2"/>
    <x v="3"/>
    <n v="180"/>
    <n v="2"/>
    <n v="1"/>
    <n v="16"/>
    <n v="1"/>
    <x v="3"/>
    <x v="1"/>
  </r>
  <r>
    <n v="89"/>
    <x v="55"/>
    <x v="38"/>
    <x v="17"/>
    <x v="4"/>
    <n v="180"/>
    <n v="7"/>
    <n v="3"/>
    <n v="16"/>
    <n v="1"/>
    <x v="4"/>
    <x v="1"/>
  </r>
  <r>
    <n v="90"/>
    <x v="0"/>
    <x v="0"/>
    <x v="43"/>
    <x v="5"/>
    <n v="180"/>
    <n v="2"/>
    <n v="0"/>
    <n v="16"/>
    <n v="1"/>
    <x v="5"/>
    <x v="1"/>
  </r>
  <r>
    <n v="91"/>
    <x v="56"/>
    <x v="39"/>
    <x v="58"/>
    <x v="6"/>
    <n v="180"/>
    <n v="13"/>
    <n v="8"/>
    <n v="16"/>
    <n v="1"/>
    <x v="6"/>
    <x v="1"/>
  </r>
  <r>
    <n v="92"/>
    <x v="57"/>
    <x v="40"/>
    <x v="59"/>
    <x v="7"/>
    <n v="180"/>
    <n v="5"/>
    <n v="2"/>
    <n v="16"/>
    <n v="1"/>
    <x v="7"/>
    <x v="1"/>
  </r>
  <r>
    <n v="93"/>
    <x v="58"/>
    <x v="41"/>
    <x v="28"/>
    <x v="8"/>
    <n v="180"/>
    <n v="2"/>
    <n v="2"/>
    <n v="16"/>
    <n v="1"/>
    <x v="8"/>
    <x v="1"/>
  </r>
  <r>
    <n v="94"/>
    <x v="9"/>
    <x v="0"/>
    <x v="17"/>
    <x v="9"/>
    <n v="180"/>
    <n v="1"/>
    <n v="0"/>
    <n v="16"/>
    <n v="1"/>
    <x v="9"/>
    <x v="1"/>
  </r>
  <r>
    <n v="95"/>
    <x v="2"/>
    <x v="0"/>
    <x v="2"/>
    <x v="7"/>
    <n v="190"/>
    <n v="1"/>
    <n v="0"/>
    <n v="16"/>
    <n v="1"/>
    <x v="7"/>
    <x v="1"/>
  </r>
  <r>
    <n v="96"/>
    <x v="18"/>
    <x v="0"/>
    <x v="60"/>
    <x v="0"/>
    <n v="11"/>
    <n v="1"/>
    <n v="0"/>
    <n v="1"/>
    <n v="1"/>
    <x v="0"/>
    <x v="2"/>
  </r>
  <r>
    <n v="97"/>
    <x v="7"/>
    <x v="0"/>
    <x v="38"/>
    <x v="1"/>
    <n v="11"/>
    <n v="1"/>
    <n v="0"/>
    <n v="1"/>
    <n v="1"/>
    <x v="1"/>
    <x v="2"/>
  </r>
  <r>
    <n v="98"/>
    <x v="17"/>
    <x v="0"/>
    <x v="17"/>
    <x v="0"/>
    <n v="18"/>
    <n v="1"/>
    <n v="0"/>
    <n v="1"/>
    <n v="1"/>
    <x v="0"/>
    <x v="2"/>
  </r>
  <r>
    <n v="99"/>
    <x v="13"/>
    <x v="0"/>
    <x v="61"/>
    <x v="0"/>
    <n v="24"/>
    <n v="12"/>
    <n v="0"/>
    <n v="1"/>
    <n v="1"/>
    <x v="0"/>
    <x v="2"/>
  </r>
  <r>
    <n v="100"/>
    <x v="59"/>
    <x v="42"/>
    <x v="62"/>
    <x v="2"/>
    <n v="24"/>
    <n v="23"/>
    <n v="8"/>
    <n v="1"/>
    <n v="1"/>
    <x v="2"/>
    <x v="2"/>
  </r>
  <r>
    <n v="101"/>
    <x v="23"/>
    <x v="43"/>
    <x v="63"/>
    <x v="1"/>
    <n v="24"/>
    <n v="15"/>
    <n v="6"/>
    <n v="1"/>
    <n v="1"/>
    <x v="1"/>
    <x v="2"/>
  </r>
  <r>
    <n v="102"/>
    <x v="60"/>
    <x v="31"/>
    <x v="60"/>
    <x v="3"/>
    <n v="24"/>
    <n v="6"/>
    <n v="1"/>
    <n v="1"/>
    <n v="1"/>
    <x v="3"/>
    <x v="2"/>
  </r>
  <r>
    <n v="103"/>
    <x v="61"/>
    <x v="15"/>
    <x v="17"/>
    <x v="4"/>
    <n v="24"/>
    <n v="2"/>
    <n v="1"/>
    <n v="1"/>
    <n v="1"/>
    <x v="4"/>
    <x v="2"/>
  </r>
  <r>
    <n v="104"/>
    <x v="62"/>
    <x v="44"/>
    <x v="64"/>
    <x v="5"/>
    <n v="24"/>
    <n v="13"/>
    <n v="6"/>
    <n v="1"/>
    <n v="1"/>
    <x v="5"/>
    <x v="2"/>
  </r>
  <r>
    <n v="105"/>
    <x v="9"/>
    <x v="45"/>
    <x v="65"/>
    <x v="6"/>
    <n v="24"/>
    <n v="3"/>
    <n v="2"/>
    <n v="1"/>
    <n v="1"/>
    <x v="6"/>
    <x v="2"/>
  </r>
  <r>
    <n v="106"/>
    <x v="60"/>
    <x v="46"/>
    <x v="66"/>
    <x v="7"/>
    <n v="24"/>
    <n v="9"/>
    <n v="6"/>
    <n v="1"/>
    <n v="1"/>
    <x v="7"/>
    <x v="2"/>
  </r>
  <r>
    <n v="107"/>
    <x v="41"/>
    <x v="36"/>
    <x v="43"/>
    <x v="8"/>
    <n v="24"/>
    <n v="4"/>
    <n v="1"/>
    <n v="1"/>
    <n v="1"/>
    <x v="8"/>
    <x v="2"/>
  </r>
  <r>
    <n v="108"/>
    <x v="18"/>
    <x v="16"/>
    <x v="52"/>
    <x v="9"/>
    <n v="24"/>
    <n v="1"/>
    <n v="1"/>
    <n v="1"/>
    <n v="1"/>
    <x v="9"/>
    <x v="2"/>
  </r>
  <r>
    <n v="109"/>
    <x v="63"/>
    <x v="0"/>
    <x v="21"/>
    <x v="3"/>
    <n v="37"/>
    <n v="1"/>
    <n v="0"/>
    <n v="1"/>
    <n v="1"/>
    <x v="3"/>
    <x v="2"/>
  </r>
  <r>
    <n v="110"/>
    <x v="49"/>
    <x v="0"/>
    <x v="21"/>
    <x v="7"/>
    <n v="37"/>
    <n v="1"/>
    <n v="0"/>
    <n v="1"/>
    <n v="1"/>
    <x v="7"/>
    <x v="2"/>
  </r>
  <r>
    <n v="111"/>
    <x v="22"/>
    <x v="15"/>
    <x v="12"/>
    <x v="2"/>
    <n v="57"/>
    <n v="1"/>
    <n v="1"/>
    <n v="1"/>
    <n v="1"/>
    <x v="2"/>
    <x v="2"/>
  </r>
  <r>
    <n v="112"/>
    <x v="23"/>
    <x v="36"/>
    <x v="0"/>
    <x v="1"/>
    <n v="57"/>
    <n v="1"/>
    <n v="1"/>
    <n v="1"/>
    <n v="1"/>
    <x v="1"/>
    <x v="2"/>
  </r>
  <r>
    <n v="113"/>
    <x v="64"/>
    <x v="47"/>
    <x v="67"/>
    <x v="4"/>
    <n v="57"/>
    <n v="6"/>
    <n v="3"/>
    <n v="1"/>
    <n v="1"/>
    <x v="4"/>
    <x v="2"/>
  </r>
  <r>
    <n v="114"/>
    <x v="65"/>
    <x v="48"/>
    <x v="17"/>
    <x v="6"/>
    <n v="57"/>
    <n v="3"/>
    <n v="2"/>
    <n v="1"/>
    <n v="1"/>
    <x v="6"/>
    <x v="2"/>
  </r>
  <r>
    <n v="115"/>
    <x v="2"/>
    <x v="32"/>
    <x v="13"/>
    <x v="7"/>
    <n v="57"/>
    <n v="1"/>
    <n v="1"/>
    <n v="1"/>
    <n v="1"/>
    <x v="7"/>
    <x v="2"/>
  </r>
  <r>
    <n v="116"/>
    <x v="18"/>
    <x v="49"/>
    <x v="17"/>
    <x v="8"/>
    <n v="57"/>
    <n v="3"/>
    <n v="1"/>
    <n v="1"/>
    <n v="1"/>
    <x v="8"/>
    <x v="2"/>
  </r>
  <r>
    <n v="117"/>
    <x v="1"/>
    <x v="0"/>
    <x v="0"/>
    <x v="9"/>
    <n v="57"/>
    <n v="1"/>
    <n v="0"/>
    <n v="1"/>
    <n v="1"/>
    <x v="9"/>
    <x v="2"/>
  </r>
  <r>
    <n v="118"/>
    <x v="22"/>
    <x v="0"/>
    <x v="21"/>
    <x v="7"/>
    <n v="59"/>
    <n v="1"/>
    <n v="0"/>
    <n v="1"/>
    <n v="1"/>
    <x v="7"/>
    <x v="2"/>
  </r>
  <r>
    <n v="119"/>
    <x v="66"/>
    <x v="0"/>
    <x v="46"/>
    <x v="0"/>
    <n v="60"/>
    <n v="2"/>
    <n v="0"/>
    <n v="1"/>
    <n v="1"/>
    <x v="0"/>
    <x v="2"/>
  </r>
  <r>
    <n v="120"/>
    <x v="67"/>
    <x v="29"/>
    <x v="68"/>
    <x v="2"/>
    <n v="60"/>
    <n v="2"/>
    <n v="1"/>
    <n v="1"/>
    <n v="1"/>
    <x v="2"/>
    <x v="2"/>
  </r>
  <r>
    <n v="121"/>
    <x v="38"/>
    <x v="50"/>
    <x v="15"/>
    <x v="1"/>
    <n v="60"/>
    <n v="3"/>
    <n v="3"/>
    <n v="1"/>
    <n v="1"/>
    <x v="1"/>
    <x v="2"/>
  </r>
  <r>
    <n v="122"/>
    <x v="9"/>
    <x v="0"/>
    <x v="13"/>
    <x v="10"/>
    <n v="60"/>
    <n v="1"/>
    <n v="0"/>
    <n v="1"/>
    <n v="1"/>
    <x v="10"/>
    <x v="2"/>
  </r>
  <r>
    <n v="123"/>
    <x v="68"/>
    <x v="47"/>
    <x v="69"/>
    <x v="4"/>
    <n v="60"/>
    <n v="25"/>
    <n v="9"/>
    <n v="1"/>
    <n v="1"/>
    <x v="4"/>
    <x v="2"/>
  </r>
  <r>
    <n v="124"/>
    <x v="69"/>
    <x v="51"/>
    <x v="64"/>
    <x v="6"/>
    <n v="60"/>
    <n v="26"/>
    <n v="10"/>
    <n v="1"/>
    <n v="1"/>
    <x v="6"/>
    <x v="2"/>
  </r>
  <r>
    <n v="125"/>
    <x v="18"/>
    <x v="0"/>
    <x v="60"/>
    <x v="7"/>
    <n v="60"/>
    <n v="1"/>
    <n v="0"/>
    <n v="1"/>
    <n v="1"/>
    <x v="7"/>
    <x v="2"/>
  </r>
  <r>
    <n v="126"/>
    <x v="70"/>
    <x v="40"/>
    <x v="70"/>
    <x v="8"/>
    <n v="60"/>
    <n v="9"/>
    <n v="4"/>
    <n v="1"/>
    <n v="1"/>
    <x v="8"/>
    <x v="2"/>
  </r>
  <r>
    <n v="127"/>
    <x v="18"/>
    <x v="0"/>
    <x v="46"/>
    <x v="9"/>
    <n v="60"/>
    <n v="2"/>
    <n v="0"/>
    <n v="1"/>
    <n v="1"/>
    <x v="9"/>
    <x v="2"/>
  </r>
  <r>
    <n v="128"/>
    <x v="23"/>
    <x v="36"/>
    <x v="17"/>
    <x v="6"/>
    <n v="71"/>
    <n v="1"/>
    <n v="1"/>
    <n v="1"/>
    <n v="1"/>
    <x v="6"/>
    <x v="2"/>
  </r>
  <r>
    <n v="129"/>
    <x v="7"/>
    <x v="13"/>
    <x v="13"/>
    <x v="5"/>
    <n v="99"/>
    <n v="1"/>
    <n v="1"/>
    <n v="1"/>
    <n v="1"/>
    <x v="5"/>
    <x v="2"/>
  </r>
  <r>
    <n v="130"/>
    <x v="63"/>
    <x v="32"/>
    <x v="60"/>
    <x v="6"/>
    <n v="99"/>
    <n v="1"/>
    <n v="1"/>
    <n v="1"/>
    <n v="1"/>
    <x v="6"/>
    <x v="2"/>
  </r>
  <r>
    <n v="131"/>
    <x v="0"/>
    <x v="0"/>
    <x v="0"/>
    <x v="0"/>
    <n v="101"/>
    <n v="1"/>
    <n v="0"/>
    <n v="1"/>
    <n v="1"/>
    <x v="0"/>
    <x v="2"/>
  </r>
  <r>
    <n v="132"/>
    <x v="71"/>
    <x v="49"/>
    <x v="71"/>
    <x v="1"/>
    <n v="101"/>
    <n v="3"/>
    <n v="1"/>
    <n v="1"/>
    <n v="1"/>
    <x v="1"/>
    <x v="2"/>
  </r>
  <r>
    <n v="133"/>
    <x v="72"/>
    <x v="0"/>
    <x v="72"/>
    <x v="5"/>
    <n v="101"/>
    <n v="1"/>
    <n v="0"/>
    <n v="1"/>
    <n v="1"/>
    <x v="5"/>
    <x v="2"/>
  </r>
  <r>
    <n v="134"/>
    <x v="73"/>
    <x v="36"/>
    <x v="73"/>
    <x v="0"/>
    <n v="180"/>
    <n v="5"/>
    <n v="1"/>
    <n v="1"/>
    <n v="1"/>
    <x v="0"/>
    <x v="2"/>
  </r>
  <r>
    <n v="135"/>
    <x v="43"/>
    <x v="49"/>
    <x v="56"/>
    <x v="2"/>
    <n v="180"/>
    <n v="4"/>
    <n v="1"/>
    <n v="1"/>
    <n v="1"/>
    <x v="2"/>
    <x v="2"/>
  </r>
  <r>
    <n v="136"/>
    <x v="74"/>
    <x v="52"/>
    <x v="74"/>
    <x v="1"/>
    <n v="180"/>
    <n v="4"/>
    <n v="2"/>
    <n v="1"/>
    <n v="1"/>
    <x v="1"/>
    <x v="2"/>
  </r>
  <r>
    <n v="137"/>
    <x v="67"/>
    <x v="53"/>
    <x v="67"/>
    <x v="3"/>
    <n v="180"/>
    <n v="2"/>
    <n v="1"/>
    <n v="1"/>
    <n v="1"/>
    <x v="3"/>
    <x v="2"/>
  </r>
  <r>
    <n v="138"/>
    <x v="74"/>
    <x v="44"/>
    <x v="75"/>
    <x v="4"/>
    <n v="180"/>
    <n v="8"/>
    <n v="3"/>
    <n v="1"/>
    <n v="1"/>
    <x v="4"/>
    <x v="2"/>
  </r>
  <r>
    <n v="139"/>
    <x v="38"/>
    <x v="15"/>
    <x v="76"/>
    <x v="5"/>
    <n v="180"/>
    <n v="3"/>
    <n v="1"/>
    <n v="1"/>
    <n v="1"/>
    <x v="5"/>
    <x v="2"/>
  </r>
  <r>
    <n v="140"/>
    <x v="75"/>
    <x v="54"/>
    <x v="77"/>
    <x v="6"/>
    <n v="180"/>
    <n v="14"/>
    <n v="9"/>
    <n v="1"/>
    <n v="1"/>
    <x v="6"/>
    <x v="2"/>
  </r>
  <r>
    <n v="141"/>
    <x v="9"/>
    <x v="32"/>
    <x v="78"/>
    <x v="7"/>
    <n v="180"/>
    <n v="5"/>
    <n v="2"/>
    <n v="1"/>
    <n v="1"/>
    <x v="7"/>
    <x v="2"/>
  </r>
  <r>
    <n v="142"/>
    <x v="38"/>
    <x v="55"/>
    <x v="79"/>
    <x v="8"/>
    <n v="180"/>
    <n v="3"/>
    <n v="2"/>
    <n v="1"/>
    <n v="1"/>
    <x v="8"/>
    <x v="2"/>
  </r>
  <r>
    <n v="143"/>
    <x v="9"/>
    <x v="11"/>
    <x v="80"/>
    <x v="9"/>
    <n v="180"/>
    <n v="2"/>
    <n v="1"/>
    <n v="1"/>
    <n v="1"/>
    <x v="9"/>
    <x v="2"/>
  </r>
  <r>
    <n v="144"/>
    <x v="18"/>
    <x v="0"/>
    <x v="60"/>
    <x v="7"/>
    <n v="190"/>
    <n v="1"/>
    <n v="0"/>
    <n v="1"/>
    <n v="1"/>
    <x v="7"/>
    <x v="2"/>
  </r>
  <r>
    <n v="145"/>
    <x v="76"/>
    <x v="0"/>
    <x v="81"/>
    <x v="0"/>
    <n v="18"/>
    <n v="1"/>
    <n v="0"/>
    <n v="2"/>
    <n v="1"/>
    <x v="0"/>
    <x v="3"/>
  </r>
  <r>
    <n v="146"/>
    <x v="77"/>
    <x v="0"/>
    <x v="82"/>
    <x v="2"/>
    <n v="24"/>
    <n v="1"/>
    <n v="0"/>
    <n v="2"/>
    <n v="1"/>
    <x v="2"/>
    <x v="3"/>
  </r>
  <r>
    <n v="147"/>
    <x v="78"/>
    <x v="20"/>
    <x v="25"/>
    <x v="4"/>
    <n v="24"/>
    <n v="2"/>
    <n v="1"/>
    <n v="2"/>
    <n v="1"/>
    <x v="4"/>
    <x v="3"/>
  </r>
  <r>
    <n v="148"/>
    <x v="79"/>
    <x v="5"/>
    <x v="83"/>
    <x v="5"/>
    <n v="24"/>
    <n v="13"/>
    <n v="6"/>
    <n v="2"/>
    <n v="1"/>
    <x v="5"/>
    <x v="3"/>
  </r>
  <r>
    <n v="149"/>
    <x v="80"/>
    <x v="56"/>
    <x v="84"/>
    <x v="6"/>
    <n v="24"/>
    <n v="3"/>
    <n v="2"/>
    <n v="2"/>
    <n v="1"/>
    <x v="6"/>
    <x v="3"/>
  </r>
  <r>
    <n v="150"/>
    <x v="81"/>
    <x v="57"/>
    <x v="85"/>
    <x v="7"/>
    <n v="24"/>
    <n v="9"/>
    <n v="6"/>
    <n v="2"/>
    <n v="1"/>
    <x v="7"/>
    <x v="3"/>
  </r>
  <r>
    <n v="151"/>
    <x v="82"/>
    <x v="0"/>
    <x v="54"/>
    <x v="8"/>
    <n v="24"/>
    <n v="3"/>
    <n v="0"/>
    <n v="2"/>
    <n v="1"/>
    <x v="8"/>
    <x v="3"/>
  </r>
  <r>
    <n v="152"/>
    <x v="83"/>
    <x v="0"/>
    <x v="86"/>
    <x v="7"/>
    <n v="37"/>
    <n v="1"/>
    <n v="0"/>
    <n v="2"/>
    <n v="1"/>
    <x v="7"/>
    <x v="3"/>
  </r>
  <r>
    <n v="153"/>
    <x v="84"/>
    <x v="58"/>
    <x v="87"/>
    <x v="4"/>
    <n v="57"/>
    <n v="5"/>
    <n v="3"/>
    <n v="2"/>
    <n v="1"/>
    <x v="4"/>
    <x v="3"/>
  </r>
  <r>
    <n v="154"/>
    <x v="85"/>
    <x v="59"/>
    <x v="26"/>
    <x v="6"/>
    <n v="57"/>
    <n v="3"/>
    <n v="2"/>
    <n v="2"/>
    <n v="1"/>
    <x v="6"/>
    <x v="3"/>
  </r>
  <r>
    <n v="155"/>
    <x v="77"/>
    <x v="20"/>
    <x v="16"/>
    <x v="7"/>
    <n v="57"/>
    <n v="1"/>
    <n v="1"/>
    <n v="2"/>
    <n v="1"/>
    <x v="7"/>
    <x v="3"/>
  </r>
  <r>
    <n v="156"/>
    <x v="86"/>
    <x v="20"/>
    <x v="88"/>
    <x v="8"/>
    <n v="57"/>
    <n v="3"/>
    <n v="1"/>
    <n v="2"/>
    <n v="1"/>
    <x v="8"/>
    <x v="3"/>
  </r>
  <r>
    <n v="157"/>
    <x v="49"/>
    <x v="0"/>
    <x v="16"/>
    <x v="9"/>
    <n v="57"/>
    <n v="1"/>
    <n v="0"/>
    <n v="2"/>
    <n v="1"/>
    <x v="9"/>
    <x v="3"/>
  </r>
  <r>
    <n v="158"/>
    <x v="77"/>
    <x v="0"/>
    <x v="25"/>
    <x v="7"/>
    <n v="59"/>
    <n v="1"/>
    <n v="0"/>
    <n v="2"/>
    <n v="1"/>
    <x v="7"/>
    <x v="3"/>
  </r>
  <r>
    <n v="159"/>
    <x v="87"/>
    <x v="60"/>
    <x v="89"/>
    <x v="4"/>
    <n v="60"/>
    <n v="17"/>
    <n v="4"/>
    <n v="2"/>
    <n v="1"/>
    <x v="4"/>
    <x v="3"/>
  </r>
  <r>
    <n v="160"/>
    <x v="88"/>
    <x v="61"/>
    <x v="90"/>
    <x v="6"/>
    <n v="60"/>
    <n v="26"/>
    <n v="10"/>
    <n v="2"/>
    <n v="1"/>
    <x v="6"/>
    <x v="3"/>
  </r>
  <r>
    <n v="161"/>
    <x v="89"/>
    <x v="0"/>
    <x v="54"/>
    <x v="7"/>
    <n v="60"/>
    <n v="1"/>
    <n v="0"/>
    <n v="2"/>
    <n v="1"/>
    <x v="7"/>
    <x v="3"/>
  </r>
  <r>
    <n v="162"/>
    <x v="90"/>
    <x v="62"/>
    <x v="88"/>
    <x v="8"/>
    <n v="60"/>
    <n v="5"/>
    <n v="2"/>
    <n v="2"/>
    <n v="1"/>
    <x v="8"/>
    <x v="3"/>
  </r>
  <r>
    <n v="163"/>
    <x v="91"/>
    <x v="0"/>
    <x v="88"/>
    <x v="9"/>
    <n v="60"/>
    <n v="1"/>
    <n v="0"/>
    <n v="2"/>
    <n v="1"/>
    <x v="9"/>
    <x v="3"/>
  </r>
  <r>
    <n v="164"/>
    <x v="92"/>
    <x v="7"/>
    <x v="25"/>
    <x v="6"/>
    <n v="71"/>
    <n v="1"/>
    <n v="1"/>
    <n v="2"/>
    <n v="1"/>
    <x v="6"/>
    <x v="3"/>
  </r>
  <r>
    <n v="165"/>
    <x v="7"/>
    <x v="63"/>
    <x v="91"/>
    <x v="5"/>
    <n v="99"/>
    <n v="1"/>
    <n v="1"/>
    <n v="2"/>
    <n v="1"/>
    <x v="5"/>
    <x v="3"/>
  </r>
  <r>
    <n v="166"/>
    <x v="92"/>
    <x v="0"/>
    <x v="88"/>
    <x v="5"/>
    <n v="101"/>
    <n v="1"/>
    <n v="0"/>
    <n v="2"/>
    <n v="1"/>
    <x v="5"/>
    <x v="3"/>
  </r>
  <r>
    <n v="167"/>
    <x v="93"/>
    <x v="0"/>
    <x v="92"/>
    <x v="0"/>
    <n v="180"/>
    <n v="1"/>
    <n v="0"/>
    <n v="2"/>
    <n v="1"/>
    <x v="0"/>
    <x v="3"/>
  </r>
  <r>
    <n v="168"/>
    <x v="92"/>
    <x v="27"/>
    <x v="26"/>
    <x v="4"/>
    <n v="180"/>
    <n v="6"/>
    <n v="1"/>
    <n v="2"/>
    <n v="1"/>
    <x v="4"/>
    <x v="3"/>
  </r>
  <r>
    <n v="169"/>
    <x v="94"/>
    <x v="10"/>
    <x v="93"/>
    <x v="5"/>
    <n v="180"/>
    <n v="3"/>
    <n v="1"/>
    <n v="2"/>
    <n v="1"/>
    <x v="5"/>
    <x v="3"/>
  </r>
  <r>
    <n v="170"/>
    <x v="95"/>
    <x v="64"/>
    <x v="54"/>
    <x v="6"/>
    <n v="180"/>
    <n v="14"/>
    <n v="9"/>
    <n v="2"/>
    <n v="1"/>
    <x v="6"/>
    <x v="3"/>
  </r>
  <r>
    <n v="171"/>
    <x v="96"/>
    <x v="63"/>
    <x v="94"/>
    <x v="7"/>
    <n v="180"/>
    <n v="4"/>
    <n v="1"/>
    <n v="2"/>
    <n v="1"/>
    <x v="7"/>
    <x v="3"/>
  </r>
  <r>
    <n v="172"/>
    <x v="97"/>
    <x v="65"/>
    <x v="25"/>
    <x v="8"/>
    <n v="180"/>
    <n v="3"/>
    <n v="2"/>
    <n v="2"/>
    <n v="1"/>
    <x v="8"/>
    <x v="3"/>
  </r>
  <r>
    <n v="173"/>
    <x v="54"/>
    <x v="29"/>
    <x v="91"/>
    <x v="9"/>
    <n v="180"/>
    <n v="2"/>
    <n v="1"/>
    <n v="2"/>
    <n v="1"/>
    <x v="9"/>
    <x v="3"/>
  </r>
  <r>
    <n v="174"/>
    <x v="98"/>
    <x v="13"/>
    <x v="95"/>
    <x v="5"/>
    <n v="24"/>
    <n v="5"/>
    <n v="1"/>
    <n v="3"/>
    <n v="1"/>
    <x v="5"/>
    <x v="4"/>
  </r>
  <r>
    <n v="175"/>
    <x v="18"/>
    <x v="0"/>
    <x v="60"/>
    <x v="5"/>
    <n v="101"/>
    <n v="1"/>
    <n v="0"/>
    <n v="3"/>
    <n v="1"/>
    <x v="5"/>
    <x v="4"/>
  </r>
  <r>
    <n v="176"/>
    <x v="99"/>
    <x v="66"/>
    <x v="96"/>
    <x v="4"/>
    <n v="60"/>
    <n v="24"/>
    <n v="7"/>
    <n v="3"/>
    <n v="1"/>
    <x v="4"/>
    <x v="4"/>
  </r>
  <r>
    <n v="177"/>
    <x v="100"/>
    <x v="13"/>
    <x v="97"/>
    <x v="2"/>
    <n v="24"/>
    <n v="26"/>
    <n v="9"/>
    <n v="3"/>
    <n v="1"/>
    <x v="2"/>
    <x v="4"/>
  </r>
  <r>
    <n v="178"/>
    <x v="18"/>
    <x v="36"/>
    <x v="22"/>
    <x v="6"/>
    <n v="71"/>
    <n v="1"/>
    <n v="1"/>
    <n v="3"/>
    <n v="1"/>
    <x v="6"/>
    <x v="4"/>
  </r>
  <r>
    <n v="179"/>
    <x v="43"/>
    <x v="0"/>
    <x v="46"/>
    <x v="0"/>
    <n v="60"/>
    <n v="2"/>
    <n v="0"/>
    <n v="3"/>
    <n v="1"/>
    <x v="0"/>
    <x v="4"/>
  </r>
  <r>
    <n v="180"/>
    <x v="9"/>
    <x v="0"/>
    <x v="13"/>
    <x v="4"/>
    <n v="57"/>
    <n v="2"/>
    <n v="0"/>
    <n v="3"/>
    <n v="1"/>
    <x v="4"/>
    <x v="4"/>
  </r>
  <r>
    <n v="181"/>
    <x v="9"/>
    <x v="0"/>
    <x v="46"/>
    <x v="4"/>
    <n v="180"/>
    <n v="2"/>
    <n v="0"/>
    <n v="3"/>
    <n v="1"/>
    <x v="4"/>
    <x v="4"/>
  </r>
  <r>
    <n v="182"/>
    <x v="101"/>
    <x v="32"/>
    <x v="98"/>
    <x v="8"/>
    <n v="60"/>
    <n v="9"/>
    <n v="2"/>
    <n v="3"/>
    <n v="1"/>
    <x v="8"/>
    <x v="4"/>
  </r>
  <r>
    <n v="183"/>
    <x v="9"/>
    <x v="0"/>
    <x v="13"/>
    <x v="7"/>
    <n v="59"/>
    <n v="1"/>
    <n v="0"/>
    <n v="3"/>
    <n v="1"/>
    <x v="7"/>
    <x v="4"/>
  </r>
  <r>
    <n v="184"/>
    <x v="102"/>
    <x v="36"/>
    <x v="99"/>
    <x v="6"/>
    <n v="180"/>
    <n v="7"/>
    <n v="2"/>
    <n v="3"/>
    <n v="1"/>
    <x v="6"/>
    <x v="4"/>
  </r>
  <r>
    <n v="185"/>
    <x v="103"/>
    <x v="49"/>
    <x v="100"/>
    <x v="7"/>
    <n v="180"/>
    <n v="3"/>
    <n v="1"/>
    <n v="3"/>
    <n v="1"/>
    <x v="7"/>
    <x v="4"/>
  </r>
  <r>
    <n v="186"/>
    <x v="104"/>
    <x v="0"/>
    <x v="100"/>
    <x v="0"/>
    <n v="24"/>
    <n v="12"/>
    <n v="0"/>
    <n v="3"/>
    <n v="1"/>
    <x v="0"/>
    <x v="4"/>
  </r>
  <r>
    <n v="187"/>
    <x v="22"/>
    <x v="0"/>
    <x v="21"/>
    <x v="7"/>
    <n v="60"/>
    <n v="1"/>
    <n v="0"/>
    <n v="3"/>
    <n v="1"/>
    <x v="7"/>
    <x v="4"/>
  </r>
  <r>
    <n v="188"/>
    <x v="9"/>
    <x v="0"/>
    <x v="22"/>
    <x v="0"/>
    <n v="101"/>
    <n v="1"/>
    <n v="0"/>
    <n v="3"/>
    <n v="1"/>
    <x v="0"/>
    <x v="4"/>
  </r>
  <r>
    <n v="189"/>
    <x v="9"/>
    <x v="0"/>
    <x v="101"/>
    <x v="8"/>
    <n v="24"/>
    <n v="3"/>
    <n v="0"/>
    <n v="3"/>
    <n v="1"/>
    <x v="8"/>
    <x v="4"/>
  </r>
  <r>
    <n v="190"/>
    <x v="9"/>
    <x v="49"/>
    <x v="22"/>
    <x v="1"/>
    <n v="57"/>
    <n v="1"/>
    <n v="1"/>
    <n v="3"/>
    <n v="1"/>
    <x v="1"/>
    <x v="4"/>
  </r>
  <r>
    <n v="191"/>
    <x v="22"/>
    <x v="0"/>
    <x v="21"/>
    <x v="1"/>
    <n v="11"/>
    <n v="1"/>
    <n v="0"/>
    <n v="3"/>
    <n v="1"/>
    <x v="1"/>
    <x v="4"/>
  </r>
  <r>
    <n v="192"/>
    <x v="105"/>
    <x v="15"/>
    <x v="102"/>
    <x v="1"/>
    <n v="180"/>
    <n v="5"/>
    <n v="3"/>
    <n v="3"/>
    <n v="1"/>
    <x v="1"/>
    <x v="4"/>
  </r>
  <r>
    <n v="193"/>
    <x v="106"/>
    <x v="49"/>
    <x v="103"/>
    <x v="6"/>
    <n v="60"/>
    <n v="26"/>
    <n v="10"/>
    <n v="3"/>
    <n v="1"/>
    <x v="6"/>
    <x v="4"/>
  </r>
  <r>
    <n v="194"/>
    <x v="22"/>
    <x v="0"/>
    <x v="21"/>
    <x v="0"/>
    <n v="18"/>
    <n v="1"/>
    <n v="0"/>
    <n v="3"/>
    <n v="1"/>
    <x v="0"/>
    <x v="4"/>
  </r>
  <r>
    <n v="195"/>
    <x v="107"/>
    <x v="40"/>
    <x v="14"/>
    <x v="1"/>
    <n v="60"/>
    <n v="3"/>
    <n v="2"/>
    <n v="3"/>
    <n v="1"/>
    <x v="1"/>
    <x v="4"/>
  </r>
  <r>
    <n v="196"/>
    <x v="64"/>
    <x v="32"/>
    <x v="22"/>
    <x v="3"/>
    <n v="180"/>
    <n v="2"/>
    <n v="1"/>
    <n v="3"/>
    <n v="1"/>
    <x v="3"/>
    <x v="4"/>
  </r>
  <r>
    <n v="197"/>
    <x v="43"/>
    <x v="49"/>
    <x v="13"/>
    <x v="2"/>
    <n v="180"/>
    <n v="4"/>
    <n v="1"/>
    <n v="3"/>
    <n v="1"/>
    <x v="2"/>
    <x v="4"/>
  </r>
  <r>
    <n v="198"/>
    <x v="9"/>
    <x v="0"/>
    <x v="13"/>
    <x v="9"/>
    <n v="60"/>
    <n v="2"/>
    <n v="0"/>
    <n v="3"/>
    <n v="1"/>
    <x v="9"/>
    <x v="4"/>
  </r>
  <r>
    <n v="199"/>
    <x v="9"/>
    <x v="0"/>
    <x v="13"/>
    <x v="5"/>
    <n v="180"/>
    <n v="1"/>
    <n v="0"/>
    <n v="3"/>
    <n v="1"/>
    <x v="5"/>
    <x v="4"/>
  </r>
  <r>
    <n v="200"/>
    <x v="9"/>
    <x v="0"/>
    <x v="104"/>
    <x v="6"/>
    <n v="24"/>
    <n v="2"/>
    <n v="0"/>
    <n v="3"/>
    <n v="1"/>
    <x v="6"/>
    <x v="4"/>
  </r>
  <r>
    <n v="201"/>
    <x v="22"/>
    <x v="0"/>
    <x v="60"/>
    <x v="9"/>
    <n v="180"/>
    <n v="1"/>
    <n v="0"/>
    <n v="3"/>
    <n v="1"/>
    <x v="9"/>
    <x v="4"/>
  </r>
  <r>
    <n v="202"/>
    <x v="72"/>
    <x v="0"/>
    <x v="72"/>
    <x v="9"/>
    <n v="57"/>
    <n v="1"/>
    <n v="0"/>
    <n v="3"/>
    <n v="1"/>
    <x v="9"/>
    <x v="4"/>
  </r>
  <r>
    <n v="203"/>
    <x v="18"/>
    <x v="0"/>
    <x v="22"/>
    <x v="4"/>
    <n v="24"/>
    <n v="1"/>
    <n v="0"/>
    <n v="3"/>
    <n v="1"/>
    <x v="4"/>
    <x v="4"/>
  </r>
  <r>
    <n v="204"/>
    <x v="0"/>
    <x v="0"/>
    <x v="21"/>
    <x v="3"/>
    <n v="37"/>
    <n v="1"/>
    <n v="0"/>
    <n v="3"/>
    <n v="1"/>
    <x v="3"/>
    <x v="4"/>
  </r>
  <r>
    <n v="205"/>
    <x v="65"/>
    <x v="0"/>
    <x v="13"/>
    <x v="1"/>
    <n v="101"/>
    <n v="3"/>
    <n v="0"/>
    <n v="3"/>
    <n v="1"/>
    <x v="1"/>
    <x v="4"/>
  </r>
  <r>
    <n v="206"/>
    <x v="108"/>
    <x v="36"/>
    <x v="73"/>
    <x v="0"/>
    <n v="180"/>
    <n v="5"/>
    <n v="1"/>
    <n v="3"/>
    <n v="1"/>
    <x v="0"/>
    <x v="4"/>
  </r>
  <r>
    <n v="207"/>
    <x v="23"/>
    <x v="0"/>
    <x v="13"/>
    <x v="0"/>
    <n v="11"/>
    <n v="1"/>
    <n v="0"/>
    <n v="3"/>
    <n v="1"/>
    <x v="0"/>
    <x v="4"/>
  </r>
  <r>
    <n v="208"/>
    <x v="18"/>
    <x v="36"/>
    <x v="22"/>
    <x v="7"/>
    <n v="24"/>
    <n v="4"/>
    <n v="2"/>
    <n v="3"/>
    <n v="1"/>
    <x v="7"/>
    <x v="4"/>
  </r>
  <r>
    <n v="209"/>
    <x v="18"/>
    <x v="13"/>
    <x v="52"/>
    <x v="2"/>
    <n v="57"/>
    <n v="1"/>
    <n v="1"/>
    <n v="3"/>
    <n v="1"/>
    <x v="2"/>
    <x v="4"/>
  </r>
  <r>
    <n v="210"/>
    <x v="9"/>
    <x v="0"/>
    <x v="13"/>
    <x v="10"/>
    <n v="60"/>
    <n v="1"/>
    <n v="0"/>
    <n v="3"/>
    <n v="1"/>
    <x v="10"/>
    <x v="4"/>
  </r>
  <r>
    <n v="211"/>
    <x v="23"/>
    <x v="0"/>
    <x v="13"/>
    <x v="8"/>
    <n v="57"/>
    <n v="1"/>
    <n v="0"/>
    <n v="3"/>
    <n v="1"/>
    <x v="8"/>
    <x v="4"/>
  </r>
  <r>
    <n v="212"/>
    <x v="18"/>
    <x v="67"/>
    <x v="105"/>
    <x v="3"/>
    <n v="24"/>
    <n v="9"/>
    <n v="4"/>
    <n v="3"/>
    <n v="1"/>
    <x v="3"/>
    <x v="4"/>
  </r>
  <r>
    <n v="213"/>
    <x v="9"/>
    <x v="0"/>
    <x v="13"/>
    <x v="7"/>
    <n v="190"/>
    <n v="1"/>
    <n v="0"/>
    <n v="3"/>
    <n v="1"/>
    <x v="7"/>
    <x v="4"/>
  </r>
  <r>
    <n v="214"/>
    <x v="43"/>
    <x v="55"/>
    <x v="68"/>
    <x v="2"/>
    <n v="60"/>
    <n v="2"/>
    <n v="2"/>
    <n v="3"/>
    <n v="1"/>
    <x v="2"/>
    <x v="4"/>
  </r>
  <r>
    <n v="215"/>
    <x v="109"/>
    <x v="68"/>
    <x v="106"/>
    <x v="1"/>
    <n v="24"/>
    <n v="24"/>
    <n v="14"/>
    <n v="3"/>
    <n v="1"/>
    <x v="1"/>
    <x v="4"/>
  </r>
  <r>
    <n v="216"/>
    <x v="22"/>
    <x v="0"/>
    <x v="12"/>
    <x v="8"/>
    <n v="180"/>
    <n v="1"/>
    <n v="0"/>
    <n v="3"/>
    <n v="1"/>
    <x v="8"/>
    <x v="4"/>
  </r>
  <r>
    <n v="217"/>
    <x v="9"/>
    <x v="0"/>
    <x v="101"/>
    <x v="8"/>
    <n v="24"/>
    <n v="3"/>
    <n v="0"/>
    <n v="6"/>
    <n v="1"/>
    <x v="8"/>
    <x v="5"/>
  </r>
  <r>
    <n v="218"/>
    <x v="72"/>
    <x v="0"/>
    <x v="13"/>
    <x v="7"/>
    <n v="60"/>
    <n v="1"/>
    <n v="0"/>
    <n v="6"/>
    <n v="1"/>
    <x v="7"/>
    <x v="5"/>
  </r>
  <r>
    <n v="219"/>
    <x v="22"/>
    <x v="13"/>
    <x v="22"/>
    <x v="1"/>
    <n v="57"/>
    <n v="1"/>
    <n v="1"/>
    <n v="6"/>
    <n v="1"/>
    <x v="1"/>
    <x v="5"/>
  </r>
  <r>
    <n v="220"/>
    <x v="0"/>
    <x v="0"/>
    <x v="21"/>
    <x v="1"/>
    <n v="11"/>
    <n v="1"/>
    <n v="0"/>
    <n v="6"/>
    <n v="1"/>
    <x v="1"/>
    <x v="5"/>
  </r>
  <r>
    <n v="221"/>
    <x v="22"/>
    <x v="49"/>
    <x v="60"/>
    <x v="7"/>
    <n v="180"/>
    <n v="3"/>
    <n v="1"/>
    <n v="6"/>
    <n v="1"/>
    <x v="7"/>
    <x v="5"/>
  </r>
  <r>
    <n v="222"/>
    <x v="110"/>
    <x v="69"/>
    <x v="107"/>
    <x v="6"/>
    <n v="60"/>
    <n v="26"/>
    <n v="10"/>
    <n v="6"/>
    <n v="1"/>
    <x v="6"/>
    <x v="5"/>
  </r>
  <r>
    <n v="223"/>
    <x v="111"/>
    <x v="15"/>
    <x v="104"/>
    <x v="3"/>
    <n v="180"/>
    <n v="2"/>
    <n v="1"/>
    <n v="6"/>
    <n v="1"/>
    <x v="3"/>
    <x v="5"/>
  </r>
  <r>
    <n v="224"/>
    <x v="9"/>
    <x v="0"/>
    <x v="72"/>
    <x v="0"/>
    <n v="101"/>
    <n v="1"/>
    <n v="0"/>
    <n v="6"/>
    <n v="1"/>
    <x v="0"/>
    <x v="5"/>
  </r>
  <r>
    <n v="225"/>
    <x v="17"/>
    <x v="16"/>
    <x v="60"/>
    <x v="1"/>
    <n v="60"/>
    <n v="3"/>
    <n v="2"/>
    <n v="6"/>
    <n v="1"/>
    <x v="1"/>
    <x v="5"/>
  </r>
  <r>
    <n v="226"/>
    <x v="0"/>
    <x v="0"/>
    <x v="43"/>
    <x v="0"/>
    <n v="18"/>
    <n v="1"/>
    <n v="0"/>
    <n v="6"/>
    <n v="1"/>
    <x v="0"/>
    <x v="5"/>
  </r>
  <r>
    <n v="227"/>
    <x v="112"/>
    <x v="47"/>
    <x v="108"/>
    <x v="1"/>
    <n v="180"/>
    <n v="5"/>
    <n v="3"/>
    <n v="6"/>
    <n v="1"/>
    <x v="1"/>
    <x v="5"/>
  </r>
  <r>
    <n v="228"/>
    <x v="113"/>
    <x v="70"/>
    <x v="109"/>
    <x v="2"/>
    <n v="24"/>
    <n v="26"/>
    <n v="9"/>
    <n v="6"/>
    <n v="1"/>
    <x v="2"/>
    <x v="5"/>
  </r>
  <r>
    <n v="229"/>
    <x v="18"/>
    <x v="0"/>
    <x v="101"/>
    <x v="1"/>
    <n v="101"/>
    <n v="3"/>
    <n v="0"/>
    <n v="6"/>
    <n v="1"/>
    <x v="1"/>
    <x v="5"/>
  </r>
  <r>
    <n v="230"/>
    <x v="66"/>
    <x v="0"/>
    <x v="13"/>
    <x v="6"/>
    <n v="24"/>
    <n v="2"/>
    <n v="0"/>
    <n v="6"/>
    <n v="1"/>
    <x v="6"/>
    <x v="5"/>
  </r>
  <r>
    <n v="231"/>
    <x v="23"/>
    <x v="0"/>
    <x v="72"/>
    <x v="9"/>
    <n v="57"/>
    <n v="1"/>
    <n v="0"/>
    <n v="6"/>
    <n v="1"/>
    <x v="9"/>
    <x v="5"/>
  </r>
  <r>
    <n v="232"/>
    <x v="22"/>
    <x v="0"/>
    <x v="21"/>
    <x v="9"/>
    <n v="180"/>
    <n v="1"/>
    <n v="0"/>
    <n v="6"/>
    <n v="1"/>
    <x v="9"/>
    <x v="5"/>
  </r>
  <r>
    <n v="233"/>
    <x v="0"/>
    <x v="0"/>
    <x v="17"/>
    <x v="3"/>
    <n v="37"/>
    <n v="1"/>
    <n v="0"/>
    <n v="6"/>
    <n v="1"/>
    <x v="3"/>
    <x v="5"/>
  </r>
  <r>
    <n v="234"/>
    <x v="23"/>
    <x v="0"/>
    <x v="72"/>
    <x v="4"/>
    <n v="24"/>
    <n v="1"/>
    <n v="0"/>
    <n v="6"/>
    <n v="1"/>
    <x v="4"/>
    <x v="5"/>
  </r>
  <r>
    <n v="235"/>
    <x v="23"/>
    <x v="0"/>
    <x v="13"/>
    <x v="5"/>
    <n v="180"/>
    <n v="1"/>
    <n v="0"/>
    <n v="6"/>
    <n v="1"/>
    <x v="5"/>
    <x v="5"/>
  </r>
  <r>
    <n v="236"/>
    <x v="22"/>
    <x v="0"/>
    <x v="21"/>
    <x v="9"/>
    <n v="60"/>
    <n v="2"/>
    <n v="0"/>
    <n v="6"/>
    <n v="1"/>
    <x v="9"/>
    <x v="5"/>
  </r>
  <r>
    <n v="237"/>
    <x v="114"/>
    <x v="0"/>
    <x v="101"/>
    <x v="0"/>
    <n v="24"/>
    <n v="12"/>
    <n v="0"/>
    <n v="6"/>
    <n v="1"/>
    <x v="0"/>
    <x v="5"/>
  </r>
  <r>
    <n v="238"/>
    <x v="43"/>
    <x v="55"/>
    <x v="68"/>
    <x v="2"/>
    <n v="60"/>
    <n v="2"/>
    <n v="2"/>
    <n v="6"/>
    <n v="1"/>
    <x v="2"/>
    <x v="5"/>
  </r>
  <r>
    <n v="239"/>
    <x v="115"/>
    <x v="71"/>
    <x v="110"/>
    <x v="1"/>
    <n v="24"/>
    <n v="24"/>
    <n v="14"/>
    <n v="6"/>
    <n v="1"/>
    <x v="1"/>
    <x v="5"/>
  </r>
  <r>
    <n v="240"/>
    <x v="18"/>
    <x v="0"/>
    <x v="60"/>
    <x v="7"/>
    <n v="190"/>
    <n v="1"/>
    <n v="0"/>
    <n v="6"/>
    <n v="1"/>
    <x v="7"/>
    <x v="5"/>
  </r>
  <r>
    <n v="241"/>
    <x v="9"/>
    <x v="0"/>
    <x v="22"/>
    <x v="0"/>
    <n v="11"/>
    <n v="1"/>
    <n v="0"/>
    <n v="6"/>
    <n v="1"/>
    <x v="0"/>
    <x v="5"/>
  </r>
  <r>
    <n v="242"/>
    <x v="17"/>
    <x v="15"/>
    <x v="43"/>
    <x v="2"/>
    <n v="57"/>
    <n v="1"/>
    <n v="1"/>
    <n v="6"/>
    <n v="1"/>
    <x v="2"/>
    <x v="5"/>
  </r>
  <r>
    <n v="243"/>
    <x v="116"/>
    <x v="49"/>
    <x v="104"/>
    <x v="2"/>
    <n v="180"/>
    <n v="4"/>
    <n v="1"/>
    <n v="6"/>
    <n v="1"/>
    <x v="2"/>
    <x v="5"/>
  </r>
  <r>
    <n v="244"/>
    <x v="116"/>
    <x v="13"/>
    <x v="104"/>
    <x v="7"/>
    <n v="24"/>
    <n v="4"/>
    <n v="2"/>
    <n v="6"/>
    <n v="1"/>
    <x v="7"/>
    <x v="5"/>
  </r>
  <r>
    <n v="245"/>
    <x v="22"/>
    <x v="0"/>
    <x v="12"/>
    <x v="8"/>
    <n v="180"/>
    <n v="1"/>
    <n v="0"/>
    <n v="6"/>
    <n v="1"/>
    <x v="8"/>
    <x v="5"/>
  </r>
  <r>
    <n v="246"/>
    <x v="0"/>
    <x v="0"/>
    <x v="43"/>
    <x v="10"/>
    <n v="60"/>
    <n v="1"/>
    <n v="0"/>
    <n v="6"/>
    <n v="1"/>
    <x v="10"/>
    <x v="5"/>
  </r>
  <r>
    <n v="247"/>
    <x v="18"/>
    <x v="0"/>
    <x v="13"/>
    <x v="8"/>
    <n v="57"/>
    <n v="1"/>
    <n v="0"/>
    <n v="6"/>
    <n v="1"/>
    <x v="8"/>
    <x v="5"/>
  </r>
  <r>
    <n v="248"/>
    <x v="117"/>
    <x v="36"/>
    <x v="111"/>
    <x v="3"/>
    <n v="24"/>
    <n v="9"/>
    <n v="4"/>
    <n v="6"/>
    <n v="1"/>
    <x v="3"/>
    <x v="5"/>
  </r>
  <r>
    <n v="249"/>
    <x v="18"/>
    <x v="0"/>
    <x v="60"/>
    <x v="0"/>
    <n v="60"/>
    <n v="2"/>
    <n v="0"/>
    <n v="6"/>
    <n v="1"/>
    <x v="0"/>
    <x v="5"/>
  </r>
  <r>
    <n v="250"/>
    <x v="18"/>
    <x v="0"/>
    <x v="60"/>
    <x v="4"/>
    <n v="57"/>
    <n v="2"/>
    <n v="0"/>
    <n v="6"/>
    <n v="1"/>
    <x v="4"/>
    <x v="5"/>
  </r>
  <r>
    <n v="251"/>
    <x v="101"/>
    <x v="43"/>
    <x v="100"/>
    <x v="8"/>
    <n v="60"/>
    <n v="9"/>
    <n v="2"/>
    <n v="6"/>
    <n v="1"/>
    <x v="8"/>
    <x v="5"/>
  </r>
  <r>
    <n v="252"/>
    <x v="108"/>
    <x v="32"/>
    <x v="73"/>
    <x v="0"/>
    <n v="180"/>
    <n v="5"/>
    <n v="1"/>
    <n v="6"/>
    <n v="1"/>
    <x v="0"/>
    <x v="5"/>
  </r>
  <r>
    <n v="253"/>
    <x v="118"/>
    <x v="49"/>
    <x v="112"/>
    <x v="4"/>
    <n v="60"/>
    <n v="25"/>
    <n v="7"/>
    <n v="6"/>
    <n v="1"/>
    <x v="4"/>
    <x v="5"/>
  </r>
  <r>
    <n v="254"/>
    <x v="18"/>
    <x v="0"/>
    <x v="60"/>
    <x v="5"/>
    <n v="101"/>
    <n v="1"/>
    <n v="0"/>
    <n v="6"/>
    <n v="1"/>
    <x v="5"/>
    <x v="5"/>
  </r>
  <r>
    <n v="255"/>
    <x v="9"/>
    <x v="49"/>
    <x v="22"/>
    <x v="6"/>
    <n v="71"/>
    <n v="1"/>
    <n v="1"/>
    <n v="6"/>
    <n v="1"/>
    <x v="6"/>
    <x v="5"/>
  </r>
  <r>
    <n v="256"/>
    <x v="9"/>
    <x v="0"/>
    <x v="13"/>
    <x v="7"/>
    <n v="59"/>
    <n v="1"/>
    <n v="0"/>
    <n v="6"/>
    <n v="1"/>
    <x v="7"/>
    <x v="5"/>
  </r>
  <r>
    <n v="257"/>
    <x v="119"/>
    <x v="49"/>
    <x v="113"/>
    <x v="6"/>
    <n v="180"/>
    <n v="7"/>
    <n v="2"/>
    <n v="6"/>
    <n v="1"/>
    <x v="6"/>
    <x v="5"/>
  </r>
  <r>
    <n v="258"/>
    <x v="17"/>
    <x v="36"/>
    <x v="114"/>
    <x v="5"/>
    <n v="24"/>
    <n v="5"/>
    <n v="1"/>
    <n v="6"/>
    <n v="1"/>
    <x v="5"/>
    <x v="5"/>
  </r>
  <r>
    <n v="259"/>
    <x v="22"/>
    <x v="0"/>
    <x v="46"/>
    <x v="4"/>
    <n v="180"/>
    <n v="2"/>
    <n v="0"/>
    <n v="6"/>
    <n v="1"/>
    <x v="4"/>
    <x v="5"/>
  </r>
  <r>
    <n v="260"/>
    <x v="48"/>
    <x v="0"/>
    <x v="21"/>
    <x v="3"/>
    <n v="37"/>
    <n v="1"/>
    <n v="0"/>
    <n v="7"/>
    <n v="1"/>
    <x v="3"/>
    <x v="6"/>
  </r>
  <r>
    <n v="261"/>
    <x v="60"/>
    <x v="43"/>
    <x v="40"/>
    <x v="7"/>
    <n v="180"/>
    <n v="3"/>
    <n v="1"/>
    <n v="7"/>
    <n v="1"/>
    <x v="7"/>
    <x v="6"/>
  </r>
  <r>
    <n v="262"/>
    <x v="22"/>
    <x v="55"/>
    <x v="65"/>
    <x v="1"/>
    <n v="60"/>
    <n v="3"/>
    <n v="2"/>
    <n v="7"/>
    <n v="1"/>
    <x v="1"/>
    <x v="6"/>
  </r>
  <r>
    <n v="263"/>
    <x v="64"/>
    <x v="43"/>
    <x v="22"/>
    <x v="3"/>
    <n v="180"/>
    <n v="2"/>
    <n v="1"/>
    <n v="7"/>
    <n v="1"/>
    <x v="3"/>
    <x v="6"/>
  </r>
  <r>
    <n v="264"/>
    <x v="23"/>
    <x v="0"/>
    <x v="72"/>
    <x v="0"/>
    <n v="101"/>
    <n v="1"/>
    <n v="0"/>
    <n v="7"/>
    <n v="1"/>
    <x v="0"/>
    <x v="6"/>
  </r>
  <r>
    <n v="265"/>
    <x v="43"/>
    <x v="0"/>
    <x v="101"/>
    <x v="0"/>
    <n v="24"/>
    <n v="12"/>
    <n v="0"/>
    <n v="7"/>
    <n v="1"/>
    <x v="0"/>
    <x v="6"/>
  </r>
  <r>
    <n v="266"/>
    <x v="23"/>
    <x v="0"/>
    <x v="53"/>
    <x v="8"/>
    <n v="24"/>
    <n v="3"/>
    <n v="0"/>
    <n v="7"/>
    <n v="1"/>
    <x v="8"/>
    <x v="6"/>
  </r>
  <r>
    <n v="267"/>
    <x v="22"/>
    <x v="0"/>
    <x v="21"/>
    <x v="0"/>
    <n v="18"/>
    <n v="1"/>
    <n v="0"/>
    <n v="7"/>
    <n v="1"/>
    <x v="0"/>
    <x v="6"/>
  </r>
  <r>
    <n v="268"/>
    <x v="120"/>
    <x v="13"/>
    <x v="73"/>
    <x v="1"/>
    <n v="180"/>
    <n v="5"/>
    <n v="3"/>
    <n v="7"/>
    <n v="1"/>
    <x v="1"/>
    <x v="6"/>
  </r>
  <r>
    <n v="269"/>
    <x v="22"/>
    <x v="0"/>
    <x v="21"/>
    <x v="7"/>
    <n v="60"/>
    <n v="1"/>
    <n v="0"/>
    <n v="7"/>
    <n v="1"/>
    <x v="7"/>
    <x v="6"/>
  </r>
  <r>
    <n v="270"/>
    <x v="22"/>
    <x v="13"/>
    <x v="13"/>
    <x v="1"/>
    <n v="57"/>
    <n v="1"/>
    <n v="1"/>
    <n v="7"/>
    <n v="1"/>
    <x v="1"/>
    <x v="6"/>
  </r>
  <r>
    <n v="271"/>
    <x v="22"/>
    <x v="0"/>
    <x v="13"/>
    <x v="9"/>
    <n v="180"/>
    <n v="1"/>
    <n v="0"/>
    <n v="7"/>
    <n v="1"/>
    <x v="9"/>
    <x v="6"/>
  </r>
  <r>
    <n v="272"/>
    <x v="23"/>
    <x v="0"/>
    <x v="22"/>
    <x v="4"/>
    <n v="24"/>
    <n v="1"/>
    <n v="0"/>
    <n v="7"/>
    <n v="1"/>
    <x v="4"/>
    <x v="6"/>
  </r>
  <r>
    <n v="273"/>
    <x v="72"/>
    <x v="0"/>
    <x v="72"/>
    <x v="9"/>
    <n v="57"/>
    <n v="1"/>
    <n v="0"/>
    <n v="7"/>
    <n v="1"/>
    <x v="9"/>
    <x v="6"/>
  </r>
  <r>
    <n v="274"/>
    <x v="17"/>
    <x v="0"/>
    <x v="17"/>
    <x v="5"/>
    <n v="180"/>
    <n v="1"/>
    <n v="0"/>
    <n v="7"/>
    <n v="1"/>
    <x v="5"/>
    <x v="6"/>
  </r>
  <r>
    <n v="275"/>
    <x v="114"/>
    <x v="0"/>
    <x v="115"/>
    <x v="1"/>
    <n v="101"/>
    <n v="3"/>
    <n v="0"/>
    <n v="7"/>
    <n v="1"/>
    <x v="1"/>
    <x v="6"/>
  </r>
  <r>
    <n v="276"/>
    <x v="121"/>
    <x v="13"/>
    <x v="116"/>
    <x v="2"/>
    <n v="180"/>
    <n v="4"/>
    <n v="1"/>
    <n v="7"/>
    <n v="1"/>
    <x v="2"/>
    <x v="6"/>
  </r>
  <r>
    <n v="277"/>
    <x v="72"/>
    <x v="0"/>
    <x v="22"/>
    <x v="9"/>
    <n v="60"/>
    <n v="2"/>
    <n v="0"/>
    <n v="7"/>
    <n v="1"/>
    <x v="9"/>
    <x v="6"/>
  </r>
  <r>
    <n v="278"/>
    <x v="9"/>
    <x v="36"/>
    <x v="52"/>
    <x v="2"/>
    <n v="57"/>
    <n v="1"/>
    <n v="1"/>
    <n v="7"/>
    <n v="1"/>
    <x v="2"/>
    <x v="6"/>
  </r>
  <r>
    <n v="279"/>
    <x v="7"/>
    <x v="0"/>
    <x v="12"/>
    <x v="6"/>
    <n v="24"/>
    <n v="2"/>
    <n v="0"/>
    <n v="7"/>
    <n v="1"/>
    <x v="6"/>
    <x v="6"/>
  </r>
  <r>
    <n v="280"/>
    <x v="122"/>
    <x v="72"/>
    <x v="117"/>
    <x v="1"/>
    <n v="24"/>
    <n v="24"/>
    <n v="14"/>
    <n v="7"/>
    <n v="1"/>
    <x v="1"/>
    <x v="6"/>
  </r>
  <r>
    <n v="281"/>
    <x v="123"/>
    <x v="24"/>
    <x v="118"/>
    <x v="8"/>
    <n v="60"/>
    <n v="9"/>
    <n v="2"/>
    <n v="7"/>
    <n v="1"/>
    <x v="8"/>
    <x v="6"/>
  </r>
  <r>
    <n v="282"/>
    <x v="18"/>
    <x v="0"/>
    <x v="60"/>
    <x v="7"/>
    <n v="190"/>
    <n v="1"/>
    <n v="0"/>
    <n v="7"/>
    <n v="1"/>
    <x v="7"/>
    <x v="6"/>
  </r>
  <r>
    <n v="283"/>
    <x v="22"/>
    <x v="32"/>
    <x v="21"/>
    <x v="2"/>
    <n v="60"/>
    <n v="2"/>
    <n v="2"/>
    <n v="7"/>
    <n v="1"/>
    <x v="2"/>
    <x v="6"/>
  </r>
  <r>
    <n v="284"/>
    <x v="124"/>
    <x v="32"/>
    <x v="102"/>
    <x v="0"/>
    <n v="180"/>
    <n v="5"/>
    <n v="1"/>
    <n v="7"/>
    <n v="1"/>
    <x v="0"/>
    <x v="6"/>
  </r>
  <r>
    <n v="285"/>
    <x v="72"/>
    <x v="0"/>
    <x v="12"/>
    <x v="8"/>
    <n v="180"/>
    <n v="1"/>
    <n v="0"/>
    <n v="7"/>
    <n v="1"/>
    <x v="8"/>
    <x v="6"/>
  </r>
  <r>
    <n v="286"/>
    <x v="125"/>
    <x v="49"/>
    <x v="119"/>
    <x v="7"/>
    <n v="24"/>
    <n v="4"/>
    <n v="2"/>
    <n v="7"/>
    <n v="1"/>
    <x v="7"/>
    <x v="6"/>
  </r>
  <r>
    <n v="287"/>
    <x v="9"/>
    <x v="0"/>
    <x v="13"/>
    <x v="0"/>
    <n v="11"/>
    <n v="1"/>
    <n v="0"/>
    <n v="7"/>
    <n v="1"/>
    <x v="0"/>
    <x v="6"/>
  </r>
  <r>
    <n v="288"/>
    <x v="23"/>
    <x v="0"/>
    <x v="22"/>
    <x v="5"/>
    <n v="101"/>
    <n v="1"/>
    <n v="0"/>
    <n v="7"/>
    <n v="1"/>
    <x v="5"/>
    <x v="6"/>
  </r>
  <r>
    <n v="289"/>
    <x v="72"/>
    <x v="0"/>
    <x v="72"/>
    <x v="8"/>
    <n v="57"/>
    <n v="1"/>
    <n v="0"/>
    <n v="7"/>
    <n v="1"/>
    <x v="8"/>
    <x v="6"/>
  </r>
  <r>
    <n v="290"/>
    <x v="107"/>
    <x v="45"/>
    <x v="120"/>
    <x v="3"/>
    <n v="24"/>
    <n v="9"/>
    <n v="4"/>
    <n v="7"/>
    <n v="1"/>
    <x v="3"/>
    <x v="6"/>
  </r>
  <r>
    <n v="291"/>
    <x v="9"/>
    <x v="0"/>
    <x v="13"/>
    <x v="10"/>
    <n v="60"/>
    <n v="1"/>
    <n v="0"/>
    <n v="7"/>
    <n v="1"/>
    <x v="10"/>
    <x v="6"/>
  </r>
  <r>
    <n v="292"/>
    <x v="126"/>
    <x v="73"/>
    <x v="121"/>
    <x v="6"/>
    <n v="60"/>
    <n v="26"/>
    <n v="10"/>
    <n v="7"/>
    <n v="1"/>
    <x v="6"/>
    <x v="6"/>
  </r>
  <r>
    <n v="293"/>
    <x v="127"/>
    <x v="0"/>
    <x v="13"/>
    <x v="4"/>
    <n v="57"/>
    <n v="2"/>
    <n v="0"/>
    <n v="7"/>
    <n v="1"/>
    <x v="4"/>
    <x v="6"/>
  </r>
  <r>
    <n v="294"/>
    <x v="9"/>
    <x v="0"/>
    <x v="13"/>
    <x v="0"/>
    <n v="60"/>
    <n v="2"/>
    <n v="0"/>
    <n v="7"/>
    <n v="1"/>
    <x v="0"/>
    <x v="6"/>
  </r>
  <r>
    <n v="295"/>
    <x v="23"/>
    <x v="0"/>
    <x v="60"/>
    <x v="1"/>
    <n v="11"/>
    <n v="1"/>
    <n v="0"/>
    <n v="7"/>
    <n v="1"/>
    <x v="1"/>
    <x v="6"/>
  </r>
  <r>
    <n v="296"/>
    <x v="128"/>
    <x v="74"/>
    <x v="112"/>
    <x v="4"/>
    <n v="60"/>
    <n v="25"/>
    <n v="7"/>
    <n v="7"/>
    <n v="1"/>
    <x v="4"/>
    <x v="6"/>
  </r>
  <r>
    <n v="297"/>
    <x v="9"/>
    <x v="0"/>
    <x v="13"/>
    <x v="7"/>
    <n v="59"/>
    <n v="1"/>
    <n v="0"/>
    <n v="7"/>
    <n v="1"/>
    <x v="7"/>
    <x v="6"/>
  </r>
  <r>
    <n v="298"/>
    <x v="129"/>
    <x v="43"/>
    <x v="122"/>
    <x v="6"/>
    <n v="180"/>
    <n v="7"/>
    <n v="2"/>
    <n v="7"/>
    <n v="1"/>
    <x v="6"/>
    <x v="6"/>
  </r>
  <r>
    <n v="299"/>
    <x v="130"/>
    <x v="36"/>
    <x v="123"/>
    <x v="5"/>
    <n v="24"/>
    <n v="5"/>
    <n v="1"/>
    <n v="7"/>
    <n v="1"/>
    <x v="5"/>
    <x v="6"/>
  </r>
  <r>
    <n v="300"/>
    <x v="7"/>
    <x v="49"/>
    <x v="22"/>
    <x v="6"/>
    <n v="71"/>
    <n v="1"/>
    <n v="1"/>
    <n v="7"/>
    <n v="1"/>
    <x v="6"/>
    <x v="6"/>
  </r>
  <r>
    <n v="301"/>
    <x v="131"/>
    <x v="0"/>
    <x v="119"/>
    <x v="4"/>
    <n v="180"/>
    <n v="2"/>
    <n v="0"/>
    <n v="7"/>
    <n v="1"/>
    <x v="4"/>
    <x v="6"/>
  </r>
  <r>
    <n v="302"/>
    <x v="132"/>
    <x v="75"/>
    <x v="109"/>
    <x v="2"/>
    <n v="24"/>
    <n v="26"/>
    <n v="9"/>
    <n v="7"/>
    <n v="1"/>
    <x v="2"/>
    <x v="6"/>
  </r>
  <r>
    <n v="303"/>
    <x v="133"/>
    <x v="76"/>
    <x v="124"/>
    <x v="2"/>
    <n v="24"/>
    <n v="23"/>
    <n v="8"/>
    <n v="9"/>
    <n v="1"/>
    <x v="2"/>
    <x v="7"/>
  </r>
  <r>
    <n v="304"/>
    <x v="1"/>
    <x v="0"/>
    <x v="0"/>
    <x v="4"/>
    <n v="180"/>
    <n v="2"/>
    <n v="0"/>
    <n v="9"/>
    <n v="1"/>
    <x v="4"/>
    <x v="7"/>
  </r>
  <r>
    <n v="305"/>
    <x v="20"/>
    <x v="0"/>
    <x v="51"/>
    <x v="0"/>
    <n v="60"/>
    <n v="2"/>
    <n v="0"/>
    <n v="9"/>
    <n v="1"/>
    <x v="0"/>
    <x v="7"/>
  </r>
  <r>
    <n v="306"/>
    <x v="20"/>
    <x v="0"/>
    <x v="51"/>
    <x v="4"/>
    <n v="57"/>
    <n v="2"/>
    <n v="0"/>
    <n v="9"/>
    <n v="1"/>
    <x v="4"/>
    <x v="7"/>
  </r>
  <r>
    <n v="307"/>
    <x v="1"/>
    <x v="0"/>
    <x v="0"/>
    <x v="7"/>
    <n v="59"/>
    <n v="1"/>
    <n v="0"/>
    <n v="9"/>
    <n v="1"/>
    <x v="7"/>
    <x v="7"/>
  </r>
  <r>
    <n v="308"/>
    <x v="1"/>
    <x v="14"/>
    <x v="2"/>
    <x v="6"/>
    <n v="71"/>
    <n v="1"/>
    <n v="1"/>
    <n v="9"/>
    <n v="1"/>
    <x v="6"/>
    <x v="7"/>
  </r>
  <r>
    <n v="309"/>
    <x v="1"/>
    <x v="0"/>
    <x v="0"/>
    <x v="5"/>
    <n v="101"/>
    <n v="1"/>
    <n v="0"/>
    <n v="9"/>
    <n v="1"/>
    <x v="5"/>
    <x v="7"/>
  </r>
  <r>
    <n v="310"/>
    <x v="134"/>
    <x v="77"/>
    <x v="125"/>
    <x v="4"/>
    <n v="60"/>
    <n v="25"/>
    <n v="7"/>
    <n v="9"/>
    <n v="1"/>
    <x v="4"/>
    <x v="7"/>
  </r>
  <r>
    <n v="311"/>
    <x v="135"/>
    <x v="11"/>
    <x v="126"/>
    <x v="6"/>
    <n v="180"/>
    <n v="7"/>
    <n v="2"/>
    <n v="9"/>
    <n v="1"/>
    <x v="6"/>
    <x v="7"/>
  </r>
  <r>
    <n v="312"/>
    <x v="2"/>
    <x v="14"/>
    <x v="2"/>
    <x v="5"/>
    <n v="24"/>
    <n v="5"/>
    <n v="1"/>
    <n v="9"/>
    <n v="1"/>
    <x v="5"/>
    <x v="7"/>
  </r>
  <r>
    <n v="313"/>
    <x v="136"/>
    <x v="11"/>
    <x v="127"/>
    <x v="8"/>
    <n v="60"/>
    <n v="9"/>
    <n v="2"/>
    <n v="9"/>
    <n v="1"/>
    <x v="8"/>
    <x v="7"/>
  </r>
  <r>
    <n v="314"/>
    <x v="137"/>
    <x v="78"/>
    <x v="128"/>
    <x v="1"/>
    <n v="180"/>
    <n v="5"/>
    <n v="3"/>
    <n v="9"/>
    <n v="1"/>
    <x v="1"/>
    <x v="7"/>
  </r>
  <r>
    <n v="315"/>
    <x v="1"/>
    <x v="0"/>
    <x v="0"/>
    <x v="7"/>
    <n v="60"/>
    <n v="1"/>
    <n v="0"/>
    <n v="9"/>
    <n v="1"/>
    <x v="7"/>
    <x v="7"/>
  </r>
  <r>
    <n v="316"/>
    <x v="1"/>
    <x v="0"/>
    <x v="43"/>
    <x v="1"/>
    <n v="11"/>
    <n v="1"/>
    <n v="0"/>
    <n v="9"/>
    <n v="1"/>
    <x v="1"/>
    <x v="7"/>
  </r>
  <r>
    <n v="317"/>
    <x v="0"/>
    <x v="79"/>
    <x v="129"/>
    <x v="0"/>
    <n v="24"/>
    <n v="21"/>
    <n v="7"/>
    <n v="9"/>
    <n v="1"/>
    <x v="0"/>
    <x v="7"/>
  </r>
  <r>
    <n v="318"/>
    <x v="2"/>
    <x v="0"/>
    <x v="2"/>
    <x v="0"/>
    <n v="18"/>
    <n v="1"/>
    <n v="0"/>
    <n v="9"/>
    <n v="1"/>
    <x v="0"/>
    <x v="7"/>
  </r>
  <r>
    <n v="319"/>
    <x v="1"/>
    <x v="0"/>
    <x v="0"/>
    <x v="0"/>
    <n v="101"/>
    <n v="1"/>
    <n v="0"/>
    <n v="9"/>
    <n v="1"/>
    <x v="0"/>
    <x v="7"/>
  </r>
  <r>
    <n v="320"/>
    <x v="1"/>
    <x v="11"/>
    <x v="0"/>
    <x v="1"/>
    <n v="57"/>
    <n v="1"/>
    <n v="1"/>
    <n v="9"/>
    <n v="1"/>
    <x v="1"/>
    <x v="7"/>
  </r>
  <r>
    <n v="321"/>
    <x v="1"/>
    <x v="0"/>
    <x v="0"/>
    <x v="8"/>
    <n v="24"/>
    <n v="3"/>
    <n v="0"/>
    <n v="9"/>
    <n v="1"/>
    <x v="8"/>
    <x v="7"/>
  </r>
  <r>
    <n v="322"/>
    <x v="0"/>
    <x v="9"/>
    <x v="79"/>
    <x v="1"/>
    <n v="60"/>
    <n v="3"/>
    <n v="3"/>
    <n v="9"/>
    <n v="1"/>
    <x v="1"/>
    <x v="7"/>
  </r>
  <r>
    <n v="323"/>
    <x v="138"/>
    <x v="11"/>
    <x v="130"/>
    <x v="7"/>
    <n v="180"/>
    <n v="3"/>
    <n v="1"/>
    <n v="9"/>
    <n v="1"/>
    <x v="7"/>
    <x v="7"/>
  </r>
  <r>
    <n v="324"/>
    <x v="48"/>
    <x v="0"/>
    <x v="43"/>
    <x v="3"/>
    <n v="37"/>
    <n v="1"/>
    <n v="0"/>
    <n v="9"/>
    <n v="1"/>
    <x v="3"/>
    <x v="7"/>
  </r>
  <r>
    <n v="325"/>
    <x v="139"/>
    <x v="80"/>
    <x v="131"/>
    <x v="6"/>
    <n v="60"/>
    <n v="26"/>
    <n v="11"/>
    <n v="9"/>
    <n v="1"/>
    <x v="6"/>
    <x v="7"/>
  </r>
  <r>
    <n v="326"/>
    <x v="48"/>
    <x v="11"/>
    <x v="0"/>
    <x v="3"/>
    <n v="180"/>
    <n v="2"/>
    <n v="1"/>
    <n v="9"/>
    <n v="1"/>
    <x v="3"/>
    <x v="7"/>
  </r>
  <r>
    <n v="327"/>
    <x v="1"/>
    <x v="0"/>
    <x v="0"/>
    <x v="9"/>
    <n v="57"/>
    <n v="1"/>
    <n v="0"/>
    <n v="9"/>
    <n v="1"/>
    <x v="9"/>
    <x v="7"/>
  </r>
  <r>
    <n v="328"/>
    <x v="1"/>
    <x v="0"/>
    <x v="0"/>
    <x v="9"/>
    <n v="180"/>
    <n v="1"/>
    <n v="0"/>
    <n v="9"/>
    <n v="1"/>
    <x v="9"/>
    <x v="7"/>
  </r>
  <r>
    <n v="329"/>
    <x v="1"/>
    <x v="0"/>
    <x v="0"/>
    <x v="6"/>
    <n v="24"/>
    <n v="2"/>
    <n v="0"/>
    <n v="9"/>
    <n v="1"/>
    <x v="6"/>
    <x v="7"/>
  </r>
  <r>
    <n v="330"/>
    <x v="48"/>
    <x v="0"/>
    <x v="52"/>
    <x v="5"/>
    <n v="180"/>
    <n v="1"/>
    <n v="0"/>
    <n v="9"/>
    <n v="1"/>
    <x v="5"/>
    <x v="7"/>
  </r>
  <r>
    <n v="331"/>
    <x v="140"/>
    <x v="0"/>
    <x v="132"/>
    <x v="9"/>
    <n v="60"/>
    <n v="2"/>
    <n v="0"/>
    <n v="9"/>
    <n v="1"/>
    <x v="9"/>
    <x v="7"/>
  </r>
  <r>
    <n v="332"/>
    <x v="1"/>
    <x v="0"/>
    <x v="0"/>
    <x v="4"/>
    <n v="24"/>
    <n v="1"/>
    <n v="0"/>
    <n v="9"/>
    <n v="1"/>
    <x v="4"/>
    <x v="7"/>
  </r>
  <r>
    <n v="333"/>
    <x v="1"/>
    <x v="11"/>
    <x v="52"/>
    <x v="2"/>
    <n v="57"/>
    <n v="1"/>
    <n v="1"/>
    <n v="9"/>
    <n v="1"/>
    <x v="2"/>
    <x v="7"/>
  </r>
  <r>
    <n v="334"/>
    <x v="0"/>
    <x v="16"/>
    <x v="133"/>
    <x v="2"/>
    <n v="180"/>
    <n v="4"/>
    <n v="1"/>
    <n v="9"/>
    <n v="1"/>
    <x v="2"/>
    <x v="7"/>
  </r>
  <r>
    <n v="335"/>
    <x v="141"/>
    <x v="0"/>
    <x v="134"/>
    <x v="1"/>
    <n v="101"/>
    <n v="3"/>
    <n v="0"/>
    <n v="9"/>
    <n v="1"/>
    <x v="1"/>
    <x v="7"/>
  </r>
  <r>
    <n v="336"/>
    <x v="20"/>
    <x v="11"/>
    <x v="134"/>
    <x v="3"/>
    <n v="24"/>
    <n v="6"/>
    <n v="1"/>
    <n v="9"/>
    <n v="1"/>
    <x v="3"/>
    <x v="7"/>
  </r>
  <r>
    <n v="337"/>
    <x v="1"/>
    <x v="0"/>
    <x v="0"/>
    <x v="8"/>
    <n v="57"/>
    <n v="1"/>
    <n v="0"/>
    <n v="9"/>
    <n v="1"/>
    <x v="8"/>
    <x v="7"/>
  </r>
  <r>
    <n v="338"/>
    <x v="111"/>
    <x v="15"/>
    <x v="80"/>
    <x v="2"/>
    <n v="60"/>
    <n v="2"/>
    <n v="1"/>
    <n v="9"/>
    <n v="1"/>
    <x v="2"/>
    <x v="7"/>
  </r>
  <r>
    <n v="339"/>
    <x v="1"/>
    <x v="0"/>
    <x v="0"/>
    <x v="10"/>
    <n v="60"/>
    <n v="1"/>
    <n v="0"/>
    <n v="9"/>
    <n v="1"/>
    <x v="10"/>
    <x v="7"/>
  </r>
  <r>
    <n v="340"/>
    <x v="1"/>
    <x v="0"/>
    <x v="0"/>
    <x v="0"/>
    <n v="11"/>
    <n v="1"/>
    <n v="0"/>
    <n v="9"/>
    <n v="1"/>
    <x v="0"/>
    <x v="7"/>
  </r>
  <r>
    <n v="341"/>
    <x v="142"/>
    <x v="81"/>
    <x v="79"/>
    <x v="1"/>
    <n v="24"/>
    <n v="24"/>
    <n v="14"/>
    <n v="9"/>
    <n v="1"/>
    <x v="1"/>
    <x v="7"/>
  </r>
  <r>
    <n v="342"/>
    <x v="1"/>
    <x v="82"/>
    <x v="135"/>
    <x v="7"/>
    <n v="24"/>
    <n v="5"/>
    <n v="3"/>
    <n v="9"/>
    <n v="1"/>
    <x v="7"/>
    <x v="7"/>
  </r>
  <r>
    <n v="343"/>
    <x v="1"/>
    <x v="0"/>
    <x v="0"/>
    <x v="7"/>
    <n v="190"/>
    <n v="1"/>
    <n v="0"/>
    <n v="9"/>
    <n v="1"/>
    <x v="7"/>
    <x v="7"/>
  </r>
  <r>
    <n v="344"/>
    <x v="1"/>
    <x v="0"/>
    <x v="0"/>
    <x v="8"/>
    <n v="180"/>
    <n v="1"/>
    <n v="0"/>
    <n v="9"/>
    <n v="1"/>
    <x v="8"/>
    <x v="7"/>
  </r>
  <r>
    <n v="345"/>
    <x v="143"/>
    <x v="83"/>
    <x v="43"/>
    <x v="0"/>
    <n v="180"/>
    <n v="10"/>
    <n v="4"/>
    <n v="9"/>
    <n v="1"/>
    <x v="0"/>
    <x v="7"/>
  </r>
  <r>
    <n v="346"/>
    <x v="144"/>
    <x v="84"/>
    <x v="136"/>
    <x v="6"/>
    <n v="60"/>
    <n v="26"/>
    <n v="11"/>
    <n v="10"/>
    <n v="1"/>
    <x v="6"/>
    <x v="8"/>
  </r>
  <r>
    <n v="347"/>
    <x v="145"/>
    <x v="85"/>
    <x v="137"/>
    <x v="1"/>
    <n v="180"/>
    <n v="5"/>
    <n v="3"/>
    <n v="10"/>
    <n v="1"/>
    <x v="1"/>
    <x v="8"/>
  </r>
  <r>
    <n v="348"/>
    <x v="146"/>
    <x v="86"/>
    <x v="124"/>
    <x v="2"/>
    <n v="24"/>
    <n v="23"/>
    <n v="8"/>
    <n v="10"/>
    <n v="1"/>
    <x v="2"/>
    <x v="8"/>
  </r>
  <r>
    <n v="349"/>
    <x v="0"/>
    <x v="14"/>
    <x v="2"/>
    <x v="6"/>
    <n v="71"/>
    <n v="1"/>
    <n v="1"/>
    <n v="10"/>
    <n v="1"/>
    <x v="6"/>
    <x v="8"/>
  </r>
  <r>
    <n v="350"/>
    <x v="2"/>
    <x v="0"/>
    <x v="2"/>
    <x v="7"/>
    <n v="59"/>
    <n v="1"/>
    <n v="0"/>
    <n v="10"/>
    <n v="1"/>
    <x v="7"/>
    <x v="8"/>
  </r>
  <r>
    <n v="351"/>
    <x v="0"/>
    <x v="0"/>
    <x v="43"/>
    <x v="1"/>
    <n v="11"/>
    <n v="1"/>
    <n v="0"/>
    <n v="10"/>
    <n v="1"/>
    <x v="1"/>
    <x v="8"/>
  </r>
  <r>
    <n v="352"/>
    <x v="147"/>
    <x v="14"/>
    <x v="138"/>
    <x v="6"/>
    <n v="180"/>
    <n v="7"/>
    <n v="2"/>
    <n v="10"/>
    <n v="1"/>
    <x v="6"/>
    <x v="8"/>
  </r>
  <r>
    <n v="353"/>
    <x v="143"/>
    <x v="77"/>
    <x v="139"/>
    <x v="4"/>
    <n v="60"/>
    <n v="25"/>
    <n v="7"/>
    <n v="10"/>
    <n v="1"/>
    <x v="4"/>
    <x v="8"/>
  </r>
  <r>
    <n v="354"/>
    <x v="48"/>
    <x v="9"/>
    <x v="137"/>
    <x v="5"/>
    <n v="24"/>
    <n v="5"/>
    <n v="1"/>
    <n v="10"/>
    <n v="1"/>
    <x v="5"/>
    <x v="8"/>
  </r>
  <r>
    <n v="355"/>
    <x v="1"/>
    <x v="0"/>
    <x v="17"/>
    <x v="9"/>
    <n v="180"/>
    <n v="1"/>
    <n v="0"/>
    <n v="10"/>
    <n v="1"/>
    <x v="9"/>
    <x v="8"/>
  </r>
  <r>
    <n v="356"/>
    <x v="17"/>
    <x v="0"/>
    <x v="17"/>
    <x v="3"/>
    <n v="37"/>
    <n v="1"/>
    <n v="0"/>
    <n v="10"/>
    <n v="1"/>
    <x v="3"/>
    <x v="8"/>
  </r>
  <r>
    <n v="357"/>
    <x v="2"/>
    <x v="0"/>
    <x v="130"/>
    <x v="8"/>
    <n v="24"/>
    <n v="3"/>
    <n v="0"/>
    <n v="10"/>
    <n v="1"/>
    <x v="8"/>
    <x v="8"/>
  </r>
  <r>
    <n v="358"/>
    <x v="1"/>
    <x v="0"/>
    <x v="0"/>
    <x v="9"/>
    <n v="57"/>
    <n v="1"/>
    <n v="0"/>
    <n v="10"/>
    <n v="1"/>
    <x v="9"/>
    <x v="8"/>
  </r>
  <r>
    <n v="359"/>
    <x v="1"/>
    <x v="0"/>
    <x v="0"/>
    <x v="7"/>
    <n v="60"/>
    <n v="1"/>
    <n v="0"/>
    <n v="10"/>
    <n v="1"/>
    <x v="7"/>
    <x v="8"/>
  </r>
  <r>
    <n v="360"/>
    <x v="1"/>
    <x v="0"/>
    <x v="0"/>
    <x v="4"/>
    <n v="24"/>
    <n v="1"/>
    <n v="0"/>
    <n v="10"/>
    <n v="1"/>
    <x v="4"/>
    <x v="8"/>
  </r>
  <r>
    <n v="361"/>
    <x v="48"/>
    <x v="11"/>
    <x v="43"/>
    <x v="7"/>
    <n v="180"/>
    <n v="3"/>
    <n v="1"/>
    <n v="10"/>
    <n v="1"/>
    <x v="7"/>
    <x v="8"/>
  </r>
  <r>
    <n v="362"/>
    <x v="1"/>
    <x v="11"/>
    <x v="0"/>
    <x v="1"/>
    <n v="57"/>
    <n v="1"/>
    <n v="1"/>
    <n v="10"/>
    <n v="1"/>
    <x v="1"/>
    <x v="8"/>
  </r>
  <r>
    <n v="363"/>
    <x v="0"/>
    <x v="0"/>
    <x v="0"/>
    <x v="0"/>
    <n v="101"/>
    <n v="1"/>
    <n v="0"/>
    <n v="10"/>
    <n v="1"/>
    <x v="0"/>
    <x v="8"/>
  </r>
  <r>
    <n v="364"/>
    <x v="17"/>
    <x v="15"/>
    <x v="51"/>
    <x v="3"/>
    <n v="180"/>
    <n v="2"/>
    <n v="1"/>
    <n v="10"/>
    <n v="1"/>
    <x v="3"/>
    <x v="8"/>
  </r>
  <r>
    <n v="365"/>
    <x v="148"/>
    <x v="87"/>
    <x v="140"/>
    <x v="0"/>
    <n v="24"/>
    <n v="21"/>
    <n v="7"/>
    <n v="10"/>
    <n v="1"/>
    <x v="0"/>
    <x v="8"/>
  </r>
  <r>
    <n v="366"/>
    <x v="17"/>
    <x v="0"/>
    <x v="17"/>
    <x v="0"/>
    <n v="18"/>
    <n v="1"/>
    <n v="0"/>
    <n v="10"/>
    <n v="1"/>
    <x v="0"/>
    <x v="8"/>
  </r>
  <r>
    <n v="367"/>
    <x v="149"/>
    <x v="33"/>
    <x v="43"/>
    <x v="1"/>
    <n v="60"/>
    <n v="3"/>
    <n v="3"/>
    <n v="10"/>
    <n v="1"/>
    <x v="1"/>
    <x v="8"/>
  </r>
  <r>
    <n v="368"/>
    <x v="0"/>
    <x v="0"/>
    <x v="79"/>
    <x v="1"/>
    <n v="101"/>
    <n v="3"/>
    <n v="0"/>
    <n v="10"/>
    <n v="1"/>
    <x v="1"/>
    <x v="8"/>
  </r>
  <r>
    <n v="369"/>
    <x v="0"/>
    <x v="16"/>
    <x v="43"/>
    <x v="2"/>
    <n v="60"/>
    <n v="2"/>
    <n v="1"/>
    <n v="10"/>
    <n v="1"/>
    <x v="2"/>
    <x v="8"/>
  </r>
  <r>
    <n v="370"/>
    <x v="2"/>
    <x v="0"/>
    <x v="2"/>
    <x v="6"/>
    <n v="24"/>
    <n v="2"/>
    <n v="0"/>
    <n v="10"/>
    <n v="1"/>
    <x v="6"/>
    <x v="8"/>
  </r>
  <r>
    <n v="371"/>
    <x v="1"/>
    <x v="0"/>
    <x v="43"/>
    <x v="5"/>
    <n v="180"/>
    <n v="1"/>
    <n v="0"/>
    <n v="10"/>
    <n v="1"/>
    <x v="5"/>
    <x v="8"/>
  </r>
  <r>
    <n v="372"/>
    <x v="150"/>
    <x v="87"/>
    <x v="141"/>
    <x v="1"/>
    <n v="24"/>
    <n v="24"/>
    <n v="14"/>
    <n v="10"/>
    <n v="1"/>
    <x v="1"/>
    <x v="8"/>
  </r>
  <r>
    <n v="373"/>
    <x v="150"/>
    <x v="14"/>
    <x v="142"/>
    <x v="2"/>
    <n v="180"/>
    <n v="4"/>
    <n v="1"/>
    <n v="10"/>
    <n v="1"/>
    <x v="2"/>
    <x v="8"/>
  </r>
  <r>
    <n v="374"/>
    <x v="0"/>
    <x v="9"/>
    <x v="52"/>
    <x v="2"/>
    <n v="57"/>
    <n v="1"/>
    <n v="1"/>
    <n v="10"/>
    <n v="1"/>
    <x v="2"/>
    <x v="8"/>
  </r>
  <r>
    <n v="375"/>
    <x v="0"/>
    <x v="0"/>
    <x v="43"/>
    <x v="9"/>
    <n v="60"/>
    <n v="2"/>
    <n v="0"/>
    <n v="10"/>
    <n v="1"/>
    <x v="9"/>
    <x v="8"/>
  </r>
  <r>
    <n v="376"/>
    <x v="20"/>
    <x v="0"/>
    <x v="51"/>
    <x v="0"/>
    <n v="60"/>
    <n v="2"/>
    <n v="0"/>
    <n v="10"/>
    <n v="1"/>
    <x v="0"/>
    <x v="8"/>
  </r>
  <r>
    <n v="377"/>
    <x v="44"/>
    <x v="9"/>
    <x v="47"/>
    <x v="3"/>
    <n v="24"/>
    <n v="6"/>
    <n v="1"/>
    <n v="10"/>
    <n v="1"/>
    <x v="3"/>
    <x v="8"/>
  </r>
  <r>
    <n v="378"/>
    <x v="151"/>
    <x v="11"/>
    <x v="127"/>
    <x v="8"/>
    <n v="60"/>
    <n v="9"/>
    <n v="2"/>
    <n v="10"/>
    <n v="1"/>
    <x v="8"/>
    <x v="8"/>
  </r>
  <r>
    <n v="379"/>
    <x v="0"/>
    <x v="0"/>
    <x v="43"/>
    <x v="4"/>
    <n v="180"/>
    <n v="2"/>
    <n v="0"/>
    <n v="10"/>
    <n v="1"/>
    <x v="4"/>
    <x v="8"/>
  </r>
  <r>
    <n v="380"/>
    <x v="1"/>
    <x v="0"/>
    <x v="0"/>
    <x v="7"/>
    <n v="190"/>
    <n v="1"/>
    <n v="0"/>
    <n v="10"/>
    <n v="1"/>
    <x v="7"/>
    <x v="8"/>
  </r>
  <r>
    <n v="381"/>
    <x v="48"/>
    <x v="0"/>
    <x v="52"/>
    <x v="10"/>
    <n v="60"/>
    <n v="1"/>
    <n v="0"/>
    <n v="10"/>
    <n v="1"/>
    <x v="10"/>
    <x v="8"/>
  </r>
  <r>
    <n v="382"/>
    <x v="0"/>
    <x v="0"/>
    <x v="43"/>
    <x v="4"/>
    <n v="57"/>
    <n v="2"/>
    <n v="0"/>
    <n v="10"/>
    <n v="1"/>
    <x v="4"/>
    <x v="8"/>
  </r>
  <r>
    <n v="383"/>
    <x v="1"/>
    <x v="0"/>
    <x v="2"/>
    <x v="0"/>
    <n v="11"/>
    <n v="1"/>
    <n v="0"/>
    <n v="10"/>
    <n v="1"/>
    <x v="0"/>
    <x v="8"/>
  </r>
  <r>
    <n v="384"/>
    <x v="0"/>
    <x v="0"/>
    <x v="43"/>
    <x v="5"/>
    <n v="101"/>
    <n v="1"/>
    <n v="0"/>
    <n v="10"/>
    <n v="1"/>
    <x v="5"/>
    <x v="8"/>
  </r>
  <r>
    <n v="385"/>
    <x v="48"/>
    <x v="88"/>
    <x v="143"/>
    <x v="0"/>
    <n v="180"/>
    <n v="10"/>
    <n v="4"/>
    <n v="10"/>
    <n v="1"/>
    <x v="0"/>
    <x v="8"/>
  </r>
  <r>
    <n v="386"/>
    <x v="2"/>
    <x v="0"/>
    <x v="43"/>
    <x v="8"/>
    <n v="57"/>
    <n v="1"/>
    <n v="0"/>
    <n v="10"/>
    <n v="1"/>
    <x v="8"/>
    <x v="8"/>
  </r>
  <r>
    <n v="387"/>
    <x v="152"/>
    <x v="78"/>
    <x v="128"/>
    <x v="7"/>
    <n v="24"/>
    <n v="5"/>
    <n v="3"/>
    <n v="10"/>
    <n v="1"/>
    <x v="7"/>
    <x v="8"/>
  </r>
  <r>
    <n v="388"/>
    <x v="17"/>
    <x v="0"/>
    <x v="0"/>
    <x v="8"/>
    <n v="180"/>
    <n v="1"/>
    <n v="0"/>
    <n v="10"/>
    <n v="1"/>
    <x v="8"/>
    <x v="8"/>
  </r>
  <r>
    <n v="389"/>
    <x v="153"/>
    <x v="89"/>
    <x v="144"/>
    <x v="6"/>
    <n v="60"/>
    <n v="26"/>
    <n v="11"/>
    <n v="11"/>
    <n v="1"/>
    <x v="6"/>
    <x v="9"/>
  </r>
  <r>
    <n v="390"/>
    <x v="1"/>
    <x v="11"/>
    <x v="0"/>
    <x v="1"/>
    <n v="57"/>
    <n v="1"/>
    <n v="1"/>
    <n v="11"/>
    <n v="1"/>
    <x v="1"/>
    <x v="9"/>
  </r>
  <r>
    <n v="391"/>
    <x v="1"/>
    <x v="11"/>
    <x v="0"/>
    <x v="7"/>
    <n v="180"/>
    <n v="3"/>
    <n v="1"/>
    <n v="11"/>
    <n v="1"/>
    <x v="7"/>
    <x v="9"/>
  </r>
  <r>
    <n v="392"/>
    <x v="154"/>
    <x v="14"/>
    <x v="145"/>
    <x v="2"/>
    <n v="24"/>
    <n v="23"/>
    <n v="8"/>
    <n v="11"/>
    <n v="1"/>
    <x v="2"/>
    <x v="9"/>
  </r>
  <r>
    <n v="393"/>
    <x v="2"/>
    <x v="0"/>
    <x v="0"/>
    <x v="0"/>
    <n v="101"/>
    <n v="1"/>
    <n v="0"/>
    <n v="11"/>
    <n v="1"/>
    <x v="0"/>
    <x v="9"/>
  </r>
  <r>
    <n v="394"/>
    <x v="155"/>
    <x v="76"/>
    <x v="146"/>
    <x v="6"/>
    <n v="180"/>
    <n v="7"/>
    <n v="2"/>
    <n v="11"/>
    <n v="1"/>
    <x v="6"/>
    <x v="9"/>
  </r>
  <r>
    <n v="395"/>
    <x v="2"/>
    <x v="78"/>
    <x v="0"/>
    <x v="1"/>
    <n v="60"/>
    <n v="3"/>
    <n v="3"/>
    <n v="11"/>
    <n v="1"/>
    <x v="1"/>
    <x v="9"/>
  </r>
  <r>
    <n v="396"/>
    <x v="1"/>
    <x v="0"/>
    <x v="0"/>
    <x v="1"/>
    <n v="11"/>
    <n v="1"/>
    <n v="0"/>
    <n v="11"/>
    <n v="1"/>
    <x v="1"/>
    <x v="9"/>
  </r>
  <r>
    <n v="397"/>
    <x v="156"/>
    <x v="14"/>
    <x v="128"/>
    <x v="1"/>
    <n v="180"/>
    <n v="5"/>
    <n v="3"/>
    <n v="11"/>
    <n v="1"/>
    <x v="1"/>
    <x v="9"/>
  </r>
  <r>
    <n v="398"/>
    <x v="0"/>
    <x v="0"/>
    <x v="43"/>
    <x v="0"/>
    <n v="18"/>
    <n v="1"/>
    <n v="0"/>
    <n v="11"/>
    <n v="1"/>
    <x v="0"/>
    <x v="9"/>
  </r>
  <r>
    <n v="399"/>
    <x v="1"/>
    <x v="0"/>
    <x v="0"/>
    <x v="4"/>
    <n v="24"/>
    <n v="1"/>
    <n v="0"/>
    <n v="11"/>
    <n v="1"/>
    <x v="4"/>
    <x v="9"/>
  </r>
  <r>
    <n v="400"/>
    <x v="17"/>
    <x v="0"/>
    <x v="43"/>
    <x v="3"/>
    <n v="37"/>
    <n v="1"/>
    <n v="0"/>
    <n v="11"/>
    <n v="1"/>
    <x v="3"/>
    <x v="9"/>
  </r>
  <r>
    <n v="401"/>
    <x v="2"/>
    <x v="0"/>
    <x v="0"/>
    <x v="9"/>
    <n v="180"/>
    <n v="1"/>
    <n v="0"/>
    <n v="11"/>
    <n v="1"/>
    <x v="9"/>
    <x v="9"/>
  </r>
  <r>
    <n v="402"/>
    <x v="157"/>
    <x v="0"/>
    <x v="147"/>
    <x v="8"/>
    <n v="24"/>
    <n v="3"/>
    <n v="0"/>
    <n v="11"/>
    <n v="1"/>
    <x v="8"/>
    <x v="9"/>
  </r>
  <r>
    <n v="403"/>
    <x v="48"/>
    <x v="0"/>
    <x v="52"/>
    <x v="5"/>
    <n v="180"/>
    <n v="1"/>
    <n v="0"/>
    <n v="11"/>
    <n v="1"/>
    <x v="5"/>
    <x v="9"/>
  </r>
  <r>
    <n v="404"/>
    <x v="1"/>
    <x v="0"/>
    <x v="0"/>
    <x v="9"/>
    <n v="57"/>
    <n v="1"/>
    <n v="0"/>
    <n v="11"/>
    <n v="1"/>
    <x v="9"/>
    <x v="9"/>
  </r>
  <r>
    <n v="405"/>
    <x v="158"/>
    <x v="90"/>
    <x v="148"/>
    <x v="0"/>
    <n v="24"/>
    <n v="21"/>
    <n v="7"/>
    <n v="11"/>
    <n v="1"/>
    <x v="0"/>
    <x v="9"/>
  </r>
  <r>
    <n v="406"/>
    <x v="0"/>
    <x v="11"/>
    <x v="132"/>
    <x v="3"/>
    <n v="180"/>
    <n v="2"/>
    <n v="1"/>
    <n v="11"/>
    <n v="1"/>
    <x v="3"/>
    <x v="9"/>
  </r>
  <r>
    <n v="407"/>
    <x v="1"/>
    <x v="0"/>
    <x v="0"/>
    <x v="7"/>
    <n v="60"/>
    <n v="1"/>
    <n v="0"/>
    <n v="11"/>
    <n v="1"/>
    <x v="7"/>
    <x v="9"/>
  </r>
  <r>
    <n v="408"/>
    <x v="140"/>
    <x v="0"/>
    <x v="132"/>
    <x v="9"/>
    <n v="60"/>
    <n v="2"/>
    <n v="0"/>
    <n v="11"/>
    <n v="1"/>
    <x v="9"/>
    <x v="9"/>
  </r>
  <r>
    <n v="409"/>
    <x v="1"/>
    <x v="0"/>
    <x v="0"/>
    <x v="7"/>
    <n v="190"/>
    <n v="1"/>
    <n v="0"/>
    <n v="11"/>
    <n v="1"/>
    <x v="7"/>
    <x v="9"/>
  </r>
  <r>
    <n v="410"/>
    <x v="1"/>
    <x v="0"/>
    <x v="0"/>
    <x v="1"/>
    <n v="101"/>
    <n v="3"/>
    <n v="0"/>
    <n v="11"/>
    <n v="1"/>
    <x v="1"/>
    <x v="9"/>
  </r>
  <r>
    <n v="411"/>
    <x v="140"/>
    <x v="14"/>
    <x v="132"/>
    <x v="2"/>
    <n v="60"/>
    <n v="2"/>
    <n v="1"/>
    <n v="11"/>
    <n v="1"/>
    <x v="2"/>
    <x v="9"/>
  </r>
  <r>
    <n v="412"/>
    <x v="154"/>
    <x v="91"/>
    <x v="144"/>
    <x v="1"/>
    <n v="24"/>
    <n v="23"/>
    <n v="13"/>
    <n v="11"/>
    <n v="1"/>
    <x v="1"/>
    <x v="9"/>
  </r>
  <r>
    <n v="413"/>
    <x v="159"/>
    <x v="11"/>
    <x v="132"/>
    <x v="2"/>
    <n v="180"/>
    <n v="4"/>
    <n v="1"/>
    <n v="11"/>
    <n v="1"/>
    <x v="2"/>
    <x v="9"/>
  </r>
  <r>
    <n v="414"/>
    <x v="140"/>
    <x v="0"/>
    <x v="132"/>
    <x v="6"/>
    <n v="24"/>
    <n v="2"/>
    <n v="0"/>
    <n v="11"/>
    <n v="1"/>
    <x v="6"/>
    <x v="9"/>
  </r>
  <r>
    <n v="415"/>
    <x v="160"/>
    <x v="11"/>
    <x v="149"/>
    <x v="7"/>
    <n v="24"/>
    <n v="5"/>
    <n v="3"/>
    <n v="11"/>
    <n v="1"/>
    <x v="7"/>
    <x v="9"/>
  </r>
  <r>
    <n v="416"/>
    <x v="1"/>
    <x v="11"/>
    <x v="52"/>
    <x v="2"/>
    <n v="57"/>
    <n v="1"/>
    <n v="1"/>
    <n v="11"/>
    <n v="1"/>
    <x v="2"/>
    <x v="9"/>
  </r>
  <r>
    <n v="417"/>
    <x v="138"/>
    <x v="11"/>
    <x v="150"/>
    <x v="8"/>
    <n v="60"/>
    <n v="9"/>
    <n v="2"/>
    <n v="11"/>
    <n v="1"/>
    <x v="8"/>
    <x v="9"/>
  </r>
  <r>
    <n v="418"/>
    <x v="1"/>
    <x v="0"/>
    <x v="0"/>
    <x v="7"/>
    <n v="59"/>
    <n v="1"/>
    <n v="0"/>
    <n v="11"/>
    <n v="1"/>
    <x v="7"/>
    <x v="9"/>
  </r>
  <r>
    <n v="419"/>
    <x v="2"/>
    <x v="11"/>
    <x v="0"/>
    <x v="6"/>
    <n v="71"/>
    <n v="1"/>
    <n v="1"/>
    <n v="11"/>
    <n v="1"/>
    <x v="6"/>
    <x v="9"/>
  </r>
  <r>
    <n v="420"/>
    <x v="20"/>
    <x v="14"/>
    <x v="151"/>
    <x v="0"/>
    <n v="180"/>
    <n v="10"/>
    <n v="4"/>
    <n v="11"/>
    <n v="1"/>
    <x v="0"/>
    <x v="9"/>
  </r>
  <r>
    <n v="421"/>
    <x v="0"/>
    <x v="0"/>
    <x v="43"/>
    <x v="4"/>
    <n v="57"/>
    <n v="2"/>
    <n v="0"/>
    <n v="11"/>
    <n v="1"/>
    <x v="4"/>
    <x v="9"/>
  </r>
  <r>
    <n v="422"/>
    <x v="1"/>
    <x v="0"/>
    <x v="0"/>
    <x v="0"/>
    <n v="11"/>
    <n v="1"/>
    <n v="0"/>
    <n v="11"/>
    <n v="1"/>
    <x v="0"/>
    <x v="9"/>
  </r>
  <r>
    <n v="423"/>
    <x v="140"/>
    <x v="0"/>
    <x v="132"/>
    <x v="0"/>
    <n v="60"/>
    <n v="2"/>
    <n v="0"/>
    <n v="11"/>
    <n v="1"/>
    <x v="0"/>
    <x v="9"/>
  </r>
  <r>
    <n v="424"/>
    <x v="1"/>
    <x v="0"/>
    <x v="0"/>
    <x v="8"/>
    <n v="57"/>
    <n v="1"/>
    <n v="0"/>
    <n v="11"/>
    <n v="1"/>
    <x v="8"/>
    <x v="9"/>
  </r>
  <r>
    <n v="425"/>
    <x v="1"/>
    <x v="0"/>
    <x v="0"/>
    <x v="8"/>
    <n v="180"/>
    <n v="1"/>
    <n v="0"/>
    <n v="11"/>
    <n v="1"/>
    <x v="8"/>
    <x v="9"/>
  </r>
  <r>
    <n v="426"/>
    <x v="161"/>
    <x v="14"/>
    <x v="152"/>
    <x v="3"/>
    <n v="24"/>
    <n v="6"/>
    <n v="1"/>
    <n v="11"/>
    <n v="1"/>
    <x v="3"/>
    <x v="9"/>
  </r>
  <r>
    <n v="427"/>
    <x v="1"/>
    <x v="0"/>
    <x v="0"/>
    <x v="10"/>
    <n v="60"/>
    <n v="1"/>
    <n v="0"/>
    <n v="11"/>
    <n v="1"/>
    <x v="10"/>
    <x v="9"/>
  </r>
  <r>
    <n v="428"/>
    <x v="162"/>
    <x v="92"/>
    <x v="153"/>
    <x v="4"/>
    <n v="60"/>
    <n v="25"/>
    <n v="7"/>
    <n v="11"/>
    <n v="1"/>
    <x v="4"/>
    <x v="9"/>
  </r>
  <r>
    <n v="429"/>
    <x v="1"/>
    <x v="0"/>
    <x v="0"/>
    <x v="5"/>
    <n v="101"/>
    <n v="1"/>
    <n v="0"/>
    <n v="11"/>
    <n v="1"/>
    <x v="5"/>
    <x v="9"/>
  </r>
  <r>
    <n v="430"/>
    <x v="140"/>
    <x v="0"/>
    <x v="132"/>
    <x v="4"/>
    <n v="180"/>
    <n v="2"/>
    <n v="0"/>
    <n v="11"/>
    <n v="1"/>
    <x v="4"/>
    <x v="9"/>
  </r>
  <r>
    <n v="431"/>
    <x v="163"/>
    <x v="11"/>
    <x v="149"/>
    <x v="5"/>
    <n v="24"/>
    <n v="5"/>
    <n v="1"/>
    <n v="11"/>
    <n v="1"/>
    <x v="5"/>
    <x v="9"/>
  </r>
  <r>
    <n v="432"/>
    <x v="1"/>
    <x v="11"/>
    <x v="130"/>
    <x v="7"/>
    <n v="180"/>
    <n v="3"/>
    <n v="1"/>
    <n v="12"/>
    <n v="1"/>
    <x v="7"/>
    <x v="10"/>
  </r>
  <r>
    <n v="433"/>
    <x v="157"/>
    <x v="82"/>
    <x v="147"/>
    <x v="1"/>
    <n v="60"/>
    <n v="3"/>
    <n v="3"/>
    <n v="12"/>
    <n v="1"/>
    <x v="1"/>
    <x v="10"/>
  </r>
  <r>
    <n v="434"/>
    <x v="2"/>
    <x v="0"/>
    <x v="0"/>
    <x v="0"/>
    <n v="101"/>
    <n v="1"/>
    <n v="0"/>
    <n v="12"/>
    <n v="1"/>
    <x v="0"/>
    <x v="10"/>
  </r>
  <r>
    <n v="435"/>
    <x v="48"/>
    <x v="11"/>
    <x v="0"/>
    <x v="3"/>
    <n v="180"/>
    <n v="2"/>
    <n v="1"/>
    <n v="12"/>
    <n v="1"/>
    <x v="3"/>
    <x v="10"/>
  </r>
  <r>
    <n v="436"/>
    <x v="164"/>
    <x v="80"/>
    <x v="154"/>
    <x v="6"/>
    <n v="60"/>
    <n v="26"/>
    <n v="11"/>
    <n v="12"/>
    <n v="1"/>
    <x v="6"/>
    <x v="10"/>
  </r>
  <r>
    <n v="437"/>
    <x v="17"/>
    <x v="0"/>
    <x v="17"/>
    <x v="0"/>
    <n v="18"/>
    <n v="1"/>
    <n v="0"/>
    <n v="12"/>
    <n v="1"/>
    <x v="0"/>
    <x v="10"/>
  </r>
  <r>
    <n v="438"/>
    <x v="2"/>
    <x v="33"/>
    <x v="155"/>
    <x v="1"/>
    <n v="180"/>
    <n v="5"/>
    <n v="3"/>
    <n v="12"/>
    <n v="1"/>
    <x v="1"/>
    <x v="10"/>
  </r>
  <r>
    <n v="439"/>
    <x v="1"/>
    <x v="0"/>
    <x v="0"/>
    <x v="7"/>
    <n v="60"/>
    <n v="1"/>
    <n v="0"/>
    <n v="12"/>
    <n v="1"/>
    <x v="7"/>
    <x v="10"/>
  </r>
  <r>
    <n v="440"/>
    <x v="138"/>
    <x v="0"/>
    <x v="130"/>
    <x v="8"/>
    <n v="24"/>
    <n v="3"/>
    <n v="0"/>
    <n v="12"/>
    <n v="1"/>
    <x v="8"/>
    <x v="10"/>
  </r>
  <r>
    <n v="441"/>
    <x v="1"/>
    <x v="11"/>
    <x v="0"/>
    <x v="1"/>
    <n v="57"/>
    <n v="1"/>
    <n v="1"/>
    <n v="12"/>
    <n v="1"/>
    <x v="1"/>
    <x v="10"/>
  </r>
  <r>
    <n v="442"/>
    <x v="2"/>
    <x v="0"/>
    <x v="2"/>
    <x v="1"/>
    <n v="11"/>
    <n v="1"/>
    <n v="0"/>
    <n v="12"/>
    <n v="1"/>
    <x v="1"/>
    <x v="10"/>
  </r>
  <r>
    <n v="443"/>
    <x v="2"/>
    <x v="0"/>
    <x v="43"/>
    <x v="5"/>
    <n v="180"/>
    <n v="1"/>
    <n v="0"/>
    <n v="12"/>
    <n v="1"/>
    <x v="5"/>
    <x v="10"/>
  </r>
  <r>
    <n v="444"/>
    <x v="1"/>
    <x v="0"/>
    <x v="0"/>
    <x v="9"/>
    <n v="57"/>
    <n v="1"/>
    <n v="0"/>
    <n v="12"/>
    <n v="1"/>
    <x v="9"/>
    <x v="10"/>
  </r>
  <r>
    <n v="445"/>
    <x v="0"/>
    <x v="11"/>
    <x v="142"/>
    <x v="2"/>
    <n v="180"/>
    <n v="4"/>
    <n v="1"/>
    <n v="12"/>
    <n v="1"/>
    <x v="2"/>
    <x v="10"/>
  </r>
  <r>
    <n v="446"/>
    <x v="1"/>
    <x v="0"/>
    <x v="0"/>
    <x v="4"/>
    <n v="24"/>
    <n v="1"/>
    <n v="0"/>
    <n v="12"/>
    <n v="1"/>
    <x v="4"/>
    <x v="10"/>
  </r>
  <r>
    <n v="447"/>
    <x v="2"/>
    <x v="0"/>
    <x v="2"/>
    <x v="6"/>
    <n v="24"/>
    <n v="2"/>
    <n v="0"/>
    <n v="12"/>
    <n v="1"/>
    <x v="6"/>
    <x v="10"/>
  </r>
  <r>
    <n v="448"/>
    <x v="142"/>
    <x v="0"/>
    <x v="79"/>
    <x v="1"/>
    <n v="101"/>
    <n v="3"/>
    <n v="0"/>
    <n v="12"/>
    <n v="1"/>
    <x v="1"/>
    <x v="10"/>
  </r>
  <r>
    <n v="449"/>
    <x v="17"/>
    <x v="0"/>
    <x v="17"/>
    <x v="3"/>
    <n v="37"/>
    <n v="1"/>
    <n v="0"/>
    <n v="12"/>
    <n v="1"/>
    <x v="3"/>
    <x v="10"/>
  </r>
  <r>
    <n v="450"/>
    <x v="140"/>
    <x v="0"/>
    <x v="132"/>
    <x v="9"/>
    <n v="60"/>
    <n v="2"/>
    <n v="0"/>
    <n v="12"/>
    <n v="1"/>
    <x v="9"/>
    <x v="10"/>
  </r>
  <r>
    <n v="451"/>
    <x v="2"/>
    <x v="0"/>
    <x v="43"/>
    <x v="9"/>
    <n v="180"/>
    <n v="1"/>
    <n v="0"/>
    <n v="12"/>
    <n v="1"/>
    <x v="9"/>
    <x v="10"/>
  </r>
  <r>
    <n v="452"/>
    <x v="163"/>
    <x v="93"/>
    <x v="156"/>
    <x v="0"/>
    <n v="24"/>
    <n v="20"/>
    <n v="6"/>
    <n v="12"/>
    <n v="1"/>
    <x v="0"/>
    <x v="10"/>
  </r>
  <r>
    <n v="453"/>
    <x v="1"/>
    <x v="0"/>
    <x v="0"/>
    <x v="7"/>
    <n v="190"/>
    <n v="1"/>
    <n v="0"/>
    <n v="12"/>
    <n v="1"/>
    <x v="7"/>
    <x v="10"/>
  </r>
  <r>
    <n v="454"/>
    <x v="2"/>
    <x v="9"/>
    <x v="132"/>
    <x v="2"/>
    <n v="60"/>
    <n v="2"/>
    <n v="1"/>
    <n v="12"/>
    <n v="1"/>
    <x v="2"/>
    <x v="10"/>
  </r>
  <r>
    <n v="455"/>
    <x v="1"/>
    <x v="0"/>
    <x v="0"/>
    <x v="0"/>
    <n v="11"/>
    <n v="1"/>
    <n v="0"/>
    <n v="12"/>
    <n v="1"/>
    <x v="0"/>
    <x v="10"/>
  </r>
  <r>
    <n v="456"/>
    <x v="146"/>
    <x v="79"/>
    <x v="2"/>
    <x v="1"/>
    <n v="24"/>
    <n v="24"/>
    <n v="14"/>
    <n v="12"/>
    <n v="1"/>
    <x v="1"/>
    <x v="10"/>
  </r>
  <r>
    <n v="457"/>
    <x v="0"/>
    <x v="11"/>
    <x v="157"/>
    <x v="3"/>
    <n v="24"/>
    <n v="6"/>
    <n v="1"/>
    <n v="12"/>
    <n v="1"/>
    <x v="3"/>
    <x v="10"/>
  </r>
  <r>
    <n v="458"/>
    <x v="1"/>
    <x v="0"/>
    <x v="0"/>
    <x v="8"/>
    <n v="180"/>
    <n v="1"/>
    <n v="0"/>
    <n v="12"/>
    <n v="1"/>
    <x v="8"/>
    <x v="10"/>
  </r>
  <r>
    <n v="459"/>
    <x v="165"/>
    <x v="82"/>
    <x v="158"/>
    <x v="7"/>
    <n v="24"/>
    <n v="5"/>
    <n v="3"/>
    <n v="12"/>
    <n v="1"/>
    <x v="7"/>
    <x v="10"/>
  </r>
  <r>
    <n v="460"/>
    <x v="2"/>
    <x v="14"/>
    <x v="17"/>
    <x v="2"/>
    <n v="57"/>
    <n v="1"/>
    <n v="1"/>
    <n v="12"/>
    <n v="1"/>
    <x v="2"/>
    <x v="10"/>
  </r>
  <r>
    <n v="461"/>
    <x v="1"/>
    <x v="0"/>
    <x v="0"/>
    <x v="10"/>
    <n v="60"/>
    <n v="1"/>
    <n v="0"/>
    <n v="12"/>
    <n v="1"/>
    <x v="10"/>
    <x v="10"/>
  </r>
  <r>
    <n v="462"/>
    <x v="1"/>
    <x v="0"/>
    <x v="0"/>
    <x v="8"/>
    <n v="57"/>
    <n v="1"/>
    <n v="0"/>
    <n v="12"/>
    <n v="1"/>
    <x v="8"/>
    <x v="10"/>
  </r>
  <r>
    <n v="463"/>
    <x v="0"/>
    <x v="0"/>
    <x v="43"/>
    <x v="7"/>
    <n v="59"/>
    <n v="1"/>
    <n v="0"/>
    <n v="12"/>
    <n v="1"/>
    <x v="7"/>
    <x v="10"/>
  </r>
  <r>
    <n v="464"/>
    <x v="1"/>
    <x v="0"/>
    <x v="0"/>
    <x v="5"/>
    <n v="101"/>
    <n v="1"/>
    <n v="0"/>
    <n v="12"/>
    <n v="1"/>
    <x v="5"/>
    <x v="10"/>
  </r>
  <r>
    <n v="465"/>
    <x v="0"/>
    <x v="11"/>
    <x v="2"/>
    <x v="6"/>
    <n v="71"/>
    <n v="1"/>
    <n v="1"/>
    <n v="12"/>
    <n v="1"/>
    <x v="6"/>
    <x v="10"/>
  </r>
  <r>
    <n v="466"/>
    <x v="166"/>
    <x v="94"/>
    <x v="159"/>
    <x v="4"/>
    <n v="60"/>
    <n v="25"/>
    <n v="7"/>
    <n v="12"/>
    <n v="1"/>
    <x v="4"/>
    <x v="10"/>
  </r>
  <r>
    <n v="467"/>
    <x v="145"/>
    <x v="11"/>
    <x v="128"/>
    <x v="5"/>
    <n v="24"/>
    <n v="5"/>
    <n v="1"/>
    <n v="12"/>
    <n v="1"/>
    <x v="5"/>
    <x v="10"/>
  </r>
  <r>
    <n v="468"/>
    <x v="142"/>
    <x v="11"/>
    <x v="2"/>
    <x v="6"/>
    <n v="180"/>
    <n v="6"/>
    <n v="1"/>
    <n v="12"/>
    <n v="1"/>
    <x v="6"/>
    <x v="10"/>
  </r>
  <r>
    <n v="469"/>
    <x v="167"/>
    <x v="83"/>
    <x v="160"/>
    <x v="0"/>
    <n v="180"/>
    <n v="9"/>
    <n v="4"/>
    <n v="12"/>
    <n v="1"/>
    <x v="0"/>
    <x v="10"/>
  </r>
  <r>
    <n v="470"/>
    <x v="168"/>
    <x v="11"/>
    <x v="161"/>
    <x v="8"/>
    <n v="60"/>
    <n v="9"/>
    <n v="2"/>
    <n v="12"/>
    <n v="1"/>
    <x v="8"/>
    <x v="10"/>
  </r>
  <r>
    <n v="471"/>
    <x v="2"/>
    <x v="0"/>
    <x v="2"/>
    <x v="0"/>
    <n v="60"/>
    <n v="2"/>
    <n v="0"/>
    <n v="12"/>
    <n v="1"/>
    <x v="0"/>
    <x v="10"/>
  </r>
  <r>
    <n v="472"/>
    <x v="1"/>
    <x v="0"/>
    <x v="0"/>
    <x v="4"/>
    <n v="57"/>
    <n v="1"/>
    <n v="0"/>
    <n v="12"/>
    <n v="1"/>
    <x v="4"/>
    <x v="10"/>
  </r>
  <r>
    <n v="473"/>
    <x v="169"/>
    <x v="95"/>
    <x v="162"/>
    <x v="2"/>
    <n v="24"/>
    <n v="23"/>
    <n v="8"/>
    <n v="12"/>
    <n v="1"/>
    <x v="2"/>
    <x v="10"/>
  </r>
  <r>
    <n v="474"/>
    <x v="0"/>
    <x v="0"/>
    <x v="2"/>
    <x v="4"/>
    <n v="180"/>
    <n v="2"/>
    <n v="0"/>
    <n v="12"/>
    <n v="1"/>
    <x v="4"/>
    <x v="10"/>
  </r>
  <r>
    <n v="475"/>
    <x v="1"/>
    <x v="11"/>
    <x v="2"/>
    <x v="3"/>
    <n v="180"/>
    <n v="2"/>
    <n v="1"/>
    <n v="13"/>
    <n v="1"/>
    <x v="3"/>
    <x v="11"/>
  </r>
  <r>
    <n v="476"/>
    <x v="1"/>
    <x v="0"/>
    <x v="0"/>
    <x v="0"/>
    <n v="101"/>
    <n v="1"/>
    <n v="0"/>
    <n v="13"/>
    <n v="1"/>
    <x v="0"/>
    <x v="11"/>
  </r>
  <r>
    <n v="477"/>
    <x v="1"/>
    <x v="11"/>
    <x v="0"/>
    <x v="7"/>
    <n v="180"/>
    <n v="3"/>
    <n v="1"/>
    <n v="13"/>
    <n v="1"/>
    <x v="7"/>
    <x v="11"/>
  </r>
  <r>
    <n v="478"/>
    <x v="157"/>
    <x v="96"/>
    <x v="0"/>
    <x v="1"/>
    <n v="60"/>
    <n v="3"/>
    <n v="3"/>
    <n v="13"/>
    <n v="1"/>
    <x v="1"/>
    <x v="11"/>
  </r>
  <r>
    <n v="479"/>
    <x v="1"/>
    <x v="0"/>
    <x v="0"/>
    <x v="3"/>
    <n v="37"/>
    <n v="1"/>
    <n v="0"/>
    <n v="13"/>
    <n v="1"/>
    <x v="3"/>
    <x v="11"/>
  </r>
  <r>
    <n v="480"/>
    <x v="1"/>
    <x v="11"/>
    <x v="0"/>
    <x v="1"/>
    <n v="57"/>
    <n v="1"/>
    <n v="1"/>
    <n v="13"/>
    <n v="1"/>
    <x v="1"/>
    <x v="11"/>
  </r>
  <r>
    <n v="481"/>
    <x v="1"/>
    <x v="0"/>
    <x v="0"/>
    <x v="4"/>
    <n v="24"/>
    <n v="1"/>
    <n v="0"/>
    <n v="13"/>
    <n v="1"/>
    <x v="4"/>
    <x v="11"/>
  </r>
  <r>
    <n v="482"/>
    <x v="1"/>
    <x v="0"/>
    <x v="0"/>
    <x v="0"/>
    <n v="18"/>
    <n v="1"/>
    <n v="0"/>
    <n v="13"/>
    <n v="1"/>
    <x v="0"/>
    <x v="11"/>
  </r>
  <r>
    <n v="483"/>
    <x v="1"/>
    <x v="0"/>
    <x v="0"/>
    <x v="9"/>
    <n v="57"/>
    <n v="1"/>
    <n v="0"/>
    <n v="13"/>
    <n v="1"/>
    <x v="9"/>
    <x v="11"/>
  </r>
  <r>
    <n v="484"/>
    <x v="1"/>
    <x v="14"/>
    <x v="0"/>
    <x v="1"/>
    <n v="180"/>
    <n v="4"/>
    <n v="2"/>
    <n v="13"/>
    <n v="1"/>
    <x v="1"/>
    <x v="11"/>
  </r>
  <r>
    <n v="485"/>
    <x v="1"/>
    <x v="0"/>
    <x v="0"/>
    <x v="7"/>
    <n v="60"/>
    <n v="1"/>
    <n v="0"/>
    <n v="13"/>
    <n v="1"/>
    <x v="7"/>
    <x v="11"/>
  </r>
  <r>
    <n v="486"/>
    <x v="170"/>
    <x v="97"/>
    <x v="163"/>
    <x v="0"/>
    <n v="24"/>
    <n v="21"/>
    <n v="7"/>
    <n v="13"/>
    <n v="1"/>
    <x v="0"/>
    <x v="11"/>
  </r>
  <r>
    <n v="487"/>
    <x v="1"/>
    <x v="0"/>
    <x v="0"/>
    <x v="8"/>
    <n v="24"/>
    <n v="3"/>
    <n v="0"/>
    <n v="13"/>
    <n v="1"/>
    <x v="8"/>
    <x v="11"/>
  </r>
  <r>
    <n v="488"/>
    <x v="1"/>
    <x v="0"/>
    <x v="0"/>
    <x v="9"/>
    <n v="180"/>
    <n v="1"/>
    <n v="0"/>
    <n v="13"/>
    <n v="1"/>
    <x v="9"/>
    <x v="11"/>
  </r>
  <r>
    <n v="489"/>
    <x v="140"/>
    <x v="0"/>
    <x v="132"/>
    <x v="9"/>
    <n v="60"/>
    <n v="2"/>
    <n v="0"/>
    <n v="13"/>
    <n v="1"/>
    <x v="9"/>
    <x v="11"/>
  </r>
  <r>
    <n v="490"/>
    <x v="1"/>
    <x v="11"/>
    <x v="43"/>
    <x v="2"/>
    <n v="57"/>
    <n v="1"/>
    <n v="1"/>
    <n v="13"/>
    <n v="1"/>
    <x v="2"/>
    <x v="11"/>
  </r>
  <r>
    <n v="491"/>
    <x v="140"/>
    <x v="14"/>
    <x v="0"/>
    <x v="2"/>
    <n v="180"/>
    <n v="4"/>
    <n v="1"/>
    <n v="13"/>
    <n v="1"/>
    <x v="2"/>
    <x v="11"/>
  </r>
  <r>
    <n v="492"/>
    <x v="1"/>
    <x v="11"/>
    <x v="0"/>
    <x v="1"/>
    <n v="101"/>
    <n v="3"/>
    <n v="1"/>
    <n v="13"/>
    <n v="1"/>
    <x v="1"/>
    <x v="11"/>
  </r>
  <r>
    <n v="493"/>
    <x v="1"/>
    <x v="0"/>
    <x v="0"/>
    <x v="5"/>
    <n v="180"/>
    <n v="1"/>
    <n v="0"/>
    <n v="13"/>
    <n v="1"/>
    <x v="5"/>
    <x v="11"/>
  </r>
  <r>
    <n v="494"/>
    <x v="1"/>
    <x v="0"/>
    <x v="0"/>
    <x v="6"/>
    <n v="24"/>
    <n v="2"/>
    <n v="0"/>
    <n v="13"/>
    <n v="1"/>
    <x v="6"/>
    <x v="11"/>
  </r>
  <r>
    <n v="495"/>
    <x v="1"/>
    <x v="0"/>
    <x v="0"/>
    <x v="8"/>
    <n v="180"/>
    <n v="1"/>
    <n v="0"/>
    <n v="13"/>
    <n v="1"/>
    <x v="8"/>
    <x v="11"/>
  </r>
  <r>
    <n v="496"/>
    <x v="1"/>
    <x v="11"/>
    <x v="0"/>
    <x v="7"/>
    <n v="24"/>
    <n v="5"/>
    <n v="3"/>
    <n v="13"/>
    <n v="1"/>
    <x v="7"/>
    <x v="11"/>
  </r>
  <r>
    <n v="497"/>
    <x v="1"/>
    <x v="0"/>
    <x v="0"/>
    <x v="0"/>
    <n v="11"/>
    <n v="1"/>
    <n v="0"/>
    <n v="13"/>
    <n v="1"/>
    <x v="0"/>
    <x v="11"/>
  </r>
  <r>
    <n v="498"/>
    <x v="168"/>
    <x v="76"/>
    <x v="161"/>
    <x v="8"/>
    <n v="60"/>
    <n v="9"/>
    <n v="2"/>
    <n v="13"/>
    <n v="1"/>
    <x v="8"/>
    <x v="11"/>
  </r>
  <r>
    <n v="499"/>
    <x v="171"/>
    <x v="11"/>
    <x v="135"/>
    <x v="0"/>
    <n v="180"/>
    <n v="10"/>
    <n v="4"/>
    <n v="13"/>
    <n v="1"/>
    <x v="0"/>
    <x v="11"/>
  </r>
  <r>
    <n v="500"/>
    <x v="140"/>
    <x v="11"/>
    <x v="0"/>
    <x v="2"/>
    <n v="60"/>
    <n v="2"/>
    <n v="1"/>
    <n v="13"/>
    <n v="1"/>
    <x v="2"/>
    <x v="11"/>
  </r>
  <r>
    <n v="501"/>
    <x v="1"/>
    <x v="0"/>
    <x v="0"/>
    <x v="7"/>
    <n v="190"/>
    <n v="1"/>
    <n v="0"/>
    <n v="13"/>
    <n v="1"/>
    <x v="7"/>
    <x v="11"/>
  </r>
  <r>
    <n v="502"/>
    <x v="138"/>
    <x v="11"/>
    <x v="164"/>
    <x v="1"/>
    <n v="24"/>
    <n v="15"/>
    <n v="6"/>
    <n v="13"/>
    <n v="1"/>
    <x v="1"/>
    <x v="11"/>
  </r>
  <r>
    <n v="503"/>
    <x v="1"/>
    <x v="0"/>
    <x v="0"/>
    <x v="8"/>
    <n v="57"/>
    <n v="1"/>
    <n v="0"/>
    <n v="13"/>
    <n v="1"/>
    <x v="8"/>
    <x v="11"/>
  </r>
  <r>
    <n v="504"/>
    <x v="140"/>
    <x v="0"/>
    <x v="132"/>
    <x v="4"/>
    <n v="180"/>
    <n v="2"/>
    <n v="0"/>
    <n v="13"/>
    <n v="1"/>
    <x v="4"/>
    <x v="11"/>
  </r>
  <r>
    <n v="505"/>
    <x v="1"/>
    <x v="0"/>
    <x v="0"/>
    <x v="5"/>
    <n v="101"/>
    <n v="1"/>
    <n v="0"/>
    <n v="13"/>
    <n v="1"/>
    <x v="5"/>
    <x v="11"/>
  </r>
  <r>
    <n v="506"/>
    <x v="1"/>
    <x v="11"/>
    <x v="0"/>
    <x v="3"/>
    <n v="24"/>
    <n v="6"/>
    <n v="1"/>
    <n v="13"/>
    <n v="1"/>
    <x v="3"/>
    <x v="11"/>
  </r>
  <r>
    <n v="507"/>
    <x v="2"/>
    <x v="0"/>
    <x v="2"/>
    <x v="10"/>
    <n v="60"/>
    <n v="1"/>
    <n v="0"/>
    <n v="13"/>
    <n v="1"/>
    <x v="10"/>
    <x v="11"/>
  </r>
  <r>
    <n v="508"/>
    <x v="1"/>
    <x v="11"/>
    <x v="0"/>
    <x v="5"/>
    <n v="24"/>
    <n v="5"/>
    <n v="1"/>
    <n v="13"/>
    <n v="1"/>
    <x v="5"/>
    <x v="11"/>
  </r>
  <r>
    <n v="509"/>
    <x v="1"/>
    <x v="11"/>
    <x v="165"/>
    <x v="6"/>
    <n v="180"/>
    <n v="7"/>
    <n v="2"/>
    <n v="13"/>
    <n v="1"/>
    <x v="6"/>
    <x v="11"/>
  </r>
  <r>
    <n v="510"/>
    <x v="172"/>
    <x v="92"/>
    <x v="166"/>
    <x v="4"/>
    <n v="60"/>
    <n v="25"/>
    <n v="7"/>
    <n v="13"/>
    <n v="1"/>
    <x v="4"/>
    <x v="11"/>
  </r>
  <r>
    <n v="511"/>
    <x v="1"/>
    <x v="0"/>
    <x v="0"/>
    <x v="7"/>
    <n v="59"/>
    <n v="1"/>
    <n v="0"/>
    <n v="13"/>
    <n v="1"/>
    <x v="7"/>
    <x v="11"/>
  </r>
  <r>
    <n v="512"/>
    <x v="173"/>
    <x v="98"/>
    <x v="154"/>
    <x v="6"/>
    <n v="60"/>
    <n v="26"/>
    <n v="10"/>
    <n v="13"/>
    <n v="1"/>
    <x v="6"/>
    <x v="11"/>
  </r>
  <r>
    <n v="513"/>
    <x v="0"/>
    <x v="0"/>
    <x v="43"/>
    <x v="4"/>
    <n v="57"/>
    <n v="2"/>
    <n v="0"/>
    <n v="13"/>
    <n v="1"/>
    <x v="4"/>
    <x v="11"/>
  </r>
  <r>
    <n v="514"/>
    <x v="1"/>
    <x v="0"/>
    <x v="0"/>
    <x v="1"/>
    <n v="11"/>
    <n v="1"/>
    <n v="0"/>
    <n v="13"/>
    <n v="1"/>
    <x v="1"/>
    <x v="11"/>
  </r>
  <r>
    <n v="515"/>
    <x v="1"/>
    <x v="0"/>
    <x v="0"/>
    <x v="0"/>
    <n v="60"/>
    <n v="2"/>
    <n v="0"/>
    <n v="13"/>
    <n v="1"/>
    <x v="0"/>
    <x v="11"/>
  </r>
  <r>
    <n v="516"/>
    <x v="153"/>
    <x v="76"/>
    <x v="167"/>
    <x v="2"/>
    <n v="24"/>
    <n v="23"/>
    <n v="8"/>
    <n v="13"/>
    <n v="1"/>
    <x v="2"/>
    <x v="11"/>
  </r>
  <r>
    <n v="517"/>
    <x v="1"/>
    <x v="11"/>
    <x v="0"/>
    <x v="6"/>
    <n v="71"/>
    <n v="1"/>
    <n v="1"/>
    <n v="13"/>
    <n v="1"/>
    <x v="6"/>
    <x v="11"/>
  </r>
  <r>
    <n v="518"/>
    <x v="1"/>
    <x v="0"/>
    <x v="0"/>
    <x v="0"/>
    <n v="18"/>
    <n v="1"/>
    <n v="0"/>
    <n v="14"/>
    <n v="1"/>
    <x v="0"/>
    <x v="12"/>
  </r>
  <r>
    <n v="519"/>
    <x v="1"/>
    <x v="0"/>
    <x v="0"/>
    <x v="9"/>
    <n v="60"/>
    <n v="2"/>
    <n v="0"/>
    <n v="14"/>
    <n v="1"/>
    <x v="9"/>
    <x v="12"/>
  </r>
  <r>
    <n v="520"/>
    <x v="174"/>
    <x v="92"/>
    <x v="0"/>
    <x v="0"/>
    <n v="24"/>
    <n v="21"/>
    <n v="7"/>
    <n v="14"/>
    <n v="1"/>
    <x v="0"/>
    <x v="12"/>
  </r>
  <r>
    <n v="521"/>
    <x v="2"/>
    <x v="11"/>
    <x v="2"/>
    <x v="3"/>
    <n v="180"/>
    <n v="2"/>
    <n v="1"/>
    <n v="14"/>
    <n v="1"/>
    <x v="3"/>
    <x v="12"/>
  </r>
  <r>
    <n v="522"/>
    <x v="1"/>
    <x v="78"/>
    <x v="130"/>
    <x v="1"/>
    <n v="60"/>
    <n v="3"/>
    <n v="3"/>
    <n v="14"/>
    <n v="1"/>
    <x v="1"/>
    <x v="12"/>
  </r>
  <r>
    <n v="523"/>
    <x v="1"/>
    <x v="0"/>
    <x v="0"/>
    <x v="3"/>
    <n v="37"/>
    <n v="1"/>
    <n v="0"/>
    <n v="14"/>
    <n v="1"/>
    <x v="3"/>
    <x v="12"/>
  </r>
  <r>
    <n v="524"/>
    <x v="1"/>
    <x v="0"/>
    <x v="0"/>
    <x v="4"/>
    <n v="24"/>
    <n v="1"/>
    <n v="0"/>
    <n v="14"/>
    <n v="1"/>
    <x v="4"/>
    <x v="12"/>
  </r>
  <r>
    <n v="525"/>
    <x v="1"/>
    <x v="0"/>
    <x v="0"/>
    <x v="5"/>
    <n v="180"/>
    <n v="1"/>
    <n v="0"/>
    <n v="14"/>
    <n v="1"/>
    <x v="5"/>
    <x v="12"/>
  </r>
  <r>
    <n v="526"/>
    <x v="1"/>
    <x v="0"/>
    <x v="0"/>
    <x v="9"/>
    <n v="57"/>
    <n v="1"/>
    <n v="0"/>
    <n v="14"/>
    <n v="1"/>
    <x v="9"/>
    <x v="12"/>
  </r>
  <r>
    <n v="527"/>
    <x v="1"/>
    <x v="0"/>
    <x v="0"/>
    <x v="8"/>
    <n v="24"/>
    <n v="3"/>
    <n v="0"/>
    <n v="14"/>
    <n v="1"/>
    <x v="8"/>
    <x v="12"/>
  </r>
  <r>
    <n v="528"/>
    <x v="1"/>
    <x v="0"/>
    <x v="0"/>
    <x v="9"/>
    <n v="180"/>
    <n v="1"/>
    <n v="0"/>
    <n v="14"/>
    <n v="1"/>
    <x v="9"/>
    <x v="12"/>
  </r>
  <r>
    <n v="529"/>
    <x v="1"/>
    <x v="0"/>
    <x v="43"/>
    <x v="7"/>
    <n v="60"/>
    <n v="1"/>
    <n v="0"/>
    <n v="14"/>
    <n v="1"/>
    <x v="7"/>
    <x v="12"/>
  </r>
  <r>
    <n v="530"/>
    <x v="1"/>
    <x v="0"/>
    <x v="0"/>
    <x v="0"/>
    <n v="101"/>
    <n v="1"/>
    <n v="0"/>
    <n v="14"/>
    <n v="1"/>
    <x v="0"/>
    <x v="12"/>
  </r>
  <r>
    <n v="531"/>
    <x v="175"/>
    <x v="11"/>
    <x v="0"/>
    <x v="7"/>
    <n v="24"/>
    <n v="5"/>
    <n v="3"/>
    <n v="14"/>
    <n v="1"/>
    <x v="7"/>
    <x v="12"/>
  </r>
  <r>
    <n v="532"/>
    <x v="1"/>
    <x v="11"/>
    <x v="0"/>
    <x v="2"/>
    <n v="57"/>
    <n v="1"/>
    <n v="1"/>
    <n v="14"/>
    <n v="1"/>
    <x v="2"/>
    <x v="12"/>
  </r>
  <r>
    <n v="533"/>
    <x v="2"/>
    <x v="11"/>
    <x v="168"/>
    <x v="2"/>
    <n v="180"/>
    <n v="4"/>
    <n v="1"/>
    <n v="14"/>
    <n v="1"/>
    <x v="2"/>
    <x v="12"/>
  </r>
  <r>
    <n v="534"/>
    <x v="1"/>
    <x v="11"/>
    <x v="0"/>
    <x v="1"/>
    <n v="101"/>
    <n v="3"/>
    <n v="1"/>
    <n v="14"/>
    <n v="1"/>
    <x v="1"/>
    <x v="12"/>
  </r>
  <r>
    <n v="535"/>
    <x v="176"/>
    <x v="99"/>
    <x v="163"/>
    <x v="1"/>
    <n v="24"/>
    <n v="19"/>
    <n v="10"/>
    <n v="14"/>
    <n v="1"/>
    <x v="1"/>
    <x v="12"/>
  </r>
  <r>
    <n v="536"/>
    <x v="1"/>
    <x v="11"/>
    <x v="0"/>
    <x v="2"/>
    <n v="60"/>
    <n v="2"/>
    <n v="1"/>
    <n v="14"/>
    <n v="1"/>
    <x v="2"/>
    <x v="12"/>
  </r>
  <r>
    <n v="537"/>
    <x v="1"/>
    <x v="0"/>
    <x v="0"/>
    <x v="7"/>
    <n v="190"/>
    <n v="1"/>
    <n v="0"/>
    <n v="14"/>
    <n v="1"/>
    <x v="7"/>
    <x v="12"/>
  </r>
  <r>
    <n v="538"/>
    <x v="1"/>
    <x v="0"/>
    <x v="0"/>
    <x v="6"/>
    <n v="24"/>
    <n v="2"/>
    <n v="0"/>
    <n v="14"/>
    <n v="1"/>
    <x v="6"/>
    <x v="12"/>
  </r>
  <r>
    <n v="539"/>
    <x v="1"/>
    <x v="0"/>
    <x v="0"/>
    <x v="8"/>
    <n v="57"/>
    <n v="1"/>
    <n v="0"/>
    <n v="14"/>
    <n v="1"/>
    <x v="8"/>
    <x v="12"/>
  </r>
  <r>
    <n v="540"/>
    <x v="1"/>
    <x v="0"/>
    <x v="0"/>
    <x v="8"/>
    <n v="180"/>
    <n v="1"/>
    <n v="0"/>
    <n v="14"/>
    <n v="1"/>
    <x v="8"/>
    <x v="12"/>
  </r>
  <r>
    <n v="541"/>
    <x v="1"/>
    <x v="0"/>
    <x v="0"/>
    <x v="10"/>
    <n v="60"/>
    <n v="1"/>
    <n v="0"/>
    <n v="14"/>
    <n v="1"/>
    <x v="10"/>
    <x v="12"/>
  </r>
  <r>
    <n v="542"/>
    <x v="175"/>
    <x v="100"/>
    <x v="0"/>
    <x v="0"/>
    <n v="180"/>
    <n v="10"/>
    <n v="4"/>
    <n v="14"/>
    <n v="1"/>
    <x v="0"/>
    <x v="12"/>
  </r>
  <r>
    <n v="543"/>
    <x v="177"/>
    <x v="92"/>
    <x v="169"/>
    <x v="4"/>
    <n v="60"/>
    <n v="25"/>
    <n v="7"/>
    <n v="14"/>
    <n v="1"/>
    <x v="4"/>
    <x v="12"/>
  </r>
  <r>
    <n v="544"/>
    <x v="175"/>
    <x v="11"/>
    <x v="0"/>
    <x v="5"/>
    <n v="24"/>
    <n v="5"/>
    <n v="1"/>
    <n v="14"/>
    <n v="1"/>
    <x v="5"/>
    <x v="12"/>
  </r>
  <r>
    <n v="545"/>
    <x v="1"/>
    <x v="0"/>
    <x v="0"/>
    <x v="7"/>
    <n v="59"/>
    <n v="1"/>
    <n v="0"/>
    <n v="14"/>
    <n v="1"/>
    <x v="7"/>
    <x v="12"/>
  </r>
  <r>
    <n v="546"/>
    <x v="176"/>
    <x v="11"/>
    <x v="0"/>
    <x v="8"/>
    <n v="60"/>
    <n v="9"/>
    <n v="2"/>
    <n v="14"/>
    <n v="1"/>
    <x v="8"/>
    <x v="12"/>
  </r>
  <r>
    <n v="547"/>
    <x v="140"/>
    <x v="0"/>
    <x v="132"/>
    <x v="4"/>
    <n v="57"/>
    <n v="2"/>
    <n v="0"/>
    <n v="14"/>
    <n v="1"/>
    <x v="4"/>
    <x v="12"/>
  </r>
  <r>
    <n v="548"/>
    <x v="1"/>
    <x v="0"/>
    <x v="0"/>
    <x v="4"/>
    <n v="180"/>
    <n v="2"/>
    <n v="0"/>
    <n v="14"/>
    <n v="1"/>
    <x v="4"/>
    <x v="12"/>
  </r>
  <r>
    <n v="549"/>
    <x v="1"/>
    <x v="0"/>
    <x v="0"/>
    <x v="0"/>
    <n v="11"/>
    <n v="1"/>
    <n v="0"/>
    <n v="14"/>
    <n v="1"/>
    <x v="0"/>
    <x v="12"/>
  </r>
  <r>
    <n v="550"/>
    <x v="1"/>
    <x v="11"/>
    <x v="0"/>
    <x v="6"/>
    <n v="71"/>
    <n v="1"/>
    <n v="1"/>
    <n v="14"/>
    <n v="1"/>
    <x v="6"/>
    <x v="12"/>
  </r>
  <r>
    <n v="551"/>
    <x v="1"/>
    <x v="0"/>
    <x v="0"/>
    <x v="0"/>
    <n v="60"/>
    <n v="2"/>
    <n v="0"/>
    <n v="14"/>
    <n v="1"/>
    <x v="0"/>
    <x v="12"/>
  </r>
  <r>
    <n v="552"/>
    <x v="1"/>
    <x v="0"/>
    <x v="0"/>
    <x v="5"/>
    <n v="101"/>
    <n v="1"/>
    <n v="0"/>
    <n v="14"/>
    <n v="1"/>
    <x v="5"/>
    <x v="12"/>
  </r>
  <r>
    <n v="553"/>
    <x v="178"/>
    <x v="11"/>
    <x v="0"/>
    <x v="3"/>
    <n v="24"/>
    <n v="6"/>
    <n v="1"/>
    <n v="14"/>
    <n v="1"/>
    <x v="3"/>
    <x v="12"/>
  </r>
  <r>
    <n v="554"/>
    <x v="1"/>
    <x v="11"/>
    <x v="0"/>
    <x v="2"/>
    <n v="24"/>
    <n v="23"/>
    <n v="8"/>
    <n v="14"/>
    <n v="1"/>
    <x v="2"/>
    <x v="12"/>
  </r>
  <r>
    <n v="555"/>
    <x v="1"/>
    <x v="11"/>
    <x v="0"/>
    <x v="1"/>
    <n v="180"/>
    <n v="4"/>
    <n v="2"/>
    <n v="14"/>
    <n v="1"/>
    <x v="1"/>
    <x v="12"/>
  </r>
  <r>
    <n v="556"/>
    <x v="1"/>
    <x v="0"/>
    <x v="0"/>
    <x v="1"/>
    <n v="11"/>
    <n v="1"/>
    <n v="0"/>
    <n v="14"/>
    <n v="1"/>
    <x v="1"/>
    <x v="12"/>
  </r>
  <r>
    <n v="557"/>
    <x v="1"/>
    <x v="11"/>
    <x v="0"/>
    <x v="6"/>
    <n v="180"/>
    <n v="7"/>
    <n v="2"/>
    <n v="14"/>
    <n v="1"/>
    <x v="6"/>
    <x v="12"/>
  </r>
  <r>
    <n v="558"/>
    <x v="138"/>
    <x v="11"/>
    <x v="130"/>
    <x v="7"/>
    <n v="180"/>
    <n v="3"/>
    <n v="1"/>
    <n v="14"/>
    <n v="1"/>
    <x v="7"/>
    <x v="12"/>
  </r>
  <r>
    <n v="559"/>
    <x v="179"/>
    <x v="11"/>
    <x v="0"/>
    <x v="6"/>
    <n v="60"/>
    <n v="26"/>
    <n v="10"/>
    <n v="14"/>
    <n v="1"/>
    <x v="6"/>
    <x v="12"/>
  </r>
  <r>
    <n v="560"/>
    <x v="1"/>
    <x v="11"/>
    <x v="0"/>
    <x v="1"/>
    <n v="57"/>
    <n v="1"/>
    <n v="1"/>
    <n v="14"/>
    <n v="1"/>
    <x v="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61"/>
    <n v="1.33"/>
    <x v="0"/>
    <n v="1.33"/>
    <x v="0"/>
    <x v="0"/>
    <x v="0"/>
    <n v="0"/>
    <n v="9"/>
    <n v="3"/>
    <s v="Eurobodalla"/>
    <s v="PhysicalHealthCausedProbs"/>
    <x v="0"/>
  </r>
  <r>
    <n v="562"/>
    <n v="0"/>
    <x v="0"/>
    <n v="0"/>
    <x v="1"/>
    <x v="1"/>
    <x v="1"/>
    <n v="0"/>
    <n v="9"/>
    <n v="3"/>
    <s v="Murrumbidgee Headspace Griffith"/>
    <s v="PhysicalHealthCausedProbs"/>
    <x v="1"/>
  </r>
  <r>
    <n v="563"/>
    <n v="0"/>
    <x v="0"/>
    <n v="0"/>
    <x v="2"/>
    <x v="2"/>
    <x v="2"/>
    <n v="0"/>
    <n v="9"/>
    <n v="3"/>
    <s v="Goulburn Ice"/>
    <s v="PhysicalHealthCausedProbs"/>
    <x v="2"/>
  </r>
  <r>
    <n v="564"/>
    <n v="2"/>
    <x v="1"/>
    <n v="1.75"/>
    <x v="3"/>
    <x v="3"/>
    <x v="3"/>
    <n v="1"/>
    <n v="9"/>
    <n v="3"/>
    <s v="Sapphire Health &amp; Wellbeing Service"/>
    <s v="PhysicalHealthCausedProbs"/>
    <x v="3"/>
  </r>
  <r>
    <n v="565"/>
    <n v="0.5"/>
    <x v="0"/>
    <n v="0.5"/>
    <x v="1"/>
    <x v="4"/>
    <x v="2"/>
    <n v="0"/>
    <n v="9"/>
    <n v="3"/>
    <s v="Murrumbidgee Headspace Griffith"/>
    <s v="PhysicalHealthCausedProbs"/>
    <x v="4"/>
  </r>
  <r>
    <n v="566"/>
    <n v="0"/>
    <x v="2"/>
    <n v="3"/>
    <x v="3"/>
    <x v="1"/>
    <x v="1"/>
    <n v="1"/>
    <n v="9"/>
    <n v="3"/>
    <s v="Sapphire Health &amp; Wellbeing Service"/>
    <s v="PhysicalHealthCausedProbs"/>
    <x v="1"/>
  </r>
  <r>
    <n v="567"/>
    <n v="0"/>
    <x v="0"/>
    <n v="0"/>
    <x v="4"/>
    <x v="5"/>
    <x v="1"/>
    <n v="0"/>
    <n v="9"/>
    <n v="3"/>
    <s v="TSS"/>
    <s v="PhysicalHealthCausedProbs"/>
    <x v="5"/>
  </r>
  <r>
    <n v="568"/>
    <n v="4"/>
    <x v="3"/>
    <n v="4"/>
    <x v="4"/>
    <x v="6"/>
    <x v="1"/>
    <n v="1"/>
    <n v="9"/>
    <n v="3"/>
    <s v="TSS"/>
    <s v="PhysicalHealthCausedProbs"/>
    <x v="6"/>
  </r>
  <r>
    <n v="569"/>
    <n v="3"/>
    <x v="0"/>
    <n v="3"/>
    <x v="5"/>
    <x v="3"/>
    <x v="1"/>
    <n v="0"/>
    <n v="9"/>
    <n v="3"/>
    <s v="Goulburn General"/>
    <s v="PhysicalHealthCausedProbs"/>
    <x v="3"/>
  </r>
  <r>
    <n v="570"/>
    <n v="0"/>
    <x v="0"/>
    <n v="0"/>
    <x v="6"/>
    <x v="2"/>
    <x v="1"/>
    <n v="0"/>
    <n v="9"/>
    <n v="3"/>
    <s v="Murrumbidgee Ice"/>
    <s v="PhysicalHealthCausedProbs"/>
    <x v="2"/>
  </r>
  <r>
    <n v="571"/>
    <n v="2.5"/>
    <x v="3"/>
    <n v="2.5"/>
    <x v="3"/>
    <x v="4"/>
    <x v="2"/>
    <n v="1"/>
    <n v="9"/>
    <n v="3"/>
    <s v="Sapphire Health &amp; Wellbeing Service"/>
    <s v="PhysicalHealthCausedProbs"/>
    <x v="4"/>
  </r>
  <r>
    <n v="572"/>
    <n v="1.38"/>
    <x v="4"/>
    <n v="1.44"/>
    <x v="0"/>
    <x v="2"/>
    <x v="4"/>
    <n v="18"/>
    <n v="9"/>
    <n v="3"/>
    <s v="Eurobodalla"/>
    <s v="PhysicalHealthCausedProbs"/>
    <x v="2"/>
  </r>
  <r>
    <n v="573"/>
    <n v="1"/>
    <x v="0"/>
    <n v="1"/>
    <x v="7"/>
    <x v="3"/>
    <x v="1"/>
    <n v="0"/>
    <n v="9"/>
    <n v="3"/>
    <s v="Monaro"/>
    <s v="PhysicalHealthCausedProbs"/>
    <x v="3"/>
  </r>
  <r>
    <n v="574"/>
    <n v="0"/>
    <x v="0"/>
    <n v="0"/>
    <x v="8"/>
    <x v="1"/>
    <x v="1"/>
    <n v="0"/>
    <n v="9"/>
    <n v="3"/>
    <s v="Murrumbidgee Work It Out"/>
    <s v="PhysicalHealthCausedProbs"/>
    <x v="1"/>
  </r>
  <r>
    <n v="575"/>
    <n v="0"/>
    <x v="0"/>
    <n v="0"/>
    <x v="7"/>
    <x v="4"/>
    <x v="1"/>
    <n v="0"/>
    <n v="9"/>
    <n v="3"/>
    <s v="Monaro"/>
    <s v="PhysicalHealthCausedProbs"/>
    <x v="4"/>
  </r>
  <r>
    <n v="576"/>
    <n v="1.5"/>
    <x v="2"/>
    <n v="1.33"/>
    <x v="9"/>
    <x v="2"/>
    <x v="5"/>
    <n v="1"/>
    <n v="9"/>
    <n v="3"/>
    <s v="Bega"/>
    <s v="PhysicalHealthCausedProbs"/>
    <x v="2"/>
  </r>
  <r>
    <n v="577"/>
    <n v="0"/>
    <x v="0"/>
    <n v="0"/>
    <x v="5"/>
    <x v="0"/>
    <x v="1"/>
    <n v="0"/>
    <n v="9"/>
    <n v="3"/>
    <s v="Goulburn General"/>
    <s v="PhysicalHealthCausedProbs"/>
    <x v="0"/>
  </r>
  <r>
    <n v="578"/>
    <n v="0"/>
    <x v="0"/>
    <n v="0"/>
    <x v="4"/>
    <x v="7"/>
    <x v="1"/>
    <n v="0"/>
    <n v="9"/>
    <n v="3"/>
    <s v="TSS"/>
    <s v="PhysicalHealthCausedProbs"/>
    <x v="7"/>
  </r>
  <r>
    <n v="579"/>
    <n v="0"/>
    <x v="0"/>
    <n v="0"/>
    <x v="8"/>
    <x v="3"/>
    <x v="1"/>
    <n v="0"/>
    <n v="9"/>
    <n v="3"/>
    <s v="Murrumbidgee Work It Out"/>
    <s v="PhysicalHealthCausedProbs"/>
    <x v="3"/>
  </r>
  <r>
    <n v="580"/>
    <n v="0"/>
    <x v="5"/>
    <n v="0.2"/>
    <x v="10"/>
    <x v="2"/>
    <x v="6"/>
    <n v="3"/>
    <n v="9"/>
    <n v="3"/>
    <s v="Murrumbidgee Pre/Post"/>
    <s v="PhysicalHealthCausedProbs"/>
    <x v="2"/>
  </r>
  <r>
    <n v="581"/>
    <n v="0"/>
    <x v="0"/>
    <n v="0"/>
    <x v="10"/>
    <x v="8"/>
    <x v="1"/>
    <n v="0"/>
    <n v="9"/>
    <n v="3"/>
    <s v="Murrumbidgee Pre/Post"/>
    <s v="PhysicalHealthCausedProbs"/>
    <x v="8"/>
  </r>
  <r>
    <n v="582"/>
    <n v="1.22"/>
    <x v="2"/>
    <n v="0.89"/>
    <x v="8"/>
    <x v="4"/>
    <x v="7"/>
    <n v="2"/>
    <n v="9"/>
    <n v="3"/>
    <s v="Murrumbidgee Work It Out"/>
    <s v="PhysicalHealthCausedProbs"/>
    <x v="4"/>
  </r>
  <r>
    <n v="583"/>
    <n v="1.64"/>
    <x v="6"/>
    <n v="1.53"/>
    <x v="4"/>
    <x v="3"/>
    <x v="8"/>
    <n v="27"/>
    <n v="9"/>
    <n v="3"/>
    <s v="TSS"/>
    <s v="PhysicalHealthCausedProbs"/>
    <x v="3"/>
  </r>
  <r>
    <n v="584"/>
    <n v="1.5"/>
    <x v="0"/>
    <n v="1.5"/>
    <x v="6"/>
    <x v="1"/>
    <x v="2"/>
    <n v="0"/>
    <n v="9"/>
    <n v="3"/>
    <s v="Murrumbidgee Ice"/>
    <s v="PhysicalHealthCausedProbs"/>
    <x v="1"/>
  </r>
  <r>
    <n v="585"/>
    <n v="2.33"/>
    <x v="0"/>
    <n v="2.33"/>
    <x v="4"/>
    <x v="4"/>
    <x v="0"/>
    <n v="0"/>
    <n v="9"/>
    <n v="3"/>
    <s v="TSS"/>
    <s v="PhysicalHealthCausedProbs"/>
    <x v="4"/>
  </r>
  <r>
    <n v="586"/>
    <n v="0"/>
    <x v="0"/>
    <n v="1"/>
    <x v="0"/>
    <x v="7"/>
    <x v="2"/>
    <n v="0"/>
    <n v="9"/>
    <n v="3"/>
    <s v="Eurobodalla"/>
    <s v="PhysicalHealthCausedProbs"/>
    <x v="7"/>
  </r>
  <r>
    <n v="587"/>
    <n v="0"/>
    <x v="7"/>
    <n v="1"/>
    <x v="2"/>
    <x v="9"/>
    <x v="1"/>
    <n v="1"/>
    <n v="9"/>
    <n v="3"/>
    <s v="Goulburn Ice"/>
    <s v="PhysicalHealthCausedProbs"/>
    <x v="9"/>
  </r>
  <r>
    <n v="588"/>
    <n v="0"/>
    <x v="0"/>
    <n v="0"/>
    <x v="6"/>
    <x v="3"/>
    <x v="2"/>
    <n v="0"/>
    <n v="9"/>
    <n v="3"/>
    <s v="Murrumbidgee Ice"/>
    <s v="PhysicalHealthCausedProbs"/>
    <x v="3"/>
  </r>
  <r>
    <n v="589"/>
    <n v="2.12"/>
    <x v="8"/>
    <n v="1.88"/>
    <x v="3"/>
    <x v="2"/>
    <x v="9"/>
    <n v="8"/>
    <n v="9"/>
    <n v="3"/>
    <s v="Sapphire Health &amp; Wellbeing Service"/>
    <s v="PhysicalHealthCausedProbs"/>
    <x v="2"/>
  </r>
  <r>
    <n v="590"/>
    <n v="0.56999999999999995"/>
    <x v="2"/>
    <n v="0.28999999999999998"/>
    <x v="2"/>
    <x v="3"/>
    <x v="10"/>
    <n v="2"/>
    <n v="9"/>
    <n v="3"/>
    <s v="Goulburn Ice"/>
    <s v="PhysicalHealthCausedProbs"/>
    <x v="3"/>
  </r>
  <r>
    <n v="591"/>
    <n v="1.42"/>
    <x v="9"/>
    <n v="1.58"/>
    <x v="4"/>
    <x v="10"/>
    <x v="11"/>
    <n v="7"/>
    <n v="9"/>
    <n v="3"/>
    <s v="TSS"/>
    <s v="PhysicalHealthCausedProbs"/>
    <x v="10"/>
  </r>
  <r>
    <n v="592"/>
    <n v="0.68"/>
    <x v="10"/>
    <n v="0.84"/>
    <x v="6"/>
    <x v="4"/>
    <x v="12"/>
    <n v="7"/>
    <n v="9"/>
    <n v="3"/>
    <s v="Murrumbidgee Ice"/>
    <s v="PhysicalHealthCausedProbs"/>
    <x v="4"/>
  </r>
  <r>
    <n v="593"/>
    <n v="1"/>
    <x v="7"/>
    <n v="1"/>
    <x v="5"/>
    <x v="2"/>
    <x v="6"/>
    <n v="1"/>
    <n v="9"/>
    <n v="3"/>
    <s v="Goulburn General"/>
    <s v="PhysicalHealthCausedProbs"/>
    <x v="2"/>
  </r>
  <r>
    <n v="594"/>
    <n v="0"/>
    <x v="0"/>
    <n v="0"/>
    <x v="10"/>
    <x v="11"/>
    <x v="1"/>
    <n v="0"/>
    <n v="9"/>
    <n v="3"/>
    <s v="Murrumbidgee Pre/Post"/>
    <s v="PhysicalHealthCausedProbs"/>
    <x v="11"/>
  </r>
  <r>
    <n v="595"/>
    <n v="0.62"/>
    <x v="11"/>
    <n v="0.31"/>
    <x v="2"/>
    <x v="4"/>
    <x v="9"/>
    <n v="11"/>
    <n v="9"/>
    <n v="3"/>
    <s v="Goulburn Ice"/>
    <s v="PhysicalHealthCausedProbs"/>
    <x v="4"/>
  </r>
  <r>
    <n v="596"/>
    <n v="0"/>
    <x v="0"/>
    <n v="0"/>
    <x v="1"/>
    <x v="3"/>
    <x v="1"/>
    <n v="0"/>
    <n v="9"/>
    <n v="3"/>
    <s v="Murrumbidgee Headspace Griffith"/>
    <s v="PhysicalHealthCausedProbs"/>
    <x v="3"/>
  </r>
  <r>
    <n v="597"/>
    <n v="3"/>
    <x v="0"/>
    <n v="2"/>
    <x v="9"/>
    <x v="12"/>
    <x v="1"/>
    <n v="0"/>
    <n v="9"/>
    <n v="3"/>
    <s v="Bega"/>
    <s v="PhysicalHealthCausedProbs"/>
    <x v="12"/>
  </r>
  <r>
    <n v="598"/>
    <n v="0"/>
    <x v="2"/>
    <n v="0"/>
    <x v="0"/>
    <x v="1"/>
    <x v="2"/>
    <n v="1"/>
    <n v="9"/>
    <n v="3"/>
    <s v="Eurobodalla"/>
    <s v="PhysicalHealthCausedProbs"/>
    <x v="1"/>
  </r>
  <r>
    <n v="599"/>
    <n v="0"/>
    <x v="0"/>
    <n v="0"/>
    <x v="8"/>
    <x v="2"/>
    <x v="0"/>
    <n v="0"/>
    <n v="9"/>
    <n v="3"/>
    <s v="Murrumbidgee Work It Out"/>
    <s v="PhysicalHealthCausedProbs"/>
    <x v="2"/>
  </r>
  <r>
    <n v="600"/>
    <n v="1"/>
    <x v="0"/>
    <n v="1"/>
    <x v="4"/>
    <x v="13"/>
    <x v="1"/>
    <n v="0"/>
    <n v="9"/>
    <n v="3"/>
    <s v="TSS"/>
    <s v="PhysicalHealthCausedProbs"/>
    <x v="13"/>
  </r>
  <r>
    <n v="601"/>
    <n v="1.59"/>
    <x v="12"/>
    <n v="1.36"/>
    <x v="4"/>
    <x v="2"/>
    <x v="13"/>
    <n v="77"/>
    <n v="9"/>
    <n v="3"/>
    <s v="TSS"/>
    <s v="PhysicalHealthCausedProbs"/>
    <x v="2"/>
  </r>
  <r>
    <n v="602"/>
    <n v="0"/>
    <x v="0"/>
    <n v="0"/>
    <x v="10"/>
    <x v="4"/>
    <x v="1"/>
    <n v="0"/>
    <n v="9"/>
    <n v="3"/>
    <s v="Murrumbidgee Pre/Post"/>
    <s v="PhysicalHealthCausedProbs"/>
    <x v="4"/>
  </r>
  <r>
    <n v="603"/>
    <n v="0.38"/>
    <x v="13"/>
    <n v="0.63"/>
    <x v="0"/>
    <x v="3"/>
    <x v="14"/>
    <n v="3"/>
    <n v="9"/>
    <n v="3"/>
    <s v="Eurobodalla"/>
    <s v="PhysicalHealthCausedProbs"/>
    <x v="3"/>
  </r>
  <r>
    <n v="604"/>
    <n v="0"/>
    <x v="0"/>
    <n v="0"/>
    <x v="7"/>
    <x v="2"/>
    <x v="1"/>
    <n v="0"/>
    <n v="9"/>
    <n v="3"/>
    <s v="Monaro"/>
    <s v="PhysicalHealthCausedProbs"/>
    <x v="2"/>
  </r>
  <r>
    <n v="605"/>
    <n v="3"/>
    <x v="2"/>
    <n v="0"/>
    <x v="9"/>
    <x v="3"/>
    <x v="2"/>
    <n v="1"/>
    <n v="9"/>
    <n v="3"/>
    <s v="Bega"/>
    <s v="PhysicalHealthCausedProbs"/>
    <x v="3"/>
  </r>
  <r>
    <n v="606"/>
    <n v="1.25"/>
    <x v="2"/>
    <n v="1"/>
    <x v="4"/>
    <x v="0"/>
    <x v="15"/>
    <n v="1"/>
    <n v="9"/>
    <n v="3"/>
    <s v="TSS"/>
    <s v="PhysicalHealthCausedProbs"/>
    <x v="0"/>
  </r>
  <r>
    <n v="607"/>
    <n v="1.75"/>
    <x v="14"/>
    <n v="1.5"/>
    <x v="0"/>
    <x v="4"/>
    <x v="3"/>
    <n v="3"/>
    <n v="9"/>
    <n v="3"/>
    <s v="Eurobodalla"/>
    <s v="PhysicalHealthCausedProbs"/>
    <x v="4"/>
  </r>
  <r>
    <n v="608"/>
    <n v="0.33"/>
    <x v="2"/>
    <n v="0.33"/>
    <x v="10"/>
    <x v="3"/>
    <x v="0"/>
    <n v="1"/>
    <n v="9"/>
    <n v="3"/>
    <s v="Murrumbidgee Pre/Post"/>
    <s v="PhysicalHealthCausedProb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BA2FD-FCED-4050-B2CA-8E4C7CCEFD3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7" firstHeaderRow="1" firstDataRow="4" firstDataCol="0" rowPageCount="2" colPageCount="1"/>
  <pivotFields count="12">
    <pivotField showAll="0"/>
    <pivotField axis="axisCol" showAll="0">
      <items count="181">
        <item x="1"/>
        <item x="179"/>
        <item x="174"/>
        <item x="171"/>
        <item x="176"/>
        <item x="178"/>
        <item x="175"/>
        <item x="168"/>
        <item x="170"/>
        <item x="173"/>
        <item x="172"/>
        <item x="177"/>
        <item x="138"/>
        <item x="153"/>
        <item x="137"/>
        <item x="162"/>
        <item x="140"/>
        <item x="166"/>
        <item x="135"/>
        <item x="139"/>
        <item x="156"/>
        <item x="164"/>
        <item x="157"/>
        <item x="134"/>
        <item x="155"/>
        <item x="21"/>
        <item x="163"/>
        <item x="158"/>
        <item x="144"/>
        <item x="47"/>
        <item x="2"/>
        <item x="154"/>
        <item x="151"/>
        <item x="161"/>
        <item x="143"/>
        <item x="136"/>
        <item x="159"/>
        <item x="141"/>
        <item x="160"/>
        <item x="20"/>
        <item x="167"/>
        <item x="145"/>
        <item x="142"/>
        <item x="46"/>
        <item x="165"/>
        <item x="147"/>
        <item x="133"/>
        <item x="0"/>
        <item x="146"/>
        <item x="169"/>
        <item x="148"/>
        <item x="149"/>
        <item x="152"/>
        <item x="111"/>
        <item x="44"/>
        <item x="150"/>
        <item x="48"/>
        <item x="53"/>
        <item x="61"/>
        <item x="19"/>
        <item x="17"/>
        <item x="70"/>
        <item x="45"/>
        <item x="56"/>
        <item x="64"/>
        <item x="98"/>
        <item x="41"/>
        <item x="68"/>
        <item x="115"/>
        <item x="57"/>
        <item x="22"/>
        <item x="117"/>
        <item x="122"/>
        <item x="108"/>
        <item x="113"/>
        <item x="116"/>
        <item x="107"/>
        <item x="112"/>
        <item x="132"/>
        <item x="43"/>
        <item x="124"/>
        <item x="100"/>
        <item x="109"/>
        <item x="114"/>
        <item x="69"/>
        <item x="119"/>
        <item x="121"/>
        <item x="105"/>
        <item x="99"/>
        <item x="104"/>
        <item x="18"/>
        <item x="130"/>
        <item x="118"/>
        <item x="103"/>
        <item x="102"/>
        <item x="66"/>
        <item x="120"/>
        <item x="65"/>
        <item x="75"/>
        <item x="110"/>
        <item x="123"/>
        <item x="13"/>
        <item x="101"/>
        <item x="128"/>
        <item x="9"/>
        <item x="106"/>
        <item x="129"/>
        <item x="74"/>
        <item x="38"/>
        <item x="127"/>
        <item x="60"/>
        <item x="11"/>
        <item x="126"/>
        <item x="62"/>
        <item x="23"/>
        <item x="125"/>
        <item x="50"/>
        <item x="131"/>
        <item x="59"/>
        <item x="72"/>
        <item x="73"/>
        <item x="67"/>
        <item x="7"/>
        <item x="71"/>
        <item x="15"/>
        <item x="63"/>
        <item x="33"/>
        <item x="10"/>
        <item x="55"/>
        <item x="49"/>
        <item x="31"/>
        <item x="37"/>
        <item x="34"/>
        <item x="3"/>
        <item x="5"/>
        <item x="16"/>
        <item x="40"/>
        <item x="6"/>
        <item x="54"/>
        <item x="94"/>
        <item x="39"/>
        <item x="35"/>
        <item x="14"/>
        <item x="8"/>
        <item x="82"/>
        <item x="51"/>
        <item x="4"/>
        <item x="88"/>
        <item x="78"/>
        <item x="80"/>
        <item x="29"/>
        <item x="26"/>
        <item x="89"/>
        <item x="95"/>
        <item x="27"/>
        <item x="77"/>
        <item x="36"/>
        <item x="24"/>
        <item x="92"/>
        <item x="84"/>
        <item x="28"/>
        <item x="25"/>
        <item x="81"/>
        <item x="90"/>
        <item x="87"/>
        <item x="79"/>
        <item x="85"/>
        <item x="42"/>
        <item x="30"/>
        <item x="96"/>
        <item x="91"/>
        <item x="97"/>
        <item x="12"/>
        <item x="76"/>
        <item x="93"/>
        <item x="86"/>
        <item x="52"/>
        <item x="83"/>
        <item x="58"/>
        <item x="32"/>
        <item t="default"/>
      </items>
    </pivotField>
    <pivotField axis="axisCol" multipleItemSelectionAllowed="1" showAll="0">
      <items count="102">
        <item x="11"/>
        <item x="99"/>
        <item x="92"/>
        <item x="89"/>
        <item x="100"/>
        <item x="94"/>
        <item x="98"/>
        <item x="82"/>
        <item x="80"/>
        <item x="90"/>
        <item x="76"/>
        <item x="97"/>
        <item x="78"/>
        <item x="77"/>
        <item x="84"/>
        <item x="83"/>
        <item x="93"/>
        <item x="91"/>
        <item x="14"/>
        <item x="18"/>
        <item x="17"/>
        <item x="96"/>
        <item x="81"/>
        <item x="86"/>
        <item x="95"/>
        <item x="34"/>
        <item x="79"/>
        <item x="9"/>
        <item x="85"/>
        <item x="35"/>
        <item x="87"/>
        <item x="33"/>
        <item x="16"/>
        <item x="39"/>
        <item x="88"/>
        <item x="47"/>
        <item x="41"/>
        <item x="38"/>
        <item x="15"/>
        <item x="40"/>
        <item x="51"/>
        <item x="71"/>
        <item x="72"/>
        <item x="32"/>
        <item x="70"/>
        <item x="68"/>
        <item x="55"/>
        <item x="46"/>
        <item x="13"/>
        <item x="75"/>
        <item x="54"/>
        <item x="67"/>
        <item x="45"/>
        <item x="44"/>
        <item x="36"/>
        <item x="30"/>
        <item x="50"/>
        <item x="66"/>
        <item x="69"/>
        <item x="74"/>
        <item x="42"/>
        <item x="49"/>
        <item x="73"/>
        <item x="28"/>
        <item x="52"/>
        <item x="8"/>
        <item x="1"/>
        <item x="43"/>
        <item x="25"/>
        <item x="24"/>
        <item x="29"/>
        <item x="48"/>
        <item x="12"/>
        <item x="53"/>
        <item x="31"/>
        <item x="23"/>
        <item x="3"/>
        <item x="10"/>
        <item x="56"/>
        <item x="26"/>
        <item x="7"/>
        <item x="63"/>
        <item x="61"/>
        <item x="2"/>
        <item x="64"/>
        <item x="5"/>
        <item x="37"/>
        <item x="58"/>
        <item x="4"/>
        <item x="60"/>
        <item x="6"/>
        <item x="20"/>
        <item x="22"/>
        <item x="57"/>
        <item x="27"/>
        <item x="21"/>
        <item x="19"/>
        <item x="65"/>
        <item x="59"/>
        <item x="62"/>
        <item h="1" x="0"/>
        <item t="default"/>
      </items>
    </pivotField>
    <pivotField axis="axisCol" showAll="0">
      <items count="171">
        <item x="0"/>
        <item x="163"/>
        <item x="164"/>
        <item x="169"/>
        <item x="167"/>
        <item x="148"/>
        <item x="161"/>
        <item x="20"/>
        <item x="50"/>
        <item x="166"/>
        <item x="135"/>
        <item x="150"/>
        <item x="168"/>
        <item x="154"/>
        <item x="126"/>
        <item x="131"/>
        <item x="130"/>
        <item x="144"/>
        <item x="158"/>
        <item x="153"/>
        <item x="156"/>
        <item x="132"/>
        <item x="159"/>
        <item x="165"/>
        <item x="136"/>
        <item x="149"/>
        <item x="147"/>
        <item x="145"/>
        <item x="128"/>
        <item x="152"/>
        <item x="125"/>
        <item x="146"/>
        <item x="139"/>
        <item x="127"/>
        <item x="2"/>
        <item x="151"/>
        <item x="129"/>
        <item x="157"/>
        <item x="137"/>
        <item x="142"/>
        <item x="138"/>
        <item x="19"/>
        <item x="134"/>
        <item x="162"/>
        <item x="51"/>
        <item x="79"/>
        <item x="49"/>
        <item x="140"/>
        <item x="124"/>
        <item x="133"/>
        <item x="160"/>
        <item x="155"/>
        <item x="43"/>
        <item x="141"/>
        <item x="80"/>
        <item x="47"/>
        <item x="143"/>
        <item x="18"/>
        <item x="70"/>
        <item x="52"/>
        <item x="56"/>
        <item x="9"/>
        <item x="61"/>
        <item x="58"/>
        <item x="48"/>
        <item x="66"/>
        <item x="17"/>
        <item x="69"/>
        <item x="57"/>
        <item x="44"/>
        <item x="15"/>
        <item x="67"/>
        <item x="77"/>
        <item x="65"/>
        <item x="64"/>
        <item x="21"/>
        <item x="75"/>
        <item x="117"/>
        <item x="76"/>
        <item x="120"/>
        <item x="46"/>
        <item x="78"/>
        <item x="109"/>
        <item x="115"/>
        <item x="110"/>
        <item x="108"/>
        <item x="111"/>
        <item x="60"/>
        <item x="63"/>
        <item x="106"/>
        <item x="73"/>
        <item x="11"/>
        <item x="14"/>
        <item x="102"/>
        <item x="97"/>
        <item x="105"/>
        <item x="68"/>
        <item x="3"/>
        <item x="114"/>
        <item x="101"/>
        <item x="99"/>
        <item x="116"/>
        <item x="95"/>
        <item x="13"/>
        <item x="96"/>
        <item x="112"/>
        <item x="98"/>
        <item x="55"/>
        <item x="118"/>
        <item x="74"/>
        <item x="100"/>
        <item x="62"/>
        <item x="104"/>
        <item x="103"/>
        <item x="123"/>
        <item x="107"/>
        <item x="40"/>
        <item x="113"/>
        <item x="59"/>
        <item x="5"/>
        <item x="122"/>
        <item x="22"/>
        <item x="39"/>
        <item x="121"/>
        <item x="53"/>
        <item x="119"/>
        <item x="32"/>
        <item x="72"/>
        <item x="30"/>
        <item x="34"/>
        <item x="6"/>
        <item x="71"/>
        <item x="35"/>
        <item x="12"/>
        <item x="10"/>
        <item x="8"/>
        <item x="36"/>
        <item x="42"/>
        <item x="38"/>
        <item x="41"/>
        <item x="45"/>
        <item x="7"/>
        <item x="93"/>
        <item x="27"/>
        <item x="16"/>
        <item x="84"/>
        <item x="91"/>
        <item x="90"/>
        <item x="31"/>
        <item x="4"/>
        <item x="85"/>
        <item x="54"/>
        <item x="83"/>
        <item x="87"/>
        <item x="26"/>
        <item x="29"/>
        <item x="86"/>
        <item x="25"/>
        <item x="23"/>
        <item x="88"/>
        <item x="94"/>
        <item x="82"/>
        <item x="28"/>
        <item x="89"/>
        <item x="37"/>
        <item x="1"/>
        <item x="24"/>
        <item x="81"/>
        <item x="92"/>
        <item x="33"/>
        <item t="default"/>
      </items>
    </pivotField>
    <pivotField showAll="0">
      <items count="12">
        <item x="0"/>
        <item x="2"/>
        <item x="1"/>
        <item x="10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2">
        <item x="3"/>
        <item x="1"/>
        <item x="5"/>
        <item x="6"/>
        <item x="10"/>
        <item x="9"/>
        <item x="4"/>
        <item x="7"/>
        <item x="8"/>
        <item x="2"/>
        <item x="0"/>
        <item t="default"/>
      </items>
    </pivotField>
    <pivotField axis="axisPage" showAll="0">
      <items count="14">
        <item x="10"/>
        <item x="11"/>
        <item x="1"/>
        <item x="12"/>
        <item x="3"/>
        <item x="5"/>
        <item x="8"/>
        <item x="0"/>
        <item x="6"/>
        <item x="7"/>
        <item x="4"/>
        <item x="2"/>
        <item x="9"/>
        <item t="default"/>
      </items>
    </pivotField>
  </pivotFields>
  <rowItems count="1">
    <i/>
  </rowItems>
  <colFields count="3">
    <field x="1"/>
    <field x="2"/>
    <field x="3"/>
  </colFields>
  <colItems count="7">
    <i>
      <x/>
      <x v="7"/>
      <x v="10"/>
    </i>
    <i t="default" r="1">
      <x v="7"/>
    </i>
    <i t="default">
      <x/>
    </i>
    <i>
      <x v="12"/>
      <x/>
      <x v="16"/>
    </i>
    <i t="default" r="1">
      <x/>
    </i>
    <i t="default">
      <x v="12"/>
    </i>
    <i t="grand">
      <x/>
    </i>
  </colItems>
  <pageFields count="2">
    <pageField fld="11" item="9" hier="-1"/>
    <pageField fld="10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23BCB-36D3-4CB2-9022-09B4B9D1329D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5:R10" firstHeaderRow="0" firstDataRow="1" firstDataCol="1" rowPageCount="3" colPageCount="1"/>
  <pivotFields count="13">
    <pivotField showAll="0"/>
    <pivotField dataField="1" showAll="0"/>
    <pivotField axis="axisPage" dataField="1" multipleItemSelectionAllowed="1" showAll="0">
      <items count="16">
        <item x="2"/>
        <item x="5"/>
        <item x="11"/>
        <item x="8"/>
        <item x="13"/>
        <item x="10"/>
        <item x="7"/>
        <item x="4"/>
        <item x="9"/>
        <item x="6"/>
        <item x="12"/>
        <item x="14"/>
        <item x="1"/>
        <item x="3"/>
        <item h="1" x="0"/>
        <item t="default"/>
      </items>
    </pivotField>
    <pivotField dataField="1" showAll="0"/>
    <pivotField axis="axisPage" showAll="0">
      <items count="12">
        <item x="4"/>
        <item x="3"/>
        <item x="0"/>
        <item x="7"/>
        <item x="9"/>
        <item x="6"/>
        <item x="5"/>
        <item x="2"/>
        <item x="10"/>
        <item x="8"/>
        <item x="1"/>
        <item t="default"/>
      </items>
    </pivotField>
    <pivotField showAll="0">
      <items count="15">
        <item x="10"/>
        <item x="6"/>
        <item x="7"/>
        <item x="13"/>
        <item x="2"/>
        <item x="12"/>
        <item x="1"/>
        <item x="11"/>
        <item x="4"/>
        <item x="9"/>
        <item x="5"/>
        <item x="0"/>
        <item x="3"/>
        <item x="8"/>
        <item t="default"/>
      </items>
    </pivotField>
    <pivotField axis="axisPage" multipleItemSelectionAllowed="1" showAll="0">
      <items count="17">
        <item h="1" x="1"/>
        <item x="2"/>
        <item x="0"/>
        <item x="3"/>
        <item x="6"/>
        <item x="5"/>
        <item x="10"/>
        <item x="14"/>
        <item x="7"/>
        <item x="15"/>
        <item x="11"/>
        <item x="12"/>
        <item x="9"/>
        <item x="4"/>
        <item x="8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1"/>
        <item x="12"/>
        <item x="3"/>
        <item x="5"/>
        <item x="6"/>
        <item x="11"/>
        <item x="2"/>
        <item x="7"/>
        <item x="9"/>
        <item x="13"/>
        <item x="4"/>
        <item x="0"/>
        <item x="8"/>
        <item x="10"/>
        <item t="default"/>
      </items>
    </pivotField>
  </pivotFields>
  <rowFields count="1">
    <field x="12"/>
  </rowFields>
  <rowItems count="5">
    <i>
      <x v="2"/>
    </i>
    <i>
      <x v="6"/>
    </i>
    <i>
      <x v="11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4" item="0" hier="-1"/>
    <pageField fld="2" hier="-1"/>
    <pageField fld="6" hier="-1"/>
  </pageFields>
  <dataFields count="3">
    <dataField name="Average of FirstValue" fld="1" subtotal="average" baseField="6" baseItem="0"/>
    <dataField name="Average of MidValue" fld="2" subtotal="average" baseField="12" baseItem="11"/>
    <dataField name="Average of LastValue" fld="3" subtotal="average" baseField="12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BC7BA-430E-47CF-A365-E350357203D1}" name="_stats_lk_MeasureGroup" displayName="_stats_lk_MeasureGroup" ref="A1:E14" totalsRowShown="0">
  <autoFilter ref="A1:E14" xr:uid="{27FBC7BA-430E-47CF-A365-E350357203D1}"/>
  <tableColumns count="5">
    <tableColumn id="1" xr3:uid="{0401FB94-2760-4297-A2DE-A95FDBE874CD}" name="ID"/>
    <tableColumn id="2" xr3:uid="{C04BCDBF-A6B9-4871-BF7D-D421D94B4AB9}" name="MeasureName"/>
    <tableColumn id="3" xr3:uid="{4E66615E-B109-44FB-9C28-8F87EB8D15B6}" name="TableName"/>
    <tableColumn id="4" xr3:uid="{E8305669-7E4E-4640-B72F-9C34CF4E6E19}" name="FieldName"/>
    <tableColumn id="5" xr3:uid="{D017D19D-EABB-440A-B87E-5B81C5FC2467}" name="ReportingDomain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BDD260-56F1-4B21-A23B-338815C04E2E}" name="lk_Program" displayName="lk_Program" ref="G1:K14" totalsRowShown="0">
  <autoFilter ref="G1:K14" xr:uid="{49BDD260-56F1-4B21-A23B-338815C04E2E}"/>
  <tableColumns count="5">
    <tableColumn id="1" xr3:uid="{E04222B2-23E9-4C3E-B27D-1640B231B305}" name="ID"/>
    <tableColumn id="2" xr3:uid="{AA3683C7-3FB6-43BE-9025-774170F620CB}" name="Name"/>
    <tableColumn id="3" xr3:uid="{EC9E21C9-CF23-4C79-97C4-CB822128E6A5}" name="SurveyCode"/>
    <tableColumn id="4" xr3:uid="{33FCC9EF-0C1F-42AB-A7C2-D6B479F84E50}" name="AgencyCode"/>
    <tableColumn id="5" xr3:uid="{0A197E0B-AA8C-4599-B8AD-5B913B995B25}" name="Agency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0EFE1-2E20-4F32-9B56-8AF5A2453E65}" name="lk_Drugs" displayName="lk_Drugs" ref="M1:O191" totalsRowShown="0">
  <autoFilter ref="M1:O191" xr:uid="{90F0EFE1-2E20-4F32-9B56-8AF5A2453E65}"/>
  <tableColumns count="3">
    <tableColumn id="1" xr3:uid="{BAA47864-D9F7-42AB-8E55-BE80D22ED21D}" name="ID"/>
    <tableColumn id="2" xr3:uid="{F7237305-DE09-40B5-A0D2-9FF90B6FB7FC}" name="Name"/>
    <tableColumn id="3" xr3:uid="{8FD48E22-CB14-4C9C-92BE-114D63E735C0}" name="MDS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9CDC-AB15-4EC1-9305-2033F4DBC8E9}">
  <dimension ref="A1:P18"/>
  <sheetViews>
    <sheetView workbookViewId="0">
      <selection activeCell="H16" sqref="H16:K18"/>
    </sheetView>
  </sheetViews>
  <sheetFormatPr defaultRowHeight="14.5" x14ac:dyDescent="0.35"/>
  <cols>
    <col min="1" max="1" width="18.54296875" bestFit="1" customWidth="1"/>
    <col min="2" max="2" width="26.1796875" bestFit="1" customWidth="1"/>
    <col min="3" max="3" width="6.54296875" bestFit="1" customWidth="1"/>
    <col min="4" max="4" width="6.6328125" bestFit="1" customWidth="1"/>
    <col min="5" max="5" width="6.54296875" bestFit="1" customWidth="1"/>
    <col min="6" max="6" width="9.08984375" bestFit="1" customWidth="1"/>
    <col min="7" max="7" width="10.7265625" bestFit="1" customWidth="1"/>
    <col min="8" max="13" width="26.1796875" bestFit="1" customWidth="1"/>
  </cols>
  <sheetData>
    <row r="1" spans="1:16" x14ac:dyDescent="0.35">
      <c r="A1" s="3" t="s">
        <v>84</v>
      </c>
      <c r="B1" t="s">
        <v>25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6</v>
      </c>
      <c r="M1" s="1" t="s">
        <v>7</v>
      </c>
      <c r="N1" s="1" t="s">
        <v>83</v>
      </c>
      <c r="O1" s="1" t="s">
        <v>84</v>
      </c>
      <c r="P1" s="1" t="s">
        <v>91</v>
      </c>
    </row>
    <row r="2" spans="1:16" x14ac:dyDescent="0.35">
      <c r="A2" s="3" t="s">
        <v>83</v>
      </c>
      <c r="B2" t="s">
        <v>74</v>
      </c>
      <c r="H2">
        <v>317</v>
      </c>
      <c r="I2">
        <v>2</v>
      </c>
      <c r="J2">
        <v>1.86</v>
      </c>
      <c r="K2">
        <v>1.1399999999999999</v>
      </c>
      <c r="L2">
        <v>21</v>
      </c>
      <c r="M2">
        <v>7</v>
      </c>
      <c r="N2" t="s">
        <v>45</v>
      </c>
      <c r="O2" t="s">
        <v>25</v>
      </c>
      <c r="P2" t="s">
        <v>115</v>
      </c>
    </row>
    <row r="3" spans="1:16" x14ac:dyDescent="0.35">
      <c r="H3">
        <v>345</v>
      </c>
      <c r="I3">
        <v>1.2</v>
      </c>
      <c r="J3">
        <v>0.75</v>
      </c>
      <c r="K3">
        <v>2</v>
      </c>
      <c r="L3">
        <v>10</v>
      </c>
      <c r="M3">
        <v>4</v>
      </c>
      <c r="N3" t="s">
        <v>45</v>
      </c>
      <c r="O3" t="s">
        <v>25</v>
      </c>
      <c r="P3" s="2" t="s">
        <v>270</v>
      </c>
    </row>
    <row r="4" spans="1:16" x14ac:dyDescent="0.35">
      <c r="A4" s="3" t="s">
        <v>86</v>
      </c>
      <c r="I4">
        <f>I2*$M2</f>
        <v>14</v>
      </c>
      <c r="J4">
        <f t="shared" ref="J4:M4" si="0">J2*$M2</f>
        <v>13.020000000000001</v>
      </c>
      <c r="K4">
        <f t="shared" si="0"/>
        <v>7.9799999999999995</v>
      </c>
    </row>
    <row r="5" spans="1:16" x14ac:dyDescent="0.35">
      <c r="A5">
        <v>0</v>
      </c>
      <c r="C5" t="s">
        <v>89</v>
      </c>
      <c r="D5">
        <v>0.33</v>
      </c>
      <c r="F5" t="s">
        <v>90</v>
      </c>
      <c r="G5" t="s">
        <v>87</v>
      </c>
      <c r="I5">
        <f>I3*$M3</f>
        <v>4.8</v>
      </c>
      <c r="J5">
        <f t="shared" ref="J5:M5" si="1">J3*$M3</f>
        <v>3</v>
      </c>
      <c r="K5">
        <f t="shared" si="1"/>
        <v>8</v>
      </c>
    </row>
    <row r="6" spans="1:16" x14ac:dyDescent="0.35">
      <c r="A6">
        <v>0.33</v>
      </c>
      <c r="B6" t="s">
        <v>90</v>
      </c>
      <c r="D6">
        <v>0</v>
      </c>
      <c r="E6" t="s">
        <v>89</v>
      </c>
      <c r="I6">
        <f>(I4+I5)/$M6</f>
        <v>1.7090909090909092</v>
      </c>
      <c r="J6">
        <f t="shared" ref="J6:K6" si="2">(J4+J5)/$M6</f>
        <v>1.4563636363636367</v>
      </c>
      <c r="K6">
        <f t="shared" si="2"/>
        <v>1.4527272727272729</v>
      </c>
      <c r="M6">
        <f>M2+M3</f>
        <v>11</v>
      </c>
    </row>
    <row r="7" spans="1:16" x14ac:dyDescent="0.35">
      <c r="A7">
        <v>0.2</v>
      </c>
      <c r="D7">
        <v>0.33</v>
      </c>
    </row>
    <row r="9" spans="1:16" x14ac:dyDescent="0.35">
      <c r="I9">
        <f>I2*L2</f>
        <v>42</v>
      </c>
      <c r="J9">
        <f>J2*M2</f>
        <v>13.020000000000001</v>
      </c>
      <c r="K9">
        <f>K2*L2</f>
        <v>23.939999999999998</v>
      </c>
    </row>
    <row r="10" spans="1:16" x14ac:dyDescent="0.35">
      <c r="I10">
        <f>I3*L3</f>
        <v>12</v>
      </c>
      <c r="J10">
        <f>J3*M3</f>
        <v>3</v>
      </c>
      <c r="K10">
        <f>K3*L3</f>
        <v>20</v>
      </c>
    </row>
    <row r="11" spans="1:16" x14ac:dyDescent="0.35">
      <c r="I11">
        <f>SUM(I9:I10)/SUM(L2:L3)</f>
        <v>1.7419354838709677</v>
      </c>
      <c r="J11">
        <f>SUM(J9:J10)/SUM(M2:M3)</f>
        <v>1.4563636363636367</v>
      </c>
      <c r="K11">
        <f>SUM(K9:K10)/SUM(L2:L3)</f>
        <v>1.4174193548387095</v>
      </c>
    </row>
    <row r="16" spans="1:16" x14ac:dyDescent="0.35">
      <c r="H16" t="s">
        <v>287</v>
      </c>
      <c r="I16" t="s">
        <v>283</v>
      </c>
      <c r="J16" t="s">
        <v>284</v>
      </c>
      <c r="K16" t="s">
        <v>285</v>
      </c>
    </row>
    <row r="17" spans="8:11" x14ac:dyDescent="0.35">
      <c r="H17" t="s">
        <v>15</v>
      </c>
      <c r="I17">
        <v>1.7419354838709677</v>
      </c>
      <c r="J17">
        <v>1.4563636363636367</v>
      </c>
      <c r="K17">
        <v>1.4174193548387095</v>
      </c>
    </row>
    <row r="18" spans="8:11" x14ac:dyDescent="0.35">
      <c r="H18" t="s">
        <v>286</v>
      </c>
      <c r="I18">
        <f>L2+L3</f>
        <v>31</v>
      </c>
      <c r="J18">
        <f>SUM(M2:M3)</f>
        <v>11</v>
      </c>
      <c r="K18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2F8-D475-436B-A4B8-9C765EBA6D13}">
  <sheetPr filterMode="1"/>
  <dimension ref="A1:R49"/>
  <sheetViews>
    <sheetView workbookViewId="0">
      <selection activeCell="H72" sqref="H72"/>
    </sheetView>
  </sheetViews>
  <sheetFormatPr defaultRowHeight="14.5" x14ac:dyDescent="0.35"/>
  <cols>
    <col min="1" max="1" width="4.90625" bestFit="1" customWidth="1"/>
    <col min="2" max="2" width="11.26953125" bestFit="1" customWidth="1"/>
    <col min="3" max="4" width="11" bestFit="1" customWidth="1"/>
    <col min="5" max="5" width="12" bestFit="1" customWidth="1"/>
    <col min="6" max="6" width="12.26953125" bestFit="1" customWidth="1"/>
    <col min="7" max="7" width="17.7265625" bestFit="1" customWidth="1"/>
    <col min="8" max="8" width="21.08984375" bestFit="1" customWidth="1"/>
    <col min="9" max="9" width="17.6328125" bestFit="1" customWidth="1"/>
    <col min="10" max="10" width="17.7265625" bestFit="1" customWidth="1"/>
    <col min="11" max="11" width="31.36328125" bestFit="1" customWidth="1"/>
    <col min="12" max="12" width="23.90625" bestFit="1" customWidth="1"/>
    <col min="13" max="13" width="33.7265625" bestFit="1" customWidth="1"/>
    <col min="15" max="15" width="33.7265625" bestFit="1" customWidth="1"/>
    <col min="16" max="16" width="18.7265625" bestFit="1" customWidth="1"/>
    <col min="17" max="17" width="18.36328125" bestFit="1" customWidth="1"/>
    <col min="18" max="18" width="18.453125" bestFit="1" customWidth="1"/>
    <col min="19" max="20" width="4.81640625" bestFit="1" customWidth="1"/>
    <col min="21" max="21" width="10.7265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83</v>
      </c>
      <c r="L1" s="1" t="s">
        <v>84</v>
      </c>
      <c r="M1" t="s">
        <v>91</v>
      </c>
      <c r="O1" s="3" t="s">
        <v>4</v>
      </c>
      <c r="P1" s="4">
        <v>1</v>
      </c>
    </row>
    <row r="2" spans="1:18" hidden="1" x14ac:dyDescent="0.35">
      <c r="A2">
        <v>561</v>
      </c>
      <c r="B2">
        <v>1.33</v>
      </c>
      <c r="D2">
        <v>1.33</v>
      </c>
      <c r="E2">
        <v>5</v>
      </c>
      <c r="F2">
        <v>101</v>
      </c>
      <c r="G2">
        <v>3</v>
      </c>
      <c r="H2">
        <v>0</v>
      </c>
      <c r="I2">
        <v>9</v>
      </c>
      <c r="J2">
        <v>3</v>
      </c>
      <c r="K2" t="str">
        <f>_xlfn.XLOOKUP(E2,lk_Program[ID],lk_Program[Name])</f>
        <v>Eurobodalla</v>
      </c>
      <c r="L2" t="str">
        <f>_xlfn.XLOOKUP(I2,_stats_lk_MeasureGroup[ID],_stats_lk_MeasureGroup[MeasureName])</f>
        <v>PhysicalHealthCausedProbs</v>
      </c>
      <c r="M2" t="str">
        <f>_xlfn.XLOOKUP(F2,lk_Drugs[ID],lk_Drugs[Name])</f>
        <v>Nicotine</v>
      </c>
      <c r="O2" s="3" t="s">
        <v>2</v>
      </c>
      <c r="P2" t="s">
        <v>85</v>
      </c>
    </row>
    <row r="3" spans="1:18" hidden="1" x14ac:dyDescent="0.35">
      <c r="A3">
        <v>562</v>
      </c>
      <c r="B3">
        <v>0</v>
      </c>
      <c r="D3">
        <v>0</v>
      </c>
      <c r="E3">
        <v>14</v>
      </c>
      <c r="F3">
        <v>57</v>
      </c>
      <c r="G3">
        <v>1</v>
      </c>
      <c r="H3">
        <v>0</v>
      </c>
      <c r="I3">
        <v>9</v>
      </c>
      <c r="J3">
        <v>3</v>
      </c>
      <c r="K3" t="str">
        <f>_xlfn.XLOOKUP(E3,lk_Program[ID],lk_Program[Name])</f>
        <v>Murrumbidgee Headspace Griffith</v>
      </c>
      <c r="L3" t="str">
        <f>_xlfn.XLOOKUP(I3,_stats_lk_MeasureGroup[ID],_stats_lk_MeasureGroup[MeasureName])</f>
        <v>PhysicalHealthCausedProbs</v>
      </c>
      <c r="M3" t="str">
        <f>_xlfn.XLOOKUP(F3,lk_Drugs[ID],lk_Drugs[Name])</f>
        <v>Amphetamines, n.f.d.</v>
      </c>
      <c r="O3" s="3" t="s">
        <v>6</v>
      </c>
      <c r="P3" t="s">
        <v>85</v>
      </c>
    </row>
    <row r="4" spans="1:18" hidden="1" x14ac:dyDescent="0.35">
      <c r="A4">
        <v>563</v>
      </c>
      <c r="B4">
        <v>0</v>
      </c>
      <c r="D4">
        <v>0</v>
      </c>
      <c r="E4">
        <v>10</v>
      </c>
      <c r="F4">
        <v>24</v>
      </c>
      <c r="G4">
        <v>2</v>
      </c>
      <c r="H4">
        <v>0</v>
      </c>
      <c r="I4">
        <v>9</v>
      </c>
      <c r="J4">
        <v>3</v>
      </c>
      <c r="K4" t="str">
        <f>_xlfn.XLOOKUP(E4,lk_Program[ID],lk_Program[Name])</f>
        <v>Goulburn Ice</v>
      </c>
      <c r="L4" t="str">
        <f>_xlfn.XLOOKUP(I4,_stats_lk_MeasureGroup[ID],_stats_lk_MeasureGroup[MeasureName])</f>
        <v>PhysicalHealthCausedProbs</v>
      </c>
      <c r="M4" t="str">
        <f>_xlfn.XLOOKUP(F4,lk_Drugs[ID],lk_Drugs[Name])</f>
        <v>Ethanol</v>
      </c>
    </row>
    <row r="5" spans="1:18" hidden="1" x14ac:dyDescent="0.35">
      <c r="A5">
        <v>564</v>
      </c>
      <c r="B5">
        <v>2</v>
      </c>
      <c r="C5">
        <v>3</v>
      </c>
      <c r="D5">
        <v>1.75</v>
      </c>
      <c r="E5">
        <v>4</v>
      </c>
      <c r="F5">
        <v>180</v>
      </c>
      <c r="G5">
        <v>4</v>
      </c>
      <c r="H5">
        <v>1</v>
      </c>
      <c r="I5">
        <v>9</v>
      </c>
      <c r="J5">
        <v>3</v>
      </c>
      <c r="K5" t="str">
        <f>_xlfn.XLOOKUP(E5,lk_Program[ID],lk_Program[Name])</f>
        <v>Sapphire Health &amp; Wellbeing Service</v>
      </c>
      <c r="L5" t="str">
        <f>_xlfn.XLOOKUP(I5,_stats_lk_MeasureGroup[ID],_stats_lk_MeasureGroup[MeasureName])</f>
        <v>PhysicalHealthCausedProbs</v>
      </c>
      <c r="M5" t="str">
        <f>_xlfn.XLOOKUP(F5,lk_Drugs[ID],lk_Drugs[Name])</f>
        <v>Cannabinoids and Related Drugs, n.f.d.</v>
      </c>
      <c r="O5" s="3" t="s">
        <v>88</v>
      </c>
      <c r="P5" t="s">
        <v>288</v>
      </c>
      <c r="Q5" t="s">
        <v>289</v>
      </c>
      <c r="R5" t="s">
        <v>290</v>
      </c>
    </row>
    <row r="6" spans="1:18" hidden="1" x14ac:dyDescent="0.35">
      <c r="A6">
        <v>565</v>
      </c>
      <c r="B6">
        <v>0.5</v>
      </c>
      <c r="D6">
        <v>0.5</v>
      </c>
      <c r="E6">
        <v>14</v>
      </c>
      <c r="F6">
        <v>60</v>
      </c>
      <c r="G6">
        <v>2</v>
      </c>
      <c r="H6">
        <v>0</v>
      </c>
      <c r="I6">
        <v>9</v>
      </c>
      <c r="J6">
        <v>3</v>
      </c>
      <c r="K6" t="str">
        <f>_xlfn.XLOOKUP(E6,lk_Program[ID],lk_Program[Name])</f>
        <v>Murrumbidgee Headspace Griffith</v>
      </c>
      <c r="L6" t="str">
        <f>_xlfn.XLOOKUP(I6,_stats_lk_MeasureGroup[ID],_stats_lk_MeasureGroup[MeasureName])</f>
        <v>PhysicalHealthCausedProbs</v>
      </c>
      <c r="M6" t="str">
        <f>_xlfn.XLOOKUP(F6,lk_Drugs[ID],lk_Drugs[Name])</f>
        <v>Methamphetamine</v>
      </c>
      <c r="O6" s="4" t="s">
        <v>270</v>
      </c>
      <c r="P6" s="5">
        <v>1.64</v>
      </c>
      <c r="Q6" s="5">
        <v>1.52</v>
      </c>
      <c r="R6" s="5">
        <v>1.53</v>
      </c>
    </row>
    <row r="7" spans="1:18" hidden="1" x14ac:dyDescent="0.35">
      <c r="A7">
        <v>566</v>
      </c>
      <c r="B7">
        <v>0</v>
      </c>
      <c r="C7">
        <v>0</v>
      </c>
      <c r="D7">
        <v>3</v>
      </c>
      <c r="E7">
        <v>4</v>
      </c>
      <c r="F7">
        <v>57</v>
      </c>
      <c r="G7">
        <v>1</v>
      </c>
      <c r="H7">
        <v>1</v>
      </c>
      <c r="I7">
        <v>9</v>
      </c>
      <c r="J7">
        <v>3</v>
      </c>
      <c r="K7" t="str">
        <f>_xlfn.XLOOKUP(E7,lk_Program[ID],lk_Program[Name])</f>
        <v>Sapphire Health &amp; Wellbeing Service</v>
      </c>
      <c r="L7" t="str">
        <f>_xlfn.XLOOKUP(I7,_stats_lk_MeasureGroup[ID],_stats_lk_MeasureGroup[MeasureName])</f>
        <v>PhysicalHealthCausedProbs</v>
      </c>
      <c r="M7" t="str">
        <f>_xlfn.XLOOKUP(F7,lk_Drugs[ID],lk_Drugs[Name])</f>
        <v>Amphetamines, n.f.d.</v>
      </c>
      <c r="O7" s="4" t="s">
        <v>115</v>
      </c>
      <c r="P7" s="5">
        <v>1.59</v>
      </c>
      <c r="Q7" s="5">
        <v>1.57</v>
      </c>
      <c r="R7" s="5">
        <v>1.36</v>
      </c>
    </row>
    <row r="8" spans="1:18" x14ac:dyDescent="0.35">
      <c r="A8">
        <v>567</v>
      </c>
      <c r="B8">
        <v>0</v>
      </c>
      <c r="D8">
        <v>0</v>
      </c>
      <c r="E8">
        <v>1</v>
      </c>
      <c r="F8">
        <v>99</v>
      </c>
      <c r="G8">
        <v>1</v>
      </c>
      <c r="H8">
        <v>0</v>
      </c>
      <c r="I8">
        <v>9</v>
      </c>
      <c r="J8">
        <v>3</v>
      </c>
      <c r="K8" t="str">
        <f>_xlfn.XLOOKUP(E8,lk_Program[ID],lk_Program[Name])</f>
        <v>TSS</v>
      </c>
      <c r="L8" t="str">
        <f>_xlfn.XLOOKUP(I8,_stats_lk_MeasureGroup[ID],_stats_lk_MeasureGroup[MeasureName])</f>
        <v>PhysicalHealthCausedProbs</v>
      </c>
      <c r="M8" t="str">
        <f>_xlfn.XLOOKUP(F8,lk_Drugs[ID],lk_Drugs[Name])</f>
        <v>Cocaine</v>
      </c>
      <c r="O8" s="4" t="s">
        <v>191</v>
      </c>
      <c r="P8" s="5">
        <v>1.25</v>
      </c>
      <c r="Q8" s="5">
        <v>0</v>
      </c>
      <c r="R8" s="5">
        <v>1</v>
      </c>
    </row>
    <row r="9" spans="1:18" x14ac:dyDescent="0.35">
      <c r="A9">
        <v>568</v>
      </c>
      <c r="B9">
        <v>4</v>
      </c>
      <c r="C9">
        <v>4</v>
      </c>
      <c r="D9">
        <v>4</v>
      </c>
      <c r="E9">
        <v>1</v>
      </c>
      <c r="F9">
        <v>7</v>
      </c>
      <c r="G9">
        <v>1</v>
      </c>
      <c r="H9">
        <v>1</v>
      </c>
      <c r="I9">
        <v>9</v>
      </c>
      <c r="J9">
        <v>3</v>
      </c>
      <c r="K9" t="str">
        <f>_xlfn.XLOOKUP(E9,lk_Program[ID],lk_Program[Name])</f>
        <v>TSS</v>
      </c>
      <c r="L9" t="str">
        <f>_xlfn.XLOOKUP(I9,_stats_lk_MeasureGroup[ID],_stats_lk_MeasureGroup[MeasureName])</f>
        <v>PhysicalHealthCausedProbs</v>
      </c>
      <c r="M9" t="str">
        <f>_xlfn.XLOOKUP(F9,lk_Drugs[ID],lk_Drugs[Name])</f>
        <v>Codeine</v>
      </c>
      <c r="O9" s="4" t="s">
        <v>95</v>
      </c>
      <c r="P9" s="5">
        <v>1.42</v>
      </c>
      <c r="Q9" s="5">
        <v>1.43</v>
      </c>
      <c r="R9" s="5">
        <v>1.58</v>
      </c>
    </row>
    <row r="10" spans="1:18" hidden="1" x14ac:dyDescent="0.35">
      <c r="A10">
        <v>569</v>
      </c>
      <c r="B10">
        <v>3</v>
      </c>
      <c r="D10">
        <v>3</v>
      </c>
      <c r="E10">
        <v>9</v>
      </c>
      <c r="F10">
        <v>180</v>
      </c>
      <c r="G10">
        <v>1</v>
      </c>
      <c r="H10">
        <v>0</v>
      </c>
      <c r="I10">
        <v>9</v>
      </c>
      <c r="J10">
        <v>3</v>
      </c>
      <c r="K10" t="str">
        <f>_xlfn.XLOOKUP(E10,lk_Program[ID],lk_Program[Name])</f>
        <v>Goulburn General</v>
      </c>
      <c r="L10" t="str">
        <f>_xlfn.XLOOKUP(I10,_stats_lk_MeasureGroup[ID],_stats_lk_MeasureGroup[MeasureName])</f>
        <v>PhysicalHealthCausedProbs</v>
      </c>
      <c r="M10" t="str">
        <f>_xlfn.XLOOKUP(F10,lk_Drugs[ID],lk_Drugs[Name])</f>
        <v>Cannabinoids and Related Drugs, n.f.d.</v>
      </c>
      <c r="O10" s="4" t="s">
        <v>87</v>
      </c>
      <c r="P10" s="5">
        <v>1.4750000000000001</v>
      </c>
      <c r="Q10" s="5">
        <v>1.1299999999999999</v>
      </c>
      <c r="R10" s="5">
        <v>1.3675000000000002</v>
      </c>
    </row>
    <row r="11" spans="1:18" hidden="1" x14ac:dyDescent="0.35">
      <c r="A11">
        <v>570</v>
      </c>
      <c r="B11">
        <v>0</v>
      </c>
      <c r="D11">
        <v>0</v>
      </c>
      <c r="E11">
        <v>8</v>
      </c>
      <c r="F11">
        <v>24</v>
      </c>
      <c r="G11">
        <v>1</v>
      </c>
      <c r="H11">
        <v>0</v>
      </c>
      <c r="I11">
        <v>9</v>
      </c>
      <c r="J11">
        <v>3</v>
      </c>
      <c r="K11" t="str">
        <f>_xlfn.XLOOKUP(E11,lk_Program[ID],lk_Program[Name])</f>
        <v>Murrumbidgee Ice</v>
      </c>
      <c r="L11" t="str">
        <f>_xlfn.XLOOKUP(I11,_stats_lk_MeasureGroup[ID],_stats_lk_MeasureGroup[MeasureName])</f>
        <v>PhysicalHealthCausedProbs</v>
      </c>
      <c r="M11" t="str">
        <f>_xlfn.XLOOKUP(F11,lk_Drugs[ID],lk_Drugs[Name])</f>
        <v>Ethanol</v>
      </c>
    </row>
    <row r="12" spans="1:18" hidden="1" x14ac:dyDescent="0.35">
      <c r="A12">
        <v>571</v>
      </c>
      <c r="B12">
        <v>2.5</v>
      </c>
      <c r="C12">
        <v>4</v>
      </c>
      <c r="D12">
        <v>2.5</v>
      </c>
      <c r="E12">
        <v>4</v>
      </c>
      <c r="F12">
        <v>60</v>
      </c>
      <c r="G12">
        <v>2</v>
      </c>
      <c r="H12">
        <v>1</v>
      </c>
      <c r="I12">
        <v>9</v>
      </c>
      <c r="J12">
        <v>3</v>
      </c>
      <c r="K12" t="str">
        <f>_xlfn.XLOOKUP(E12,lk_Program[ID],lk_Program[Name])</f>
        <v>Sapphire Health &amp; Wellbeing Service</v>
      </c>
      <c r="L12" t="str">
        <f>_xlfn.XLOOKUP(I12,_stats_lk_MeasureGroup[ID],_stats_lk_MeasureGroup[MeasureName])</f>
        <v>PhysicalHealthCausedProbs</v>
      </c>
      <c r="M12" t="str">
        <f>_xlfn.XLOOKUP(F12,lk_Drugs[ID],lk_Drugs[Name])</f>
        <v>Methamphetamine</v>
      </c>
    </row>
    <row r="13" spans="1:18" hidden="1" x14ac:dyDescent="0.35">
      <c r="A13">
        <v>572</v>
      </c>
      <c r="B13">
        <v>1.38</v>
      </c>
      <c r="C13">
        <v>1.39</v>
      </c>
      <c r="D13">
        <v>1.44</v>
      </c>
      <c r="E13">
        <v>5</v>
      </c>
      <c r="F13">
        <v>24</v>
      </c>
      <c r="G13">
        <v>32</v>
      </c>
      <c r="H13">
        <v>18</v>
      </c>
      <c r="I13">
        <v>9</v>
      </c>
      <c r="J13">
        <v>3</v>
      </c>
      <c r="K13" t="str">
        <f>_xlfn.XLOOKUP(E13,lk_Program[ID],lk_Program[Name])</f>
        <v>Eurobodalla</v>
      </c>
      <c r="L13" t="str">
        <f>_xlfn.XLOOKUP(I13,_stats_lk_MeasureGroup[ID],_stats_lk_MeasureGroup[MeasureName])</f>
        <v>PhysicalHealthCausedProbs</v>
      </c>
      <c r="M13" t="str">
        <f>_xlfn.XLOOKUP(F13,lk_Drugs[ID],lk_Drugs[Name])</f>
        <v>Ethanol</v>
      </c>
    </row>
    <row r="14" spans="1:18" hidden="1" x14ac:dyDescent="0.35">
      <c r="A14">
        <v>573</v>
      </c>
      <c r="B14">
        <v>1</v>
      </c>
      <c r="D14">
        <v>1</v>
      </c>
      <c r="E14">
        <v>6</v>
      </c>
      <c r="F14">
        <v>180</v>
      </c>
      <c r="G14">
        <v>1</v>
      </c>
      <c r="H14">
        <v>0</v>
      </c>
      <c r="I14">
        <v>9</v>
      </c>
      <c r="J14">
        <v>3</v>
      </c>
      <c r="K14" t="str">
        <f>_xlfn.XLOOKUP(E14,lk_Program[ID],lk_Program[Name])</f>
        <v>Monaro</v>
      </c>
      <c r="L14" t="str">
        <f>_xlfn.XLOOKUP(I14,_stats_lk_MeasureGroup[ID],_stats_lk_MeasureGroup[MeasureName])</f>
        <v>PhysicalHealthCausedProbs</v>
      </c>
      <c r="M14" t="str">
        <f>_xlfn.XLOOKUP(F14,lk_Drugs[ID],lk_Drugs[Name])</f>
        <v>Cannabinoids and Related Drugs, n.f.d.</v>
      </c>
    </row>
    <row r="15" spans="1:18" hidden="1" x14ac:dyDescent="0.35">
      <c r="A15">
        <v>574</v>
      </c>
      <c r="B15">
        <v>0</v>
      </c>
      <c r="D15">
        <v>0</v>
      </c>
      <c r="E15">
        <v>13</v>
      </c>
      <c r="F15">
        <v>57</v>
      </c>
      <c r="G15">
        <v>1</v>
      </c>
      <c r="H15">
        <v>0</v>
      </c>
      <c r="I15">
        <v>9</v>
      </c>
      <c r="J15">
        <v>3</v>
      </c>
      <c r="K15" t="str">
        <f>_xlfn.XLOOKUP(E15,lk_Program[ID],lk_Program[Name])</f>
        <v>Murrumbidgee Work It Out</v>
      </c>
      <c r="L15" t="str">
        <f>_xlfn.XLOOKUP(I15,_stats_lk_MeasureGroup[ID],_stats_lk_MeasureGroup[MeasureName])</f>
        <v>PhysicalHealthCausedProbs</v>
      </c>
      <c r="M15" t="str">
        <f>_xlfn.XLOOKUP(F15,lk_Drugs[ID],lk_Drugs[Name])</f>
        <v>Amphetamines, n.f.d.</v>
      </c>
    </row>
    <row r="16" spans="1:18" hidden="1" x14ac:dyDescent="0.35">
      <c r="A16">
        <v>575</v>
      </c>
      <c r="B16">
        <v>0</v>
      </c>
      <c r="D16">
        <v>0</v>
      </c>
      <c r="E16">
        <v>6</v>
      </c>
      <c r="F16">
        <v>60</v>
      </c>
      <c r="G16">
        <v>1</v>
      </c>
      <c r="H16">
        <v>0</v>
      </c>
      <c r="I16">
        <v>9</v>
      </c>
      <c r="J16">
        <v>3</v>
      </c>
      <c r="K16" t="str">
        <f>_xlfn.XLOOKUP(E16,lk_Program[ID],lk_Program[Name])</f>
        <v>Monaro</v>
      </c>
      <c r="L16" t="str">
        <f>_xlfn.XLOOKUP(I16,_stats_lk_MeasureGroup[ID],_stats_lk_MeasureGroup[MeasureName])</f>
        <v>PhysicalHealthCausedProbs</v>
      </c>
      <c r="M16" t="str">
        <f>_xlfn.XLOOKUP(F16,lk_Drugs[ID],lk_Drugs[Name])</f>
        <v>Methamphetamine</v>
      </c>
    </row>
    <row r="17" spans="1:13" hidden="1" x14ac:dyDescent="0.35">
      <c r="A17">
        <v>576</v>
      </c>
      <c r="B17">
        <v>1.5</v>
      </c>
      <c r="C17">
        <v>0</v>
      </c>
      <c r="D17">
        <v>1.33</v>
      </c>
      <c r="E17">
        <v>7</v>
      </c>
      <c r="F17">
        <v>24</v>
      </c>
      <c r="G17">
        <v>6</v>
      </c>
      <c r="H17">
        <v>1</v>
      </c>
      <c r="I17">
        <v>9</v>
      </c>
      <c r="J17">
        <v>3</v>
      </c>
      <c r="K17" t="str">
        <f>_xlfn.XLOOKUP(E17,lk_Program[ID],lk_Program[Name])</f>
        <v>Bega</v>
      </c>
      <c r="L17" t="str">
        <f>_xlfn.XLOOKUP(I17,_stats_lk_MeasureGroup[ID],_stats_lk_MeasureGroup[MeasureName])</f>
        <v>PhysicalHealthCausedProbs</v>
      </c>
      <c r="M17" t="str">
        <f>_xlfn.XLOOKUP(F17,lk_Drugs[ID],lk_Drugs[Name])</f>
        <v>Ethanol</v>
      </c>
    </row>
    <row r="18" spans="1:13" hidden="1" x14ac:dyDescent="0.35">
      <c r="A18">
        <v>577</v>
      </c>
      <c r="B18">
        <v>0</v>
      </c>
      <c r="D18">
        <v>0</v>
      </c>
      <c r="E18">
        <v>9</v>
      </c>
      <c r="F18">
        <v>101</v>
      </c>
      <c r="G18">
        <v>1</v>
      </c>
      <c r="H18">
        <v>0</v>
      </c>
      <c r="I18">
        <v>9</v>
      </c>
      <c r="J18">
        <v>3</v>
      </c>
      <c r="K18" t="str">
        <f>_xlfn.XLOOKUP(E18,lk_Program[ID],lk_Program[Name])</f>
        <v>Goulburn General</v>
      </c>
      <c r="L18" t="str">
        <f>_xlfn.XLOOKUP(I18,_stats_lk_MeasureGroup[ID],_stats_lk_MeasureGroup[MeasureName])</f>
        <v>PhysicalHealthCausedProbs</v>
      </c>
      <c r="M18" t="str">
        <f>_xlfn.XLOOKUP(F18,lk_Drugs[ID],lk_Drugs[Name])</f>
        <v>Nicotine</v>
      </c>
    </row>
    <row r="19" spans="1:13" x14ac:dyDescent="0.35">
      <c r="A19">
        <v>578</v>
      </c>
      <c r="B19">
        <v>0</v>
      </c>
      <c r="D19">
        <v>0</v>
      </c>
      <c r="E19">
        <v>1</v>
      </c>
      <c r="F19">
        <v>11</v>
      </c>
      <c r="G19">
        <v>1</v>
      </c>
      <c r="H19">
        <v>0</v>
      </c>
      <c r="I19">
        <v>9</v>
      </c>
      <c r="J19">
        <v>3</v>
      </c>
      <c r="K19" t="str">
        <f>_xlfn.XLOOKUP(E19,lk_Program[ID],lk_Program[Name])</f>
        <v>TSS</v>
      </c>
      <c r="L19" t="str">
        <f>_xlfn.XLOOKUP(I19,_stats_lk_MeasureGroup[ID],_stats_lk_MeasureGroup[MeasureName])</f>
        <v>PhysicalHealthCausedProbs</v>
      </c>
      <c r="M19" t="str">
        <f>_xlfn.XLOOKUP(F19,lk_Drugs[ID],lk_Drugs[Name])</f>
        <v>Heroin</v>
      </c>
    </row>
    <row r="20" spans="1:13" hidden="1" x14ac:dyDescent="0.35">
      <c r="A20">
        <v>579</v>
      </c>
      <c r="B20">
        <v>0</v>
      </c>
      <c r="D20">
        <v>0</v>
      </c>
      <c r="E20">
        <v>13</v>
      </c>
      <c r="F20">
        <v>180</v>
      </c>
      <c r="G20">
        <v>1</v>
      </c>
      <c r="H20">
        <v>0</v>
      </c>
      <c r="I20">
        <v>9</v>
      </c>
      <c r="J20">
        <v>3</v>
      </c>
      <c r="K20" t="str">
        <f>_xlfn.XLOOKUP(E20,lk_Program[ID],lk_Program[Name])</f>
        <v>Murrumbidgee Work It Out</v>
      </c>
      <c r="L20" t="str">
        <f>_xlfn.XLOOKUP(I20,_stats_lk_MeasureGroup[ID],_stats_lk_MeasureGroup[MeasureName])</f>
        <v>PhysicalHealthCausedProbs</v>
      </c>
      <c r="M20" t="str">
        <f>_xlfn.XLOOKUP(F20,lk_Drugs[ID],lk_Drugs[Name])</f>
        <v>Cannabinoids and Related Drugs, n.f.d.</v>
      </c>
    </row>
    <row r="21" spans="1:13" hidden="1" x14ac:dyDescent="0.35">
      <c r="A21">
        <v>580</v>
      </c>
      <c r="B21">
        <v>0</v>
      </c>
      <c r="C21">
        <v>0.33</v>
      </c>
      <c r="D21">
        <v>0.2</v>
      </c>
      <c r="E21">
        <v>12</v>
      </c>
      <c r="F21">
        <v>24</v>
      </c>
      <c r="G21">
        <v>5</v>
      </c>
      <c r="H21">
        <v>3</v>
      </c>
      <c r="I21">
        <v>9</v>
      </c>
      <c r="J21">
        <v>3</v>
      </c>
      <c r="K21" t="str">
        <f>_xlfn.XLOOKUP(E21,lk_Program[ID],lk_Program[Name])</f>
        <v>Murrumbidgee Pre/Post</v>
      </c>
      <c r="L21" t="str">
        <f>_xlfn.XLOOKUP(I21,_stats_lk_MeasureGroup[ID],_stats_lk_MeasureGroup[MeasureName])</f>
        <v>PhysicalHealthCausedProbs</v>
      </c>
      <c r="M21" t="str">
        <f>_xlfn.XLOOKUP(F21,lk_Drugs[ID],lk_Drugs[Name])</f>
        <v>Ethanol</v>
      </c>
    </row>
    <row r="22" spans="1:13" hidden="1" x14ac:dyDescent="0.35">
      <c r="A22">
        <v>581</v>
      </c>
      <c r="B22">
        <v>0</v>
      </c>
      <c r="D22">
        <v>0</v>
      </c>
      <c r="E22">
        <v>12</v>
      </c>
      <c r="F22">
        <v>190</v>
      </c>
      <c r="G22">
        <v>1</v>
      </c>
      <c r="H22">
        <v>0</v>
      </c>
      <c r="I22">
        <v>9</v>
      </c>
      <c r="J22">
        <v>3</v>
      </c>
      <c r="K22" t="str">
        <f>_xlfn.XLOOKUP(E22,lk_Program[ID],lk_Program[Name])</f>
        <v>Murrumbidgee Pre/Post</v>
      </c>
      <c r="L22" t="str">
        <f>_xlfn.XLOOKUP(I22,_stats_lk_MeasureGroup[ID],_stats_lk_MeasureGroup[MeasureName])</f>
        <v>PhysicalHealthCausedProbs</v>
      </c>
      <c r="M22" t="str">
        <f>_xlfn.XLOOKUP(F22,lk_Drugs[ID],lk_Drugs[Name])</f>
        <v>Opioid Antagonists, n.e.c.</v>
      </c>
    </row>
    <row r="23" spans="1:13" hidden="1" x14ac:dyDescent="0.35">
      <c r="A23">
        <v>582</v>
      </c>
      <c r="B23">
        <v>1.22</v>
      </c>
      <c r="C23">
        <v>0</v>
      </c>
      <c r="D23">
        <v>0.89</v>
      </c>
      <c r="E23">
        <v>13</v>
      </c>
      <c r="F23">
        <v>60</v>
      </c>
      <c r="G23">
        <v>9</v>
      </c>
      <c r="H23">
        <v>2</v>
      </c>
      <c r="I23">
        <v>9</v>
      </c>
      <c r="J23">
        <v>3</v>
      </c>
      <c r="K23" t="str">
        <f>_xlfn.XLOOKUP(E23,lk_Program[ID],lk_Program[Name])</f>
        <v>Murrumbidgee Work It Out</v>
      </c>
      <c r="L23" t="str">
        <f>_xlfn.XLOOKUP(I23,_stats_lk_MeasureGroup[ID],_stats_lk_MeasureGroup[MeasureName])</f>
        <v>PhysicalHealthCausedProbs</v>
      </c>
      <c r="M23" t="str">
        <f>_xlfn.XLOOKUP(F23,lk_Drugs[ID],lk_Drugs[Name])</f>
        <v>Methamphetamine</v>
      </c>
    </row>
    <row r="24" spans="1:13" x14ac:dyDescent="0.35">
      <c r="A24">
        <v>583</v>
      </c>
      <c r="B24">
        <v>1.64</v>
      </c>
      <c r="C24">
        <v>1.52</v>
      </c>
      <c r="D24">
        <v>1.53</v>
      </c>
      <c r="E24">
        <v>1</v>
      </c>
      <c r="F24">
        <v>180</v>
      </c>
      <c r="G24">
        <v>74</v>
      </c>
      <c r="H24">
        <v>27</v>
      </c>
      <c r="I24">
        <v>9</v>
      </c>
      <c r="J24">
        <v>3</v>
      </c>
      <c r="K24" t="str">
        <f>_xlfn.XLOOKUP(E24,lk_Program[ID],lk_Program[Name])</f>
        <v>TSS</v>
      </c>
      <c r="L24" t="str">
        <f>_xlfn.XLOOKUP(I24,_stats_lk_MeasureGroup[ID],_stats_lk_MeasureGroup[MeasureName])</f>
        <v>PhysicalHealthCausedProbs</v>
      </c>
      <c r="M24" t="str">
        <f>_xlfn.XLOOKUP(F24,lk_Drugs[ID],lk_Drugs[Name])</f>
        <v>Cannabinoids and Related Drugs, n.f.d.</v>
      </c>
    </row>
    <row r="25" spans="1:13" hidden="1" x14ac:dyDescent="0.35">
      <c r="A25">
        <v>584</v>
      </c>
      <c r="B25">
        <v>1.5</v>
      </c>
      <c r="D25">
        <v>1.5</v>
      </c>
      <c r="E25">
        <v>8</v>
      </c>
      <c r="F25">
        <v>57</v>
      </c>
      <c r="G25">
        <v>2</v>
      </c>
      <c r="H25">
        <v>0</v>
      </c>
      <c r="I25">
        <v>9</v>
      </c>
      <c r="J25">
        <v>3</v>
      </c>
      <c r="K25" t="str">
        <f>_xlfn.XLOOKUP(E25,lk_Program[ID],lk_Program[Name])</f>
        <v>Murrumbidgee Ice</v>
      </c>
      <c r="L25" t="str">
        <f>_xlfn.XLOOKUP(I25,_stats_lk_MeasureGroup[ID],_stats_lk_MeasureGroup[MeasureName])</f>
        <v>PhysicalHealthCausedProbs</v>
      </c>
      <c r="M25" t="str">
        <f>_xlfn.XLOOKUP(F25,lk_Drugs[ID],lk_Drugs[Name])</f>
        <v>Amphetamines, n.f.d.</v>
      </c>
    </row>
    <row r="26" spans="1:13" x14ac:dyDescent="0.35">
      <c r="A26">
        <v>585</v>
      </c>
      <c r="B26">
        <v>2.33</v>
      </c>
      <c r="D26">
        <v>2.33</v>
      </c>
      <c r="E26">
        <v>1</v>
      </c>
      <c r="F26">
        <v>60</v>
      </c>
      <c r="G26">
        <v>3</v>
      </c>
      <c r="H26">
        <v>0</v>
      </c>
      <c r="I26">
        <v>9</v>
      </c>
      <c r="J26">
        <v>3</v>
      </c>
      <c r="K26" t="str">
        <f>_xlfn.XLOOKUP(E26,lk_Program[ID],lk_Program[Name])</f>
        <v>TSS</v>
      </c>
      <c r="L26" t="str">
        <f>_xlfn.XLOOKUP(I26,_stats_lk_MeasureGroup[ID],_stats_lk_MeasureGroup[MeasureName])</f>
        <v>PhysicalHealthCausedProbs</v>
      </c>
      <c r="M26" t="str">
        <f>_xlfn.XLOOKUP(F26,lk_Drugs[ID],lk_Drugs[Name])</f>
        <v>Methamphetamine</v>
      </c>
    </row>
    <row r="27" spans="1:13" hidden="1" x14ac:dyDescent="0.35">
      <c r="A27">
        <v>586</v>
      </c>
      <c r="B27">
        <v>0</v>
      </c>
      <c r="D27">
        <v>1</v>
      </c>
      <c r="E27">
        <v>5</v>
      </c>
      <c r="F27">
        <v>11</v>
      </c>
      <c r="G27">
        <v>2</v>
      </c>
      <c r="H27">
        <v>0</v>
      </c>
      <c r="I27">
        <v>9</v>
      </c>
      <c r="J27">
        <v>3</v>
      </c>
      <c r="K27" t="str">
        <f>_xlfn.XLOOKUP(E27,lk_Program[ID],lk_Program[Name])</f>
        <v>Eurobodalla</v>
      </c>
      <c r="L27" t="str">
        <f>_xlfn.XLOOKUP(I27,_stats_lk_MeasureGroup[ID],_stats_lk_MeasureGroup[MeasureName])</f>
        <v>PhysicalHealthCausedProbs</v>
      </c>
      <c r="M27" t="str">
        <f>_xlfn.XLOOKUP(F27,lk_Drugs[ID],lk_Drugs[Name])</f>
        <v>Heroin</v>
      </c>
    </row>
    <row r="28" spans="1:13" hidden="1" x14ac:dyDescent="0.35">
      <c r="A28">
        <v>587</v>
      </c>
      <c r="B28">
        <v>0</v>
      </c>
      <c r="C28">
        <v>1</v>
      </c>
      <c r="D28">
        <v>1</v>
      </c>
      <c r="E28">
        <v>10</v>
      </c>
      <c r="F28">
        <v>71</v>
      </c>
      <c r="G28">
        <v>1</v>
      </c>
      <c r="H28">
        <v>1</v>
      </c>
      <c r="I28">
        <v>9</v>
      </c>
      <c r="J28">
        <v>3</v>
      </c>
      <c r="K28" t="str">
        <f>_xlfn.XLOOKUP(E28,lk_Program[ID],lk_Program[Name])</f>
        <v>Goulburn Ice</v>
      </c>
      <c r="L28" t="str">
        <f>_xlfn.XLOOKUP(I28,_stats_lk_MeasureGroup[ID],_stats_lk_MeasureGroup[MeasureName])</f>
        <v>PhysicalHealthCausedProbs</v>
      </c>
      <c r="M28" t="str">
        <f>_xlfn.XLOOKUP(F28,lk_Drugs[ID],lk_Drugs[Name])</f>
        <v>MDMA/Ecstasy</v>
      </c>
    </row>
    <row r="29" spans="1:13" hidden="1" x14ac:dyDescent="0.35">
      <c r="A29">
        <v>588</v>
      </c>
      <c r="B29">
        <v>0</v>
      </c>
      <c r="D29">
        <v>0</v>
      </c>
      <c r="E29">
        <v>8</v>
      </c>
      <c r="F29">
        <v>180</v>
      </c>
      <c r="G29">
        <v>2</v>
      </c>
      <c r="H29">
        <v>0</v>
      </c>
      <c r="I29">
        <v>9</v>
      </c>
      <c r="J29">
        <v>3</v>
      </c>
      <c r="K29" t="str">
        <f>_xlfn.XLOOKUP(E29,lk_Program[ID],lk_Program[Name])</f>
        <v>Murrumbidgee Ice</v>
      </c>
      <c r="L29" t="str">
        <f>_xlfn.XLOOKUP(I29,_stats_lk_MeasureGroup[ID],_stats_lk_MeasureGroup[MeasureName])</f>
        <v>PhysicalHealthCausedProbs</v>
      </c>
      <c r="M29" t="str">
        <f>_xlfn.XLOOKUP(F29,lk_Drugs[ID],lk_Drugs[Name])</f>
        <v>Cannabinoids and Related Drugs, n.f.d.</v>
      </c>
    </row>
    <row r="30" spans="1:13" hidden="1" x14ac:dyDescent="0.35">
      <c r="A30">
        <v>589</v>
      </c>
      <c r="B30">
        <v>2.12</v>
      </c>
      <c r="C30">
        <v>0.5</v>
      </c>
      <c r="D30">
        <v>1.88</v>
      </c>
      <c r="E30">
        <v>4</v>
      </c>
      <c r="F30">
        <v>24</v>
      </c>
      <c r="G30">
        <v>26</v>
      </c>
      <c r="H30">
        <v>8</v>
      </c>
      <c r="I30">
        <v>9</v>
      </c>
      <c r="J30">
        <v>3</v>
      </c>
      <c r="K30" t="str">
        <f>_xlfn.XLOOKUP(E30,lk_Program[ID],lk_Program[Name])</f>
        <v>Sapphire Health &amp; Wellbeing Service</v>
      </c>
      <c r="L30" t="str">
        <f>_xlfn.XLOOKUP(I30,_stats_lk_MeasureGroup[ID],_stats_lk_MeasureGroup[MeasureName])</f>
        <v>PhysicalHealthCausedProbs</v>
      </c>
      <c r="M30" t="str">
        <f>_xlfn.XLOOKUP(F30,lk_Drugs[ID],lk_Drugs[Name])</f>
        <v>Ethanol</v>
      </c>
    </row>
    <row r="31" spans="1:13" hidden="1" x14ac:dyDescent="0.35">
      <c r="A31">
        <v>590</v>
      </c>
      <c r="B31">
        <v>0.56999999999999995</v>
      </c>
      <c r="C31">
        <v>0</v>
      </c>
      <c r="D31">
        <v>0.28999999999999998</v>
      </c>
      <c r="E31">
        <v>10</v>
      </c>
      <c r="F31">
        <v>180</v>
      </c>
      <c r="G31">
        <v>7</v>
      </c>
      <c r="H31">
        <v>2</v>
      </c>
      <c r="I31">
        <v>9</v>
      </c>
      <c r="J31">
        <v>3</v>
      </c>
      <c r="K31" t="str">
        <f>_xlfn.XLOOKUP(E31,lk_Program[ID],lk_Program[Name])</f>
        <v>Goulburn Ice</v>
      </c>
      <c r="L31" t="str">
        <f>_xlfn.XLOOKUP(I31,_stats_lk_MeasureGroup[ID],_stats_lk_MeasureGroup[MeasureName])</f>
        <v>PhysicalHealthCausedProbs</v>
      </c>
      <c r="M31" t="str">
        <f>_xlfn.XLOOKUP(F31,lk_Drugs[ID],lk_Drugs[Name])</f>
        <v>Cannabinoids and Related Drugs, n.f.d.</v>
      </c>
    </row>
    <row r="32" spans="1:13" x14ac:dyDescent="0.35">
      <c r="A32">
        <v>591</v>
      </c>
      <c r="B32">
        <v>1.42</v>
      </c>
      <c r="C32">
        <v>1.43</v>
      </c>
      <c r="D32">
        <v>1.58</v>
      </c>
      <c r="E32">
        <v>1</v>
      </c>
      <c r="F32">
        <v>3</v>
      </c>
      <c r="G32">
        <v>24</v>
      </c>
      <c r="H32">
        <v>7</v>
      </c>
      <c r="I32">
        <v>9</v>
      </c>
      <c r="J32">
        <v>3</v>
      </c>
      <c r="K32" t="str">
        <f>_xlfn.XLOOKUP(E32,lk_Program[ID],lk_Program[Name])</f>
        <v>TSS</v>
      </c>
      <c r="L32" t="str">
        <f>_xlfn.XLOOKUP(I32,_stats_lk_MeasureGroup[ID],_stats_lk_MeasureGroup[MeasureName])</f>
        <v>PhysicalHealthCausedProbs</v>
      </c>
      <c r="M32" t="str">
        <f>_xlfn.XLOOKUP(F32,lk_Drugs[ID],lk_Drugs[Name])</f>
        <v>Pharmaceutical Opioids, n.f.d.</v>
      </c>
    </row>
    <row r="33" spans="1:13" hidden="1" x14ac:dyDescent="0.35">
      <c r="A33">
        <v>592</v>
      </c>
      <c r="B33">
        <v>0.68</v>
      </c>
      <c r="C33">
        <v>0.71</v>
      </c>
      <c r="D33">
        <v>0.84</v>
      </c>
      <c r="E33">
        <v>8</v>
      </c>
      <c r="F33">
        <v>60</v>
      </c>
      <c r="G33">
        <v>25</v>
      </c>
      <c r="H33">
        <v>7</v>
      </c>
      <c r="I33">
        <v>9</v>
      </c>
      <c r="J33">
        <v>3</v>
      </c>
      <c r="K33" t="str">
        <f>_xlfn.XLOOKUP(E33,lk_Program[ID],lk_Program[Name])</f>
        <v>Murrumbidgee Ice</v>
      </c>
      <c r="L33" t="str">
        <f>_xlfn.XLOOKUP(I33,_stats_lk_MeasureGroup[ID],_stats_lk_MeasureGroup[MeasureName])</f>
        <v>PhysicalHealthCausedProbs</v>
      </c>
      <c r="M33" t="str">
        <f>_xlfn.XLOOKUP(F33,lk_Drugs[ID],lk_Drugs[Name])</f>
        <v>Methamphetamine</v>
      </c>
    </row>
    <row r="34" spans="1:13" hidden="1" x14ac:dyDescent="0.35">
      <c r="A34">
        <v>593</v>
      </c>
      <c r="B34">
        <v>1</v>
      </c>
      <c r="C34">
        <v>1</v>
      </c>
      <c r="D34">
        <v>1</v>
      </c>
      <c r="E34">
        <v>9</v>
      </c>
      <c r="F34">
        <v>24</v>
      </c>
      <c r="G34">
        <v>5</v>
      </c>
      <c r="H34">
        <v>1</v>
      </c>
      <c r="I34">
        <v>9</v>
      </c>
      <c r="J34">
        <v>3</v>
      </c>
      <c r="K34" t="str">
        <f>_xlfn.XLOOKUP(E34,lk_Program[ID],lk_Program[Name])</f>
        <v>Goulburn General</v>
      </c>
      <c r="L34" t="str">
        <f>_xlfn.XLOOKUP(I34,_stats_lk_MeasureGroup[ID],_stats_lk_MeasureGroup[MeasureName])</f>
        <v>PhysicalHealthCausedProbs</v>
      </c>
      <c r="M34" t="str">
        <f>_xlfn.XLOOKUP(F34,lk_Drugs[ID],lk_Drugs[Name])</f>
        <v>Ethanol</v>
      </c>
    </row>
    <row r="35" spans="1:13" hidden="1" x14ac:dyDescent="0.35">
      <c r="A35">
        <v>594</v>
      </c>
      <c r="B35">
        <v>0</v>
      </c>
      <c r="D35">
        <v>0</v>
      </c>
      <c r="E35">
        <v>12</v>
      </c>
      <c r="F35">
        <v>59</v>
      </c>
      <c r="G35">
        <v>1</v>
      </c>
      <c r="H35">
        <v>0</v>
      </c>
      <c r="I35">
        <v>9</v>
      </c>
      <c r="J35">
        <v>3</v>
      </c>
      <c r="K35" t="str">
        <f>_xlfn.XLOOKUP(E35,lk_Program[ID],lk_Program[Name])</f>
        <v>Murrumbidgee Pre/Post</v>
      </c>
      <c r="L35" t="str">
        <f>_xlfn.XLOOKUP(I35,_stats_lk_MeasureGroup[ID],_stats_lk_MeasureGroup[MeasureName])</f>
        <v>PhysicalHealthCausedProbs</v>
      </c>
      <c r="M35" t="str">
        <f>_xlfn.XLOOKUP(F35,lk_Drugs[ID],lk_Drugs[Name])</f>
        <v>Dexamphetamine</v>
      </c>
    </row>
    <row r="36" spans="1:13" hidden="1" x14ac:dyDescent="0.35">
      <c r="A36">
        <v>595</v>
      </c>
      <c r="B36">
        <v>0.62</v>
      </c>
      <c r="C36">
        <v>0.36</v>
      </c>
      <c r="D36">
        <v>0.31</v>
      </c>
      <c r="E36">
        <v>10</v>
      </c>
      <c r="F36">
        <v>60</v>
      </c>
      <c r="G36">
        <v>26</v>
      </c>
      <c r="H36">
        <v>11</v>
      </c>
      <c r="I36">
        <v>9</v>
      </c>
      <c r="J36">
        <v>3</v>
      </c>
      <c r="K36" t="str">
        <f>_xlfn.XLOOKUP(E36,lk_Program[ID],lk_Program[Name])</f>
        <v>Goulburn Ice</v>
      </c>
      <c r="L36" t="str">
        <f>_xlfn.XLOOKUP(I36,_stats_lk_MeasureGroup[ID],_stats_lk_MeasureGroup[MeasureName])</f>
        <v>PhysicalHealthCausedProbs</v>
      </c>
      <c r="M36" t="str">
        <f>_xlfn.XLOOKUP(F36,lk_Drugs[ID],lk_Drugs[Name])</f>
        <v>Methamphetamine</v>
      </c>
    </row>
    <row r="37" spans="1:13" hidden="1" x14ac:dyDescent="0.35">
      <c r="A37">
        <v>596</v>
      </c>
      <c r="B37">
        <v>0</v>
      </c>
      <c r="D37">
        <v>0</v>
      </c>
      <c r="E37">
        <v>14</v>
      </c>
      <c r="F37">
        <v>180</v>
      </c>
      <c r="G37">
        <v>1</v>
      </c>
      <c r="H37">
        <v>0</v>
      </c>
      <c r="I37">
        <v>9</v>
      </c>
      <c r="J37">
        <v>3</v>
      </c>
      <c r="K37" t="str">
        <f>_xlfn.XLOOKUP(E37,lk_Program[ID],lk_Program[Name])</f>
        <v>Murrumbidgee Headspace Griffith</v>
      </c>
      <c r="L37" t="str">
        <f>_xlfn.XLOOKUP(I37,_stats_lk_MeasureGroup[ID],_stats_lk_MeasureGroup[MeasureName])</f>
        <v>PhysicalHealthCausedProbs</v>
      </c>
      <c r="M37" t="str">
        <f>_xlfn.XLOOKUP(F37,lk_Drugs[ID],lk_Drugs[Name])</f>
        <v>Cannabinoids and Related Drugs, n.f.d.</v>
      </c>
    </row>
    <row r="38" spans="1:13" hidden="1" x14ac:dyDescent="0.35">
      <c r="A38">
        <v>597</v>
      </c>
      <c r="B38">
        <v>3</v>
      </c>
      <c r="D38">
        <v>2</v>
      </c>
      <c r="E38">
        <v>7</v>
      </c>
      <c r="F38">
        <v>37</v>
      </c>
      <c r="G38">
        <v>1</v>
      </c>
      <c r="H38">
        <v>0</v>
      </c>
      <c r="I38">
        <v>9</v>
      </c>
      <c r="J38">
        <v>3</v>
      </c>
      <c r="K38" t="str">
        <f>_xlfn.XLOOKUP(E38,lk_Program[ID],lk_Program[Name])</f>
        <v>Bega</v>
      </c>
      <c r="L38" t="str">
        <f>_xlfn.XLOOKUP(I38,_stats_lk_MeasureGroup[ID],_stats_lk_MeasureGroup[MeasureName])</f>
        <v>PhysicalHealthCausedProbs</v>
      </c>
      <c r="M38" t="str">
        <f>_xlfn.XLOOKUP(F38,lk_Drugs[ID],lk_Drugs[Name])</f>
        <v>Benzodiazepines, n.f.d.</v>
      </c>
    </row>
    <row r="39" spans="1:13" hidden="1" x14ac:dyDescent="0.35">
      <c r="A39">
        <v>598</v>
      </c>
      <c r="B39">
        <v>0</v>
      </c>
      <c r="C39">
        <v>0</v>
      </c>
      <c r="D39">
        <v>0</v>
      </c>
      <c r="E39">
        <v>5</v>
      </c>
      <c r="F39">
        <v>57</v>
      </c>
      <c r="G39">
        <v>2</v>
      </c>
      <c r="H39">
        <v>1</v>
      </c>
      <c r="I39">
        <v>9</v>
      </c>
      <c r="J39">
        <v>3</v>
      </c>
      <c r="K39" t="str">
        <f>_xlfn.XLOOKUP(E39,lk_Program[ID],lk_Program[Name])</f>
        <v>Eurobodalla</v>
      </c>
      <c r="L39" t="str">
        <f>_xlfn.XLOOKUP(I39,_stats_lk_MeasureGroup[ID],_stats_lk_MeasureGroup[MeasureName])</f>
        <v>PhysicalHealthCausedProbs</v>
      </c>
      <c r="M39" t="str">
        <f>_xlfn.XLOOKUP(F39,lk_Drugs[ID],lk_Drugs[Name])</f>
        <v>Amphetamines, n.f.d.</v>
      </c>
    </row>
    <row r="40" spans="1:13" hidden="1" x14ac:dyDescent="0.35">
      <c r="A40">
        <v>599</v>
      </c>
      <c r="B40">
        <v>0</v>
      </c>
      <c r="D40">
        <v>0</v>
      </c>
      <c r="E40">
        <v>13</v>
      </c>
      <c r="F40">
        <v>24</v>
      </c>
      <c r="G40">
        <v>3</v>
      </c>
      <c r="H40">
        <v>0</v>
      </c>
      <c r="I40">
        <v>9</v>
      </c>
      <c r="J40">
        <v>3</v>
      </c>
      <c r="K40" t="str">
        <f>_xlfn.XLOOKUP(E40,lk_Program[ID],lk_Program[Name])</f>
        <v>Murrumbidgee Work It Out</v>
      </c>
      <c r="L40" t="str">
        <f>_xlfn.XLOOKUP(I40,_stats_lk_MeasureGroup[ID],_stats_lk_MeasureGroup[MeasureName])</f>
        <v>PhysicalHealthCausedProbs</v>
      </c>
      <c r="M40" t="str">
        <f>_xlfn.XLOOKUP(F40,lk_Drugs[ID],lk_Drugs[Name])</f>
        <v>Ethanol</v>
      </c>
    </row>
    <row r="41" spans="1:13" x14ac:dyDescent="0.35">
      <c r="A41">
        <v>600</v>
      </c>
      <c r="B41">
        <v>1</v>
      </c>
      <c r="D41">
        <v>1</v>
      </c>
      <c r="E41">
        <v>1</v>
      </c>
      <c r="F41">
        <v>18</v>
      </c>
      <c r="G41">
        <v>1</v>
      </c>
      <c r="H41">
        <v>0</v>
      </c>
      <c r="I41">
        <v>9</v>
      </c>
      <c r="J41">
        <v>3</v>
      </c>
      <c r="K41" t="str">
        <f>_xlfn.XLOOKUP(E41,lk_Program[ID],lk_Program[Name])</f>
        <v>TSS</v>
      </c>
      <c r="L41" t="str">
        <f>_xlfn.XLOOKUP(I41,_stats_lk_MeasureGroup[ID],_stats_lk_MeasureGroup[MeasureName])</f>
        <v>PhysicalHealthCausedProbs</v>
      </c>
      <c r="M41" t="str">
        <f>_xlfn.XLOOKUP(F41,lk_Drugs[ID],lk_Drugs[Name])</f>
        <v>Methadone</v>
      </c>
    </row>
    <row r="42" spans="1:13" x14ac:dyDescent="0.35">
      <c r="A42">
        <v>601</v>
      </c>
      <c r="B42">
        <v>1.59</v>
      </c>
      <c r="C42">
        <v>1.57</v>
      </c>
      <c r="D42">
        <v>1.36</v>
      </c>
      <c r="E42">
        <v>1</v>
      </c>
      <c r="F42">
        <v>24</v>
      </c>
      <c r="G42">
        <v>190</v>
      </c>
      <c r="H42">
        <v>77</v>
      </c>
      <c r="I42">
        <v>9</v>
      </c>
      <c r="J42">
        <v>3</v>
      </c>
      <c r="K42" t="str">
        <f>_xlfn.XLOOKUP(E42,lk_Program[ID],lk_Program[Name])</f>
        <v>TSS</v>
      </c>
      <c r="L42" t="str">
        <f>_xlfn.XLOOKUP(I42,_stats_lk_MeasureGroup[ID],_stats_lk_MeasureGroup[MeasureName])</f>
        <v>PhysicalHealthCausedProbs</v>
      </c>
      <c r="M42" t="str">
        <f>_xlfn.XLOOKUP(F42,lk_Drugs[ID],lk_Drugs[Name])</f>
        <v>Ethanol</v>
      </c>
    </row>
    <row r="43" spans="1:13" hidden="1" x14ac:dyDescent="0.35">
      <c r="A43">
        <v>602</v>
      </c>
      <c r="B43">
        <v>0</v>
      </c>
      <c r="D43">
        <v>0</v>
      </c>
      <c r="E43">
        <v>12</v>
      </c>
      <c r="F43">
        <v>60</v>
      </c>
      <c r="G43">
        <v>1</v>
      </c>
      <c r="H43">
        <v>0</v>
      </c>
      <c r="I43">
        <v>9</v>
      </c>
      <c r="J43">
        <v>3</v>
      </c>
      <c r="K43" t="str">
        <f>_xlfn.XLOOKUP(E43,lk_Program[ID],lk_Program[Name])</f>
        <v>Murrumbidgee Pre/Post</v>
      </c>
      <c r="L43" t="str">
        <f>_xlfn.XLOOKUP(I43,_stats_lk_MeasureGroup[ID],_stats_lk_MeasureGroup[MeasureName])</f>
        <v>PhysicalHealthCausedProbs</v>
      </c>
      <c r="M43" t="str">
        <f>_xlfn.XLOOKUP(F43,lk_Drugs[ID],lk_Drugs[Name])</f>
        <v>Methamphetamine</v>
      </c>
    </row>
    <row r="44" spans="1:13" hidden="1" x14ac:dyDescent="0.35">
      <c r="A44">
        <v>603</v>
      </c>
      <c r="B44">
        <v>0.38</v>
      </c>
      <c r="C44">
        <v>0.67</v>
      </c>
      <c r="D44">
        <v>0.63</v>
      </c>
      <c r="E44">
        <v>5</v>
      </c>
      <c r="F44">
        <v>180</v>
      </c>
      <c r="G44">
        <v>8</v>
      </c>
      <c r="H44">
        <v>3</v>
      </c>
      <c r="I44">
        <v>9</v>
      </c>
      <c r="J44">
        <v>3</v>
      </c>
      <c r="K44" t="str">
        <f>_xlfn.XLOOKUP(E44,lk_Program[ID],lk_Program[Name])</f>
        <v>Eurobodalla</v>
      </c>
      <c r="L44" t="str">
        <f>_xlfn.XLOOKUP(I44,_stats_lk_MeasureGroup[ID],_stats_lk_MeasureGroup[MeasureName])</f>
        <v>PhysicalHealthCausedProbs</v>
      </c>
      <c r="M44" t="str">
        <f>_xlfn.XLOOKUP(F44,lk_Drugs[ID],lk_Drugs[Name])</f>
        <v>Cannabinoids and Related Drugs, n.f.d.</v>
      </c>
    </row>
    <row r="45" spans="1:13" hidden="1" x14ac:dyDescent="0.35">
      <c r="A45">
        <v>604</v>
      </c>
      <c r="B45">
        <v>0</v>
      </c>
      <c r="D45">
        <v>0</v>
      </c>
      <c r="E45">
        <v>6</v>
      </c>
      <c r="F45">
        <v>24</v>
      </c>
      <c r="G45">
        <v>1</v>
      </c>
      <c r="H45">
        <v>0</v>
      </c>
      <c r="I45">
        <v>9</v>
      </c>
      <c r="J45">
        <v>3</v>
      </c>
      <c r="K45" t="str">
        <f>_xlfn.XLOOKUP(E45,lk_Program[ID],lk_Program[Name])</f>
        <v>Monaro</v>
      </c>
      <c r="L45" t="str">
        <f>_xlfn.XLOOKUP(I45,_stats_lk_MeasureGroup[ID],_stats_lk_MeasureGroup[MeasureName])</f>
        <v>PhysicalHealthCausedProbs</v>
      </c>
      <c r="M45" t="str">
        <f>_xlfn.XLOOKUP(F45,lk_Drugs[ID],lk_Drugs[Name])</f>
        <v>Ethanol</v>
      </c>
    </row>
    <row r="46" spans="1:13" hidden="1" x14ac:dyDescent="0.35">
      <c r="A46">
        <v>605</v>
      </c>
      <c r="B46">
        <v>3</v>
      </c>
      <c r="C46">
        <v>0</v>
      </c>
      <c r="D46">
        <v>0</v>
      </c>
      <c r="E46">
        <v>7</v>
      </c>
      <c r="F46">
        <v>180</v>
      </c>
      <c r="G46">
        <v>2</v>
      </c>
      <c r="H46">
        <v>1</v>
      </c>
      <c r="I46">
        <v>9</v>
      </c>
      <c r="J46">
        <v>3</v>
      </c>
      <c r="K46" t="str">
        <f>_xlfn.XLOOKUP(E46,lk_Program[ID],lk_Program[Name])</f>
        <v>Bega</v>
      </c>
      <c r="L46" t="str">
        <f>_xlfn.XLOOKUP(I46,_stats_lk_MeasureGroup[ID],_stats_lk_MeasureGroup[MeasureName])</f>
        <v>PhysicalHealthCausedProbs</v>
      </c>
      <c r="M46" t="str">
        <f>_xlfn.XLOOKUP(F46,lk_Drugs[ID],lk_Drugs[Name])</f>
        <v>Cannabinoids and Related Drugs, n.f.d.</v>
      </c>
    </row>
    <row r="47" spans="1:13" x14ac:dyDescent="0.35">
      <c r="A47">
        <v>606</v>
      </c>
      <c r="B47">
        <v>1.25</v>
      </c>
      <c r="C47">
        <v>0</v>
      </c>
      <c r="D47">
        <v>1</v>
      </c>
      <c r="E47">
        <v>1</v>
      </c>
      <c r="F47">
        <v>101</v>
      </c>
      <c r="G47">
        <v>16</v>
      </c>
      <c r="H47">
        <v>1</v>
      </c>
      <c r="I47">
        <v>9</v>
      </c>
      <c r="J47">
        <v>3</v>
      </c>
      <c r="K47" t="str">
        <f>_xlfn.XLOOKUP(E47,lk_Program[ID],lk_Program[Name])</f>
        <v>TSS</v>
      </c>
      <c r="L47" t="str">
        <f>_xlfn.XLOOKUP(I47,_stats_lk_MeasureGroup[ID],_stats_lk_MeasureGroup[MeasureName])</f>
        <v>PhysicalHealthCausedProbs</v>
      </c>
      <c r="M47" t="str">
        <f>_xlfn.XLOOKUP(F47,lk_Drugs[ID],lk_Drugs[Name])</f>
        <v>Nicotine</v>
      </c>
    </row>
    <row r="48" spans="1:13" hidden="1" x14ac:dyDescent="0.35">
      <c r="A48">
        <v>607</v>
      </c>
      <c r="B48">
        <v>1.75</v>
      </c>
      <c r="C48">
        <v>2</v>
      </c>
      <c r="D48">
        <v>1.5</v>
      </c>
      <c r="E48">
        <v>5</v>
      </c>
      <c r="F48">
        <v>60</v>
      </c>
      <c r="G48">
        <v>4</v>
      </c>
      <c r="H48">
        <v>3</v>
      </c>
      <c r="I48">
        <v>9</v>
      </c>
      <c r="J48">
        <v>3</v>
      </c>
      <c r="K48" t="str">
        <f>_xlfn.XLOOKUP(E48,lk_Program[ID],lk_Program[Name])</f>
        <v>Eurobodalla</v>
      </c>
      <c r="L48" t="str">
        <f>_xlfn.XLOOKUP(I48,_stats_lk_MeasureGroup[ID],_stats_lk_MeasureGroup[MeasureName])</f>
        <v>PhysicalHealthCausedProbs</v>
      </c>
      <c r="M48" t="str">
        <f>_xlfn.XLOOKUP(F48,lk_Drugs[ID],lk_Drugs[Name])</f>
        <v>Methamphetamine</v>
      </c>
    </row>
    <row r="49" spans="1:13" hidden="1" x14ac:dyDescent="0.35">
      <c r="A49">
        <v>608</v>
      </c>
      <c r="B49">
        <v>0.33</v>
      </c>
      <c r="C49">
        <v>0</v>
      </c>
      <c r="D49">
        <v>0.33</v>
      </c>
      <c r="E49">
        <v>12</v>
      </c>
      <c r="F49">
        <v>180</v>
      </c>
      <c r="G49">
        <v>3</v>
      </c>
      <c r="H49">
        <v>1</v>
      </c>
      <c r="I49">
        <v>9</v>
      </c>
      <c r="J49">
        <v>3</v>
      </c>
      <c r="K49" t="str">
        <f>_xlfn.XLOOKUP(E49,lk_Program[ID],lk_Program[Name])</f>
        <v>Murrumbidgee Pre/Post</v>
      </c>
      <c r="L49" t="str">
        <f>_xlfn.XLOOKUP(I49,_stats_lk_MeasureGroup[ID],_stats_lk_MeasureGroup[MeasureName])</f>
        <v>PhysicalHealthCausedProbs</v>
      </c>
      <c r="M49" t="str">
        <f>_xlfn.XLOOKUP(F49,lk_Drugs[ID],lk_Drugs[Name])</f>
        <v>Cannabinoids and Related Drugs, n.f.d.</v>
      </c>
    </row>
  </sheetData>
  <autoFilter ref="A1:L49" xr:uid="{F61432F8-D475-436B-A4B8-9C765EBA6D13}">
    <filterColumn colId="10">
      <filters>
        <filter val="TS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3E33-7C35-478D-BB4D-74E22945526F}">
  <dimension ref="A1:U27"/>
  <sheetViews>
    <sheetView tabSelected="1" workbookViewId="0">
      <selection activeCell="H36" sqref="H36"/>
    </sheetView>
  </sheetViews>
  <sheetFormatPr defaultRowHeight="14.5" x14ac:dyDescent="0.35"/>
  <cols>
    <col min="1" max="1" width="23.90625" bestFit="1" customWidth="1"/>
    <col min="2" max="2" width="9" bestFit="1" customWidth="1"/>
    <col min="5" max="5" width="15.453125" bestFit="1" customWidth="1"/>
    <col min="6" max="6" width="18.81640625" bestFit="1" customWidth="1"/>
    <col min="7" max="7" width="13" bestFit="1" customWidth="1"/>
    <col min="8" max="8" width="23.90625" bestFit="1" customWidth="1"/>
    <col min="9" max="9" width="33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s="1" t="s">
        <v>83</v>
      </c>
      <c r="H1" s="1" t="s">
        <v>84</v>
      </c>
      <c r="I1" t="s">
        <v>91</v>
      </c>
      <c r="L1" t="s">
        <v>0</v>
      </c>
      <c r="M1" t="s">
        <v>1</v>
      </c>
      <c r="N1" t="s">
        <v>2</v>
      </c>
      <c r="O1" t="s">
        <v>3</v>
      </c>
      <c r="P1" t="s">
        <v>5</v>
      </c>
      <c r="Q1" t="s">
        <v>6</v>
      </c>
      <c r="R1" t="s">
        <v>7</v>
      </c>
      <c r="S1" s="1" t="s">
        <v>83</v>
      </c>
      <c r="T1" s="1" t="s">
        <v>84</v>
      </c>
      <c r="U1" t="s">
        <v>91</v>
      </c>
    </row>
    <row r="2" spans="1:21" x14ac:dyDescent="0.35">
      <c r="A2">
        <v>583</v>
      </c>
      <c r="B2">
        <v>1.64</v>
      </c>
      <c r="C2">
        <v>1.52</v>
      </c>
      <c r="D2">
        <v>1.53</v>
      </c>
      <c r="E2">
        <v>74</v>
      </c>
      <c r="F2">
        <v>27</v>
      </c>
      <c r="G2" t="s">
        <v>45</v>
      </c>
      <c r="H2" t="s">
        <v>25</v>
      </c>
      <c r="I2" t="s">
        <v>270</v>
      </c>
      <c r="L2" s="6">
        <v>567</v>
      </c>
      <c r="M2" s="6">
        <v>0</v>
      </c>
      <c r="N2" s="6"/>
      <c r="O2" s="6">
        <v>0</v>
      </c>
      <c r="P2" s="6">
        <v>99</v>
      </c>
      <c r="Q2" s="6">
        <v>1</v>
      </c>
      <c r="R2" s="6">
        <v>0</v>
      </c>
      <c r="S2" s="6" t="s">
        <v>45</v>
      </c>
      <c r="T2" s="6" t="s">
        <v>25</v>
      </c>
      <c r="U2" s="6" t="s">
        <v>189</v>
      </c>
    </row>
    <row r="3" spans="1:21" x14ac:dyDescent="0.35">
      <c r="A3">
        <v>591</v>
      </c>
      <c r="B3">
        <v>1.42</v>
      </c>
      <c r="C3">
        <v>1.43</v>
      </c>
      <c r="D3">
        <v>1.58</v>
      </c>
      <c r="E3">
        <v>24</v>
      </c>
      <c r="F3">
        <v>7</v>
      </c>
      <c r="G3" t="s">
        <v>45</v>
      </c>
      <c r="H3" t="s">
        <v>25</v>
      </c>
      <c r="I3" t="s">
        <v>95</v>
      </c>
      <c r="L3" s="6">
        <v>568</v>
      </c>
      <c r="M3" s="6">
        <v>4</v>
      </c>
      <c r="N3" s="6">
        <v>4</v>
      </c>
      <c r="O3" s="6">
        <v>4</v>
      </c>
      <c r="P3" s="6">
        <v>7</v>
      </c>
      <c r="Q3" s="6">
        <v>1</v>
      </c>
      <c r="R3" s="6">
        <v>1</v>
      </c>
      <c r="S3" s="6" t="s">
        <v>45</v>
      </c>
      <c r="T3" s="6" t="s">
        <v>25</v>
      </c>
      <c r="U3" s="6" t="s">
        <v>98</v>
      </c>
    </row>
    <row r="4" spans="1:21" x14ac:dyDescent="0.35">
      <c r="A4">
        <v>601</v>
      </c>
      <c r="B4">
        <v>1.59</v>
      </c>
      <c r="C4">
        <v>1.57</v>
      </c>
      <c r="D4">
        <v>1.36</v>
      </c>
      <c r="E4">
        <v>190</v>
      </c>
      <c r="F4">
        <v>77</v>
      </c>
      <c r="G4" t="s">
        <v>45</v>
      </c>
      <c r="H4" t="s">
        <v>25</v>
      </c>
      <c r="I4" t="s">
        <v>115</v>
      </c>
      <c r="L4" s="6">
        <v>578</v>
      </c>
      <c r="M4" s="6">
        <v>0</v>
      </c>
      <c r="N4" s="6"/>
      <c r="O4" s="6">
        <v>0</v>
      </c>
      <c r="P4" s="6">
        <v>11</v>
      </c>
      <c r="Q4" s="6">
        <v>1</v>
      </c>
      <c r="R4" s="6">
        <v>0</v>
      </c>
      <c r="S4" s="6" t="s">
        <v>45</v>
      </c>
      <c r="T4" s="6" t="s">
        <v>25</v>
      </c>
      <c r="U4" s="6" t="s">
        <v>102</v>
      </c>
    </row>
    <row r="5" spans="1:21" x14ac:dyDescent="0.35">
      <c r="A5">
        <v>606</v>
      </c>
      <c r="B5">
        <v>1.25</v>
      </c>
      <c r="C5">
        <v>0</v>
      </c>
      <c r="D5">
        <v>1</v>
      </c>
      <c r="E5">
        <v>16</v>
      </c>
      <c r="F5">
        <v>1</v>
      </c>
      <c r="G5" t="s">
        <v>45</v>
      </c>
      <c r="H5" t="s">
        <v>25</v>
      </c>
      <c r="I5" t="s">
        <v>191</v>
      </c>
      <c r="L5">
        <v>583</v>
      </c>
      <c r="M5">
        <v>1.64</v>
      </c>
      <c r="N5">
        <v>1.52</v>
      </c>
      <c r="O5">
        <v>1.53</v>
      </c>
      <c r="P5">
        <v>180</v>
      </c>
      <c r="Q5">
        <v>74</v>
      </c>
      <c r="R5">
        <v>27</v>
      </c>
      <c r="S5" t="s">
        <v>45</v>
      </c>
      <c r="T5" t="s">
        <v>25</v>
      </c>
      <c r="U5" t="s">
        <v>270</v>
      </c>
    </row>
    <row r="6" spans="1:21" x14ac:dyDescent="0.35">
      <c r="B6">
        <f>SUMPRODUCT(B2:B5,E2:E5)</f>
        <v>477.54</v>
      </c>
      <c r="C6">
        <f>SUMPRODUCT(C2:C5,F2:F5)</f>
        <v>171.94</v>
      </c>
      <c r="D6">
        <f>SUMPRODUCT(D2:D5,E2:E5)</f>
        <v>425.54</v>
      </c>
      <c r="E6">
        <f>SUM(E2:E5)</f>
        <v>304</v>
      </c>
      <c r="F6">
        <f>SUM(F2:F5)</f>
        <v>112</v>
      </c>
      <c r="L6" s="6">
        <v>585</v>
      </c>
      <c r="M6" s="6">
        <v>2.33</v>
      </c>
      <c r="N6" s="6"/>
      <c r="O6" s="6">
        <v>2.33</v>
      </c>
      <c r="P6" s="6">
        <v>60</v>
      </c>
      <c r="Q6" s="6">
        <v>3</v>
      </c>
      <c r="R6" s="6">
        <v>0</v>
      </c>
      <c r="S6" s="6" t="s">
        <v>45</v>
      </c>
      <c r="T6" s="6" t="s">
        <v>25</v>
      </c>
      <c r="U6" s="6" t="s">
        <v>150</v>
      </c>
    </row>
    <row r="7" spans="1:21" x14ac:dyDescent="0.35">
      <c r="L7">
        <v>591</v>
      </c>
      <c r="M7">
        <v>1.42</v>
      </c>
      <c r="N7">
        <v>1.43</v>
      </c>
      <c r="O7">
        <v>1.58</v>
      </c>
      <c r="P7">
        <v>3</v>
      </c>
      <c r="Q7">
        <v>24</v>
      </c>
      <c r="R7">
        <v>7</v>
      </c>
      <c r="S7" t="s">
        <v>45</v>
      </c>
      <c r="T7" t="s">
        <v>25</v>
      </c>
      <c r="U7" t="s">
        <v>95</v>
      </c>
    </row>
    <row r="8" spans="1:21" x14ac:dyDescent="0.35">
      <c r="L8" s="6">
        <v>600</v>
      </c>
      <c r="M8" s="6">
        <v>1</v>
      </c>
      <c r="N8" s="6"/>
      <c r="O8" s="6">
        <v>1</v>
      </c>
      <c r="P8" s="6">
        <v>18</v>
      </c>
      <c r="Q8" s="6">
        <v>1</v>
      </c>
      <c r="R8" s="6">
        <v>0</v>
      </c>
      <c r="S8" s="6" t="s">
        <v>45</v>
      </c>
      <c r="T8" s="6" t="s">
        <v>25</v>
      </c>
      <c r="U8" s="6" t="s">
        <v>109</v>
      </c>
    </row>
    <row r="9" spans="1:21" x14ac:dyDescent="0.35">
      <c r="B9" t="s">
        <v>283</v>
      </c>
      <c r="C9" t="s">
        <v>284</v>
      </c>
      <c r="D9" t="s">
        <v>285</v>
      </c>
      <c r="L9">
        <v>601</v>
      </c>
      <c r="M9">
        <v>1.59</v>
      </c>
      <c r="N9">
        <v>1.57</v>
      </c>
      <c r="O9">
        <v>1.36</v>
      </c>
      <c r="P9">
        <v>24</v>
      </c>
      <c r="Q9">
        <v>190</v>
      </c>
      <c r="R9">
        <v>77</v>
      </c>
      <c r="S9" t="s">
        <v>45</v>
      </c>
      <c r="T9" t="s">
        <v>25</v>
      </c>
      <c r="U9" t="s">
        <v>115</v>
      </c>
    </row>
    <row r="10" spans="1:21" x14ac:dyDescent="0.35">
      <c r="A10" t="s">
        <v>25</v>
      </c>
      <c r="B10">
        <f>B6/E6</f>
        <v>1.5708552631578947</v>
      </c>
      <c r="C10">
        <f>C6/F6</f>
        <v>1.5351785714285715</v>
      </c>
      <c r="D10">
        <f>D6/E6</f>
        <v>1.3998026315789474</v>
      </c>
      <c r="L10">
        <v>606</v>
      </c>
      <c r="M10">
        <v>1.25</v>
      </c>
      <c r="N10">
        <v>0</v>
      </c>
      <c r="O10">
        <v>1</v>
      </c>
      <c r="P10">
        <v>101</v>
      </c>
      <c r="Q10">
        <v>16</v>
      </c>
      <c r="R10">
        <v>1</v>
      </c>
      <c r="S10" t="s">
        <v>45</v>
      </c>
      <c r="T10" t="s">
        <v>25</v>
      </c>
      <c r="U10" t="s">
        <v>191</v>
      </c>
    </row>
    <row r="11" spans="1:21" x14ac:dyDescent="0.35">
      <c r="M11">
        <f>SUMPRODUCT(M2:M10,P2:P10)</f>
        <v>649.66999999999996</v>
      </c>
      <c r="N11">
        <f>SUMPRODUCT(N2:N10,Q2:Q10)</f>
        <v>449.1</v>
      </c>
      <c r="O11">
        <f>SUMPRODUCT(O2:O10,P2:P10)</f>
        <v>599.57999999999993</v>
      </c>
      <c r="P11">
        <f>SUM(P2:P10)</f>
        <v>503</v>
      </c>
      <c r="Q11">
        <f>SUM(Q2:Q10)</f>
        <v>311</v>
      </c>
      <c r="R11">
        <f>SUM(R2:R10)</f>
        <v>113</v>
      </c>
    </row>
    <row r="14" spans="1:21" x14ac:dyDescent="0.35">
      <c r="M14">
        <f>M11/Q11</f>
        <v>2.0889710610932473</v>
      </c>
      <c r="N14">
        <f>N11/R11</f>
        <v>3.9743362831858411</v>
      </c>
      <c r="O14">
        <f>O11/R11</f>
        <v>5.3060176991150438</v>
      </c>
    </row>
    <row r="19" spans="9:9" ht="18.5" x14ac:dyDescent="0.45">
      <c r="I19" s="7" t="s">
        <v>291</v>
      </c>
    </row>
    <row r="25" spans="9:9" x14ac:dyDescent="0.35">
      <c r="I25">
        <v>74</v>
      </c>
    </row>
    <row r="26" spans="9:9" x14ac:dyDescent="0.35">
      <c r="I26">
        <v>24</v>
      </c>
    </row>
    <row r="27" spans="9:9" x14ac:dyDescent="0.35">
      <c r="I27">
        <v>190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2BC-8F42-4B4A-953F-16CEC08B7842}">
  <sheetPr filterMode="1"/>
  <dimension ref="A1:M558"/>
  <sheetViews>
    <sheetView workbookViewId="0">
      <pane ySplit="1" topLeftCell="A2" activePane="bottomLeft" state="frozen"/>
      <selection pane="bottomLeft" activeCell="K1" sqref="K1:L1"/>
    </sheetView>
  </sheetViews>
  <sheetFormatPr defaultRowHeight="14.5" x14ac:dyDescent="0.35"/>
  <cols>
    <col min="1" max="1" width="3.81640625" bestFit="1" customWidth="1"/>
    <col min="2" max="2" width="9.54296875" bestFit="1" customWidth="1"/>
    <col min="3" max="3" width="9.08984375" bestFit="1" customWidth="1"/>
    <col min="4" max="4" width="13.6328125" customWidth="1"/>
    <col min="5" max="5" width="13.08984375" customWidth="1"/>
    <col min="6" max="6" width="15.36328125" customWidth="1"/>
    <col min="7" max="7" width="18.6328125" customWidth="1"/>
    <col min="8" max="8" width="24" customWidth="1"/>
    <col min="9" max="9" width="15.36328125" bestFit="1" customWidth="1"/>
    <col min="10" max="10" width="15.81640625" bestFit="1" customWidth="1"/>
    <col min="11" max="11" width="32.7265625" bestFit="1" customWidth="1"/>
    <col min="12" max="12" width="33.08984375" bestFit="1" customWidth="1"/>
    <col min="13" max="13" width="33.7265625" bestFit="1" customWidth="1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83</v>
      </c>
      <c r="L1" s="1" t="s">
        <v>84</v>
      </c>
      <c r="M1" s="1" t="s">
        <v>91</v>
      </c>
    </row>
    <row r="2" spans="1:13" hidden="1" x14ac:dyDescent="0.35">
      <c r="A2">
        <v>4</v>
      </c>
      <c r="B2">
        <v>2</v>
      </c>
      <c r="D2">
        <v>0</v>
      </c>
      <c r="E2">
        <v>1</v>
      </c>
      <c r="F2">
        <v>11</v>
      </c>
      <c r="G2">
        <v>1</v>
      </c>
      <c r="H2">
        <v>0</v>
      </c>
      <c r="I2">
        <v>15</v>
      </c>
      <c r="J2">
        <v>1</v>
      </c>
      <c r="K2" t="str">
        <f>_xlfn.XLOOKUP(E2,lk_Program[ID],lk_Program[Name])</f>
        <v>TSS</v>
      </c>
      <c r="L2" t="str">
        <f>_xlfn.XLOOKUP(I2,_stats_lk_MeasureGroup[ID],_stats_lk_MeasureGroup[MeasureName])</f>
        <v>NumDaysIn28</v>
      </c>
    </row>
    <row r="3" spans="1:13" hidden="1" x14ac:dyDescent="0.35">
      <c r="A3">
        <v>5</v>
      </c>
      <c r="B3">
        <v>0</v>
      </c>
      <c r="D3">
        <v>24</v>
      </c>
      <c r="E3">
        <v>5</v>
      </c>
      <c r="F3">
        <v>11</v>
      </c>
      <c r="G3">
        <v>1</v>
      </c>
      <c r="H3">
        <v>0</v>
      </c>
      <c r="I3">
        <v>15</v>
      </c>
      <c r="J3">
        <v>1</v>
      </c>
      <c r="K3" t="str">
        <f>_xlfn.XLOOKUP(E3,lk_Program[ID],lk_Program[Name])</f>
        <v>Eurobodalla</v>
      </c>
      <c r="L3" t="str">
        <f>_xlfn.XLOOKUP(I3,_stats_lk_MeasureGroup[ID],_stats_lk_MeasureGroup[MeasureName])</f>
        <v>NumDaysIn28</v>
      </c>
    </row>
    <row r="4" spans="1:13" hidden="1" x14ac:dyDescent="0.35">
      <c r="A4">
        <v>6</v>
      </c>
      <c r="B4">
        <v>1</v>
      </c>
      <c r="D4">
        <v>1</v>
      </c>
      <c r="E4">
        <v>1</v>
      </c>
      <c r="F4">
        <v>18</v>
      </c>
      <c r="G4">
        <v>1</v>
      </c>
      <c r="H4">
        <v>0</v>
      </c>
      <c r="I4">
        <v>15</v>
      </c>
      <c r="J4">
        <v>1</v>
      </c>
      <c r="K4" t="str">
        <f>_xlfn.XLOOKUP(E4,lk_Program[ID],lk_Program[Name])</f>
        <v>TSS</v>
      </c>
      <c r="L4" t="str">
        <f>_xlfn.XLOOKUP(I4,_stats_lk_MeasureGroup[ID],_stats_lk_MeasureGroup[MeasureName])</f>
        <v>NumDaysIn28</v>
      </c>
    </row>
    <row r="5" spans="1:13" hidden="1" x14ac:dyDescent="0.35">
      <c r="A5">
        <v>7</v>
      </c>
      <c r="B5">
        <v>13.52</v>
      </c>
      <c r="C5">
        <v>8.86</v>
      </c>
      <c r="D5">
        <v>6.57</v>
      </c>
      <c r="E5">
        <v>1</v>
      </c>
      <c r="F5">
        <v>24</v>
      </c>
      <c r="G5">
        <v>21</v>
      </c>
      <c r="H5">
        <v>7</v>
      </c>
      <c r="I5">
        <v>15</v>
      </c>
      <c r="J5">
        <v>1</v>
      </c>
      <c r="K5" t="str">
        <f>_xlfn.XLOOKUP(E5,lk_Program[ID],lk_Program[Name])</f>
        <v>TSS</v>
      </c>
      <c r="L5" t="str">
        <f>_xlfn.XLOOKUP(I5,_stats_lk_MeasureGroup[ID],_stats_lk_MeasureGroup[MeasureName])</f>
        <v>NumDaysIn28</v>
      </c>
    </row>
    <row r="6" spans="1:13" hidden="1" x14ac:dyDescent="0.35">
      <c r="A6">
        <v>8</v>
      </c>
      <c r="B6">
        <v>17.309999999999999</v>
      </c>
      <c r="C6">
        <v>18</v>
      </c>
      <c r="D6">
        <v>15.73</v>
      </c>
      <c r="E6">
        <v>4</v>
      </c>
      <c r="F6">
        <v>24</v>
      </c>
      <c r="G6">
        <v>26</v>
      </c>
      <c r="H6">
        <v>9</v>
      </c>
      <c r="I6">
        <v>15</v>
      </c>
      <c r="J6">
        <v>1</v>
      </c>
      <c r="K6" t="str">
        <f>_xlfn.XLOOKUP(E6,lk_Program[ID],lk_Program[Name])</f>
        <v>Sapphire Health &amp; Wellbeing Service</v>
      </c>
      <c r="L6" t="str">
        <f>_xlfn.XLOOKUP(I6,_stats_lk_MeasureGroup[ID],_stats_lk_MeasureGroup[MeasureName])</f>
        <v>NumDaysIn28</v>
      </c>
    </row>
    <row r="7" spans="1:13" hidden="1" x14ac:dyDescent="0.35">
      <c r="A7">
        <v>9</v>
      </c>
      <c r="B7">
        <v>13.87</v>
      </c>
      <c r="C7">
        <v>13.38</v>
      </c>
      <c r="D7">
        <v>7.83</v>
      </c>
      <c r="E7">
        <v>5</v>
      </c>
      <c r="F7">
        <v>24</v>
      </c>
      <c r="G7">
        <v>23</v>
      </c>
      <c r="H7">
        <v>13</v>
      </c>
      <c r="I7">
        <v>15</v>
      </c>
      <c r="J7">
        <v>1</v>
      </c>
      <c r="K7" t="str">
        <f>_xlfn.XLOOKUP(E7,lk_Program[ID],lk_Program[Name])</f>
        <v>Eurobodalla</v>
      </c>
      <c r="L7" t="str">
        <f>_xlfn.XLOOKUP(I7,_stats_lk_MeasureGroup[ID],_stats_lk_MeasureGroup[MeasureName])</f>
        <v>NumDaysIn28</v>
      </c>
    </row>
    <row r="8" spans="1:13" hidden="1" x14ac:dyDescent="0.35">
      <c r="A8">
        <v>10</v>
      </c>
      <c r="B8">
        <v>14.89</v>
      </c>
      <c r="C8">
        <v>21.25</v>
      </c>
      <c r="D8">
        <v>9.56</v>
      </c>
      <c r="E8">
        <v>7</v>
      </c>
      <c r="F8">
        <v>24</v>
      </c>
      <c r="G8">
        <v>9</v>
      </c>
      <c r="H8">
        <v>4</v>
      </c>
      <c r="I8">
        <v>15</v>
      </c>
      <c r="J8">
        <v>1</v>
      </c>
      <c r="K8" t="str">
        <f>_xlfn.XLOOKUP(E8,lk_Program[ID],lk_Program[Name])</f>
        <v>Bega</v>
      </c>
      <c r="L8" t="str">
        <f>_xlfn.XLOOKUP(I8,_stats_lk_MeasureGroup[ID],_stats_lk_MeasureGroup[MeasureName])</f>
        <v>NumDaysIn28</v>
      </c>
    </row>
    <row r="9" spans="1:13" hidden="1" x14ac:dyDescent="0.35">
      <c r="A9">
        <v>11</v>
      </c>
      <c r="B9">
        <v>10</v>
      </c>
      <c r="C9">
        <v>20</v>
      </c>
      <c r="D9">
        <v>13</v>
      </c>
      <c r="E9">
        <v>8</v>
      </c>
      <c r="F9">
        <v>24</v>
      </c>
      <c r="G9">
        <v>2</v>
      </c>
      <c r="H9">
        <v>1</v>
      </c>
      <c r="I9">
        <v>15</v>
      </c>
      <c r="J9">
        <v>1</v>
      </c>
      <c r="K9" t="str">
        <f>_xlfn.XLOOKUP(E9,lk_Program[ID],lk_Program[Name])</f>
        <v>Murrumbidgee Ice</v>
      </c>
      <c r="L9" t="str">
        <f>_xlfn.XLOOKUP(I9,_stats_lk_MeasureGroup[ID],_stats_lk_MeasureGroup[MeasureName])</f>
        <v>NumDaysIn28</v>
      </c>
    </row>
    <row r="10" spans="1:13" hidden="1" x14ac:dyDescent="0.35">
      <c r="A10">
        <v>12</v>
      </c>
      <c r="B10">
        <v>16.38</v>
      </c>
      <c r="C10">
        <v>21.83</v>
      </c>
      <c r="D10">
        <v>10.62</v>
      </c>
      <c r="E10">
        <v>9</v>
      </c>
      <c r="F10">
        <v>24</v>
      </c>
      <c r="G10">
        <v>13</v>
      </c>
      <c r="H10">
        <v>6</v>
      </c>
      <c r="I10">
        <v>15</v>
      </c>
      <c r="J10">
        <v>1</v>
      </c>
      <c r="K10" t="str">
        <f>_xlfn.XLOOKUP(E10,lk_Program[ID],lk_Program[Name])</f>
        <v>Goulburn General</v>
      </c>
      <c r="L10" t="str">
        <f>_xlfn.XLOOKUP(I10,_stats_lk_MeasureGroup[ID],_stats_lk_MeasureGroup[MeasureName])</f>
        <v>NumDaysIn28</v>
      </c>
    </row>
    <row r="11" spans="1:13" hidden="1" x14ac:dyDescent="0.35">
      <c r="A11">
        <v>13</v>
      </c>
      <c r="B11">
        <v>7</v>
      </c>
      <c r="C11">
        <v>15</v>
      </c>
      <c r="D11">
        <v>3.33</v>
      </c>
      <c r="E11">
        <v>10</v>
      </c>
      <c r="F11">
        <v>24</v>
      </c>
      <c r="G11">
        <v>3</v>
      </c>
      <c r="H11">
        <v>1</v>
      </c>
      <c r="I11">
        <v>15</v>
      </c>
      <c r="J11">
        <v>1</v>
      </c>
      <c r="K11" t="str">
        <f>_xlfn.XLOOKUP(E11,lk_Program[ID],lk_Program[Name])</f>
        <v>Goulburn Ice</v>
      </c>
      <c r="L11" t="str">
        <f>_xlfn.XLOOKUP(I11,_stats_lk_MeasureGroup[ID],_stats_lk_MeasureGroup[MeasureName])</f>
        <v>NumDaysIn28</v>
      </c>
    </row>
    <row r="12" spans="1:13" hidden="1" x14ac:dyDescent="0.35">
      <c r="A12">
        <v>14</v>
      </c>
      <c r="B12">
        <v>11.2</v>
      </c>
      <c r="C12">
        <v>8.7100000000000009</v>
      </c>
      <c r="D12">
        <v>10.4</v>
      </c>
      <c r="E12">
        <v>12</v>
      </c>
      <c r="F12">
        <v>24</v>
      </c>
      <c r="G12">
        <v>10</v>
      </c>
      <c r="H12">
        <v>7</v>
      </c>
      <c r="I12">
        <v>15</v>
      </c>
      <c r="J12">
        <v>1</v>
      </c>
      <c r="K12" t="str">
        <f>_xlfn.XLOOKUP(E12,lk_Program[ID],lk_Program[Name])</f>
        <v>Murrumbidgee Pre/Post</v>
      </c>
      <c r="L12" t="str">
        <f>_xlfn.XLOOKUP(I12,_stats_lk_MeasureGroup[ID],_stats_lk_MeasureGroup[MeasureName])</f>
        <v>NumDaysIn28</v>
      </c>
    </row>
    <row r="13" spans="1:13" hidden="1" x14ac:dyDescent="0.35">
      <c r="A13">
        <v>15</v>
      </c>
      <c r="B13">
        <v>7.75</v>
      </c>
      <c r="C13">
        <v>2</v>
      </c>
      <c r="D13">
        <v>6.25</v>
      </c>
      <c r="E13">
        <v>13</v>
      </c>
      <c r="F13">
        <v>24</v>
      </c>
      <c r="G13">
        <v>4</v>
      </c>
      <c r="H13">
        <v>1</v>
      </c>
      <c r="I13">
        <v>15</v>
      </c>
      <c r="J13">
        <v>1</v>
      </c>
      <c r="K13" t="str">
        <f>_xlfn.XLOOKUP(E13,lk_Program[ID],lk_Program[Name])</f>
        <v>Murrumbidgee Work It Out</v>
      </c>
      <c r="L13" t="str">
        <f>_xlfn.XLOOKUP(I13,_stats_lk_MeasureGroup[ID],_stats_lk_MeasureGroup[MeasureName])</f>
        <v>NumDaysIn28</v>
      </c>
    </row>
    <row r="14" spans="1:13" hidden="1" x14ac:dyDescent="0.35">
      <c r="A14">
        <v>16</v>
      </c>
      <c r="B14">
        <v>0</v>
      </c>
      <c r="C14">
        <v>14</v>
      </c>
      <c r="D14">
        <v>10</v>
      </c>
      <c r="E14">
        <v>14</v>
      </c>
      <c r="F14">
        <v>24</v>
      </c>
      <c r="G14">
        <v>1</v>
      </c>
      <c r="H14">
        <v>1</v>
      </c>
      <c r="I14">
        <v>15</v>
      </c>
      <c r="J14">
        <v>1</v>
      </c>
      <c r="K14" t="str">
        <f>_xlfn.XLOOKUP(E14,lk_Program[ID],lk_Program[Name])</f>
        <v>Murrumbidgee Headspace Griffith</v>
      </c>
      <c r="L14" t="str">
        <f>_xlfn.XLOOKUP(I14,_stats_lk_MeasureGroup[ID],_stats_lk_MeasureGroup[MeasureName])</f>
        <v>NumDaysIn28</v>
      </c>
    </row>
    <row r="15" spans="1:13" hidden="1" x14ac:dyDescent="0.35">
      <c r="A15">
        <v>17</v>
      </c>
      <c r="B15">
        <v>28</v>
      </c>
      <c r="D15">
        <v>10</v>
      </c>
      <c r="E15">
        <v>7</v>
      </c>
      <c r="F15">
        <v>37</v>
      </c>
      <c r="G15">
        <v>1</v>
      </c>
      <c r="H15">
        <v>0</v>
      </c>
      <c r="I15">
        <v>15</v>
      </c>
      <c r="J15">
        <v>1</v>
      </c>
      <c r="K15" t="str">
        <f>_xlfn.XLOOKUP(E15,lk_Program[ID],lk_Program[Name])</f>
        <v>Bega</v>
      </c>
      <c r="L15" t="str">
        <f>_xlfn.XLOOKUP(I15,_stats_lk_MeasureGroup[ID],_stats_lk_MeasureGroup[MeasureName])</f>
        <v>NumDaysIn28</v>
      </c>
    </row>
    <row r="16" spans="1:13" hidden="1" x14ac:dyDescent="0.35">
      <c r="A16">
        <v>18</v>
      </c>
      <c r="B16">
        <v>2</v>
      </c>
      <c r="C16">
        <v>2</v>
      </c>
      <c r="D16">
        <v>7</v>
      </c>
      <c r="E16">
        <v>4</v>
      </c>
      <c r="F16">
        <v>57</v>
      </c>
      <c r="G16">
        <v>1</v>
      </c>
      <c r="H16">
        <v>1</v>
      </c>
      <c r="I16">
        <v>15</v>
      </c>
      <c r="J16">
        <v>1</v>
      </c>
      <c r="K16" t="str">
        <f>_xlfn.XLOOKUP(E16,lk_Program[ID],lk_Program[Name])</f>
        <v>Sapphire Health &amp; Wellbeing Service</v>
      </c>
      <c r="L16" t="str">
        <f>_xlfn.XLOOKUP(I16,_stats_lk_MeasureGroup[ID],_stats_lk_MeasureGroup[MeasureName])</f>
        <v>NumDaysIn28</v>
      </c>
    </row>
    <row r="17" spans="1:12" hidden="1" x14ac:dyDescent="0.35">
      <c r="A17">
        <v>19</v>
      </c>
      <c r="B17">
        <v>0</v>
      </c>
      <c r="C17">
        <v>0</v>
      </c>
      <c r="D17">
        <v>0</v>
      </c>
      <c r="E17">
        <v>5</v>
      </c>
      <c r="F17">
        <v>57</v>
      </c>
      <c r="G17">
        <v>1</v>
      </c>
      <c r="H17">
        <v>1</v>
      </c>
      <c r="I17">
        <v>15</v>
      </c>
      <c r="J17">
        <v>1</v>
      </c>
      <c r="K17" t="str">
        <f>_xlfn.XLOOKUP(E17,lk_Program[ID],lk_Program[Name])</f>
        <v>Eurobodalla</v>
      </c>
      <c r="L17" t="str">
        <f>_xlfn.XLOOKUP(I17,_stats_lk_MeasureGroup[ID],_stats_lk_MeasureGroup[MeasureName])</f>
        <v>NumDaysIn28</v>
      </c>
    </row>
    <row r="18" spans="1:12" hidden="1" x14ac:dyDescent="0.35">
      <c r="A18">
        <v>20</v>
      </c>
      <c r="B18">
        <v>6.83</v>
      </c>
      <c r="C18">
        <v>10.67</v>
      </c>
      <c r="D18">
        <v>6.33</v>
      </c>
      <c r="E18">
        <v>8</v>
      </c>
      <c r="F18">
        <v>57</v>
      </c>
      <c r="G18">
        <v>6</v>
      </c>
      <c r="H18">
        <v>3</v>
      </c>
      <c r="I18">
        <v>15</v>
      </c>
      <c r="J18">
        <v>1</v>
      </c>
      <c r="K18" t="str">
        <f>_xlfn.XLOOKUP(E18,lk_Program[ID],lk_Program[Name])</f>
        <v>Murrumbidgee Ice</v>
      </c>
      <c r="L18" t="str">
        <f>_xlfn.XLOOKUP(I18,_stats_lk_MeasureGroup[ID],_stats_lk_MeasureGroup[MeasureName])</f>
        <v>NumDaysIn28</v>
      </c>
    </row>
    <row r="19" spans="1:12" hidden="1" x14ac:dyDescent="0.35">
      <c r="A19">
        <v>21</v>
      </c>
      <c r="B19">
        <v>16.329999999999998</v>
      </c>
      <c r="C19">
        <v>6</v>
      </c>
      <c r="D19">
        <v>6.33</v>
      </c>
      <c r="E19">
        <v>10</v>
      </c>
      <c r="F19">
        <v>57</v>
      </c>
      <c r="G19">
        <v>3</v>
      </c>
      <c r="H19">
        <v>2</v>
      </c>
      <c r="I19">
        <v>15</v>
      </c>
      <c r="J19">
        <v>1</v>
      </c>
      <c r="K19" t="str">
        <f>_xlfn.XLOOKUP(E19,lk_Program[ID],lk_Program[Name])</f>
        <v>Goulburn Ice</v>
      </c>
      <c r="L19" t="str">
        <f>_xlfn.XLOOKUP(I19,_stats_lk_MeasureGroup[ID],_stats_lk_MeasureGroup[MeasureName])</f>
        <v>NumDaysIn28</v>
      </c>
    </row>
    <row r="20" spans="1:12" hidden="1" x14ac:dyDescent="0.35">
      <c r="A20">
        <v>22</v>
      </c>
      <c r="B20">
        <v>0</v>
      </c>
      <c r="C20">
        <v>2</v>
      </c>
      <c r="D20">
        <v>0</v>
      </c>
      <c r="E20">
        <v>12</v>
      </c>
      <c r="F20">
        <v>57</v>
      </c>
      <c r="G20">
        <v>1</v>
      </c>
      <c r="H20">
        <v>1</v>
      </c>
      <c r="I20">
        <v>15</v>
      </c>
      <c r="J20">
        <v>1</v>
      </c>
      <c r="K20" t="str">
        <f>_xlfn.XLOOKUP(E20,lk_Program[ID],lk_Program[Name])</f>
        <v>Murrumbidgee Pre/Post</v>
      </c>
      <c r="L20" t="str">
        <f>_xlfn.XLOOKUP(I20,_stats_lk_MeasureGroup[ID],_stats_lk_MeasureGroup[MeasureName])</f>
        <v>NumDaysIn28</v>
      </c>
    </row>
    <row r="21" spans="1:12" hidden="1" x14ac:dyDescent="0.35">
      <c r="A21">
        <v>23</v>
      </c>
      <c r="B21">
        <v>10.67</v>
      </c>
      <c r="C21">
        <v>1</v>
      </c>
      <c r="D21">
        <v>4.33</v>
      </c>
      <c r="E21">
        <v>13</v>
      </c>
      <c r="F21">
        <v>57</v>
      </c>
      <c r="G21">
        <v>3</v>
      </c>
      <c r="H21">
        <v>1</v>
      </c>
      <c r="I21">
        <v>15</v>
      </c>
      <c r="J21">
        <v>1</v>
      </c>
      <c r="K21" t="str">
        <f>_xlfn.XLOOKUP(E21,lk_Program[ID],lk_Program[Name])</f>
        <v>Murrumbidgee Work It Out</v>
      </c>
      <c r="L21" t="str">
        <f>_xlfn.XLOOKUP(I21,_stats_lk_MeasureGroup[ID],_stats_lk_MeasureGroup[MeasureName])</f>
        <v>NumDaysIn28</v>
      </c>
    </row>
    <row r="22" spans="1:12" hidden="1" x14ac:dyDescent="0.35">
      <c r="A22">
        <v>24</v>
      </c>
      <c r="B22">
        <v>0</v>
      </c>
      <c r="D22">
        <v>0</v>
      </c>
      <c r="E22">
        <v>14</v>
      </c>
      <c r="F22">
        <v>57</v>
      </c>
      <c r="G22">
        <v>1</v>
      </c>
      <c r="H22">
        <v>0</v>
      </c>
      <c r="I22">
        <v>15</v>
      </c>
      <c r="J22">
        <v>1</v>
      </c>
      <c r="K22" t="str">
        <f>_xlfn.XLOOKUP(E22,lk_Program[ID],lk_Program[Name])</f>
        <v>Murrumbidgee Headspace Griffith</v>
      </c>
      <c r="L22" t="str">
        <f>_xlfn.XLOOKUP(I22,_stats_lk_MeasureGroup[ID],_stats_lk_MeasureGroup[MeasureName])</f>
        <v>NumDaysIn28</v>
      </c>
    </row>
    <row r="23" spans="1:12" hidden="1" x14ac:dyDescent="0.35">
      <c r="A23">
        <v>25</v>
      </c>
      <c r="B23">
        <v>0</v>
      </c>
      <c r="D23">
        <v>0</v>
      </c>
      <c r="E23">
        <v>12</v>
      </c>
      <c r="F23">
        <v>59</v>
      </c>
      <c r="G23">
        <v>1</v>
      </c>
      <c r="H23">
        <v>0</v>
      </c>
      <c r="I23">
        <v>15</v>
      </c>
      <c r="J23">
        <v>1</v>
      </c>
      <c r="K23" t="str">
        <f>_xlfn.XLOOKUP(E23,lk_Program[ID],lk_Program[Name])</f>
        <v>Murrumbidgee Pre/Post</v>
      </c>
      <c r="L23" t="str">
        <f>_xlfn.XLOOKUP(I23,_stats_lk_MeasureGroup[ID],_stats_lk_MeasureGroup[MeasureName])</f>
        <v>NumDaysIn28</v>
      </c>
    </row>
    <row r="24" spans="1:12" hidden="1" x14ac:dyDescent="0.35">
      <c r="A24">
        <v>26</v>
      </c>
      <c r="B24">
        <v>14</v>
      </c>
      <c r="D24">
        <v>14</v>
      </c>
      <c r="E24">
        <v>1</v>
      </c>
      <c r="F24">
        <v>60</v>
      </c>
      <c r="G24">
        <v>2</v>
      </c>
      <c r="H24">
        <v>0</v>
      </c>
      <c r="I24">
        <v>15</v>
      </c>
      <c r="J24">
        <v>1</v>
      </c>
      <c r="K24" t="str">
        <f>_xlfn.XLOOKUP(E24,lk_Program[ID],lk_Program[Name])</f>
        <v>TSS</v>
      </c>
      <c r="L24" t="str">
        <f>_xlfn.XLOOKUP(I24,_stats_lk_MeasureGroup[ID],_stats_lk_MeasureGroup[MeasureName])</f>
        <v>NumDaysIn28</v>
      </c>
    </row>
    <row r="25" spans="1:12" hidden="1" x14ac:dyDescent="0.35">
      <c r="A25">
        <v>27</v>
      </c>
      <c r="B25">
        <v>4</v>
      </c>
      <c r="C25">
        <v>4</v>
      </c>
      <c r="D25">
        <v>4</v>
      </c>
      <c r="E25">
        <v>4</v>
      </c>
      <c r="F25">
        <v>60</v>
      </c>
      <c r="G25">
        <v>2</v>
      </c>
      <c r="H25">
        <v>2</v>
      </c>
      <c r="I25">
        <v>15</v>
      </c>
      <c r="J25">
        <v>1</v>
      </c>
      <c r="K25" t="str">
        <f>_xlfn.XLOOKUP(E25,lk_Program[ID],lk_Program[Name])</f>
        <v>Sapphire Health &amp; Wellbeing Service</v>
      </c>
      <c r="L25" t="str">
        <f>_xlfn.XLOOKUP(I25,_stats_lk_MeasureGroup[ID],_stats_lk_MeasureGroup[MeasureName])</f>
        <v>NumDaysIn28</v>
      </c>
    </row>
    <row r="26" spans="1:12" hidden="1" x14ac:dyDescent="0.35">
      <c r="A26">
        <v>28</v>
      </c>
      <c r="B26">
        <v>6</v>
      </c>
      <c r="C26">
        <v>3</v>
      </c>
      <c r="D26">
        <v>1</v>
      </c>
      <c r="E26">
        <v>5</v>
      </c>
      <c r="F26">
        <v>60</v>
      </c>
      <c r="G26">
        <v>3</v>
      </c>
      <c r="H26">
        <v>2</v>
      </c>
      <c r="I26">
        <v>15</v>
      </c>
      <c r="J26">
        <v>1</v>
      </c>
      <c r="K26" t="str">
        <f>_xlfn.XLOOKUP(E26,lk_Program[ID],lk_Program[Name])</f>
        <v>Eurobodalla</v>
      </c>
      <c r="L26" t="str">
        <f>_xlfn.XLOOKUP(I26,_stats_lk_MeasureGroup[ID],_stats_lk_MeasureGroup[MeasureName])</f>
        <v>NumDaysIn28</v>
      </c>
    </row>
    <row r="27" spans="1:12" hidden="1" x14ac:dyDescent="0.35">
      <c r="A27">
        <v>29</v>
      </c>
      <c r="B27">
        <v>0</v>
      </c>
      <c r="D27">
        <v>0</v>
      </c>
      <c r="E27">
        <v>6</v>
      </c>
      <c r="F27">
        <v>60</v>
      </c>
      <c r="G27">
        <v>1</v>
      </c>
      <c r="H27">
        <v>0</v>
      </c>
      <c r="I27">
        <v>15</v>
      </c>
      <c r="J27">
        <v>1</v>
      </c>
      <c r="K27" t="str">
        <f>_xlfn.XLOOKUP(E27,lk_Program[ID],lk_Program[Name])</f>
        <v>Monaro</v>
      </c>
      <c r="L27" t="str">
        <f>_xlfn.XLOOKUP(I27,_stats_lk_MeasureGroup[ID],_stats_lk_MeasureGroup[MeasureName])</f>
        <v>NumDaysIn28</v>
      </c>
    </row>
    <row r="28" spans="1:12" hidden="1" x14ac:dyDescent="0.35">
      <c r="A28">
        <v>30</v>
      </c>
      <c r="B28">
        <v>3.56</v>
      </c>
      <c r="C28">
        <v>1.22</v>
      </c>
      <c r="D28">
        <v>2.76</v>
      </c>
      <c r="E28">
        <v>8</v>
      </c>
      <c r="F28">
        <v>60</v>
      </c>
      <c r="G28">
        <v>25</v>
      </c>
      <c r="H28">
        <v>9</v>
      </c>
      <c r="I28">
        <v>15</v>
      </c>
      <c r="J28">
        <v>1</v>
      </c>
      <c r="K28" t="str">
        <f>_xlfn.XLOOKUP(E28,lk_Program[ID],lk_Program[Name])</f>
        <v>Murrumbidgee Ice</v>
      </c>
      <c r="L28" t="str">
        <f>_xlfn.XLOOKUP(I28,_stats_lk_MeasureGroup[ID],_stats_lk_MeasureGroup[MeasureName])</f>
        <v>NumDaysIn28</v>
      </c>
    </row>
    <row r="29" spans="1:12" hidden="1" x14ac:dyDescent="0.35">
      <c r="A29">
        <v>31</v>
      </c>
      <c r="B29">
        <v>1.5</v>
      </c>
      <c r="C29">
        <v>1.2</v>
      </c>
      <c r="D29">
        <v>1.31</v>
      </c>
      <c r="E29">
        <v>10</v>
      </c>
      <c r="F29">
        <v>60</v>
      </c>
      <c r="G29">
        <v>26</v>
      </c>
      <c r="H29">
        <v>10</v>
      </c>
      <c r="I29">
        <v>15</v>
      </c>
      <c r="J29">
        <v>1</v>
      </c>
      <c r="K29" t="str">
        <f>_xlfn.XLOOKUP(E29,lk_Program[ID],lk_Program[Name])</f>
        <v>Goulburn Ice</v>
      </c>
      <c r="L29" t="str">
        <f>_xlfn.XLOOKUP(I29,_stats_lk_MeasureGroup[ID],_stats_lk_MeasureGroup[MeasureName])</f>
        <v>NumDaysIn28</v>
      </c>
    </row>
    <row r="30" spans="1:12" hidden="1" x14ac:dyDescent="0.35">
      <c r="A30">
        <v>32</v>
      </c>
      <c r="B30">
        <v>14</v>
      </c>
      <c r="D30">
        <v>14</v>
      </c>
      <c r="E30">
        <v>12</v>
      </c>
      <c r="F30">
        <v>60</v>
      </c>
      <c r="G30">
        <v>1</v>
      </c>
      <c r="H30">
        <v>0</v>
      </c>
      <c r="I30">
        <v>15</v>
      </c>
      <c r="J30">
        <v>1</v>
      </c>
      <c r="K30" t="str">
        <f>_xlfn.XLOOKUP(E30,lk_Program[ID],lk_Program[Name])</f>
        <v>Murrumbidgee Pre/Post</v>
      </c>
      <c r="L30" t="str">
        <f>_xlfn.XLOOKUP(I30,_stats_lk_MeasureGroup[ID],_stats_lk_MeasureGroup[MeasureName])</f>
        <v>NumDaysIn28</v>
      </c>
    </row>
    <row r="31" spans="1:12" hidden="1" x14ac:dyDescent="0.35">
      <c r="A31">
        <v>33</v>
      </c>
      <c r="B31">
        <v>0.75</v>
      </c>
      <c r="C31">
        <v>0</v>
      </c>
      <c r="D31">
        <v>0.13</v>
      </c>
      <c r="E31">
        <v>13</v>
      </c>
      <c r="F31">
        <v>60</v>
      </c>
      <c r="G31">
        <v>8</v>
      </c>
      <c r="H31">
        <v>3</v>
      </c>
      <c r="I31">
        <v>15</v>
      </c>
      <c r="J31">
        <v>1</v>
      </c>
      <c r="K31" t="str">
        <f>_xlfn.XLOOKUP(E31,lk_Program[ID],lk_Program[Name])</f>
        <v>Murrumbidgee Work It Out</v>
      </c>
      <c r="L31" t="str">
        <f>_xlfn.XLOOKUP(I31,_stats_lk_MeasureGroup[ID],_stats_lk_MeasureGroup[MeasureName])</f>
        <v>NumDaysIn28</v>
      </c>
    </row>
    <row r="32" spans="1:12" hidden="1" x14ac:dyDescent="0.35">
      <c r="A32">
        <v>34</v>
      </c>
      <c r="B32">
        <v>5</v>
      </c>
      <c r="D32">
        <v>5</v>
      </c>
      <c r="E32">
        <v>14</v>
      </c>
      <c r="F32">
        <v>60</v>
      </c>
      <c r="G32">
        <v>2</v>
      </c>
      <c r="H32">
        <v>0</v>
      </c>
      <c r="I32">
        <v>15</v>
      </c>
      <c r="J32">
        <v>1</v>
      </c>
      <c r="K32" t="str">
        <f>_xlfn.XLOOKUP(E32,lk_Program[ID],lk_Program[Name])</f>
        <v>Murrumbidgee Headspace Griffith</v>
      </c>
      <c r="L32" t="str">
        <f>_xlfn.XLOOKUP(I32,_stats_lk_MeasureGroup[ID],_stats_lk_MeasureGroup[MeasureName])</f>
        <v>NumDaysIn28</v>
      </c>
    </row>
    <row r="33" spans="1:12" hidden="1" x14ac:dyDescent="0.35">
      <c r="A33">
        <v>35</v>
      </c>
      <c r="B33">
        <v>0</v>
      </c>
      <c r="C33">
        <v>0</v>
      </c>
      <c r="D33">
        <v>8</v>
      </c>
      <c r="E33">
        <v>10</v>
      </c>
      <c r="F33">
        <v>71</v>
      </c>
      <c r="G33">
        <v>1</v>
      </c>
      <c r="H33">
        <v>1</v>
      </c>
      <c r="I33">
        <v>15</v>
      </c>
      <c r="J33">
        <v>1</v>
      </c>
      <c r="K33" t="str">
        <f>_xlfn.XLOOKUP(E33,lk_Program[ID],lk_Program[Name])</f>
        <v>Goulburn Ice</v>
      </c>
      <c r="L33" t="str">
        <f>_xlfn.XLOOKUP(I33,_stats_lk_MeasureGroup[ID],_stats_lk_MeasureGroup[MeasureName])</f>
        <v>NumDaysIn28</v>
      </c>
    </row>
    <row r="34" spans="1:12" hidden="1" x14ac:dyDescent="0.35">
      <c r="A34">
        <v>36</v>
      </c>
      <c r="B34">
        <v>5</v>
      </c>
      <c r="C34">
        <v>0</v>
      </c>
      <c r="D34">
        <v>0</v>
      </c>
      <c r="E34">
        <v>9</v>
      </c>
      <c r="F34">
        <v>99</v>
      </c>
      <c r="G34">
        <v>1</v>
      </c>
      <c r="H34">
        <v>1</v>
      </c>
      <c r="I34">
        <v>15</v>
      </c>
      <c r="J34">
        <v>1</v>
      </c>
      <c r="K34" t="str">
        <f>_xlfn.XLOOKUP(E34,lk_Program[ID],lk_Program[Name])</f>
        <v>Goulburn General</v>
      </c>
      <c r="L34" t="str">
        <f>_xlfn.XLOOKUP(I34,_stats_lk_MeasureGroup[ID],_stats_lk_MeasureGroup[MeasureName])</f>
        <v>NumDaysIn28</v>
      </c>
    </row>
    <row r="35" spans="1:12" hidden="1" x14ac:dyDescent="0.35">
      <c r="A35">
        <v>37</v>
      </c>
      <c r="B35">
        <v>8</v>
      </c>
      <c r="C35">
        <v>0</v>
      </c>
      <c r="D35">
        <v>0</v>
      </c>
      <c r="E35">
        <v>10</v>
      </c>
      <c r="F35">
        <v>99</v>
      </c>
      <c r="G35">
        <v>1</v>
      </c>
      <c r="H35">
        <v>1</v>
      </c>
      <c r="I35">
        <v>15</v>
      </c>
      <c r="J35">
        <v>1</v>
      </c>
      <c r="K35" t="str">
        <f>_xlfn.XLOOKUP(E35,lk_Program[ID],lk_Program[Name])</f>
        <v>Goulburn Ice</v>
      </c>
      <c r="L35" t="str">
        <f>_xlfn.XLOOKUP(I35,_stats_lk_MeasureGroup[ID],_stats_lk_MeasureGroup[MeasureName])</f>
        <v>NumDaysIn28</v>
      </c>
    </row>
    <row r="36" spans="1:12" hidden="1" x14ac:dyDescent="0.35">
      <c r="A36">
        <v>38</v>
      </c>
      <c r="B36">
        <v>0</v>
      </c>
      <c r="D36">
        <v>0</v>
      </c>
      <c r="E36">
        <v>1</v>
      </c>
      <c r="F36">
        <v>101</v>
      </c>
      <c r="G36">
        <v>1</v>
      </c>
      <c r="H36">
        <v>0</v>
      </c>
      <c r="I36">
        <v>15</v>
      </c>
      <c r="J36">
        <v>1</v>
      </c>
      <c r="K36" t="str">
        <f>_xlfn.XLOOKUP(E36,lk_Program[ID],lk_Program[Name])</f>
        <v>TSS</v>
      </c>
      <c r="L36" t="str">
        <f>_xlfn.XLOOKUP(I36,_stats_lk_MeasureGroup[ID],_stats_lk_MeasureGroup[MeasureName])</f>
        <v>NumDaysIn28</v>
      </c>
    </row>
    <row r="37" spans="1:12" hidden="1" x14ac:dyDescent="0.35">
      <c r="A37">
        <v>39</v>
      </c>
      <c r="B37">
        <v>20.329999999999998</v>
      </c>
      <c r="C37">
        <v>28</v>
      </c>
      <c r="D37">
        <v>20.329999999999998</v>
      </c>
      <c r="E37">
        <v>5</v>
      </c>
      <c r="F37">
        <v>101</v>
      </c>
      <c r="G37">
        <v>3</v>
      </c>
      <c r="H37">
        <v>1</v>
      </c>
      <c r="I37">
        <v>15</v>
      </c>
      <c r="J37">
        <v>1</v>
      </c>
      <c r="K37" t="str">
        <f>_xlfn.XLOOKUP(E37,lk_Program[ID],lk_Program[Name])</f>
        <v>Eurobodalla</v>
      </c>
      <c r="L37" t="str">
        <f>_xlfn.XLOOKUP(I37,_stats_lk_MeasureGroup[ID],_stats_lk_MeasureGroup[MeasureName])</f>
        <v>NumDaysIn28</v>
      </c>
    </row>
    <row r="38" spans="1:12" hidden="1" x14ac:dyDescent="0.35">
      <c r="A38">
        <v>40</v>
      </c>
      <c r="B38">
        <v>28</v>
      </c>
      <c r="D38">
        <v>28</v>
      </c>
      <c r="E38">
        <v>9</v>
      </c>
      <c r="F38">
        <v>101</v>
      </c>
      <c r="G38">
        <v>1</v>
      </c>
      <c r="H38">
        <v>0</v>
      </c>
      <c r="I38">
        <v>15</v>
      </c>
      <c r="J38">
        <v>1</v>
      </c>
      <c r="K38" t="str">
        <f>_xlfn.XLOOKUP(E38,lk_Program[ID],lk_Program[Name])</f>
        <v>Goulburn General</v>
      </c>
      <c r="L38" t="str">
        <f>_xlfn.XLOOKUP(I38,_stats_lk_MeasureGroup[ID],_stats_lk_MeasureGroup[MeasureName])</f>
        <v>NumDaysIn28</v>
      </c>
    </row>
    <row r="39" spans="1:12" hidden="1" x14ac:dyDescent="0.35">
      <c r="A39">
        <v>41</v>
      </c>
      <c r="B39">
        <v>22.5</v>
      </c>
      <c r="C39">
        <v>23</v>
      </c>
      <c r="D39">
        <v>20</v>
      </c>
      <c r="E39">
        <v>1</v>
      </c>
      <c r="F39">
        <v>180</v>
      </c>
      <c r="G39">
        <v>10</v>
      </c>
      <c r="H39">
        <v>4</v>
      </c>
      <c r="I39">
        <v>15</v>
      </c>
      <c r="J39">
        <v>1</v>
      </c>
      <c r="K39" t="str">
        <f>_xlfn.XLOOKUP(E39,lk_Program[ID],lk_Program[Name])</f>
        <v>TSS</v>
      </c>
      <c r="L39" t="str">
        <f>_xlfn.XLOOKUP(I39,_stats_lk_MeasureGroup[ID],_stats_lk_MeasureGroup[MeasureName])</f>
        <v>NumDaysIn28</v>
      </c>
    </row>
    <row r="40" spans="1:12" hidden="1" x14ac:dyDescent="0.35">
      <c r="A40">
        <v>42</v>
      </c>
      <c r="B40">
        <v>18.670000000000002</v>
      </c>
      <c r="C40">
        <v>1</v>
      </c>
      <c r="D40">
        <v>18.329999999999998</v>
      </c>
      <c r="E40">
        <v>4</v>
      </c>
      <c r="F40">
        <v>180</v>
      </c>
      <c r="G40">
        <v>3</v>
      </c>
      <c r="H40">
        <v>1</v>
      </c>
      <c r="I40">
        <v>15</v>
      </c>
      <c r="J40">
        <v>1</v>
      </c>
      <c r="K40" t="str">
        <f>_xlfn.XLOOKUP(E40,lk_Program[ID],lk_Program[Name])</f>
        <v>Sapphire Health &amp; Wellbeing Service</v>
      </c>
      <c r="L40" t="str">
        <f>_xlfn.XLOOKUP(I40,_stats_lk_MeasureGroup[ID],_stats_lk_MeasureGroup[MeasureName])</f>
        <v>NumDaysIn28</v>
      </c>
    </row>
    <row r="41" spans="1:12" hidden="1" x14ac:dyDescent="0.35">
      <c r="A41">
        <v>43</v>
      </c>
      <c r="B41">
        <v>19.8</v>
      </c>
      <c r="C41">
        <v>27.33</v>
      </c>
      <c r="D41">
        <v>13.8</v>
      </c>
      <c r="E41">
        <v>5</v>
      </c>
      <c r="F41">
        <v>180</v>
      </c>
      <c r="G41">
        <v>5</v>
      </c>
      <c r="H41">
        <v>3</v>
      </c>
      <c r="I41">
        <v>15</v>
      </c>
      <c r="J41">
        <v>1</v>
      </c>
      <c r="K41" t="str">
        <f>_xlfn.XLOOKUP(E41,lk_Program[ID],lk_Program[Name])</f>
        <v>Eurobodalla</v>
      </c>
      <c r="L41" t="str">
        <f>_xlfn.XLOOKUP(I41,_stats_lk_MeasureGroup[ID],_stats_lk_MeasureGroup[MeasureName])</f>
        <v>NumDaysIn28</v>
      </c>
    </row>
    <row r="42" spans="1:12" hidden="1" x14ac:dyDescent="0.35">
      <c r="A42">
        <v>44</v>
      </c>
      <c r="B42">
        <v>28</v>
      </c>
      <c r="C42">
        <v>28</v>
      </c>
      <c r="D42">
        <v>28</v>
      </c>
      <c r="E42">
        <v>7</v>
      </c>
      <c r="F42">
        <v>180</v>
      </c>
      <c r="G42">
        <v>2</v>
      </c>
      <c r="H42">
        <v>1</v>
      </c>
      <c r="I42">
        <v>15</v>
      </c>
      <c r="J42">
        <v>1</v>
      </c>
      <c r="K42" t="str">
        <f>_xlfn.XLOOKUP(E42,lk_Program[ID],lk_Program[Name])</f>
        <v>Bega</v>
      </c>
      <c r="L42" t="str">
        <f>_xlfn.XLOOKUP(I42,_stats_lk_MeasureGroup[ID],_stats_lk_MeasureGroup[MeasureName])</f>
        <v>NumDaysIn28</v>
      </c>
    </row>
    <row r="43" spans="1:12" hidden="1" x14ac:dyDescent="0.35">
      <c r="A43">
        <v>45</v>
      </c>
      <c r="B43">
        <v>22</v>
      </c>
      <c r="C43">
        <v>24</v>
      </c>
      <c r="D43">
        <v>22.5</v>
      </c>
      <c r="E43">
        <v>8</v>
      </c>
      <c r="F43">
        <v>180</v>
      </c>
      <c r="G43">
        <v>8</v>
      </c>
      <c r="H43">
        <v>3</v>
      </c>
      <c r="I43">
        <v>15</v>
      </c>
      <c r="J43">
        <v>1</v>
      </c>
      <c r="K43" t="str">
        <f>_xlfn.XLOOKUP(E43,lk_Program[ID],lk_Program[Name])</f>
        <v>Murrumbidgee Ice</v>
      </c>
      <c r="L43" t="str">
        <f>_xlfn.XLOOKUP(I43,_stats_lk_MeasureGroup[ID],_stats_lk_MeasureGroup[MeasureName])</f>
        <v>NumDaysIn28</v>
      </c>
    </row>
    <row r="44" spans="1:12" hidden="1" x14ac:dyDescent="0.35">
      <c r="A44">
        <v>46</v>
      </c>
      <c r="B44">
        <v>18.670000000000002</v>
      </c>
      <c r="C44">
        <v>0</v>
      </c>
      <c r="D44">
        <v>18.670000000000002</v>
      </c>
      <c r="E44">
        <v>9</v>
      </c>
      <c r="F44">
        <v>180</v>
      </c>
      <c r="G44">
        <v>3</v>
      </c>
      <c r="H44">
        <v>1</v>
      </c>
      <c r="I44">
        <v>15</v>
      </c>
      <c r="J44">
        <v>1</v>
      </c>
      <c r="K44" t="str">
        <f>_xlfn.XLOOKUP(E44,lk_Program[ID],lk_Program[Name])</f>
        <v>Goulburn General</v>
      </c>
      <c r="L44" t="str">
        <f>_xlfn.XLOOKUP(I44,_stats_lk_MeasureGroup[ID],_stats_lk_MeasureGroup[MeasureName])</f>
        <v>NumDaysIn28</v>
      </c>
    </row>
    <row r="45" spans="1:12" hidden="1" x14ac:dyDescent="0.35">
      <c r="A45">
        <v>47</v>
      </c>
      <c r="B45">
        <v>18.43</v>
      </c>
      <c r="C45">
        <v>12.89</v>
      </c>
      <c r="D45">
        <v>9.14</v>
      </c>
      <c r="E45">
        <v>10</v>
      </c>
      <c r="F45">
        <v>180</v>
      </c>
      <c r="G45">
        <v>14</v>
      </c>
      <c r="H45">
        <v>9</v>
      </c>
      <c r="I45">
        <v>15</v>
      </c>
      <c r="J45">
        <v>1</v>
      </c>
      <c r="K45" t="str">
        <f>_xlfn.XLOOKUP(E45,lk_Program[ID],lk_Program[Name])</f>
        <v>Goulburn Ice</v>
      </c>
      <c r="L45" t="str">
        <f>_xlfn.XLOOKUP(I45,_stats_lk_MeasureGroup[ID],_stats_lk_MeasureGroup[MeasureName])</f>
        <v>NumDaysIn28</v>
      </c>
    </row>
    <row r="46" spans="1:12" hidden="1" x14ac:dyDescent="0.35">
      <c r="A46">
        <v>48</v>
      </c>
      <c r="B46">
        <v>25.2</v>
      </c>
      <c r="C46">
        <v>18</v>
      </c>
      <c r="D46">
        <v>15.6</v>
      </c>
      <c r="E46">
        <v>12</v>
      </c>
      <c r="F46">
        <v>180</v>
      </c>
      <c r="G46">
        <v>5</v>
      </c>
      <c r="H46">
        <v>2</v>
      </c>
      <c r="I46">
        <v>15</v>
      </c>
      <c r="J46">
        <v>1</v>
      </c>
      <c r="K46" t="str">
        <f>_xlfn.XLOOKUP(E46,lk_Program[ID],lk_Program[Name])</f>
        <v>Murrumbidgee Pre/Post</v>
      </c>
      <c r="L46" t="str">
        <f>_xlfn.XLOOKUP(I46,_stats_lk_MeasureGroup[ID],_stats_lk_MeasureGroup[MeasureName])</f>
        <v>NumDaysIn28</v>
      </c>
    </row>
    <row r="47" spans="1:12" hidden="1" x14ac:dyDescent="0.35">
      <c r="A47">
        <v>49</v>
      </c>
      <c r="B47">
        <v>12.67</v>
      </c>
      <c r="C47">
        <v>9.5</v>
      </c>
      <c r="D47">
        <v>8.67</v>
      </c>
      <c r="E47">
        <v>13</v>
      </c>
      <c r="F47">
        <v>180</v>
      </c>
      <c r="G47">
        <v>3</v>
      </c>
      <c r="H47">
        <v>2</v>
      </c>
      <c r="I47">
        <v>15</v>
      </c>
      <c r="J47">
        <v>1</v>
      </c>
      <c r="K47" t="str">
        <f>_xlfn.XLOOKUP(E47,lk_Program[ID],lk_Program[Name])</f>
        <v>Murrumbidgee Work It Out</v>
      </c>
      <c r="L47" t="str">
        <f>_xlfn.XLOOKUP(I47,_stats_lk_MeasureGroup[ID],_stats_lk_MeasureGroup[MeasureName])</f>
        <v>NumDaysIn28</v>
      </c>
    </row>
    <row r="48" spans="1:12" hidden="1" x14ac:dyDescent="0.35">
      <c r="A48">
        <v>50</v>
      </c>
      <c r="B48">
        <v>14</v>
      </c>
      <c r="C48">
        <v>0</v>
      </c>
      <c r="D48">
        <v>14</v>
      </c>
      <c r="E48">
        <v>14</v>
      </c>
      <c r="F48">
        <v>180</v>
      </c>
      <c r="G48">
        <v>2</v>
      </c>
      <c r="H48">
        <v>1</v>
      </c>
      <c r="I48">
        <v>15</v>
      </c>
      <c r="J48">
        <v>1</v>
      </c>
      <c r="K48" t="str">
        <f>_xlfn.XLOOKUP(E48,lk_Program[ID],lk_Program[Name])</f>
        <v>Murrumbidgee Headspace Griffith</v>
      </c>
      <c r="L48" t="str">
        <f>_xlfn.XLOOKUP(I48,_stats_lk_MeasureGroup[ID],_stats_lk_MeasureGroup[MeasureName])</f>
        <v>NumDaysIn28</v>
      </c>
    </row>
    <row r="49" spans="1:12" hidden="1" x14ac:dyDescent="0.35">
      <c r="A49">
        <v>51</v>
      </c>
      <c r="B49">
        <v>28</v>
      </c>
      <c r="D49">
        <v>28</v>
      </c>
      <c r="E49">
        <v>12</v>
      </c>
      <c r="F49">
        <v>190</v>
      </c>
      <c r="G49">
        <v>1</v>
      </c>
      <c r="H49">
        <v>0</v>
      </c>
      <c r="I49">
        <v>15</v>
      </c>
      <c r="J49">
        <v>1</v>
      </c>
      <c r="K49" t="str">
        <f>_xlfn.XLOOKUP(E49,lk_Program[ID],lk_Program[Name])</f>
        <v>Murrumbidgee Pre/Post</v>
      </c>
      <c r="L49" t="str">
        <f>_xlfn.XLOOKUP(I49,_stats_lk_MeasureGroup[ID],_stats_lk_MeasureGroup[MeasureName])</f>
        <v>NumDaysIn28</v>
      </c>
    </row>
    <row r="50" spans="1:12" hidden="1" x14ac:dyDescent="0.35">
      <c r="A50">
        <v>52</v>
      </c>
      <c r="B50">
        <v>2</v>
      </c>
      <c r="D50">
        <v>0</v>
      </c>
      <c r="E50">
        <v>1</v>
      </c>
      <c r="F50">
        <v>11</v>
      </c>
      <c r="G50">
        <v>1</v>
      </c>
      <c r="H50">
        <v>0</v>
      </c>
      <c r="I50">
        <v>16</v>
      </c>
      <c r="J50">
        <v>1</v>
      </c>
      <c r="K50" t="str">
        <f>_xlfn.XLOOKUP(E50,lk_Program[ID],lk_Program[Name])</f>
        <v>TSS</v>
      </c>
      <c r="L50" t="str">
        <f>_xlfn.XLOOKUP(I50,_stats_lk_MeasureGroup[ID],_stats_lk_MeasureGroup[MeasureName])</f>
        <v>HowMuchPerOccasion</v>
      </c>
    </row>
    <row r="51" spans="1:12" hidden="1" x14ac:dyDescent="0.35">
      <c r="A51">
        <v>53</v>
      </c>
      <c r="B51">
        <v>55</v>
      </c>
      <c r="D51">
        <v>55</v>
      </c>
      <c r="E51">
        <v>1</v>
      </c>
      <c r="F51">
        <v>18</v>
      </c>
      <c r="G51">
        <v>1</v>
      </c>
      <c r="H51">
        <v>0</v>
      </c>
      <c r="I51">
        <v>16</v>
      </c>
      <c r="J51">
        <v>1</v>
      </c>
      <c r="K51" t="str">
        <f>_xlfn.XLOOKUP(E51,lk_Program[ID],lk_Program[Name])</f>
        <v>TSS</v>
      </c>
      <c r="L51" t="str">
        <f>_xlfn.XLOOKUP(I51,_stats_lk_MeasureGroup[ID],_stats_lk_MeasureGroup[MeasureName])</f>
        <v>HowMuchPerOccasion</v>
      </c>
    </row>
    <row r="52" spans="1:12" hidden="1" x14ac:dyDescent="0.35">
      <c r="A52">
        <v>54</v>
      </c>
      <c r="B52">
        <v>11.18</v>
      </c>
      <c r="D52">
        <v>9.27</v>
      </c>
      <c r="E52">
        <v>1</v>
      </c>
      <c r="F52">
        <v>24</v>
      </c>
      <c r="G52">
        <v>11</v>
      </c>
      <c r="H52">
        <v>0</v>
      </c>
      <c r="I52">
        <v>16</v>
      </c>
      <c r="J52">
        <v>1</v>
      </c>
      <c r="K52" t="str">
        <f>_xlfn.XLOOKUP(E52,lk_Program[ID],lk_Program[Name])</f>
        <v>TSS</v>
      </c>
      <c r="L52" t="str">
        <f>_xlfn.XLOOKUP(I52,_stats_lk_MeasureGroup[ID],_stats_lk_MeasureGroup[MeasureName])</f>
        <v>HowMuchPerOccasion</v>
      </c>
    </row>
    <row r="53" spans="1:12" hidden="1" x14ac:dyDescent="0.35">
      <c r="A53">
        <v>55</v>
      </c>
      <c r="B53">
        <v>12.87</v>
      </c>
      <c r="C53">
        <v>9.3800000000000008</v>
      </c>
      <c r="D53">
        <v>9.91</v>
      </c>
      <c r="E53">
        <v>4</v>
      </c>
      <c r="F53">
        <v>24</v>
      </c>
      <c r="G53">
        <v>23</v>
      </c>
      <c r="H53">
        <v>8</v>
      </c>
      <c r="I53">
        <v>16</v>
      </c>
      <c r="J53">
        <v>1</v>
      </c>
      <c r="K53" t="str">
        <f>_xlfn.XLOOKUP(E53,lk_Program[ID],lk_Program[Name])</f>
        <v>Sapphire Health &amp; Wellbeing Service</v>
      </c>
      <c r="L53" t="str">
        <f>_xlfn.XLOOKUP(I53,_stats_lk_MeasureGroup[ID],_stats_lk_MeasureGroup[MeasureName])</f>
        <v>HowMuchPerOccasion</v>
      </c>
    </row>
    <row r="54" spans="1:12" hidden="1" x14ac:dyDescent="0.35">
      <c r="A54">
        <v>56</v>
      </c>
      <c r="B54">
        <v>16.2</v>
      </c>
      <c r="C54">
        <v>14.54</v>
      </c>
      <c r="D54">
        <v>10.65</v>
      </c>
      <c r="E54">
        <v>5</v>
      </c>
      <c r="F54">
        <v>24</v>
      </c>
      <c r="G54">
        <v>20</v>
      </c>
      <c r="H54">
        <v>13</v>
      </c>
      <c r="I54">
        <v>16</v>
      </c>
      <c r="J54">
        <v>1</v>
      </c>
      <c r="K54" t="str">
        <f>_xlfn.XLOOKUP(E54,lk_Program[ID],lk_Program[Name])</f>
        <v>Eurobodalla</v>
      </c>
      <c r="L54" t="str">
        <f>_xlfn.XLOOKUP(I54,_stats_lk_MeasureGroup[ID],_stats_lk_MeasureGroup[MeasureName])</f>
        <v>HowMuchPerOccasion</v>
      </c>
    </row>
    <row r="55" spans="1:12" hidden="1" x14ac:dyDescent="0.35">
      <c r="A55">
        <v>57</v>
      </c>
      <c r="B55">
        <v>20.170000000000002</v>
      </c>
      <c r="C55">
        <v>25</v>
      </c>
      <c r="D55">
        <v>23.17</v>
      </c>
      <c r="E55">
        <v>7</v>
      </c>
      <c r="F55">
        <v>24</v>
      </c>
      <c r="G55">
        <v>6</v>
      </c>
      <c r="H55">
        <v>1</v>
      </c>
      <c r="I55">
        <v>16</v>
      </c>
      <c r="J55">
        <v>1</v>
      </c>
      <c r="K55" t="str">
        <f>_xlfn.XLOOKUP(E55,lk_Program[ID],lk_Program[Name])</f>
        <v>Bega</v>
      </c>
      <c r="L55" t="str">
        <f>_xlfn.XLOOKUP(I55,_stats_lk_MeasureGroup[ID],_stats_lk_MeasureGroup[MeasureName])</f>
        <v>HowMuchPerOccasion</v>
      </c>
    </row>
    <row r="56" spans="1:12" hidden="1" x14ac:dyDescent="0.35">
      <c r="A56">
        <v>58</v>
      </c>
      <c r="B56">
        <v>10</v>
      </c>
      <c r="C56">
        <v>0</v>
      </c>
      <c r="D56">
        <v>12</v>
      </c>
      <c r="E56">
        <v>8</v>
      </c>
      <c r="F56">
        <v>24</v>
      </c>
      <c r="G56">
        <v>1</v>
      </c>
      <c r="H56">
        <v>1</v>
      </c>
      <c r="I56">
        <v>16</v>
      </c>
      <c r="J56">
        <v>1</v>
      </c>
      <c r="K56" t="str">
        <f>_xlfn.XLOOKUP(E56,lk_Program[ID],lk_Program[Name])</f>
        <v>Murrumbidgee Ice</v>
      </c>
      <c r="L56" t="str">
        <f>_xlfn.XLOOKUP(I56,_stats_lk_MeasureGroup[ID],_stats_lk_MeasureGroup[MeasureName])</f>
        <v>HowMuchPerOccasion</v>
      </c>
    </row>
    <row r="57" spans="1:12" hidden="1" x14ac:dyDescent="0.35">
      <c r="A57">
        <v>59</v>
      </c>
      <c r="B57">
        <v>12.69</v>
      </c>
      <c r="C57">
        <v>8.33</v>
      </c>
      <c r="D57">
        <v>8.15</v>
      </c>
      <c r="E57">
        <v>9</v>
      </c>
      <c r="F57">
        <v>24</v>
      </c>
      <c r="G57">
        <v>13</v>
      </c>
      <c r="H57">
        <v>6</v>
      </c>
      <c r="I57">
        <v>16</v>
      </c>
      <c r="J57">
        <v>1</v>
      </c>
      <c r="K57" t="str">
        <f>_xlfn.XLOOKUP(E57,lk_Program[ID],lk_Program[Name])</f>
        <v>Goulburn General</v>
      </c>
      <c r="L57" t="str">
        <f>_xlfn.XLOOKUP(I57,_stats_lk_MeasureGroup[ID],_stats_lk_MeasureGroup[MeasureName])</f>
        <v>HowMuchPerOccasion</v>
      </c>
    </row>
    <row r="58" spans="1:12" hidden="1" x14ac:dyDescent="0.35">
      <c r="A58">
        <v>60</v>
      </c>
      <c r="B58">
        <v>7.33</v>
      </c>
      <c r="C58">
        <v>10</v>
      </c>
      <c r="D58">
        <v>7.67</v>
      </c>
      <c r="E58">
        <v>10</v>
      </c>
      <c r="F58">
        <v>24</v>
      </c>
      <c r="G58">
        <v>3</v>
      </c>
      <c r="H58">
        <v>1</v>
      </c>
      <c r="I58">
        <v>16</v>
      </c>
      <c r="J58">
        <v>1</v>
      </c>
      <c r="K58" t="str">
        <f>_xlfn.XLOOKUP(E58,lk_Program[ID],lk_Program[Name])</f>
        <v>Goulburn Ice</v>
      </c>
      <c r="L58" t="str">
        <f>_xlfn.XLOOKUP(I58,_stats_lk_MeasureGroup[ID],_stats_lk_MeasureGroup[MeasureName])</f>
        <v>HowMuchPerOccasion</v>
      </c>
    </row>
    <row r="59" spans="1:12" hidden="1" x14ac:dyDescent="0.35">
      <c r="A59">
        <v>61</v>
      </c>
      <c r="B59">
        <v>16</v>
      </c>
      <c r="C59">
        <v>7.2</v>
      </c>
      <c r="D59">
        <v>12.14</v>
      </c>
      <c r="E59">
        <v>12</v>
      </c>
      <c r="F59">
        <v>24</v>
      </c>
      <c r="G59">
        <v>7</v>
      </c>
      <c r="H59">
        <v>5</v>
      </c>
      <c r="I59">
        <v>16</v>
      </c>
      <c r="J59">
        <v>1</v>
      </c>
      <c r="K59" t="str">
        <f>_xlfn.XLOOKUP(E59,lk_Program[ID],lk_Program[Name])</f>
        <v>Murrumbidgee Pre/Post</v>
      </c>
      <c r="L59" t="str">
        <f>_xlfn.XLOOKUP(I59,_stats_lk_MeasureGroup[ID],_stats_lk_MeasureGroup[MeasureName])</f>
        <v>HowMuchPerOccasion</v>
      </c>
    </row>
    <row r="60" spans="1:12" hidden="1" x14ac:dyDescent="0.35">
      <c r="A60">
        <v>62</v>
      </c>
      <c r="B60">
        <v>14.25</v>
      </c>
      <c r="C60">
        <v>12</v>
      </c>
      <c r="D60">
        <v>11.5</v>
      </c>
      <c r="E60">
        <v>13</v>
      </c>
      <c r="F60">
        <v>24</v>
      </c>
      <c r="G60">
        <v>4</v>
      </c>
      <c r="H60">
        <v>1</v>
      </c>
      <c r="I60">
        <v>16</v>
      </c>
      <c r="J60">
        <v>1</v>
      </c>
      <c r="K60" t="str">
        <f>_xlfn.XLOOKUP(E60,lk_Program[ID],lk_Program[Name])</f>
        <v>Murrumbidgee Work It Out</v>
      </c>
      <c r="L60" t="str">
        <f>_xlfn.XLOOKUP(I60,_stats_lk_MeasureGroup[ID],_stats_lk_MeasureGroup[MeasureName])</f>
        <v>HowMuchPerOccasion</v>
      </c>
    </row>
    <row r="61" spans="1:12" hidden="1" x14ac:dyDescent="0.35">
      <c r="A61">
        <v>63</v>
      </c>
      <c r="B61">
        <v>5</v>
      </c>
      <c r="D61">
        <v>5</v>
      </c>
      <c r="E61">
        <v>7</v>
      </c>
      <c r="F61">
        <v>37</v>
      </c>
      <c r="G61">
        <v>1</v>
      </c>
      <c r="H61">
        <v>0</v>
      </c>
      <c r="I61">
        <v>16</v>
      </c>
      <c r="J61">
        <v>1</v>
      </c>
      <c r="K61" t="str">
        <f>_xlfn.XLOOKUP(E61,lk_Program[ID],lk_Program[Name])</f>
        <v>Bega</v>
      </c>
      <c r="L61" t="str">
        <f>_xlfn.XLOOKUP(I61,_stats_lk_MeasureGroup[ID],_stats_lk_MeasureGroup[MeasureName])</f>
        <v>HowMuchPerOccasion</v>
      </c>
    </row>
    <row r="62" spans="1:12" hidden="1" x14ac:dyDescent="0.35">
      <c r="A62">
        <v>64</v>
      </c>
      <c r="B62">
        <v>1</v>
      </c>
      <c r="C62">
        <v>1</v>
      </c>
      <c r="D62">
        <v>1</v>
      </c>
      <c r="E62">
        <v>4</v>
      </c>
      <c r="F62">
        <v>57</v>
      </c>
      <c r="G62">
        <v>1</v>
      </c>
      <c r="H62">
        <v>1</v>
      </c>
      <c r="I62">
        <v>16</v>
      </c>
      <c r="J62">
        <v>1</v>
      </c>
      <c r="K62" t="str">
        <f>_xlfn.XLOOKUP(E62,lk_Program[ID],lk_Program[Name])</f>
        <v>Sapphire Health &amp; Wellbeing Service</v>
      </c>
      <c r="L62" t="str">
        <f>_xlfn.XLOOKUP(I62,_stats_lk_MeasureGroup[ID],_stats_lk_MeasureGroup[MeasureName])</f>
        <v>HowMuchPerOccasion</v>
      </c>
    </row>
    <row r="63" spans="1:12" hidden="1" x14ac:dyDescent="0.35">
      <c r="A63">
        <v>65</v>
      </c>
      <c r="B63">
        <v>2</v>
      </c>
      <c r="C63">
        <v>2</v>
      </c>
      <c r="D63">
        <v>2</v>
      </c>
      <c r="E63">
        <v>5</v>
      </c>
      <c r="F63">
        <v>57</v>
      </c>
      <c r="G63">
        <v>1</v>
      </c>
      <c r="H63">
        <v>1</v>
      </c>
      <c r="I63">
        <v>16</v>
      </c>
      <c r="J63">
        <v>1</v>
      </c>
      <c r="K63" t="str">
        <f>_xlfn.XLOOKUP(E63,lk_Program[ID],lk_Program[Name])</f>
        <v>Eurobodalla</v>
      </c>
      <c r="L63" t="str">
        <f>_xlfn.XLOOKUP(I63,_stats_lk_MeasureGroup[ID],_stats_lk_MeasureGroup[MeasureName])</f>
        <v>HowMuchPerOccasion</v>
      </c>
    </row>
    <row r="64" spans="1:12" hidden="1" x14ac:dyDescent="0.35">
      <c r="A64">
        <v>66</v>
      </c>
      <c r="B64">
        <v>4.75</v>
      </c>
      <c r="C64">
        <v>5</v>
      </c>
      <c r="D64">
        <v>4.25</v>
      </c>
      <c r="E64">
        <v>8</v>
      </c>
      <c r="F64">
        <v>57</v>
      </c>
      <c r="G64">
        <v>4</v>
      </c>
      <c r="H64">
        <v>2</v>
      </c>
      <c r="I64">
        <v>16</v>
      </c>
      <c r="J64">
        <v>1</v>
      </c>
      <c r="K64" t="str">
        <f>_xlfn.XLOOKUP(E64,lk_Program[ID],lk_Program[Name])</f>
        <v>Murrumbidgee Ice</v>
      </c>
      <c r="L64" t="str">
        <f>_xlfn.XLOOKUP(I64,_stats_lk_MeasureGroup[ID],_stats_lk_MeasureGroup[MeasureName])</f>
        <v>HowMuchPerOccasion</v>
      </c>
    </row>
    <row r="65" spans="1:12" hidden="1" x14ac:dyDescent="0.35">
      <c r="A65">
        <v>67</v>
      </c>
      <c r="B65">
        <v>5</v>
      </c>
      <c r="C65">
        <v>2</v>
      </c>
      <c r="D65">
        <v>2</v>
      </c>
      <c r="E65">
        <v>10</v>
      </c>
      <c r="F65">
        <v>57</v>
      </c>
      <c r="G65">
        <v>2</v>
      </c>
      <c r="H65">
        <v>2</v>
      </c>
      <c r="I65">
        <v>16</v>
      </c>
      <c r="J65">
        <v>1</v>
      </c>
      <c r="K65" t="str">
        <f>_xlfn.XLOOKUP(E65,lk_Program[ID],lk_Program[Name])</f>
        <v>Goulburn Ice</v>
      </c>
      <c r="L65" t="str">
        <f>_xlfn.XLOOKUP(I65,_stats_lk_MeasureGroup[ID],_stats_lk_MeasureGroup[MeasureName])</f>
        <v>HowMuchPerOccasion</v>
      </c>
    </row>
    <row r="66" spans="1:12" hidden="1" x14ac:dyDescent="0.35">
      <c r="A66">
        <v>68</v>
      </c>
      <c r="B66">
        <v>25</v>
      </c>
      <c r="C66">
        <v>2</v>
      </c>
      <c r="D66">
        <v>12.33</v>
      </c>
      <c r="E66">
        <v>13</v>
      </c>
      <c r="F66">
        <v>57</v>
      </c>
      <c r="G66">
        <v>3</v>
      </c>
      <c r="H66">
        <v>1</v>
      </c>
      <c r="I66">
        <v>16</v>
      </c>
      <c r="J66">
        <v>1</v>
      </c>
      <c r="K66" t="str">
        <f>_xlfn.XLOOKUP(E66,lk_Program[ID],lk_Program[Name])</f>
        <v>Murrumbidgee Work It Out</v>
      </c>
      <c r="L66" t="str">
        <f>_xlfn.XLOOKUP(I66,_stats_lk_MeasureGroup[ID],_stats_lk_MeasureGroup[MeasureName])</f>
        <v>HowMuchPerOccasion</v>
      </c>
    </row>
    <row r="67" spans="1:12" hidden="1" x14ac:dyDescent="0.35">
      <c r="A67">
        <v>69</v>
      </c>
      <c r="B67">
        <v>7</v>
      </c>
      <c r="D67">
        <v>7</v>
      </c>
      <c r="E67">
        <v>14</v>
      </c>
      <c r="F67">
        <v>57</v>
      </c>
      <c r="G67">
        <v>1</v>
      </c>
      <c r="H67">
        <v>0</v>
      </c>
      <c r="I67">
        <v>16</v>
      </c>
      <c r="J67">
        <v>1</v>
      </c>
      <c r="K67" t="str">
        <f>_xlfn.XLOOKUP(E67,lk_Program[ID],lk_Program[Name])</f>
        <v>Murrumbidgee Headspace Griffith</v>
      </c>
      <c r="L67" t="str">
        <f>_xlfn.XLOOKUP(I67,_stats_lk_MeasureGroup[ID],_stats_lk_MeasureGroup[MeasureName])</f>
        <v>HowMuchPerOccasion</v>
      </c>
    </row>
    <row r="68" spans="1:12" hidden="1" x14ac:dyDescent="0.35">
      <c r="A68">
        <v>70</v>
      </c>
      <c r="B68">
        <v>1</v>
      </c>
      <c r="D68">
        <v>1</v>
      </c>
      <c r="E68">
        <v>1</v>
      </c>
      <c r="F68">
        <v>60</v>
      </c>
      <c r="G68">
        <v>2</v>
      </c>
      <c r="H68">
        <v>0</v>
      </c>
      <c r="I68">
        <v>16</v>
      </c>
      <c r="J68">
        <v>1</v>
      </c>
      <c r="K68" t="str">
        <f>_xlfn.XLOOKUP(E68,lk_Program[ID],lk_Program[Name])</f>
        <v>TSS</v>
      </c>
      <c r="L68" t="str">
        <f>_xlfn.XLOOKUP(I68,_stats_lk_MeasureGroup[ID],_stats_lk_MeasureGroup[MeasureName])</f>
        <v>HowMuchPerOccasion</v>
      </c>
    </row>
    <row r="69" spans="1:12" hidden="1" x14ac:dyDescent="0.35">
      <c r="A69">
        <v>71</v>
      </c>
      <c r="B69">
        <v>5.5</v>
      </c>
      <c r="D69">
        <v>5.5</v>
      </c>
      <c r="E69">
        <v>4</v>
      </c>
      <c r="F69">
        <v>60</v>
      </c>
      <c r="G69">
        <v>2</v>
      </c>
      <c r="H69">
        <v>0</v>
      </c>
      <c r="I69">
        <v>16</v>
      </c>
      <c r="J69">
        <v>1</v>
      </c>
      <c r="K69" t="str">
        <f>_xlfn.XLOOKUP(E69,lk_Program[ID],lk_Program[Name])</f>
        <v>Sapphire Health &amp; Wellbeing Service</v>
      </c>
      <c r="L69" t="str">
        <f>_xlfn.XLOOKUP(I69,_stats_lk_MeasureGroup[ID],_stats_lk_MeasureGroup[MeasureName])</f>
        <v>HowMuchPerOccasion</v>
      </c>
    </row>
    <row r="70" spans="1:12" hidden="1" x14ac:dyDescent="0.35">
      <c r="A70">
        <v>72</v>
      </c>
      <c r="B70">
        <v>2.67</v>
      </c>
      <c r="C70">
        <v>2.67</v>
      </c>
      <c r="D70">
        <v>2.67</v>
      </c>
      <c r="E70">
        <v>5</v>
      </c>
      <c r="F70">
        <v>60</v>
      </c>
      <c r="G70">
        <v>3</v>
      </c>
      <c r="H70">
        <v>3</v>
      </c>
      <c r="I70">
        <v>16</v>
      </c>
      <c r="J70">
        <v>1</v>
      </c>
      <c r="K70" t="str">
        <f>_xlfn.XLOOKUP(E70,lk_Program[ID],lk_Program[Name])</f>
        <v>Eurobodalla</v>
      </c>
      <c r="L70" t="str">
        <f>_xlfn.XLOOKUP(I70,_stats_lk_MeasureGroup[ID],_stats_lk_MeasureGroup[MeasureName])</f>
        <v>HowMuchPerOccasion</v>
      </c>
    </row>
    <row r="71" spans="1:12" hidden="1" x14ac:dyDescent="0.35">
      <c r="A71">
        <v>73</v>
      </c>
      <c r="B71">
        <v>5</v>
      </c>
      <c r="D71">
        <v>5</v>
      </c>
      <c r="E71">
        <v>6</v>
      </c>
      <c r="F71">
        <v>60</v>
      </c>
      <c r="G71">
        <v>1</v>
      </c>
      <c r="H71">
        <v>0</v>
      </c>
      <c r="I71">
        <v>16</v>
      </c>
      <c r="J71">
        <v>1</v>
      </c>
      <c r="K71" t="str">
        <f>_xlfn.XLOOKUP(E71,lk_Program[ID],lk_Program[Name])</f>
        <v>Monaro</v>
      </c>
      <c r="L71" t="str">
        <f>_xlfn.XLOOKUP(I71,_stats_lk_MeasureGroup[ID],_stats_lk_MeasureGroup[MeasureName])</f>
        <v>HowMuchPerOccasion</v>
      </c>
    </row>
    <row r="72" spans="1:12" hidden="1" x14ac:dyDescent="0.35">
      <c r="A72">
        <v>74</v>
      </c>
      <c r="B72">
        <v>4.2</v>
      </c>
      <c r="C72">
        <v>1</v>
      </c>
      <c r="D72">
        <v>3.8</v>
      </c>
      <c r="E72">
        <v>8</v>
      </c>
      <c r="F72">
        <v>60</v>
      </c>
      <c r="G72">
        <v>15</v>
      </c>
      <c r="H72">
        <v>6</v>
      </c>
      <c r="I72">
        <v>16</v>
      </c>
      <c r="J72">
        <v>1</v>
      </c>
      <c r="K72" t="str">
        <f>_xlfn.XLOOKUP(E72,lk_Program[ID],lk_Program[Name])</f>
        <v>Murrumbidgee Ice</v>
      </c>
      <c r="L72" t="str">
        <f>_xlfn.XLOOKUP(I72,_stats_lk_MeasureGroup[ID],_stats_lk_MeasureGroup[MeasureName])</f>
        <v>HowMuchPerOccasion</v>
      </c>
    </row>
    <row r="73" spans="1:12" hidden="1" x14ac:dyDescent="0.35">
      <c r="A73">
        <v>75</v>
      </c>
      <c r="B73">
        <v>1.73</v>
      </c>
      <c r="C73">
        <v>1.67</v>
      </c>
      <c r="D73">
        <v>1.69</v>
      </c>
      <c r="E73">
        <v>10</v>
      </c>
      <c r="F73">
        <v>60</v>
      </c>
      <c r="G73">
        <v>26</v>
      </c>
      <c r="H73">
        <v>9</v>
      </c>
      <c r="I73">
        <v>16</v>
      </c>
      <c r="J73">
        <v>1</v>
      </c>
      <c r="K73" t="str">
        <f>_xlfn.XLOOKUP(E73,lk_Program[ID],lk_Program[Name])</f>
        <v>Goulburn Ice</v>
      </c>
      <c r="L73" t="str">
        <f>_xlfn.XLOOKUP(I73,_stats_lk_MeasureGroup[ID],_stats_lk_MeasureGroup[MeasureName])</f>
        <v>HowMuchPerOccasion</v>
      </c>
    </row>
    <row r="74" spans="1:12" hidden="1" x14ac:dyDescent="0.35">
      <c r="A74">
        <v>76</v>
      </c>
      <c r="B74">
        <v>4</v>
      </c>
      <c r="D74">
        <v>5</v>
      </c>
      <c r="E74">
        <v>12</v>
      </c>
      <c r="F74">
        <v>60</v>
      </c>
      <c r="G74">
        <v>1</v>
      </c>
      <c r="H74">
        <v>0</v>
      </c>
      <c r="I74">
        <v>16</v>
      </c>
      <c r="J74">
        <v>1</v>
      </c>
      <c r="K74" t="str">
        <f>_xlfn.XLOOKUP(E74,lk_Program[ID],lk_Program[Name])</f>
        <v>Murrumbidgee Pre/Post</v>
      </c>
      <c r="L74" t="str">
        <f>_xlfn.XLOOKUP(I74,_stats_lk_MeasureGroup[ID],_stats_lk_MeasureGroup[MeasureName])</f>
        <v>HowMuchPerOccasion</v>
      </c>
    </row>
    <row r="75" spans="1:12" hidden="1" x14ac:dyDescent="0.35">
      <c r="A75">
        <v>77</v>
      </c>
      <c r="B75">
        <v>0.86</v>
      </c>
      <c r="C75">
        <v>2.5</v>
      </c>
      <c r="D75">
        <v>0.14000000000000001</v>
      </c>
      <c r="E75">
        <v>13</v>
      </c>
      <c r="F75">
        <v>60</v>
      </c>
      <c r="G75">
        <v>7</v>
      </c>
      <c r="H75">
        <v>2</v>
      </c>
      <c r="I75">
        <v>16</v>
      </c>
      <c r="J75">
        <v>1</v>
      </c>
      <c r="K75" t="str">
        <f>_xlfn.XLOOKUP(E75,lk_Program[ID],lk_Program[Name])</f>
        <v>Murrumbidgee Work It Out</v>
      </c>
      <c r="L75" t="str">
        <f>_xlfn.XLOOKUP(I75,_stats_lk_MeasureGroup[ID],_stats_lk_MeasureGroup[MeasureName])</f>
        <v>HowMuchPerOccasion</v>
      </c>
    </row>
    <row r="76" spans="1:12" hidden="1" x14ac:dyDescent="0.35">
      <c r="A76">
        <v>78</v>
      </c>
      <c r="B76">
        <v>1.5</v>
      </c>
      <c r="D76">
        <v>1.5</v>
      </c>
      <c r="E76">
        <v>14</v>
      </c>
      <c r="F76">
        <v>60</v>
      </c>
      <c r="G76">
        <v>2</v>
      </c>
      <c r="H76">
        <v>0</v>
      </c>
      <c r="I76">
        <v>16</v>
      </c>
      <c r="J76">
        <v>1</v>
      </c>
      <c r="K76" t="str">
        <f>_xlfn.XLOOKUP(E76,lk_Program[ID],lk_Program[Name])</f>
        <v>Murrumbidgee Headspace Griffith</v>
      </c>
      <c r="L76" t="str">
        <f>_xlfn.XLOOKUP(I76,_stats_lk_MeasureGroup[ID],_stats_lk_MeasureGroup[MeasureName])</f>
        <v>HowMuchPerOccasion</v>
      </c>
    </row>
    <row r="77" spans="1:12" hidden="1" x14ac:dyDescent="0.35">
      <c r="A77">
        <v>79</v>
      </c>
      <c r="B77">
        <v>2</v>
      </c>
      <c r="C77">
        <v>2</v>
      </c>
      <c r="D77">
        <v>3</v>
      </c>
      <c r="E77">
        <v>10</v>
      </c>
      <c r="F77">
        <v>71</v>
      </c>
      <c r="G77">
        <v>1</v>
      </c>
      <c r="H77">
        <v>1</v>
      </c>
      <c r="I77">
        <v>16</v>
      </c>
      <c r="J77">
        <v>1</v>
      </c>
      <c r="K77" t="str">
        <f>_xlfn.XLOOKUP(E77,lk_Program[ID],lk_Program[Name])</f>
        <v>Goulburn Ice</v>
      </c>
      <c r="L77" t="str">
        <f>_xlfn.XLOOKUP(I77,_stats_lk_MeasureGroup[ID],_stats_lk_MeasureGroup[MeasureName])</f>
        <v>HowMuchPerOccasion</v>
      </c>
    </row>
    <row r="78" spans="1:12" hidden="1" x14ac:dyDescent="0.35">
      <c r="A78">
        <v>80</v>
      </c>
      <c r="B78">
        <v>3</v>
      </c>
      <c r="C78">
        <v>1</v>
      </c>
      <c r="D78">
        <v>1</v>
      </c>
      <c r="E78">
        <v>9</v>
      </c>
      <c r="F78">
        <v>99</v>
      </c>
      <c r="G78">
        <v>1</v>
      </c>
      <c r="H78">
        <v>1</v>
      </c>
      <c r="I78">
        <v>16</v>
      </c>
      <c r="J78">
        <v>1</v>
      </c>
      <c r="K78" t="str">
        <f>_xlfn.XLOOKUP(E78,lk_Program[ID],lk_Program[Name])</f>
        <v>Goulburn General</v>
      </c>
      <c r="L78" t="str">
        <f>_xlfn.XLOOKUP(I78,_stats_lk_MeasureGroup[ID],_stats_lk_MeasureGroup[MeasureName])</f>
        <v>HowMuchPerOccasion</v>
      </c>
    </row>
    <row r="79" spans="1:12" hidden="1" x14ac:dyDescent="0.35">
      <c r="A79">
        <v>81</v>
      </c>
      <c r="B79">
        <v>2</v>
      </c>
      <c r="C79">
        <v>2</v>
      </c>
      <c r="D79">
        <v>2</v>
      </c>
      <c r="E79">
        <v>10</v>
      </c>
      <c r="F79">
        <v>99</v>
      </c>
      <c r="G79">
        <v>1</v>
      </c>
      <c r="H79">
        <v>1</v>
      </c>
      <c r="I79">
        <v>16</v>
      </c>
      <c r="J79">
        <v>1</v>
      </c>
      <c r="K79" t="str">
        <f>_xlfn.XLOOKUP(E79,lk_Program[ID],lk_Program[Name])</f>
        <v>Goulburn Ice</v>
      </c>
      <c r="L79" t="str">
        <f>_xlfn.XLOOKUP(I79,_stats_lk_MeasureGroup[ID],_stats_lk_MeasureGroup[MeasureName])</f>
        <v>HowMuchPerOccasion</v>
      </c>
    </row>
    <row r="80" spans="1:12" hidden="1" x14ac:dyDescent="0.35">
      <c r="A80">
        <v>82</v>
      </c>
      <c r="B80">
        <v>12</v>
      </c>
      <c r="D80">
        <v>12</v>
      </c>
      <c r="E80">
        <v>1</v>
      </c>
      <c r="F80">
        <v>101</v>
      </c>
      <c r="G80">
        <v>1</v>
      </c>
      <c r="H80">
        <v>0</v>
      </c>
      <c r="I80">
        <v>16</v>
      </c>
      <c r="J80">
        <v>1</v>
      </c>
      <c r="K80" t="str">
        <f>_xlfn.XLOOKUP(E80,lk_Program[ID],lk_Program[Name])</f>
        <v>TSS</v>
      </c>
      <c r="L80" t="str">
        <f>_xlfn.XLOOKUP(I80,_stats_lk_MeasureGroup[ID],_stats_lk_MeasureGroup[MeasureName])</f>
        <v>HowMuchPerOccasion</v>
      </c>
    </row>
    <row r="81" spans="1:12" hidden="1" x14ac:dyDescent="0.35">
      <c r="A81">
        <v>83</v>
      </c>
      <c r="B81">
        <v>8.33</v>
      </c>
      <c r="D81">
        <v>8.33</v>
      </c>
      <c r="E81">
        <v>5</v>
      </c>
      <c r="F81">
        <v>101</v>
      </c>
      <c r="G81">
        <v>3</v>
      </c>
      <c r="H81">
        <v>0</v>
      </c>
      <c r="I81">
        <v>16</v>
      </c>
      <c r="J81">
        <v>1</v>
      </c>
      <c r="K81" t="str">
        <f>_xlfn.XLOOKUP(E81,lk_Program[ID],lk_Program[Name])</f>
        <v>Eurobodalla</v>
      </c>
      <c r="L81" t="str">
        <f>_xlfn.XLOOKUP(I81,_stats_lk_MeasureGroup[ID],_stats_lk_MeasureGroup[MeasureName])</f>
        <v>HowMuchPerOccasion</v>
      </c>
    </row>
    <row r="82" spans="1:12" hidden="1" x14ac:dyDescent="0.35">
      <c r="A82">
        <v>84</v>
      </c>
      <c r="B82">
        <v>17</v>
      </c>
      <c r="D82">
        <v>17</v>
      </c>
      <c r="E82">
        <v>9</v>
      </c>
      <c r="F82">
        <v>101</v>
      </c>
      <c r="G82">
        <v>1</v>
      </c>
      <c r="H82">
        <v>0</v>
      </c>
      <c r="I82">
        <v>16</v>
      </c>
      <c r="J82">
        <v>1</v>
      </c>
      <c r="K82" t="str">
        <f>_xlfn.XLOOKUP(E82,lk_Program[ID],lk_Program[Name])</f>
        <v>Goulburn General</v>
      </c>
      <c r="L82" t="str">
        <f>_xlfn.XLOOKUP(I82,_stats_lk_MeasureGroup[ID],_stats_lk_MeasureGroup[MeasureName])</f>
        <v>HowMuchPerOccasion</v>
      </c>
    </row>
    <row r="83" spans="1:12" hidden="1" x14ac:dyDescent="0.35">
      <c r="A83">
        <v>85</v>
      </c>
      <c r="B83">
        <v>31.8</v>
      </c>
      <c r="C83">
        <v>1</v>
      </c>
      <c r="D83">
        <v>7.2</v>
      </c>
      <c r="E83">
        <v>1</v>
      </c>
      <c r="F83">
        <v>180</v>
      </c>
      <c r="G83">
        <v>5</v>
      </c>
      <c r="H83">
        <v>1</v>
      </c>
      <c r="I83">
        <v>16</v>
      </c>
      <c r="J83">
        <v>1</v>
      </c>
      <c r="K83" t="str">
        <f>_xlfn.XLOOKUP(E83,lk_Program[ID],lk_Program[Name])</f>
        <v>TSS</v>
      </c>
      <c r="L83" t="str">
        <f>_xlfn.XLOOKUP(I83,_stats_lk_MeasureGroup[ID],_stats_lk_MeasureGroup[MeasureName])</f>
        <v>HowMuchPerOccasion</v>
      </c>
    </row>
    <row r="84" spans="1:12" hidden="1" x14ac:dyDescent="0.35">
      <c r="A84">
        <v>86</v>
      </c>
      <c r="B84">
        <v>3.25</v>
      </c>
      <c r="C84">
        <v>7</v>
      </c>
      <c r="D84">
        <v>3.25</v>
      </c>
      <c r="E84">
        <v>4</v>
      </c>
      <c r="F84">
        <v>180</v>
      </c>
      <c r="G84">
        <v>4</v>
      </c>
      <c r="H84">
        <v>1</v>
      </c>
      <c r="I84">
        <v>16</v>
      </c>
      <c r="J84">
        <v>1</v>
      </c>
      <c r="K84" t="str">
        <f>_xlfn.XLOOKUP(E84,lk_Program[ID],lk_Program[Name])</f>
        <v>Sapphire Health &amp; Wellbeing Service</v>
      </c>
      <c r="L84" t="str">
        <f>_xlfn.XLOOKUP(I84,_stats_lk_MeasureGroup[ID],_stats_lk_MeasureGroup[MeasureName])</f>
        <v>HowMuchPerOccasion</v>
      </c>
    </row>
    <row r="85" spans="1:12" hidden="1" x14ac:dyDescent="0.35">
      <c r="A85">
        <v>87</v>
      </c>
      <c r="B85">
        <v>15</v>
      </c>
      <c r="C85">
        <v>20.329999999999998</v>
      </c>
      <c r="D85">
        <v>4.2</v>
      </c>
      <c r="E85">
        <v>5</v>
      </c>
      <c r="F85">
        <v>180</v>
      </c>
      <c r="G85">
        <v>5</v>
      </c>
      <c r="H85">
        <v>3</v>
      </c>
      <c r="I85">
        <v>16</v>
      </c>
      <c r="J85">
        <v>1</v>
      </c>
      <c r="K85" t="str">
        <f>_xlfn.XLOOKUP(E85,lk_Program[ID],lk_Program[Name])</f>
        <v>Eurobodalla</v>
      </c>
      <c r="L85" t="str">
        <f>_xlfn.XLOOKUP(I85,_stats_lk_MeasureGroup[ID],_stats_lk_MeasureGroup[MeasureName])</f>
        <v>HowMuchPerOccasion</v>
      </c>
    </row>
    <row r="86" spans="1:12" hidden="1" x14ac:dyDescent="0.35">
      <c r="A86">
        <v>88</v>
      </c>
      <c r="B86">
        <v>14</v>
      </c>
      <c r="C86">
        <v>1</v>
      </c>
      <c r="D86">
        <v>1</v>
      </c>
      <c r="E86">
        <v>7</v>
      </c>
      <c r="F86">
        <v>180</v>
      </c>
      <c r="G86">
        <v>2</v>
      </c>
      <c r="H86">
        <v>1</v>
      </c>
      <c r="I86">
        <v>16</v>
      </c>
      <c r="J86">
        <v>1</v>
      </c>
      <c r="K86" t="str">
        <f>_xlfn.XLOOKUP(E86,lk_Program[ID],lk_Program[Name])</f>
        <v>Bega</v>
      </c>
      <c r="L86" t="str">
        <f>_xlfn.XLOOKUP(I86,_stats_lk_MeasureGroup[ID],_stats_lk_MeasureGroup[MeasureName])</f>
        <v>HowMuchPerOccasion</v>
      </c>
    </row>
    <row r="87" spans="1:12" hidden="1" x14ac:dyDescent="0.35">
      <c r="A87">
        <v>89</v>
      </c>
      <c r="B87">
        <v>11.43</v>
      </c>
      <c r="C87">
        <v>3.67</v>
      </c>
      <c r="D87">
        <v>4</v>
      </c>
      <c r="E87">
        <v>8</v>
      </c>
      <c r="F87">
        <v>180</v>
      </c>
      <c r="G87">
        <v>7</v>
      </c>
      <c r="H87">
        <v>3</v>
      </c>
      <c r="I87">
        <v>16</v>
      </c>
      <c r="J87">
        <v>1</v>
      </c>
      <c r="K87" t="str">
        <f>_xlfn.XLOOKUP(E87,lk_Program[ID],lk_Program[Name])</f>
        <v>Murrumbidgee Ice</v>
      </c>
      <c r="L87" t="str">
        <f>_xlfn.XLOOKUP(I87,_stats_lk_MeasureGroup[ID],_stats_lk_MeasureGroup[MeasureName])</f>
        <v>HowMuchPerOccasion</v>
      </c>
    </row>
    <row r="88" spans="1:12" hidden="1" x14ac:dyDescent="0.35">
      <c r="A88">
        <v>90</v>
      </c>
      <c r="B88">
        <v>2</v>
      </c>
      <c r="D88">
        <v>2</v>
      </c>
      <c r="E88">
        <v>9</v>
      </c>
      <c r="F88">
        <v>180</v>
      </c>
      <c r="G88">
        <v>2</v>
      </c>
      <c r="H88">
        <v>0</v>
      </c>
      <c r="I88">
        <v>16</v>
      </c>
      <c r="J88">
        <v>1</v>
      </c>
      <c r="K88" t="str">
        <f>_xlfn.XLOOKUP(E88,lk_Program[ID],lk_Program[Name])</f>
        <v>Goulburn General</v>
      </c>
      <c r="L88" t="str">
        <f>_xlfn.XLOOKUP(I88,_stats_lk_MeasureGroup[ID],_stats_lk_MeasureGroup[MeasureName])</f>
        <v>HowMuchPerOccasion</v>
      </c>
    </row>
    <row r="89" spans="1:12" hidden="1" x14ac:dyDescent="0.35">
      <c r="A89">
        <v>91</v>
      </c>
      <c r="B89">
        <v>4.2300000000000004</v>
      </c>
      <c r="C89">
        <v>3.13</v>
      </c>
      <c r="D89">
        <v>3.77</v>
      </c>
      <c r="E89">
        <v>10</v>
      </c>
      <c r="F89">
        <v>180</v>
      </c>
      <c r="G89">
        <v>13</v>
      </c>
      <c r="H89">
        <v>8</v>
      </c>
      <c r="I89">
        <v>16</v>
      </c>
      <c r="J89">
        <v>1</v>
      </c>
      <c r="K89" t="str">
        <f>_xlfn.XLOOKUP(E89,lk_Program[ID],lk_Program[Name])</f>
        <v>Goulburn Ice</v>
      </c>
      <c r="L89" t="str">
        <f>_xlfn.XLOOKUP(I89,_stats_lk_MeasureGroup[ID],_stats_lk_MeasureGroup[MeasureName])</f>
        <v>HowMuchPerOccasion</v>
      </c>
    </row>
    <row r="90" spans="1:12" hidden="1" x14ac:dyDescent="0.35">
      <c r="A90">
        <v>92</v>
      </c>
      <c r="B90">
        <v>4.8</v>
      </c>
      <c r="C90">
        <v>4.5</v>
      </c>
      <c r="D90">
        <v>7.8</v>
      </c>
      <c r="E90">
        <v>12</v>
      </c>
      <c r="F90">
        <v>180</v>
      </c>
      <c r="G90">
        <v>5</v>
      </c>
      <c r="H90">
        <v>2</v>
      </c>
      <c r="I90">
        <v>16</v>
      </c>
      <c r="J90">
        <v>1</v>
      </c>
      <c r="K90" t="str">
        <f>_xlfn.XLOOKUP(E90,lk_Program[ID],lk_Program[Name])</f>
        <v>Murrumbidgee Pre/Post</v>
      </c>
      <c r="L90" t="str">
        <f>_xlfn.XLOOKUP(I90,_stats_lk_MeasureGroup[ID],_stats_lk_MeasureGroup[MeasureName])</f>
        <v>HowMuchPerOccasion</v>
      </c>
    </row>
    <row r="91" spans="1:12" hidden="1" x14ac:dyDescent="0.35">
      <c r="A91">
        <v>93</v>
      </c>
      <c r="B91">
        <v>50.5</v>
      </c>
      <c r="C91">
        <v>3.5</v>
      </c>
      <c r="D91">
        <v>22.5</v>
      </c>
      <c r="E91">
        <v>13</v>
      </c>
      <c r="F91">
        <v>180</v>
      </c>
      <c r="G91">
        <v>2</v>
      </c>
      <c r="H91">
        <v>2</v>
      </c>
      <c r="I91">
        <v>16</v>
      </c>
      <c r="J91">
        <v>1</v>
      </c>
      <c r="K91" t="str">
        <f>_xlfn.XLOOKUP(E91,lk_Program[ID],lk_Program[Name])</f>
        <v>Murrumbidgee Work It Out</v>
      </c>
      <c r="L91" t="str">
        <f>_xlfn.XLOOKUP(I91,_stats_lk_MeasureGroup[ID],_stats_lk_MeasureGroup[MeasureName])</f>
        <v>HowMuchPerOccasion</v>
      </c>
    </row>
    <row r="92" spans="1:12" hidden="1" x14ac:dyDescent="0.35">
      <c r="A92">
        <v>94</v>
      </c>
      <c r="B92">
        <v>7</v>
      </c>
      <c r="D92">
        <v>4</v>
      </c>
      <c r="E92">
        <v>14</v>
      </c>
      <c r="F92">
        <v>180</v>
      </c>
      <c r="G92">
        <v>1</v>
      </c>
      <c r="H92">
        <v>0</v>
      </c>
      <c r="I92">
        <v>16</v>
      </c>
      <c r="J92">
        <v>1</v>
      </c>
      <c r="K92" t="str">
        <f>_xlfn.XLOOKUP(E92,lk_Program[ID],lk_Program[Name])</f>
        <v>Murrumbidgee Headspace Griffith</v>
      </c>
      <c r="L92" t="str">
        <f>_xlfn.XLOOKUP(I92,_stats_lk_MeasureGroup[ID],_stats_lk_MeasureGroup[MeasureName])</f>
        <v>HowMuchPerOccasion</v>
      </c>
    </row>
    <row r="93" spans="1:12" hidden="1" x14ac:dyDescent="0.35">
      <c r="A93">
        <v>95</v>
      </c>
      <c r="B93">
        <v>1</v>
      </c>
      <c r="D93">
        <v>1</v>
      </c>
      <c r="E93">
        <v>12</v>
      </c>
      <c r="F93">
        <v>190</v>
      </c>
      <c r="G93">
        <v>1</v>
      </c>
      <c r="H93">
        <v>0</v>
      </c>
      <c r="I93">
        <v>16</v>
      </c>
      <c r="J93">
        <v>1</v>
      </c>
      <c r="K93" t="str">
        <f>_xlfn.XLOOKUP(E93,lk_Program[ID],lk_Program[Name])</f>
        <v>Murrumbidgee Pre/Post</v>
      </c>
      <c r="L93" t="str">
        <f>_xlfn.XLOOKUP(I93,_stats_lk_MeasureGroup[ID],_stats_lk_MeasureGroup[MeasureName])</f>
        <v>HowMuchPerOccasion</v>
      </c>
    </row>
    <row r="94" spans="1:12" hidden="1" x14ac:dyDescent="0.35">
      <c r="A94">
        <v>96</v>
      </c>
      <c r="B94">
        <v>6</v>
      </c>
      <c r="D94">
        <v>6</v>
      </c>
      <c r="E94">
        <v>1</v>
      </c>
      <c r="F94">
        <v>11</v>
      </c>
      <c r="G94">
        <v>1</v>
      </c>
      <c r="H94">
        <v>0</v>
      </c>
      <c r="I94">
        <v>1</v>
      </c>
      <c r="J94">
        <v>1</v>
      </c>
      <c r="K94" t="str">
        <f>_xlfn.XLOOKUP(E94,lk_Program[ID],lk_Program[Name])</f>
        <v>TSS</v>
      </c>
      <c r="L94" t="str">
        <f>_xlfn.XLOOKUP(I94,_stats_lk_MeasureGroup[ID],_stats_lk_MeasureGroup[MeasureName])</f>
        <v>SDS</v>
      </c>
    </row>
    <row r="95" spans="1:12" hidden="1" x14ac:dyDescent="0.35">
      <c r="A95">
        <v>97</v>
      </c>
      <c r="B95">
        <v>10</v>
      </c>
      <c r="D95">
        <v>12</v>
      </c>
      <c r="E95">
        <v>5</v>
      </c>
      <c r="F95">
        <v>11</v>
      </c>
      <c r="G95">
        <v>1</v>
      </c>
      <c r="H95">
        <v>0</v>
      </c>
      <c r="I95">
        <v>1</v>
      </c>
      <c r="J95">
        <v>1</v>
      </c>
      <c r="K95" t="str">
        <f>_xlfn.XLOOKUP(E95,lk_Program[ID],lk_Program[Name])</f>
        <v>Eurobodalla</v>
      </c>
      <c r="L95" t="str">
        <f>_xlfn.XLOOKUP(I95,_stats_lk_MeasureGroup[ID],_stats_lk_MeasureGroup[MeasureName])</f>
        <v>SDS</v>
      </c>
    </row>
    <row r="96" spans="1:12" hidden="1" x14ac:dyDescent="0.35">
      <c r="A96">
        <v>98</v>
      </c>
      <c r="B96">
        <v>4</v>
      </c>
      <c r="D96">
        <v>4</v>
      </c>
      <c r="E96">
        <v>1</v>
      </c>
      <c r="F96">
        <v>18</v>
      </c>
      <c r="G96">
        <v>1</v>
      </c>
      <c r="H96">
        <v>0</v>
      </c>
      <c r="I96">
        <v>1</v>
      </c>
      <c r="J96">
        <v>1</v>
      </c>
      <c r="K96" t="str">
        <f>_xlfn.XLOOKUP(E96,lk_Program[ID],lk_Program[Name])</f>
        <v>TSS</v>
      </c>
      <c r="L96" t="str">
        <f>_xlfn.XLOOKUP(I96,_stats_lk_MeasureGroup[ID],_stats_lk_MeasureGroup[MeasureName])</f>
        <v>SDS</v>
      </c>
    </row>
    <row r="97" spans="1:12" hidden="1" x14ac:dyDescent="0.35">
      <c r="A97">
        <v>99</v>
      </c>
      <c r="B97">
        <v>6.83</v>
      </c>
      <c r="D97">
        <v>3.58</v>
      </c>
      <c r="E97">
        <v>1</v>
      </c>
      <c r="F97">
        <v>24</v>
      </c>
      <c r="G97">
        <v>12</v>
      </c>
      <c r="H97">
        <v>0</v>
      </c>
      <c r="I97">
        <v>1</v>
      </c>
      <c r="J97">
        <v>1</v>
      </c>
      <c r="K97" t="str">
        <f>_xlfn.XLOOKUP(E97,lk_Program[ID],lk_Program[Name])</f>
        <v>TSS</v>
      </c>
      <c r="L97" t="str">
        <f>_xlfn.XLOOKUP(I97,_stats_lk_MeasureGroup[ID],_stats_lk_MeasureGroup[MeasureName])</f>
        <v>SDS</v>
      </c>
    </row>
    <row r="98" spans="1:12" hidden="1" x14ac:dyDescent="0.35">
      <c r="A98">
        <v>100</v>
      </c>
      <c r="B98">
        <v>8.83</v>
      </c>
      <c r="C98">
        <v>7.88</v>
      </c>
      <c r="D98">
        <v>7.35</v>
      </c>
      <c r="E98">
        <v>4</v>
      </c>
      <c r="F98">
        <v>24</v>
      </c>
      <c r="G98">
        <v>23</v>
      </c>
      <c r="H98">
        <v>8</v>
      </c>
      <c r="I98">
        <v>1</v>
      </c>
      <c r="J98">
        <v>1</v>
      </c>
      <c r="K98" t="str">
        <f>_xlfn.XLOOKUP(E98,lk_Program[ID],lk_Program[Name])</f>
        <v>Sapphire Health &amp; Wellbeing Service</v>
      </c>
      <c r="L98" t="str">
        <f>_xlfn.XLOOKUP(I98,_stats_lk_MeasureGroup[ID],_stats_lk_MeasureGroup[MeasureName])</f>
        <v>SDS</v>
      </c>
    </row>
    <row r="99" spans="1:12" hidden="1" x14ac:dyDescent="0.35">
      <c r="A99">
        <v>101</v>
      </c>
      <c r="B99">
        <v>8</v>
      </c>
      <c r="C99">
        <v>9</v>
      </c>
      <c r="D99">
        <v>6.07</v>
      </c>
      <c r="E99">
        <v>5</v>
      </c>
      <c r="F99">
        <v>24</v>
      </c>
      <c r="G99">
        <v>15</v>
      </c>
      <c r="H99">
        <v>6</v>
      </c>
      <c r="I99">
        <v>1</v>
      </c>
      <c r="J99">
        <v>1</v>
      </c>
      <c r="K99" t="str">
        <f>_xlfn.XLOOKUP(E99,lk_Program[ID],lk_Program[Name])</f>
        <v>Eurobodalla</v>
      </c>
      <c r="L99" t="str">
        <f>_xlfn.XLOOKUP(I99,_stats_lk_MeasureGroup[ID],_stats_lk_MeasureGroup[MeasureName])</f>
        <v>SDS</v>
      </c>
    </row>
    <row r="100" spans="1:12" hidden="1" x14ac:dyDescent="0.35">
      <c r="A100">
        <v>102</v>
      </c>
      <c r="B100">
        <v>7.67</v>
      </c>
      <c r="C100">
        <v>12</v>
      </c>
      <c r="D100">
        <v>6</v>
      </c>
      <c r="E100">
        <v>7</v>
      </c>
      <c r="F100">
        <v>24</v>
      </c>
      <c r="G100">
        <v>6</v>
      </c>
      <c r="H100">
        <v>1</v>
      </c>
      <c r="I100">
        <v>1</v>
      </c>
      <c r="J100">
        <v>1</v>
      </c>
      <c r="K100" t="str">
        <f>_xlfn.XLOOKUP(E100,lk_Program[ID],lk_Program[Name])</f>
        <v>Bega</v>
      </c>
      <c r="L100" t="str">
        <f>_xlfn.XLOOKUP(I100,_stats_lk_MeasureGroup[ID],_stats_lk_MeasureGroup[MeasureName])</f>
        <v>SDS</v>
      </c>
    </row>
    <row r="101" spans="1:12" hidden="1" x14ac:dyDescent="0.35">
      <c r="A101">
        <v>103</v>
      </c>
      <c r="B101">
        <v>3.5</v>
      </c>
      <c r="C101">
        <v>4</v>
      </c>
      <c r="D101">
        <v>4</v>
      </c>
      <c r="E101">
        <v>8</v>
      </c>
      <c r="F101">
        <v>24</v>
      </c>
      <c r="G101">
        <v>2</v>
      </c>
      <c r="H101">
        <v>1</v>
      </c>
      <c r="I101">
        <v>1</v>
      </c>
      <c r="J101">
        <v>1</v>
      </c>
      <c r="K101" t="str">
        <f>_xlfn.XLOOKUP(E101,lk_Program[ID],lk_Program[Name])</f>
        <v>Murrumbidgee Ice</v>
      </c>
      <c r="L101" t="str">
        <f>_xlfn.XLOOKUP(I101,_stats_lk_MeasureGroup[ID],_stats_lk_MeasureGroup[MeasureName])</f>
        <v>SDS</v>
      </c>
    </row>
    <row r="102" spans="1:12" hidden="1" x14ac:dyDescent="0.35">
      <c r="A102">
        <v>104</v>
      </c>
      <c r="B102">
        <v>7.85</v>
      </c>
      <c r="C102">
        <v>6.67</v>
      </c>
      <c r="D102">
        <v>4.7699999999999996</v>
      </c>
      <c r="E102">
        <v>9</v>
      </c>
      <c r="F102">
        <v>24</v>
      </c>
      <c r="G102">
        <v>13</v>
      </c>
      <c r="H102">
        <v>6</v>
      </c>
      <c r="I102">
        <v>1</v>
      </c>
      <c r="J102">
        <v>1</v>
      </c>
      <c r="K102" t="str">
        <f>_xlfn.XLOOKUP(E102,lk_Program[ID],lk_Program[Name])</f>
        <v>Goulburn General</v>
      </c>
      <c r="L102" t="str">
        <f>_xlfn.XLOOKUP(I102,_stats_lk_MeasureGroup[ID],_stats_lk_MeasureGroup[MeasureName])</f>
        <v>SDS</v>
      </c>
    </row>
    <row r="103" spans="1:12" hidden="1" x14ac:dyDescent="0.35">
      <c r="A103">
        <v>105</v>
      </c>
      <c r="B103">
        <v>7</v>
      </c>
      <c r="C103">
        <v>6.5</v>
      </c>
      <c r="D103">
        <v>4.67</v>
      </c>
      <c r="E103">
        <v>10</v>
      </c>
      <c r="F103">
        <v>24</v>
      </c>
      <c r="G103">
        <v>3</v>
      </c>
      <c r="H103">
        <v>2</v>
      </c>
      <c r="I103">
        <v>1</v>
      </c>
      <c r="J103">
        <v>1</v>
      </c>
      <c r="K103" t="str">
        <f>_xlfn.XLOOKUP(E103,lk_Program[ID],lk_Program[Name])</f>
        <v>Goulburn Ice</v>
      </c>
      <c r="L103" t="str">
        <f>_xlfn.XLOOKUP(I103,_stats_lk_MeasureGroup[ID],_stats_lk_MeasureGroup[MeasureName])</f>
        <v>SDS</v>
      </c>
    </row>
    <row r="104" spans="1:12" hidden="1" x14ac:dyDescent="0.35">
      <c r="A104">
        <v>106</v>
      </c>
      <c r="B104">
        <v>7.67</v>
      </c>
      <c r="C104">
        <v>5.83</v>
      </c>
      <c r="D104">
        <v>3.89</v>
      </c>
      <c r="E104">
        <v>12</v>
      </c>
      <c r="F104">
        <v>24</v>
      </c>
      <c r="G104">
        <v>9</v>
      </c>
      <c r="H104">
        <v>6</v>
      </c>
      <c r="I104">
        <v>1</v>
      </c>
      <c r="J104">
        <v>1</v>
      </c>
      <c r="K104" t="str">
        <f>_xlfn.XLOOKUP(E104,lk_Program[ID],lk_Program[Name])</f>
        <v>Murrumbidgee Pre/Post</v>
      </c>
      <c r="L104" t="str">
        <f>_xlfn.XLOOKUP(I104,_stats_lk_MeasureGroup[ID],_stats_lk_MeasureGroup[MeasureName])</f>
        <v>SDS</v>
      </c>
    </row>
    <row r="105" spans="1:12" hidden="1" x14ac:dyDescent="0.35">
      <c r="A105">
        <v>107</v>
      </c>
      <c r="B105">
        <v>4.75</v>
      </c>
      <c r="C105">
        <v>7</v>
      </c>
      <c r="D105">
        <v>2</v>
      </c>
      <c r="E105">
        <v>13</v>
      </c>
      <c r="F105">
        <v>24</v>
      </c>
      <c r="G105">
        <v>4</v>
      </c>
      <c r="H105">
        <v>1</v>
      </c>
      <c r="I105">
        <v>1</v>
      </c>
      <c r="J105">
        <v>1</v>
      </c>
      <c r="K105" t="str">
        <f>_xlfn.XLOOKUP(E105,lk_Program[ID],lk_Program[Name])</f>
        <v>Murrumbidgee Work It Out</v>
      </c>
      <c r="L105" t="str">
        <f>_xlfn.XLOOKUP(I105,_stats_lk_MeasureGroup[ID],_stats_lk_MeasureGroup[MeasureName])</f>
        <v>SDS</v>
      </c>
    </row>
    <row r="106" spans="1:12" hidden="1" x14ac:dyDescent="0.35">
      <c r="A106">
        <v>108</v>
      </c>
      <c r="B106">
        <v>6</v>
      </c>
      <c r="C106">
        <v>3</v>
      </c>
      <c r="D106">
        <v>3</v>
      </c>
      <c r="E106">
        <v>14</v>
      </c>
      <c r="F106">
        <v>24</v>
      </c>
      <c r="G106">
        <v>1</v>
      </c>
      <c r="H106">
        <v>1</v>
      </c>
      <c r="I106">
        <v>1</v>
      </c>
      <c r="J106">
        <v>1</v>
      </c>
      <c r="K106" t="str">
        <f>_xlfn.XLOOKUP(E106,lk_Program[ID],lk_Program[Name])</f>
        <v>Murrumbidgee Headspace Griffith</v>
      </c>
      <c r="L106" t="str">
        <f>_xlfn.XLOOKUP(I106,_stats_lk_MeasureGroup[ID],_stats_lk_MeasureGroup[MeasureName])</f>
        <v>SDS</v>
      </c>
    </row>
    <row r="107" spans="1:12" hidden="1" x14ac:dyDescent="0.35">
      <c r="A107">
        <v>109</v>
      </c>
      <c r="B107">
        <v>11</v>
      </c>
      <c r="D107">
        <v>5</v>
      </c>
      <c r="E107">
        <v>7</v>
      </c>
      <c r="F107">
        <v>37</v>
      </c>
      <c r="G107">
        <v>1</v>
      </c>
      <c r="H107">
        <v>0</v>
      </c>
      <c r="I107">
        <v>1</v>
      </c>
      <c r="J107">
        <v>1</v>
      </c>
      <c r="K107" t="str">
        <f>_xlfn.XLOOKUP(E107,lk_Program[ID],lk_Program[Name])</f>
        <v>Bega</v>
      </c>
      <c r="L107" t="str">
        <f>_xlfn.XLOOKUP(I107,_stats_lk_MeasureGroup[ID],_stats_lk_MeasureGroup[MeasureName])</f>
        <v>SDS</v>
      </c>
    </row>
    <row r="108" spans="1:12" hidden="1" x14ac:dyDescent="0.35">
      <c r="A108">
        <v>110</v>
      </c>
      <c r="B108">
        <v>12</v>
      </c>
      <c r="D108">
        <v>5</v>
      </c>
      <c r="E108">
        <v>12</v>
      </c>
      <c r="F108">
        <v>37</v>
      </c>
      <c r="G108">
        <v>1</v>
      </c>
      <c r="H108">
        <v>0</v>
      </c>
      <c r="I108">
        <v>1</v>
      </c>
      <c r="J108">
        <v>1</v>
      </c>
      <c r="K108" t="str">
        <f>_xlfn.XLOOKUP(E108,lk_Program[ID],lk_Program[Name])</f>
        <v>Murrumbidgee Pre/Post</v>
      </c>
      <c r="L108" t="str">
        <f>_xlfn.XLOOKUP(I108,_stats_lk_MeasureGroup[ID],_stats_lk_MeasureGroup[MeasureName])</f>
        <v>SDS</v>
      </c>
    </row>
    <row r="109" spans="1:12" hidden="1" x14ac:dyDescent="0.35">
      <c r="A109">
        <v>111</v>
      </c>
      <c r="B109">
        <v>5</v>
      </c>
      <c r="C109">
        <v>4</v>
      </c>
      <c r="D109">
        <v>10</v>
      </c>
      <c r="E109">
        <v>4</v>
      </c>
      <c r="F109">
        <v>57</v>
      </c>
      <c r="G109">
        <v>1</v>
      </c>
      <c r="H109">
        <v>1</v>
      </c>
      <c r="I109">
        <v>1</v>
      </c>
      <c r="J109">
        <v>1</v>
      </c>
      <c r="K109" t="str">
        <f>_xlfn.XLOOKUP(E109,lk_Program[ID],lk_Program[Name])</f>
        <v>Sapphire Health &amp; Wellbeing Service</v>
      </c>
      <c r="L109" t="str">
        <f>_xlfn.XLOOKUP(I109,_stats_lk_MeasureGroup[ID],_stats_lk_MeasureGroup[MeasureName])</f>
        <v>SDS</v>
      </c>
    </row>
    <row r="110" spans="1:12" hidden="1" x14ac:dyDescent="0.35">
      <c r="A110">
        <v>112</v>
      </c>
      <c r="B110">
        <v>8</v>
      </c>
      <c r="C110">
        <v>7</v>
      </c>
      <c r="D110">
        <v>0</v>
      </c>
      <c r="E110">
        <v>5</v>
      </c>
      <c r="F110">
        <v>57</v>
      </c>
      <c r="G110">
        <v>1</v>
      </c>
      <c r="H110">
        <v>1</v>
      </c>
      <c r="I110">
        <v>1</v>
      </c>
      <c r="J110">
        <v>1</v>
      </c>
      <c r="K110" t="str">
        <f>_xlfn.XLOOKUP(E110,lk_Program[ID],lk_Program[Name])</f>
        <v>Eurobodalla</v>
      </c>
      <c r="L110" t="str">
        <f>_xlfn.XLOOKUP(I110,_stats_lk_MeasureGroup[ID],_stats_lk_MeasureGroup[MeasureName])</f>
        <v>SDS</v>
      </c>
    </row>
    <row r="111" spans="1:12" hidden="1" x14ac:dyDescent="0.35">
      <c r="A111">
        <v>113</v>
      </c>
      <c r="B111">
        <v>4.5</v>
      </c>
      <c r="C111">
        <v>3.33</v>
      </c>
      <c r="D111">
        <v>4.5</v>
      </c>
      <c r="E111">
        <v>8</v>
      </c>
      <c r="F111">
        <v>57</v>
      </c>
      <c r="G111">
        <v>6</v>
      </c>
      <c r="H111">
        <v>3</v>
      </c>
      <c r="I111">
        <v>1</v>
      </c>
      <c r="J111">
        <v>1</v>
      </c>
      <c r="K111" t="str">
        <f>_xlfn.XLOOKUP(E111,lk_Program[ID],lk_Program[Name])</f>
        <v>Murrumbidgee Ice</v>
      </c>
      <c r="L111" t="str">
        <f>_xlfn.XLOOKUP(I111,_stats_lk_MeasureGroup[ID],_stats_lk_MeasureGroup[MeasureName])</f>
        <v>SDS</v>
      </c>
    </row>
    <row r="112" spans="1:12" hidden="1" x14ac:dyDescent="0.35">
      <c r="A112">
        <v>114</v>
      </c>
      <c r="B112">
        <v>6.67</v>
      </c>
      <c r="C112">
        <v>10.5</v>
      </c>
      <c r="D112">
        <v>4</v>
      </c>
      <c r="E112">
        <v>10</v>
      </c>
      <c r="F112">
        <v>57</v>
      </c>
      <c r="G112">
        <v>3</v>
      </c>
      <c r="H112">
        <v>2</v>
      </c>
      <c r="I112">
        <v>1</v>
      </c>
      <c r="J112">
        <v>1</v>
      </c>
      <c r="K112" t="str">
        <f>_xlfn.XLOOKUP(E112,lk_Program[ID],lk_Program[Name])</f>
        <v>Goulburn Ice</v>
      </c>
      <c r="L112" t="str">
        <f>_xlfn.XLOOKUP(I112,_stats_lk_MeasureGroup[ID],_stats_lk_MeasureGroup[MeasureName])</f>
        <v>SDS</v>
      </c>
    </row>
    <row r="113" spans="1:12" hidden="1" x14ac:dyDescent="0.35">
      <c r="A113">
        <v>115</v>
      </c>
      <c r="B113">
        <v>1</v>
      </c>
      <c r="C113">
        <v>5</v>
      </c>
      <c r="D113">
        <v>7</v>
      </c>
      <c r="E113">
        <v>12</v>
      </c>
      <c r="F113">
        <v>57</v>
      </c>
      <c r="G113">
        <v>1</v>
      </c>
      <c r="H113">
        <v>1</v>
      </c>
      <c r="I113">
        <v>1</v>
      </c>
      <c r="J113">
        <v>1</v>
      </c>
      <c r="K113" t="str">
        <f>_xlfn.XLOOKUP(E113,lk_Program[ID],lk_Program[Name])</f>
        <v>Murrumbidgee Pre/Post</v>
      </c>
      <c r="L113" t="str">
        <f>_xlfn.XLOOKUP(I113,_stats_lk_MeasureGroup[ID],_stats_lk_MeasureGroup[MeasureName])</f>
        <v>SDS</v>
      </c>
    </row>
    <row r="114" spans="1:12" hidden="1" x14ac:dyDescent="0.35">
      <c r="A114">
        <v>116</v>
      </c>
      <c r="B114">
        <v>6</v>
      </c>
      <c r="C114">
        <v>8</v>
      </c>
      <c r="D114">
        <v>4</v>
      </c>
      <c r="E114">
        <v>13</v>
      </c>
      <c r="F114">
        <v>57</v>
      </c>
      <c r="G114">
        <v>3</v>
      </c>
      <c r="H114">
        <v>1</v>
      </c>
      <c r="I114">
        <v>1</v>
      </c>
      <c r="J114">
        <v>1</v>
      </c>
      <c r="K114" t="str">
        <f>_xlfn.XLOOKUP(E114,lk_Program[ID],lk_Program[Name])</f>
        <v>Murrumbidgee Work It Out</v>
      </c>
      <c r="L114" t="str">
        <f>_xlfn.XLOOKUP(I114,_stats_lk_MeasureGroup[ID],_stats_lk_MeasureGroup[MeasureName])</f>
        <v>SDS</v>
      </c>
    </row>
    <row r="115" spans="1:12" hidden="1" x14ac:dyDescent="0.35">
      <c r="A115">
        <v>117</v>
      </c>
      <c r="B115">
        <v>0</v>
      </c>
      <c r="D115">
        <v>0</v>
      </c>
      <c r="E115">
        <v>14</v>
      </c>
      <c r="F115">
        <v>57</v>
      </c>
      <c r="G115">
        <v>1</v>
      </c>
      <c r="H115">
        <v>0</v>
      </c>
      <c r="I115">
        <v>1</v>
      </c>
      <c r="J115">
        <v>1</v>
      </c>
      <c r="K115" t="str">
        <f>_xlfn.XLOOKUP(E115,lk_Program[ID],lk_Program[Name])</f>
        <v>Murrumbidgee Headspace Griffith</v>
      </c>
      <c r="L115" t="str">
        <f>_xlfn.XLOOKUP(I115,_stats_lk_MeasureGroup[ID],_stats_lk_MeasureGroup[MeasureName])</f>
        <v>SDS</v>
      </c>
    </row>
    <row r="116" spans="1:12" hidden="1" x14ac:dyDescent="0.35">
      <c r="A116">
        <v>118</v>
      </c>
      <c r="B116">
        <v>5</v>
      </c>
      <c r="D116">
        <v>5</v>
      </c>
      <c r="E116">
        <v>12</v>
      </c>
      <c r="F116">
        <v>59</v>
      </c>
      <c r="G116">
        <v>1</v>
      </c>
      <c r="H116">
        <v>0</v>
      </c>
      <c r="I116">
        <v>1</v>
      </c>
      <c r="J116">
        <v>1</v>
      </c>
      <c r="K116" t="str">
        <f>_xlfn.XLOOKUP(E116,lk_Program[ID],lk_Program[Name])</f>
        <v>Murrumbidgee Pre/Post</v>
      </c>
      <c r="L116" t="str">
        <f>_xlfn.XLOOKUP(I116,_stats_lk_MeasureGroup[ID],_stats_lk_MeasureGroup[MeasureName])</f>
        <v>SDS</v>
      </c>
    </row>
    <row r="117" spans="1:12" hidden="1" x14ac:dyDescent="0.35">
      <c r="A117">
        <v>119</v>
      </c>
      <c r="B117">
        <v>6.5</v>
      </c>
      <c r="D117">
        <v>5.5</v>
      </c>
      <c r="E117">
        <v>1</v>
      </c>
      <c r="F117">
        <v>60</v>
      </c>
      <c r="G117">
        <v>2</v>
      </c>
      <c r="H117">
        <v>0</v>
      </c>
      <c r="I117">
        <v>1</v>
      </c>
      <c r="J117">
        <v>1</v>
      </c>
      <c r="K117" t="str">
        <f>_xlfn.XLOOKUP(E117,lk_Program[ID],lk_Program[Name])</f>
        <v>TSS</v>
      </c>
      <c r="L117" t="str">
        <f>_xlfn.XLOOKUP(I117,_stats_lk_MeasureGroup[ID],_stats_lk_MeasureGroup[MeasureName])</f>
        <v>SDS</v>
      </c>
    </row>
    <row r="118" spans="1:12" hidden="1" x14ac:dyDescent="0.35">
      <c r="A118">
        <v>120</v>
      </c>
      <c r="B118">
        <v>9.5</v>
      </c>
      <c r="C118">
        <v>10</v>
      </c>
      <c r="D118">
        <v>6.5</v>
      </c>
      <c r="E118">
        <v>4</v>
      </c>
      <c r="F118">
        <v>60</v>
      </c>
      <c r="G118">
        <v>2</v>
      </c>
      <c r="H118">
        <v>1</v>
      </c>
      <c r="I118">
        <v>1</v>
      </c>
      <c r="J118">
        <v>1</v>
      </c>
      <c r="K118" t="str">
        <f>_xlfn.XLOOKUP(E118,lk_Program[ID],lk_Program[Name])</f>
        <v>Sapphire Health &amp; Wellbeing Service</v>
      </c>
      <c r="L118" t="str">
        <f>_xlfn.XLOOKUP(I118,_stats_lk_MeasureGroup[ID],_stats_lk_MeasureGroup[MeasureName])</f>
        <v>SDS</v>
      </c>
    </row>
    <row r="119" spans="1:12" hidden="1" x14ac:dyDescent="0.35">
      <c r="A119">
        <v>121</v>
      </c>
      <c r="B119">
        <v>7.33</v>
      </c>
      <c r="C119">
        <v>7.33</v>
      </c>
      <c r="D119">
        <v>4.33</v>
      </c>
      <c r="E119">
        <v>5</v>
      </c>
      <c r="F119">
        <v>60</v>
      </c>
      <c r="G119">
        <v>3</v>
      </c>
      <c r="H119">
        <v>3</v>
      </c>
      <c r="I119">
        <v>1</v>
      </c>
      <c r="J119">
        <v>1</v>
      </c>
      <c r="K119" t="str">
        <f>_xlfn.XLOOKUP(E119,lk_Program[ID],lk_Program[Name])</f>
        <v>Eurobodalla</v>
      </c>
      <c r="L119" t="str">
        <f>_xlfn.XLOOKUP(I119,_stats_lk_MeasureGroup[ID],_stats_lk_MeasureGroup[MeasureName])</f>
        <v>SDS</v>
      </c>
    </row>
    <row r="120" spans="1:12" hidden="1" x14ac:dyDescent="0.35">
      <c r="A120">
        <v>122</v>
      </c>
      <c r="B120">
        <v>7</v>
      </c>
      <c r="D120">
        <v>7</v>
      </c>
      <c r="E120">
        <v>6</v>
      </c>
      <c r="F120">
        <v>60</v>
      </c>
      <c r="G120">
        <v>1</v>
      </c>
      <c r="H120">
        <v>0</v>
      </c>
      <c r="I120">
        <v>1</v>
      </c>
      <c r="J120">
        <v>1</v>
      </c>
      <c r="K120" t="str">
        <f>_xlfn.XLOOKUP(E120,lk_Program[ID],lk_Program[Name])</f>
        <v>Monaro</v>
      </c>
      <c r="L120" t="str">
        <f>_xlfn.XLOOKUP(I120,_stats_lk_MeasureGroup[ID],_stats_lk_MeasureGroup[MeasureName])</f>
        <v>SDS</v>
      </c>
    </row>
    <row r="121" spans="1:12" hidden="1" x14ac:dyDescent="0.35">
      <c r="A121">
        <v>123</v>
      </c>
      <c r="B121">
        <v>4.76</v>
      </c>
      <c r="C121">
        <v>3.33</v>
      </c>
      <c r="D121">
        <v>4.08</v>
      </c>
      <c r="E121">
        <v>8</v>
      </c>
      <c r="F121">
        <v>60</v>
      </c>
      <c r="G121">
        <v>25</v>
      </c>
      <c r="H121">
        <v>9</v>
      </c>
      <c r="I121">
        <v>1</v>
      </c>
      <c r="J121">
        <v>1</v>
      </c>
      <c r="K121" t="str">
        <f>_xlfn.XLOOKUP(E121,lk_Program[ID],lk_Program[Name])</f>
        <v>Murrumbidgee Ice</v>
      </c>
      <c r="L121" t="str">
        <f>_xlfn.XLOOKUP(I121,_stats_lk_MeasureGroup[ID],_stats_lk_MeasureGroup[MeasureName])</f>
        <v>SDS</v>
      </c>
    </row>
    <row r="122" spans="1:12" hidden="1" x14ac:dyDescent="0.35">
      <c r="A122">
        <v>124</v>
      </c>
      <c r="B122">
        <v>5.69</v>
      </c>
      <c r="C122">
        <v>4.7</v>
      </c>
      <c r="D122">
        <v>4.7699999999999996</v>
      </c>
      <c r="E122">
        <v>10</v>
      </c>
      <c r="F122">
        <v>60</v>
      </c>
      <c r="G122">
        <v>26</v>
      </c>
      <c r="H122">
        <v>10</v>
      </c>
      <c r="I122">
        <v>1</v>
      </c>
      <c r="J122">
        <v>1</v>
      </c>
      <c r="K122" t="str">
        <f>_xlfn.XLOOKUP(E122,lk_Program[ID],lk_Program[Name])</f>
        <v>Goulburn Ice</v>
      </c>
      <c r="L122" t="str">
        <f>_xlfn.XLOOKUP(I122,_stats_lk_MeasureGroup[ID],_stats_lk_MeasureGroup[MeasureName])</f>
        <v>SDS</v>
      </c>
    </row>
    <row r="123" spans="1:12" hidden="1" x14ac:dyDescent="0.35">
      <c r="A123">
        <v>125</v>
      </c>
      <c r="B123">
        <v>6</v>
      </c>
      <c r="D123">
        <v>6</v>
      </c>
      <c r="E123">
        <v>12</v>
      </c>
      <c r="F123">
        <v>60</v>
      </c>
      <c r="G123">
        <v>1</v>
      </c>
      <c r="H123">
        <v>0</v>
      </c>
      <c r="I123">
        <v>1</v>
      </c>
      <c r="J123">
        <v>1</v>
      </c>
      <c r="K123" t="str">
        <f>_xlfn.XLOOKUP(E123,lk_Program[ID],lk_Program[Name])</f>
        <v>Murrumbidgee Pre/Post</v>
      </c>
      <c r="L123" t="str">
        <f>_xlfn.XLOOKUP(I123,_stats_lk_MeasureGroup[ID],_stats_lk_MeasureGroup[MeasureName])</f>
        <v>SDS</v>
      </c>
    </row>
    <row r="124" spans="1:12" hidden="1" x14ac:dyDescent="0.35">
      <c r="A124">
        <v>126</v>
      </c>
      <c r="B124">
        <v>4.1100000000000003</v>
      </c>
      <c r="C124">
        <v>4.5</v>
      </c>
      <c r="D124">
        <v>2.89</v>
      </c>
      <c r="E124">
        <v>13</v>
      </c>
      <c r="F124">
        <v>60</v>
      </c>
      <c r="G124">
        <v>9</v>
      </c>
      <c r="H124">
        <v>4</v>
      </c>
      <c r="I124">
        <v>1</v>
      </c>
      <c r="J124">
        <v>1</v>
      </c>
      <c r="K124" t="str">
        <f>_xlfn.XLOOKUP(E124,lk_Program[ID],lk_Program[Name])</f>
        <v>Murrumbidgee Work It Out</v>
      </c>
      <c r="L124" t="str">
        <f>_xlfn.XLOOKUP(I124,_stats_lk_MeasureGroup[ID],_stats_lk_MeasureGroup[MeasureName])</f>
        <v>SDS</v>
      </c>
    </row>
    <row r="125" spans="1:12" hidden="1" x14ac:dyDescent="0.35">
      <c r="A125">
        <v>127</v>
      </c>
      <c r="B125">
        <v>6</v>
      </c>
      <c r="D125">
        <v>5.5</v>
      </c>
      <c r="E125">
        <v>14</v>
      </c>
      <c r="F125">
        <v>60</v>
      </c>
      <c r="G125">
        <v>2</v>
      </c>
      <c r="H125">
        <v>0</v>
      </c>
      <c r="I125">
        <v>1</v>
      </c>
      <c r="J125">
        <v>1</v>
      </c>
      <c r="K125" t="str">
        <f>_xlfn.XLOOKUP(E125,lk_Program[ID],lk_Program[Name])</f>
        <v>Murrumbidgee Headspace Griffith</v>
      </c>
      <c r="L125" t="str">
        <f>_xlfn.XLOOKUP(I125,_stats_lk_MeasureGroup[ID],_stats_lk_MeasureGroup[MeasureName])</f>
        <v>SDS</v>
      </c>
    </row>
    <row r="126" spans="1:12" hidden="1" x14ac:dyDescent="0.35">
      <c r="A126">
        <v>128</v>
      </c>
      <c r="B126">
        <v>8</v>
      </c>
      <c r="C126">
        <v>7</v>
      </c>
      <c r="D126">
        <v>4</v>
      </c>
      <c r="E126">
        <v>10</v>
      </c>
      <c r="F126">
        <v>71</v>
      </c>
      <c r="G126">
        <v>1</v>
      </c>
      <c r="H126">
        <v>1</v>
      </c>
      <c r="I126">
        <v>1</v>
      </c>
      <c r="J126">
        <v>1</v>
      </c>
      <c r="K126" t="str">
        <f>_xlfn.XLOOKUP(E126,lk_Program[ID],lk_Program[Name])</f>
        <v>Goulburn Ice</v>
      </c>
      <c r="L126" t="str">
        <f>_xlfn.XLOOKUP(I126,_stats_lk_MeasureGroup[ID],_stats_lk_MeasureGroup[MeasureName])</f>
        <v>SDS</v>
      </c>
    </row>
    <row r="127" spans="1:12" hidden="1" x14ac:dyDescent="0.35">
      <c r="A127">
        <v>129</v>
      </c>
      <c r="B127">
        <v>10</v>
      </c>
      <c r="C127">
        <v>6</v>
      </c>
      <c r="D127">
        <v>7</v>
      </c>
      <c r="E127">
        <v>9</v>
      </c>
      <c r="F127">
        <v>99</v>
      </c>
      <c r="G127">
        <v>1</v>
      </c>
      <c r="H127">
        <v>1</v>
      </c>
      <c r="I127">
        <v>1</v>
      </c>
      <c r="J127">
        <v>1</v>
      </c>
      <c r="K127" t="str">
        <f>_xlfn.XLOOKUP(E127,lk_Program[ID],lk_Program[Name])</f>
        <v>Goulburn General</v>
      </c>
      <c r="L127" t="str">
        <f>_xlfn.XLOOKUP(I127,_stats_lk_MeasureGroup[ID],_stats_lk_MeasureGroup[MeasureName])</f>
        <v>SDS</v>
      </c>
    </row>
    <row r="128" spans="1:12" hidden="1" x14ac:dyDescent="0.35">
      <c r="A128">
        <v>130</v>
      </c>
      <c r="B128">
        <v>11</v>
      </c>
      <c r="C128">
        <v>5</v>
      </c>
      <c r="D128">
        <v>6</v>
      </c>
      <c r="E128">
        <v>10</v>
      </c>
      <c r="F128">
        <v>99</v>
      </c>
      <c r="G128">
        <v>1</v>
      </c>
      <c r="H128">
        <v>1</v>
      </c>
      <c r="I128">
        <v>1</v>
      </c>
      <c r="J128">
        <v>1</v>
      </c>
      <c r="K128" t="str">
        <f>_xlfn.XLOOKUP(E128,lk_Program[ID],lk_Program[Name])</f>
        <v>Goulburn Ice</v>
      </c>
      <c r="L128" t="str">
        <f>_xlfn.XLOOKUP(I128,_stats_lk_MeasureGroup[ID],_stats_lk_MeasureGroup[MeasureName])</f>
        <v>SDS</v>
      </c>
    </row>
    <row r="129" spans="1:12" hidden="1" x14ac:dyDescent="0.35">
      <c r="A129">
        <v>131</v>
      </c>
      <c r="B129">
        <v>2</v>
      </c>
      <c r="D129">
        <v>0</v>
      </c>
      <c r="E129">
        <v>1</v>
      </c>
      <c r="F129">
        <v>101</v>
      </c>
      <c r="G129">
        <v>1</v>
      </c>
      <c r="H129">
        <v>0</v>
      </c>
      <c r="I129">
        <v>1</v>
      </c>
      <c r="J129">
        <v>1</v>
      </c>
      <c r="K129" t="str">
        <f>_xlfn.XLOOKUP(E129,lk_Program[ID],lk_Program[Name])</f>
        <v>TSS</v>
      </c>
      <c r="L129" t="str">
        <f>_xlfn.XLOOKUP(I129,_stats_lk_MeasureGroup[ID],_stats_lk_MeasureGroup[MeasureName])</f>
        <v>SDS</v>
      </c>
    </row>
    <row r="130" spans="1:12" hidden="1" x14ac:dyDescent="0.35">
      <c r="A130">
        <v>132</v>
      </c>
      <c r="B130">
        <v>10.33</v>
      </c>
      <c r="C130">
        <v>8</v>
      </c>
      <c r="D130">
        <v>9.67</v>
      </c>
      <c r="E130">
        <v>5</v>
      </c>
      <c r="F130">
        <v>101</v>
      </c>
      <c r="G130">
        <v>3</v>
      </c>
      <c r="H130">
        <v>1</v>
      </c>
      <c r="I130">
        <v>1</v>
      </c>
      <c r="J130">
        <v>1</v>
      </c>
      <c r="K130" t="str">
        <f>_xlfn.XLOOKUP(E130,lk_Program[ID],lk_Program[Name])</f>
        <v>Eurobodalla</v>
      </c>
      <c r="L130" t="str">
        <f>_xlfn.XLOOKUP(I130,_stats_lk_MeasureGroup[ID],_stats_lk_MeasureGroup[MeasureName])</f>
        <v>SDS</v>
      </c>
    </row>
    <row r="131" spans="1:12" hidden="1" x14ac:dyDescent="0.35">
      <c r="A131">
        <v>133</v>
      </c>
      <c r="B131">
        <v>9</v>
      </c>
      <c r="D131">
        <v>9</v>
      </c>
      <c r="E131">
        <v>9</v>
      </c>
      <c r="F131">
        <v>101</v>
      </c>
      <c r="G131">
        <v>1</v>
      </c>
      <c r="H131">
        <v>0</v>
      </c>
      <c r="I131">
        <v>1</v>
      </c>
      <c r="J131">
        <v>1</v>
      </c>
      <c r="K131" t="str">
        <f>_xlfn.XLOOKUP(E131,lk_Program[ID],lk_Program[Name])</f>
        <v>Goulburn General</v>
      </c>
      <c r="L131" t="str">
        <f>_xlfn.XLOOKUP(I131,_stats_lk_MeasureGroup[ID],_stats_lk_MeasureGroup[MeasureName])</f>
        <v>SDS</v>
      </c>
    </row>
    <row r="132" spans="1:12" hidden="1" x14ac:dyDescent="0.35">
      <c r="A132">
        <v>134</v>
      </c>
      <c r="B132">
        <v>9.4</v>
      </c>
      <c r="C132">
        <v>7</v>
      </c>
      <c r="D132">
        <v>6.2</v>
      </c>
      <c r="E132">
        <v>1</v>
      </c>
      <c r="F132">
        <v>180</v>
      </c>
      <c r="G132">
        <v>5</v>
      </c>
      <c r="H132">
        <v>1</v>
      </c>
      <c r="I132">
        <v>1</v>
      </c>
      <c r="J132">
        <v>1</v>
      </c>
      <c r="K132" t="str">
        <f>_xlfn.XLOOKUP(E132,lk_Program[ID],lk_Program[Name])</f>
        <v>TSS</v>
      </c>
      <c r="L132" t="str">
        <f>_xlfn.XLOOKUP(I132,_stats_lk_MeasureGroup[ID],_stats_lk_MeasureGroup[MeasureName])</f>
        <v>SDS</v>
      </c>
    </row>
    <row r="133" spans="1:12" hidden="1" x14ac:dyDescent="0.35">
      <c r="A133">
        <v>135</v>
      </c>
      <c r="B133">
        <v>5.5</v>
      </c>
      <c r="C133">
        <v>8</v>
      </c>
      <c r="D133">
        <v>3.25</v>
      </c>
      <c r="E133">
        <v>4</v>
      </c>
      <c r="F133">
        <v>180</v>
      </c>
      <c r="G133">
        <v>4</v>
      </c>
      <c r="H133">
        <v>1</v>
      </c>
      <c r="I133">
        <v>1</v>
      </c>
      <c r="J133">
        <v>1</v>
      </c>
      <c r="K133" t="str">
        <f>_xlfn.XLOOKUP(E133,lk_Program[ID],lk_Program[Name])</f>
        <v>Sapphire Health &amp; Wellbeing Service</v>
      </c>
      <c r="L133" t="str">
        <f>_xlfn.XLOOKUP(I133,_stats_lk_MeasureGroup[ID],_stats_lk_MeasureGroup[MeasureName])</f>
        <v>SDS</v>
      </c>
    </row>
    <row r="134" spans="1:12" hidden="1" x14ac:dyDescent="0.35">
      <c r="A134">
        <v>136</v>
      </c>
      <c r="B134">
        <v>7.25</v>
      </c>
      <c r="C134">
        <v>8.5</v>
      </c>
      <c r="D134">
        <v>7.25</v>
      </c>
      <c r="E134">
        <v>5</v>
      </c>
      <c r="F134">
        <v>180</v>
      </c>
      <c r="G134">
        <v>4</v>
      </c>
      <c r="H134">
        <v>2</v>
      </c>
      <c r="I134">
        <v>1</v>
      </c>
      <c r="J134">
        <v>1</v>
      </c>
      <c r="K134" t="str">
        <f>_xlfn.XLOOKUP(E134,lk_Program[ID],lk_Program[Name])</f>
        <v>Eurobodalla</v>
      </c>
      <c r="L134" t="str">
        <f>_xlfn.XLOOKUP(I134,_stats_lk_MeasureGroup[ID],_stats_lk_MeasureGroup[MeasureName])</f>
        <v>SDS</v>
      </c>
    </row>
    <row r="135" spans="1:12" hidden="1" x14ac:dyDescent="0.35">
      <c r="A135">
        <v>137</v>
      </c>
      <c r="B135">
        <v>9.5</v>
      </c>
      <c r="C135">
        <v>11</v>
      </c>
      <c r="D135">
        <v>4.5</v>
      </c>
      <c r="E135">
        <v>7</v>
      </c>
      <c r="F135">
        <v>180</v>
      </c>
      <c r="G135">
        <v>2</v>
      </c>
      <c r="H135">
        <v>1</v>
      </c>
      <c r="I135">
        <v>1</v>
      </c>
      <c r="J135">
        <v>1</v>
      </c>
      <c r="K135" t="str">
        <f>_xlfn.XLOOKUP(E135,lk_Program[ID],lk_Program[Name])</f>
        <v>Bega</v>
      </c>
      <c r="L135" t="str">
        <f>_xlfn.XLOOKUP(I135,_stats_lk_MeasureGroup[ID],_stats_lk_MeasureGroup[MeasureName])</f>
        <v>SDS</v>
      </c>
    </row>
    <row r="136" spans="1:12" hidden="1" x14ac:dyDescent="0.35">
      <c r="A136">
        <v>138</v>
      </c>
      <c r="B136">
        <v>7.25</v>
      </c>
      <c r="C136">
        <v>6.67</v>
      </c>
      <c r="D136">
        <v>5.13</v>
      </c>
      <c r="E136">
        <v>8</v>
      </c>
      <c r="F136">
        <v>180</v>
      </c>
      <c r="G136">
        <v>8</v>
      </c>
      <c r="H136">
        <v>3</v>
      </c>
      <c r="I136">
        <v>1</v>
      </c>
      <c r="J136">
        <v>1</v>
      </c>
      <c r="K136" t="str">
        <f>_xlfn.XLOOKUP(E136,lk_Program[ID],lk_Program[Name])</f>
        <v>Murrumbidgee Ice</v>
      </c>
      <c r="L136" t="str">
        <f>_xlfn.XLOOKUP(I136,_stats_lk_MeasureGroup[ID],_stats_lk_MeasureGroup[MeasureName])</f>
        <v>SDS</v>
      </c>
    </row>
    <row r="137" spans="1:12" hidden="1" x14ac:dyDescent="0.35">
      <c r="A137">
        <v>139</v>
      </c>
      <c r="B137">
        <v>7.33</v>
      </c>
      <c r="C137">
        <v>4</v>
      </c>
      <c r="D137">
        <v>5.33</v>
      </c>
      <c r="E137">
        <v>9</v>
      </c>
      <c r="F137">
        <v>180</v>
      </c>
      <c r="G137">
        <v>3</v>
      </c>
      <c r="H137">
        <v>1</v>
      </c>
      <c r="I137">
        <v>1</v>
      </c>
      <c r="J137">
        <v>1</v>
      </c>
      <c r="K137" t="str">
        <f>_xlfn.XLOOKUP(E137,lk_Program[ID],lk_Program[Name])</f>
        <v>Goulburn General</v>
      </c>
      <c r="L137" t="str">
        <f>_xlfn.XLOOKUP(I137,_stats_lk_MeasureGroup[ID],_stats_lk_MeasureGroup[MeasureName])</f>
        <v>SDS</v>
      </c>
    </row>
    <row r="138" spans="1:12" hidden="1" x14ac:dyDescent="0.35">
      <c r="A138">
        <v>140</v>
      </c>
      <c r="B138">
        <v>6.71</v>
      </c>
      <c r="C138">
        <v>6.22</v>
      </c>
      <c r="D138">
        <v>4.57</v>
      </c>
      <c r="E138">
        <v>10</v>
      </c>
      <c r="F138">
        <v>180</v>
      </c>
      <c r="G138">
        <v>14</v>
      </c>
      <c r="H138">
        <v>9</v>
      </c>
      <c r="I138">
        <v>1</v>
      </c>
      <c r="J138">
        <v>1</v>
      </c>
      <c r="K138" t="str">
        <f>_xlfn.XLOOKUP(E138,lk_Program[ID],lk_Program[Name])</f>
        <v>Goulburn Ice</v>
      </c>
      <c r="L138" t="str">
        <f>_xlfn.XLOOKUP(I138,_stats_lk_MeasureGroup[ID],_stats_lk_MeasureGroup[MeasureName])</f>
        <v>SDS</v>
      </c>
    </row>
    <row r="139" spans="1:12" hidden="1" x14ac:dyDescent="0.35">
      <c r="A139">
        <v>141</v>
      </c>
      <c r="B139">
        <v>7</v>
      </c>
      <c r="C139">
        <v>5</v>
      </c>
      <c r="D139">
        <v>5.6</v>
      </c>
      <c r="E139">
        <v>12</v>
      </c>
      <c r="F139">
        <v>180</v>
      </c>
      <c r="G139">
        <v>5</v>
      </c>
      <c r="H139">
        <v>2</v>
      </c>
      <c r="I139">
        <v>1</v>
      </c>
      <c r="J139">
        <v>1</v>
      </c>
      <c r="K139" t="str">
        <f>_xlfn.XLOOKUP(E139,lk_Program[ID],lk_Program[Name])</f>
        <v>Murrumbidgee Pre/Post</v>
      </c>
      <c r="L139" t="str">
        <f>_xlfn.XLOOKUP(I139,_stats_lk_MeasureGroup[ID],_stats_lk_MeasureGroup[MeasureName])</f>
        <v>SDS</v>
      </c>
    </row>
    <row r="140" spans="1:12" hidden="1" x14ac:dyDescent="0.35">
      <c r="A140">
        <v>142</v>
      </c>
      <c r="B140">
        <v>7.33</v>
      </c>
      <c r="C140">
        <v>5.5</v>
      </c>
      <c r="D140">
        <v>1.67</v>
      </c>
      <c r="E140">
        <v>13</v>
      </c>
      <c r="F140">
        <v>180</v>
      </c>
      <c r="G140">
        <v>3</v>
      </c>
      <c r="H140">
        <v>2</v>
      </c>
      <c r="I140">
        <v>1</v>
      </c>
      <c r="J140">
        <v>1</v>
      </c>
      <c r="K140" t="str">
        <f>_xlfn.XLOOKUP(E140,lk_Program[ID],lk_Program[Name])</f>
        <v>Murrumbidgee Work It Out</v>
      </c>
      <c r="L140" t="str">
        <f>_xlfn.XLOOKUP(I140,_stats_lk_MeasureGroup[ID],_stats_lk_MeasureGroup[MeasureName])</f>
        <v>SDS</v>
      </c>
    </row>
    <row r="141" spans="1:12" hidden="1" x14ac:dyDescent="0.35">
      <c r="A141">
        <v>143</v>
      </c>
      <c r="B141">
        <v>7</v>
      </c>
      <c r="C141">
        <v>0</v>
      </c>
      <c r="D141">
        <v>2.5</v>
      </c>
      <c r="E141">
        <v>14</v>
      </c>
      <c r="F141">
        <v>180</v>
      </c>
      <c r="G141">
        <v>2</v>
      </c>
      <c r="H141">
        <v>1</v>
      </c>
      <c r="I141">
        <v>1</v>
      </c>
      <c r="J141">
        <v>1</v>
      </c>
      <c r="K141" t="str">
        <f>_xlfn.XLOOKUP(E141,lk_Program[ID],lk_Program[Name])</f>
        <v>Murrumbidgee Headspace Griffith</v>
      </c>
      <c r="L141" t="str">
        <f>_xlfn.XLOOKUP(I141,_stats_lk_MeasureGroup[ID],_stats_lk_MeasureGroup[MeasureName])</f>
        <v>SDS</v>
      </c>
    </row>
    <row r="142" spans="1:12" hidden="1" x14ac:dyDescent="0.35">
      <c r="A142">
        <v>144</v>
      </c>
      <c r="B142">
        <v>6</v>
      </c>
      <c r="D142">
        <v>6</v>
      </c>
      <c r="E142">
        <v>12</v>
      </c>
      <c r="F142">
        <v>190</v>
      </c>
      <c r="G142">
        <v>1</v>
      </c>
      <c r="H142">
        <v>0</v>
      </c>
      <c r="I142">
        <v>1</v>
      </c>
      <c r="J142">
        <v>1</v>
      </c>
      <c r="K142" t="str">
        <f>_xlfn.XLOOKUP(E142,lk_Program[ID],lk_Program[Name])</f>
        <v>Murrumbidgee Pre/Post</v>
      </c>
      <c r="L142" t="str">
        <f>_xlfn.XLOOKUP(I142,_stats_lk_MeasureGroup[ID],_stats_lk_MeasureGroup[MeasureName])</f>
        <v>SDS</v>
      </c>
    </row>
    <row r="143" spans="1:12" hidden="1" x14ac:dyDescent="0.35">
      <c r="A143">
        <v>145</v>
      </c>
      <c r="B143">
        <v>29</v>
      </c>
      <c r="D143">
        <v>29</v>
      </c>
      <c r="E143">
        <v>1</v>
      </c>
      <c r="F143">
        <v>18</v>
      </c>
      <c r="G143">
        <v>1</v>
      </c>
      <c r="H143">
        <v>0</v>
      </c>
      <c r="I143">
        <v>2</v>
      </c>
      <c r="J143">
        <v>1</v>
      </c>
      <c r="K143" t="str">
        <f>_xlfn.XLOOKUP(E143,lk_Program[ID],lk_Program[Name])</f>
        <v>TSS</v>
      </c>
      <c r="L143" t="str">
        <f>_xlfn.XLOOKUP(I143,_stats_lk_MeasureGroup[ID],_stats_lk_MeasureGroup[MeasureName])</f>
        <v>K10</v>
      </c>
    </row>
    <row r="144" spans="1:12" hidden="1" x14ac:dyDescent="0.35">
      <c r="A144">
        <v>146</v>
      </c>
      <c r="B144">
        <v>20</v>
      </c>
      <c r="D144">
        <v>22</v>
      </c>
      <c r="E144">
        <v>4</v>
      </c>
      <c r="F144">
        <v>24</v>
      </c>
      <c r="G144">
        <v>1</v>
      </c>
      <c r="H144">
        <v>0</v>
      </c>
      <c r="I144">
        <v>2</v>
      </c>
      <c r="J144">
        <v>1</v>
      </c>
      <c r="K144" t="str">
        <f>_xlfn.XLOOKUP(E144,lk_Program[ID],lk_Program[Name])</f>
        <v>Sapphire Health &amp; Wellbeing Service</v>
      </c>
      <c r="L144" t="str">
        <f>_xlfn.XLOOKUP(I144,_stats_lk_MeasureGroup[ID],_stats_lk_MeasureGroup[MeasureName])</f>
        <v>K10</v>
      </c>
    </row>
    <row r="145" spans="1:12" hidden="1" x14ac:dyDescent="0.35">
      <c r="A145">
        <v>147</v>
      </c>
      <c r="B145">
        <v>18</v>
      </c>
      <c r="C145">
        <v>23</v>
      </c>
      <c r="D145">
        <v>20</v>
      </c>
      <c r="E145">
        <v>8</v>
      </c>
      <c r="F145">
        <v>24</v>
      </c>
      <c r="G145">
        <v>2</v>
      </c>
      <c r="H145">
        <v>1</v>
      </c>
      <c r="I145">
        <v>2</v>
      </c>
      <c r="J145">
        <v>1</v>
      </c>
      <c r="K145" t="str">
        <f>_xlfn.XLOOKUP(E145,lk_Program[ID],lk_Program[Name])</f>
        <v>Murrumbidgee Ice</v>
      </c>
      <c r="L145" t="str">
        <f>_xlfn.XLOOKUP(I145,_stats_lk_MeasureGroup[ID],_stats_lk_MeasureGroup[MeasureName])</f>
        <v>K10</v>
      </c>
    </row>
    <row r="146" spans="1:12" hidden="1" x14ac:dyDescent="0.35">
      <c r="A146">
        <v>148</v>
      </c>
      <c r="B146">
        <v>24.62</v>
      </c>
      <c r="C146">
        <v>20</v>
      </c>
      <c r="D146">
        <v>17.079999999999998</v>
      </c>
      <c r="E146">
        <v>9</v>
      </c>
      <c r="F146">
        <v>24</v>
      </c>
      <c r="G146">
        <v>13</v>
      </c>
      <c r="H146">
        <v>6</v>
      </c>
      <c r="I146">
        <v>2</v>
      </c>
      <c r="J146">
        <v>1</v>
      </c>
      <c r="K146" t="str">
        <f>_xlfn.XLOOKUP(E146,lk_Program[ID],lk_Program[Name])</f>
        <v>Goulburn General</v>
      </c>
      <c r="L146" t="str">
        <f>_xlfn.XLOOKUP(I146,_stats_lk_MeasureGroup[ID],_stats_lk_MeasureGroup[MeasureName])</f>
        <v>K10</v>
      </c>
    </row>
    <row r="147" spans="1:12" hidden="1" x14ac:dyDescent="0.35">
      <c r="A147">
        <v>149</v>
      </c>
      <c r="B147">
        <v>18.329999999999998</v>
      </c>
      <c r="C147">
        <v>14.5</v>
      </c>
      <c r="D147">
        <v>14.33</v>
      </c>
      <c r="E147">
        <v>10</v>
      </c>
      <c r="F147">
        <v>24</v>
      </c>
      <c r="G147">
        <v>3</v>
      </c>
      <c r="H147">
        <v>2</v>
      </c>
      <c r="I147">
        <v>2</v>
      </c>
      <c r="J147">
        <v>1</v>
      </c>
      <c r="K147" t="str">
        <f>_xlfn.XLOOKUP(E147,lk_Program[ID],lk_Program[Name])</f>
        <v>Goulburn Ice</v>
      </c>
      <c r="L147" t="str">
        <f>_xlfn.XLOOKUP(I147,_stats_lk_MeasureGroup[ID],_stats_lk_MeasureGroup[MeasureName])</f>
        <v>K10</v>
      </c>
    </row>
    <row r="148" spans="1:12" hidden="1" x14ac:dyDescent="0.35">
      <c r="A148">
        <v>150</v>
      </c>
      <c r="B148">
        <v>22.78</v>
      </c>
      <c r="C148">
        <v>24.17</v>
      </c>
      <c r="D148">
        <v>16.670000000000002</v>
      </c>
      <c r="E148">
        <v>12</v>
      </c>
      <c r="F148">
        <v>24</v>
      </c>
      <c r="G148">
        <v>9</v>
      </c>
      <c r="H148">
        <v>6</v>
      </c>
      <c r="I148">
        <v>2</v>
      </c>
      <c r="J148">
        <v>1</v>
      </c>
      <c r="K148" t="str">
        <f>_xlfn.XLOOKUP(E148,lk_Program[ID],lk_Program[Name])</f>
        <v>Murrumbidgee Pre/Post</v>
      </c>
      <c r="L148" t="str">
        <f>_xlfn.XLOOKUP(I148,_stats_lk_MeasureGroup[ID],_stats_lk_MeasureGroup[MeasureName])</f>
        <v>K10</v>
      </c>
    </row>
    <row r="149" spans="1:12" hidden="1" x14ac:dyDescent="0.35">
      <c r="A149">
        <v>151</v>
      </c>
      <c r="B149">
        <v>16.670000000000002</v>
      </c>
      <c r="D149">
        <v>17</v>
      </c>
      <c r="E149">
        <v>13</v>
      </c>
      <c r="F149">
        <v>24</v>
      </c>
      <c r="G149">
        <v>3</v>
      </c>
      <c r="H149">
        <v>0</v>
      </c>
      <c r="I149">
        <v>2</v>
      </c>
      <c r="J149">
        <v>1</v>
      </c>
      <c r="K149" t="str">
        <f>_xlfn.XLOOKUP(E149,lk_Program[ID],lk_Program[Name])</f>
        <v>Murrumbidgee Work It Out</v>
      </c>
      <c r="L149" t="str">
        <f>_xlfn.XLOOKUP(I149,_stats_lk_MeasureGroup[ID],_stats_lk_MeasureGroup[MeasureName])</f>
        <v>K10</v>
      </c>
    </row>
    <row r="150" spans="1:12" hidden="1" x14ac:dyDescent="0.35">
      <c r="A150">
        <v>152</v>
      </c>
      <c r="B150">
        <v>34</v>
      </c>
      <c r="D150">
        <v>19</v>
      </c>
      <c r="E150">
        <v>12</v>
      </c>
      <c r="F150">
        <v>37</v>
      </c>
      <c r="G150">
        <v>1</v>
      </c>
      <c r="H150">
        <v>0</v>
      </c>
      <c r="I150">
        <v>2</v>
      </c>
      <c r="J150">
        <v>1</v>
      </c>
      <c r="K150" t="str">
        <f>_xlfn.XLOOKUP(E150,lk_Program[ID],lk_Program[Name])</f>
        <v>Murrumbidgee Pre/Post</v>
      </c>
      <c r="L150" t="str">
        <f>_xlfn.XLOOKUP(I150,_stats_lk_MeasureGroup[ID],_stats_lk_MeasureGroup[MeasureName])</f>
        <v>K10</v>
      </c>
    </row>
    <row r="151" spans="1:12" hidden="1" x14ac:dyDescent="0.35">
      <c r="A151">
        <v>153</v>
      </c>
      <c r="B151">
        <v>21.4</v>
      </c>
      <c r="C151">
        <v>20.67</v>
      </c>
      <c r="D151">
        <v>18</v>
      </c>
      <c r="E151">
        <v>8</v>
      </c>
      <c r="F151">
        <v>57</v>
      </c>
      <c r="G151">
        <v>5</v>
      </c>
      <c r="H151">
        <v>3</v>
      </c>
      <c r="I151">
        <v>2</v>
      </c>
      <c r="J151">
        <v>1</v>
      </c>
      <c r="K151" t="str">
        <f>_xlfn.XLOOKUP(E151,lk_Program[ID],lk_Program[Name])</f>
        <v>Murrumbidgee Ice</v>
      </c>
      <c r="L151" t="str">
        <f>_xlfn.XLOOKUP(I151,_stats_lk_MeasureGroup[ID],_stats_lk_MeasureGroup[MeasureName])</f>
        <v>K10</v>
      </c>
    </row>
    <row r="152" spans="1:12" hidden="1" x14ac:dyDescent="0.35">
      <c r="A152">
        <v>154</v>
      </c>
      <c r="B152">
        <v>24.67</v>
      </c>
      <c r="C152">
        <v>30</v>
      </c>
      <c r="D152">
        <v>18.329999999999998</v>
      </c>
      <c r="E152">
        <v>10</v>
      </c>
      <c r="F152">
        <v>57</v>
      </c>
      <c r="G152">
        <v>3</v>
      </c>
      <c r="H152">
        <v>2</v>
      </c>
      <c r="I152">
        <v>2</v>
      </c>
      <c r="J152">
        <v>1</v>
      </c>
      <c r="K152" t="str">
        <f>_xlfn.XLOOKUP(E152,lk_Program[ID],lk_Program[Name])</f>
        <v>Goulburn Ice</v>
      </c>
      <c r="L152" t="str">
        <f>_xlfn.XLOOKUP(I152,_stats_lk_MeasureGroup[ID],_stats_lk_MeasureGroup[MeasureName])</f>
        <v>K10</v>
      </c>
    </row>
    <row r="153" spans="1:12" hidden="1" x14ac:dyDescent="0.35">
      <c r="A153">
        <v>155</v>
      </c>
      <c r="B153">
        <v>20</v>
      </c>
      <c r="C153">
        <v>23</v>
      </c>
      <c r="D153">
        <v>14</v>
      </c>
      <c r="E153">
        <v>12</v>
      </c>
      <c r="F153">
        <v>57</v>
      </c>
      <c r="G153">
        <v>1</v>
      </c>
      <c r="H153">
        <v>1</v>
      </c>
      <c r="I153">
        <v>2</v>
      </c>
      <c r="J153">
        <v>1</v>
      </c>
      <c r="K153" t="str">
        <f>_xlfn.XLOOKUP(E153,lk_Program[ID],lk_Program[Name])</f>
        <v>Murrumbidgee Pre/Post</v>
      </c>
      <c r="L153" t="str">
        <f>_xlfn.XLOOKUP(I153,_stats_lk_MeasureGroup[ID],_stats_lk_MeasureGroup[MeasureName])</f>
        <v>K10</v>
      </c>
    </row>
    <row r="154" spans="1:12" hidden="1" x14ac:dyDescent="0.35">
      <c r="A154">
        <v>156</v>
      </c>
      <c r="B154">
        <v>31.33</v>
      </c>
      <c r="C154">
        <v>23</v>
      </c>
      <c r="D154">
        <v>21</v>
      </c>
      <c r="E154">
        <v>13</v>
      </c>
      <c r="F154">
        <v>57</v>
      </c>
      <c r="G154">
        <v>3</v>
      </c>
      <c r="H154">
        <v>1</v>
      </c>
      <c r="I154">
        <v>2</v>
      </c>
      <c r="J154">
        <v>1</v>
      </c>
      <c r="K154" t="str">
        <f>_xlfn.XLOOKUP(E154,lk_Program[ID],lk_Program[Name])</f>
        <v>Murrumbidgee Work It Out</v>
      </c>
      <c r="L154" t="str">
        <f>_xlfn.XLOOKUP(I154,_stats_lk_MeasureGroup[ID],_stats_lk_MeasureGroup[MeasureName])</f>
        <v>K10</v>
      </c>
    </row>
    <row r="155" spans="1:12" hidden="1" x14ac:dyDescent="0.35">
      <c r="A155">
        <v>157</v>
      </c>
      <c r="B155">
        <v>12</v>
      </c>
      <c r="D155">
        <v>14</v>
      </c>
      <c r="E155">
        <v>14</v>
      </c>
      <c r="F155">
        <v>57</v>
      </c>
      <c r="G155">
        <v>1</v>
      </c>
      <c r="H155">
        <v>0</v>
      </c>
      <c r="I155">
        <v>2</v>
      </c>
      <c r="J155">
        <v>1</v>
      </c>
      <c r="K155" t="str">
        <f>_xlfn.XLOOKUP(E155,lk_Program[ID],lk_Program[Name])</f>
        <v>Murrumbidgee Headspace Griffith</v>
      </c>
      <c r="L155" t="str">
        <f>_xlfn.XLOOKUP(I155,_stats_lk_MeasureGroup[ID],_stats_lk_MeasureGroup[MeasureName])</f>
        <v>K10</v>
      </c>
    </row>
    <row r="156" spans="1:12" hidden="1" x14ac:dyDescent="0.35">
      <c r="A156">
        <v>158</v>
      </c>
      <c r="B156">
        <v>20</v>
      </c>
      <c r="D156">
        <v>20</v>
      </c>
      <c r="E156">
        <v>12</v>
      </c>
      <c r="F156">
        <v>59</v>
      </c>
      <c r="G156">
        <v>1</v>
      </c>
      <c r="H156">
        <v>0</v>
      </c>
      <c r="I156">
        <v>2</v>
      </c>
      <c r="J156">
        <v>1</v>
      </c>
      <c r="K156" t="str">
        <f>_xlfn.XLOOKUP(E156,lk_Program[ID],lk_Program[Name])</f>
        <v>Murrumbidgee Pre/Post</v>
      </c>
      <c r="L156" t="str">
        <f>_xlfn.XLOOKUP(I156,_stats_lk_MeasureGroup[ID],_stats_lk_MeasureGroup[MeasureName])</f>
        <v>K10</v>
      </c>
    </row>
    <row r="157" spans="1:12" hidden="1" x14ac:dyDescent="0.35">
      <c r="A157">
        <v>159</v>
      </c>
      <c r="B157">
        <v>24.35</v>
      </c>
      <c r="C157">
        <v>21.5</v>
      </c>
      <c r="D157">
        <v>23.12</v>
      </c>
      <c r="E157">
        <v>8</v>
      </c>
      <c r="F157">
        <v>60</v>
      </c>
      <c r="G157">
        <v>17</v>
      </c>
      <c r="H157">
        <v>4</v>
      </c>
      <c r="I157">
        <v>2</v>
      </c>
      <c r="J157">
        <v>1</v>
      </c>
      <c r="K157" t="str">
        <f>_xlfn.XLOOKUP(E157,lk_Program[ID],lk_Program[Name])</f>
        <v>Murrumbidgee Ice</v>
      </c>
      <c r="L157" t="str">
        <f>_xlfn.XLOOKUP(I157,_stats_lk_MeasureGroup[ID],_stats_lk_MeasureGroup[MeasureName])</f>
        <v>K10</v>
      </c>
    </row>
    <row r="158" spans="1:12" hidden="1" x14ac:dyDescent="0.35">
      <c r="A158">
        <v>160</v>
      </c>
      <c r="B158">
        <v>17.809999999999999</v>
      </c>
      <c r="C158">
        <v>17.600000000000001</v>
      </c>
      <c r="D158">
        <v>15.04</v>
      </c>
      <c r="E158">
        <v>10</v>
      </c>
      <c r="F158">
        <v>60</v>
      </c>
      <c r="G158">
        <v>26</v>
      </c>
      <c r="H158">
        <v>10</v>
      </c>
      <c r="I158">
        <v>2</v>
      </c>
      <c r="J158">
        <v>1</v>
      </c>
      <c r="K158" t="str">
        <f>_xlfn.XLOOKUP(E158,lk_Program[ID],lk_Program[Name])</f>
        <v>Goulburn Ice</v>
      </c>
      <c r="L158" t="str">
        <f>_xlfn.XLOOKUP(I158,_stats_lk_MeasureGroup[ID],_stats_lk_MeasureGroup[MeasureName])</f>
        <v>K10</v>
      </c>
    </row>
    <row r="159" spans="1:12" hidden="1" x14ac:dyDescent="0.35">
      <c r="A159">
        <v>161</v>
      </c>
      <c r="B159">
        <v>19</v>
      </c>
      <c r="D159">
        <v>17</v>
      </c>
      <c r="E159">
        <v>12</v>
      </c>
      <c r="F159">
        <v>60</v>
      </c>
      <c r="G159">
        <v>1</v>
      </c>
      <c r="H159">
        <v>0</v>
      </c>
      <c r="I159">
        <v>2</v>
      </c>
      <c r="J159">
        <v>1</v>
      </c>
      <c r="K159" t="str">
        <f>_xlfn.XLOOKUP(E159,lk_Program[ID],lk_Program[Name])</f>
        <v>Murrumbidgee Pre/Post</v>
      </c>
      <c r="L159" t="str">
        <f>_xlfn.XLOOKUP(I159,_stats_lk_MeasureGroup[ID],_stats_lk_MeasureGroup[MeasureName])</f>
        <v>K10</v>
      </c>
    </row>
    <row r="160" spans="1:12" hidden="1" x14ac:dyDescent="0.35">
      <c r="A160">
        <v>162</v>
      </c>
      <c r="B160">
        <v>23.6</v>
      </c>
      <c r="C160">
        <v>30.5</v>
      </c>
      <c r="D160">
        <v>21</v>
      </c>
      <c r="E160">
        <v>13</v>
      </c>
      <c r="F160">
        <v>60</v>
      </c>
      <c r="G160">
        <v>5</v>
      </c>
      <c r="H160">
        <v>2</v>
      </c>
      <c r="I160">
        <v>2</v>
      </c>
      <c r="J160">
        <v>1</v>
      </c>
      <c r="K160" t="str">
        <f>_xlfn.XLOOKUP(E160,lk_Program[ID],lk_Program[Name])</f>
        <v>Murrumbidgee Work It Out</v>
      </c>
      <c r="L160" t="str">
        <f>_xlfn.XLOOKUP(I160,_stats_lk_MeasureGroup[ID],_stats_lk_MeasureGroup[MeasureName])</f>
        <v>K10</v>
      </c>
    </row>
    <row r="161" spans="1:12" hidden="1" x14ac:dyDescent="0.35">
      <c r="A161">
        <v>163</v>
      </c>
      <c r="B161">
        <v>26</v>
      </c>
      <c r="D161">
        <v>21</v>
      </c>
      <c r="E161">
        <v>14</v>
      </c>
      <c r="F161">
        <v>60</v>
      </c>
      <c r="G161">
        <v>1</v>
      </c>
      <c r="H161">
        <v>0</v>
      </c>
      <c r="I161">
        <v>2</v>
      </c>
      <c r="J161">
        <v>1</v>
      </c>
      <c r="K161" t="str">
        <f>_xlfn.XLOOKUP(E161,lk_Program[ID],lk_Program[Name])</f>
        <v>Murrumbidgee Headspace Griffith</v>
      </c>
      <c r="L161" t="str">
        <f>_xlfn.XLOOKUP(I161,_stats_lk_MeasureGroup[ID],_stats_lk_MeasureGroup[MeasureName])</f>
        <v>K10</v>
      </c>
    </row>
    <row r="162" spans="1:12" hidden="1" x14ac:dyDescent="0.35">
      <c r="A162">
        <v>164</v>
      </c>
      <c r="B162">
        <v>21</v>
      </c>
      <c r="C162">
        <v>15</v>
      </c>
      <c r="D162">
        <v>20</v>
      </c>
      <c r="E162">
        <v>10</v>
      </c>
      <c r="F162">
        <v>71</v>
      </c>
      <c r="G162">
        <v>1</v>
      </c>
      <c r="H162">
        <v>1</v>
      </c>
      <c r="I162">
        <v>2</v>
      </c>
      <c r="J162">
        <v>1</v>
      </c>
      <c r="K162" t="str">
        <f>_xlfn.XLOOKUP(E162,lk_Program[ID],lk_Program[Name])</f>
        <v>Goulburn Ice</v>
      </c>
      <c r="L162" t="str">
        <f>_xlfn.XLOOKUP(I162,_stats_lk_MeasureGroup[ID],_stats_lk_MeasureGroup[MeasureName])</f>
        <v>K10</v>
      </c>
    </row>
    <row r="163" spans="1:12" hidden="1" x14ac:dyDescent="0.35">
      <c r="A163">
        <v>165</v>
      </c>
      <c r="B163">
        <v>10</v>
      </c>
      <c r="C163">
        <v>16</v>
      </c>
      <c r="D163">
        <v>15</v>
      </c>
      <c r="E163">
        <v>9</v>
      </c>
      <c r="F163">
        <v>99</v>
      </c>
      <c r="G163">
        <v>1</v>
      </c>
      <c r="H163">
        <v>1</v>
      </c>
      <c r="I163">
        <v>2</v>
      </c>
      <c r="J163">
        <v>1</v>
      </c>
      <c r="K163" t="str">
        <f>_xlfn.XLOOKUP(E163,lk_Program[ID],lk_Program[Name])</f>
        <v>Goulburn General</v>
      </c>
      <c r="L163" t="str">
        <f>_xlfn.XLOOKUP(I163,_stats_lk_MeasureGroup[ID],_stats_lk_MeasureGroup[MeasureName])</f>
        <v>K10</v>
      </c>
    </row>
    <row r="164" spans="1:12" hidden="1" x14ac:dyDescent="0.35">
      <c r="A164">
        <v>166</v>
      </c>
      <c r="B164">
        <v>21</v>
      </c>
      <c r="D164">
        <v>21</v>
      </c>
      <c r="E164">
        <v>9</v>
      </c>
      <c r="F164">
        <v>101</v>
      </c>
      <c r="G164">
        <v>1</v>
      </c>
      <c r="H164">
        <v>0</v>
      </c>
      <c r="I164">
        <v>2</v>
      </c>
      <c r="J164">
        <v>1</v>
      </c>
      <c r="K164" t="str">
        <f>_xlfn.XLOOKUP(E164,lk_Program[ID],lk_Program[Name])</f>
        <v>Goulburn General</v>
      </c>
      <c r="L164" t="str">
        <f>_xlfn.XLOOKUP(I164,_stats_lk_MeasureGroup[ID],_stats_lk_MeasureGroup[MeasureName])</f>
        <v>K10</v>
      </c>
    </row>
    <row r="165" spans="1:12" hidden="1" x14ac:dyDescent="0.35">
      <c r="A165">
        <v>167</v>
      </c>
      <c r="B165">
        <v>30</v>
      </c>
      <c r="D165">
        <v>30</v>
      </c>
      <c r="E165">
        <v>1</v>
      </c>
      <c r="F165">
        <v>180</v>
      </c>
      <c r="G165">
        <v>1</v>
      </c>
      <c r="H165">
        <v>0</v>
      </c>
      <c r="I165">
        <v>2</v>
      </c>
      <c r="J165">
        <v>1</v>
      </c>
      <c r="K165" t="str">
        <f>_xlfn.XLOOKUP(E165,lk_Program[ID],lk_Program[Name])</f>
        <v>TSS</v>
      </c>
      <c r="L165" t="str">
        <f>_xlfn.XLOOKUP(I165,_stats_lk_MeasureGroup[ID],_stats_lk_MeasureGroup[MeasureName])</f>
        <v>K10</v>
      </c>
    </row>
    <row r="166" spans="1:12" hidden="1" x14ac:dyDescent="0.35">
      <c r="A166">
        <v>168</v>
      </c>
      <c r="B166">
        <v>21</v>
      </c>
      <c r="C166">
        <v>25</v>
      </c>
      <c r="D166">
        <v>18.329999999999998</v>
      </c>
      <c r="E166">
        <v>8</v>
      </c>
      <c r="F166">
        <v>180</v>
      </c>
      <c r="G166">
        <v>6</v>
      </c>
      <c r="H166">
        <v>1</v>
      </c>
      <c r="I166">
        <v>2</v>
      </c>
      <c r="J166">
        <v>1</v>
      </c>
      <c r="K166" t="str">
        <f>_xlfn.XLOOKUP(E166,lk_Program[ID],lk_Program[Name])</f>
        <v>Murrumbidgee Ice</v>
      </c>
      <c r="L166" t="str">
        <f>_xlfn.XLOOKUP(I166,_stats_lk_MeasureGroup[ID],_stats_lk_MeasureGroup[MeasureName])</f>
        <v>K10</v>
      </c>
    </row>
    <row r="167" spans="1:12" hidden="1" x14ac:dyDescent="0.35">
      <c r="A167">
        <v>169</v>
      </c>
      <c r="B167">
        <v>15.67</v>
      </c>
      <c r="C167">
        <v>14</v>
      </c>
      <c r="D167">
        <v>13.67</v>
      </c>
      <c r="E167">
        <v>9</v>
      </c>
      <c r="F167">
        <v>180</v>
      </c>
      <c r="G167">
        <v>3</v>
      </c>
      <c r="H167">
        <v>1</v>
      </c>
      <c r="I167">
        <v>2</v>
      </c>
      <c r="J167">
        <v>1</v>
      </c>
      <c r="K167" t="str">
        <f>_xlfn.XLOOKUP(E167,lk_Program[ID],lk_Program[Name])</f>
        <v>Goulburn General</v>
      </c>
      <c r="L167" t="str">
        <f>_xlfn.XLOOKUP(I167,_stats_lk_MeasureGroup[ID],_stats_lk_MeasureGroup[MeasureName])</f>
        <v>K10</v>
      </c>
    </row>
    <row r="168" spans="1:12" hidden="1" x14ac:dyDescent="0.35">
      <c r="A168">
        <v>170</v>
      </c>
      <c r="B168">
        <v>19.43</v>
      </c>
      <c r="C168">
        <v>19.559999999999999</v>
      </c>
      <c r="D168">
        <v>17</v>
      </c>
      <c r="E168">
        <v>10</v>
      </c>
      <c r="F168">
        <v>180</v>
      </c>
      <c r="G168">
        <v>14</v>
      </c>
      <c r="H168">
        <v>9</v>
      </c>
      <c r="I168">
        <v>2</v>
      </c>
      <c r="J168">
        <v>1</v>
      </c>
      <c r="K168" t="str">
        <f>_xlfn.XLOOKUP(E168,lk_Program[ID],lk_Program[Name])</f>
        <v>Goulburn Ice</v>
      </c>
      <c r="L168" t="str">
        <f>_xlfn.XLOOKUP(I168,_stats_lk_MeasureGroup[ID],_stats_lk_MeasureGroup[MeasureName])</f>
        <v>K10</v>
      </c>
    </row>
    <row r="169" spans="1:12" hidden="1" x14ac:dyDescent="0.35">
      <c r="A169">
        <v>171</v>
      </c>
      <c r="B169">
        <v>25.25</v>
      </c>
      <c r="C169">
        <v>16</v>
      </c>
      <c r="D169">
        <v>21.5</v>
      </c>
      <c r="E169">
        <v>12</v>
      </c>
      <c r="F169">
        <v>180</v>
      </c>
      <c r="G169">
        <v>4</v>
      </c>
      <c r="H169">
        <v>1</v>
      </c>
      <c r="I169">
        <v>2</v>
      </c>
      <c r="J169">
        <v>1</v>
      </c>
      <c r="K169" t="str">
        <f>_xlfn.XLOOKUP(E169,lk_Program[ID],lk_Program[Name])</f>
        <v>Murrumbidgee Pre/Post</v>
      </c>
      <c r="L169" t="str">
        <f>_xlfn.XLOOKUP(I169,_stats_lk_MeasureGroup[ID],_stats_lk_MeasureGroup[MeasureName])</f>
        <v>K10</v>
      </c>
    </row>
    <row r="170" spans="1:12" hidden="1" x14ac:dyDescent="0.35">
      <c r="A170">
        <v>172</v>
      </c>
      <c r="B170">
        <v>27.33</v>
      </c>
      <c r="C170">
        <v>28.5</v>
      </c>
      <c r="D170">
        <v>20</v>
      </c>
      <c r="E170">
        <v>13</v>
      </c>
      <c r="F170">
        <v>180</v>
      </c>
      <c r="G170">
        <v>3</v>
      </c>
      <c r="H170">
        <v>2</v>
      </c>
      <c r="I170">
        <v>2</v>
      </c>
      <c r="J170">
        <v>1</v>
      </c>
      <c r="K170" t="str">
        <f>_xlfn.XLOOKUP(E170,lk_Program[ID],lk_Program[Name])</f>
        <v>Murrumbidgee Work It Out</v>
      </c>
      <c r="L170" t="str">
        <f>_xlfn.XLOOKUP(I170,_stats_lk_MeasureGroup[ID],_stats_lk_MeasureGroup[MeasureName])</f>
        <v>K10</v>
      </c>
    </row>
    <row r="171" spans="1:12" hidden="1" x14ac:dyDescent="0.35">
      <c r="A171">
        <v>173</v>
      </c>
      <c r="B171">
        <v>15</v>
      </c>
      <c r="C171">
        <v>10</v>
      </c>
      <c r="D171">
        <v>15</v>
      </c>
      <c r="E171">
        <v>14</v>
      </c>
      <c r="F171">
        <v>180</v>
      </c>
      <c r="G171">
        <v>2</v>
      </c>
      <c r="H171">
        <v>1</v>
      </c>
      <c r="I171">
        <v>2</v>
      </c>
      <c r="J171">
        <v>1</v>
      </c>
      <c r="K171" t="str">
        <f>_xlfn.XLOOKUP(E171,lk_Program[ID],lk_Program[Name])</f>
        <v>Murrumbidgee Headspace Griffith</v>
      </c>
      <c r="L171" t="str">
        <f>_xlfn.XLOOKUP(I171,_stats_lk_MeasureGroup[ID],_stats_lk_MeasureGroup[MeasureName])</f>
        <v>K10</v>
      </c>
    </row>
    <row r="172" spans="1:12" hidden="1" x14ac:dyDescent="0.35">
      <c r="A172">
        <v>174</v>
      </c>
      <c r="B172">
        <v>4.5999999999999996</v>
      </c>
      <c r="C172">
        <v>6</v>
      </c>
      <c r="D172">
        <v>6.8</v>
      </c>
      <c r="E172">
        <v>9</v>
      </c>
      <c r="F172">
        <v>24</v>
      </c>
      <c r="G172">
        <v>5</v>
      </c>
      <c r="H172">
        <v>1</v>
      </c>
      <c r="I172">
        <v>3</v>
      </c>
      <c r="J172">
        <v>1</v>
      </c>
      <c r="K172" t="str">
        <f>_xlfn.XLOOKUP(E172,lk_Program[ID],lk_Program[Name])</f>
        <v>Goulburn General</v>
      </c>
      <c r="L172" t="str">
        <f>_xlfn.XLOOKUP(I172,_stats_lk_MeasureGroup[ID],_stats_lk_MeasureGroup[MeasureName])</f>
        <v>QoL</v>
      </c>
    </row>
    <row r="173" spans="1:12" hidden="1" x14ac:dyDescent="0.35">
      <c r="A173">
        <v>175</v>
      </c>
      <c r="B173">
        <v>6</v>
      </c>
      <c r="D173">
        <v>6</v>
      </c>
      <c r="E173">
        <v>9</v>
      </c>
      <c r="F173">
        <v>101</v>
      </c>
      <c r="G173">
        <v>1</v>
      </c>
      <c r="H173">
        <v>0</v>
      </c>
      <c r="I173">
        <v>3</v>
      </c>
      <c r="J173">
        <v>1</v>
      </c>
      <c r="K173" t="str">
        <f>_xlfn.XLOOKUP(E173,lk_Program[ID],lk_Program[Name])</f>
        <v>Goulburn General</v>
      </c>
      <c r="L173" t="str">
        <f>_xlfn.XLOOKUP(I173,_stats_lk_MeasureGroup[ID],_stats_lk_MeasureGroup[MeasureName])</f>
        <v>QoL</v>
      </c>
    </row>
    <row r="174" spans="1:12" hidden="1" x14ac:dyDescent="0.35">
      <c r="A174">
        <v>176</v>
      </c>
      <c r="B174">
        <v>5.83</v>
      </c>
      <c r="C174">
        <v>7.43</v>
      </c>
      <c r="D174">
        <v>7.04</v>
      </c>
      <c r="E174">
        <v>8</v>
      </c>
      <c r="F174">
        <v>60</v>
      </c>
      <c r="G174">
        <v>24</v>
      </c>
      <c r="H174">
        <v>7</v>
      </c>
      <c r="I174">
        <v>3</v>
      </c>
      <c r="J174">
        <v>1</v>
      </c>
      <c r="K174" t="str">
        <f>_xlfn.XLOOKUP(E174,lk_Program[ID],lk_Program[Name])</f>
        <v>Murrumbidgee Ice</v>
      </c>
      <c r="L174" t="str">
        <f>_xlfn.XLOOKUP(I174,_stats_lk_MeasureGroup[ID],_stats_lk_MeasureGroup[MeasureName])</f>
        <v>QoL</v>
      </c>
    </row>
    <row r="175" spans="1:12" hidden="1" x14ac:dyDescent="0.35">
      <c r="A175">
        <v>177</v>
      </c>
      <c r="B175">
        <v>5.62</v>
      </c>
      <c r="C175">
        <v>6</v>
      </c>
      <c r="D175">
        <v>6.42</v>
      </c>
      <c r="E175">
        <v>4</v>
      </c>
      <c r="F175">
        <v>24</v>
      </c>
      <c r="G175">
        <v>26</v>
      </c>
      <c r="H175">
        <v>9</v>
      </c>
      <c r="I175">
        <v>3</v>
      </c>
      <c r="J175">
        <v>1</v>
      </c>
      <c r="K175" t="str">
        <f>_xlfn.XLOOKUP(E175,lk_Program[ID],lk_Program[Name])</f>
        <v>Sapphire Health &amp; Wellbeing Service</v>
      </c>
      <c r="L175" t="str">
        <f>_xlfn.XLOOKUP(I175,_stats_lk_MeasureGroup[ID],_stats_lk_MeasureGroup[MeasureName])</f>
        <v>QoL</v>
      </c>
    </row>
    <row r="176" spans="1:12" hidden="1" x14ac:dyDescent="0.35">
      <c r="A176">
        <v>178</v>
      </c>
      <c r="B176">
        <v>6</v>
      </c>
      <c r="C176">
        <v>7</v>
      </c>
      <c r="D176">
        <v>8</v>
      </c>
      <c r="E176">
        <v>10</v>
      </c>
      <c r="F176">
        <v>71</v>
      </c>
      <c r="G176">
        <v>1</v>
      </c>
      <c r="H176">
        <v>1</v>
      </c>
      <c r="I176">
        <v>3</v>
      </c>
      <c r="J176">
        <v>1</v>
      </c>
      <c r="K176" t="str">
        <f>_xlfn.XLOOKUP(E176,lk_Program[ID],lk_Program[Name])</f>
        <v>Goulburn Ice</v>
      </c>
      <c r="L176" t="str">
        <f>_xlfn.XLOOKUP(I176,_stats_lk_MeasureGroup[ID],_stats_lk_MeasureGroup[MeasureName])</f>
        <v>QoL</v>
      </c>
    </row>
    <row r="177" spans="1:12" hidden="1" x14ac:dyDescent="0.35">
      <c r="A177">
        <v>179</v>
      </c>
      <c r="B177">
        <v>5.5</v>
      </c>
      <c r="D177">
        <v>5.5</v>
      </c>
      <c r="E177">
        <v>1</v>
      </c>
      <c r="F177">
        <v>60</v>
      </c>
      <c r="G177">
        <v>2</v>
      </c>
      <c r="H177">
        <v>0</v>
      </c>
      <c r="I177">
        <v>3</v>
      </c>
      <c r="J177">
        <v>1</v>
      </c>
      <c r="K177" t="str">
        <f>_xlfn.XLOOKUP(E177,lk_Program[ID],lk_Program[Name])</f>
        <v>TSS</v>
      </c>
      <c r="L177" t="str">
        <f>_xlfn.XLOOKUP(I177,_stats_lk_MeasureGroup[ID],_stats_lk_MeasureGroup[MeasureName])</f>
        <v>QoL</v>
      </c>
    </row>
    <row r="178" spans="1:12" hidden="1" x14ac:dyDescent="0.35">
      <c r="A178">
        <v>180</v>
      </c>
      <c r="B178">
        <v>7</v>
      </c>
      <c r="D178">
        <v>7</v>
      </c>
      <c r="E178">
        <v>8</v>
      </c>
      <c r="F178">
        <v>57</v>
      </c>
      <c r="G178">
        <v>2</v>
      </c>
      <c r="H178">
        <v>0</v>
      </c>
      <c r="I178">
        <v>3</v>
      </c>
      <c r="J178">
        <v>1</v>
      </c>
      <c r="K178" t="str">
        <f>_xlfn.XLOOKUP(E178,lk_Program[ID],lk_Program[Name])</f>
        <v>Murrumbidgee Ice</v>
      </c>
      <c r="L178" t="str">
        <f>_xlfn.XLOOKUP(I178,_stats_lk_MeasureGroup[ID],_stats_lk_MeasureGroup[MeasureName])</f>
        <v>QoL</v>
      </c>
    </row>
    <row r="179" spans="1:12" hidden="1" x14ac:dyDescent="0.35">
      <c r="A179">
        <v>181</v>
      </c>
      <c r="B179">
        <v>7</v>
      </c>
      <c r="D179">
        <v>5.5</v>
      </c>
      <c r="E179">
        <v>8</v>
      </c>
      <c r="F179">
        <v>180</v>
      </c>
      <c r="G179">
        <v>2</v>
      </c>
      <c r="H179">
        <v>0</v>
      </c>
      <c r="I179">
        <v>3</v>
      </c>
      <c r="J179">
        <v>1</v>
      </c>
      <c r="K179" t="str">
        <f>_xlfn.XLOOKUP(E179,lk_Program[ID],lk_Program[Name])</f>
        <v>Murrumbidgee Ice</v>
      </c>
      <c r="L179" t="str">
        <f>_xlfn.XLOOKUP(I179,_stats_lk_MeasureGroup[ID],_stats_lk_MeasureGroup[MeasureName])</f>
        <v>QoL</v>
      </c>
    </row>
    <row r="180" spans="1:12" hidden="1" x14ac:dyDescent="0.35">
      <c r="A180">
        <v>182</v>
      </c>
      <c r="B180">
        <v>6.89</v>
      </c>
      <c r="C180">
        <v>5</v>
      </c>
      <c r="D180">
        <v>7.11</v>
      </c>
      <c r="E180">
        <v>13</v>
      </c>
      <c r="F180">
        <v>60</v>
      </c>
      <c r="G180">
        <v>9</v>
      </c>
      <c r="H180">
        <v>2</v>
      </c>
      <c r="I180">
        <v>3</v>
      </c>
      <c r="J180">
        <v>1</v>
      </c>
      <c r="K180" t="str">
        <f>_xlfn.XLOOKUP(E180,lk_Program[ID],lk_Program[Name])</f>
        <v>Murrumbidgee Work It Out</v>
      </c>
      <c r="L180" t="str">
        <f>_xlfn.XLOOKUP(I180,_stats_lk_MeasureGroup[ID],_stats_lk_MeasureGroup[MeasureName])</f>
        <v>QoL</v>
      </c>
    </row>
    <row r="181" spans="1:12" hidden="1" x14ac:dyDescent="0.35">
      <c r="A181">
        <v>183</v>
      </c>
      <c r="B181">
        <v>7</v>
      </c>
      <c r="D181">
        <v>7</v>
      </c>
      <c r="E181">
        <v>12</v>
      </c>
      <c r="F181">
        <v>59</v>
      </c>
      <c r="G181">
        <v>1</v>
      </c>
      <c r="H181">
        <v>0</v>
      </c>
      <c r="I181">
        <v>3</v>
      </c>
      <c r="J181">
        <v>1</v>
      </c>
      <c r="K181" t="str">
        <f>_xlfn.XLOOKUP(E181,lk_Program[ID],lk_Program[Name])</f>
        <v>Murrumbidgee Pre/Post</v>
      </c>
      <c r="L181" t="str">
        <f>_xlfn.XLOOKUP(I181,_stats_lk_MeasureGroup[ID],_stats_lk_MeasureGroup[MeasureName])</f>
        <v>QoL</v>
      </c>
    </row>
    <row r="182" spans="1:12" hidden="1" x14ac:dyDescent="0.35">
      <c r="A182">
        <v>184</v>
      </c>
      <c r="B182">
        <v>6.43</v>
      </c>
      <c r="C182">
        <v>7</v>
      </c>
      <c r="D182">
        <v>6.71</v>
      </c>
      <c r="E182">
        <v>10</v>
      </c>
      <c r="F182">
        <v>180</v>
      </c>
      <c r="G182">
        <v>7</v>
      </c>
      <c r="H182">
        <v>2</v>
      </c>
      <c r="I182">
        <v>3</v>
      </c>
      <c r="J182">
        <v>1</v>
      </c>
      <c r="K182" t="str">
        <f>_xlfn.XLOOKUP(E182,lk_Program[ID],lk_Program[Name])</f>
        <v>Goulburn Ice</v>
      </c>
      <c r="L182" t="str">
        <f>_xlfn.XLOOKUP(I182,_stats_lk_MeasureGroup[ID],_stats_lk_MeasureGroup[MeasureName])</f>
        <v>QoL</v>
      </c>
    </row>
    <row r="183" spans="1:12" hidden="1" x14ac:dyDescent="0.35">
      <c r="A183">
        <v>185</v>
      </c>
      <c r="B183">
        <v>6.33</v>
      </c>
      <c r="C183">
        <v>8</v>
      </c>
      <c r="D183">
        <v>7.33</v>
      </c>
      <c r="E183">
        <v>12</v>
      </c>
      <c r="F183">
        <v>180</v>
      </c>
      <c r="G183">
        <v>3</v>
      </c>
      <c r="H183">
        <v>1</v>
      </c>
      <c r="I183">
        <v>3</v>
      </c>
      <c r="J183">
        <v>1</v>
      </c>
      <c r="K183" t="str">
        <f>_xlfn.XLOOKUP(E183,lk_Program[ID],lk_Program[Name])</f>
        <v>Murrumbidgee Pre/Post</v>
      </c>
      <c r="L183" t="str">
        <f>_xlfn.XLOOKUP(I183,_stats_lk_MeasureGroup[ID],_stats_lk_MeasureGroup[MeasureName])</f>
        <v>QoL</v>
      </c>
    </row>
    <row r="184" spans="1:12" hidden="1" x14ac:dyDescent="0.35">
      <c r="A184">
        <v>186</v>
      </c>
      <c r="B184">
        <v>5.92</v>
      </c>
      <c r="D184">
        <v>7.33</v>
      </c>
      <c r="E184">
        <v>1</v>
      </c>
      <c r="F184">
        <v>24</v>
      </c>
      <c r="G184">
        <v>12</v>
      </c>
      <c r="H184">
        <v>0</v>
      </c>
      <c r="I184">
        <v>3</v>
      </c>
      <c r="J184">
        <v>1</v>
      </c>
      <c r="K184" t="str">
        <f>_xlfn.XLOOKUP(E184,lk_Program[ID],lk_Program[Name])</f>
        <v>TSS</v>
      </c>
      <c r="L184" t="str">
        <f>_xlfn.XLOOKUP(I184,_stats_lk_MeasureGroup[ID],_stats_lk_MeasureGroup[MeasureName])</f>
        <v>QoL</v>
      </c>
    </row>
    <row r="185" spans="1:12" hidden="1" x14ac:dyDescent="0.35">
      <c r="A185">
        <v>187</v>
      </c>
      <c r="B185">
        <v>5</v>
      </c>
      <c r="D185">
        <v>5</v>
      </c>
      <c r="E185">
        <v>12</v>
      </c>
      <c r="F185">
        <v>60</v>
      </c>
      <c r="G185">
        <v>1</v>
      </c>
      <c r="H185">
        <v>0</v>
      </c>
      <c r="I185">
        <v>3</v>
      </c>
      <c r="J185">
        <v>1</v>
      </c>
      <c r="K185" t="str">
        <f>_xlfn.XLOOKUP(E185,lk_Program[ID],lk_Program[Name])</f>
        <v>Murrumbidgee Pre/Post</v>
      </c>
      <c r="L185" t="str">
        <f>_xlfn.XLOOKUP(I185,_stats_lk_MeasureGroup[ID],_stats_lk_MeasureGroup[MeasureName])</f>
        <v>QoL</v>
      </c>
    </row>
    <row r="186" spans="1:12" hidden="1" x14ac:dyDescent="0.35">
      <c r="A186">
        <v>188</v>
      </c>
      <c r="B186">
        <v>7</v>
      </c>
      <c r="D186">
        <v>8</v>
      </c>
      <c r="E186">
        <v>1</v>
      </c>
      <c r="F186">
        <v>101</v>
      </c>
      <c r="G186">
        <v>1</v>
      </c>
      <c r="H186">
        <v>0</v>
      </c>
      <c r="I186">
        <v>3</v>
      </c>
      <c r="J186">
        <v>1</v>
      </c>
      <c r="K186" t="str">
        <f>_xlfn.XLOOKUP(E186,lk_Program[ID],lk_Program[Name])</f>
        <v>TSS</v>
      </c>
      <c r="L186" t="str">
        <f>_xlfn.XLOOKUP(I186,_stats_lk_MeasureGroup[ID],_stats_lk_MeasureGroup[MeasureName])</f>
        <v>QoL</v>
      </c>
    </row>
    <row r="187" spans="1:12" hidden="1" x14ac:dyDescent="0.35">
      <c r="A187">
        <v>189</v>
      </c>
      <c r="B187">
        <v>7</v>
      </c>
      <c r="D187">
        <v>6.67</v>
      </c>
      <c r="E187">
        <v>13</v>
      </c>
      <c r="F187">
        <v>24</v>
      </c>
      <c r="G187">
        <v>3</v>
      </c>
      <c r="H187">
        <v>0</v>
      </c>
      <c r="I187">
        <v>3</v>
      </c>
      <c r="J187">
        <v>1</v>
      </c>
      <c r="K187" t="str">
        <f>_xlfn.XLOOKUP(E187,lk_Program[ID],lk_Program[Name])</f>
        <v>Murrumbidgee Work It Out</v>
      </c>
      <c r="L187" t="str">
        <f>_xlfn.XLOOKUP(I187,_stats_lk_MeasureGroup[ID],_stats_lk_MeasureGroup[MeasureName])</f>
        <v>QoL</v>
      </c>
    </row>
    <row r="188" spans="1:12" hidden="1" x14ac:dyDescent="0.35">
      <c r="A188">
        <v>190</v>
      </c>
      <c r="B188">
        <v>7</v>
      </c>
      <c r="C188">
        <v>8</v>
      </c>
      <c r="D188">
        <v>8</v>
      </c>
      <c r="E188">
        <v>5</v>
      </c>
      <c r="F188">
        <v>57</v>
      </c>
      <c r="G188">
        <v>1</v>
      </c>
      <c r="H188">
        <v>1</v>
      </c>
      <c r="I188">
        <v>3</v>
      </c>
      <c r="J188">
        <v>1</v>
      </c>
      <c r="K188" t="str">
        <f>_xlfn.XLOOKUP(E188,lk_Program[ID],lk_Program[Name])</f>
        <v>Eurobodalla</v>
      </c>
      <c r="L188" t="str">
        <f>_xlfn.XLOOKUP(I188,_stats_lk_MeasureGroup[ID],_stats_lk_MeasureGroup[MeasureName])</f>
        <v>QoL</v>
      </c>
    </row>
    <row r="189" spans="1:12" hidden="1" x14ac:dyDescent="0.35">
      <c r="A189">
        <v>191</v>
      </c>
      <c r="B189">
        <v>5</v>
      </c>
      <c r="D189">
        <v>5</v>
      </c>
      <c r="E189">
        <v>5</v>
      </c>
      <c r="F189">
        <v>11</v>
      </c>
      <c r="G189">
        <v>1</v>
      </c>
      <c r="H189">
        <v>0</v>
      </c>
      <c r="I189">
        <v>3</v>
      </c>
      <c r="J189">
        <v>1</v>
      </c>
      <c r="K189" t="str">
        <f>_xlfn.XLOOKUP(E189,lk_Program[ID],lk_Program[Name])</f>
        <v>Eurobodalla</v>
      </c>
      <c r="L189" t="str">
        <f>_xlfn.XLOOKUP(I189,_stats_lk_MeasureGroup[ID],_stats_lk_MeasureGroup[MeasureName])</f>
        <v>QoL</v>
      </c>
    </row>
    <row r="190" spans="1:12" hidden="1" x14ac:dyDescent="0.35">
      <c r="A190">
        <v>192</v>
      </c>
      <c r="B190">
        <v>5.8</v>
      </c>
      <c r="C190">
        <v>4</v>
      </c>
      <c r="D190">
        <v>6.4</v>
      </c>
      <c r="E190">
        <v>5</v>
      </c>
      <c r="F190">
        <v>180</v>
      </c>
      <c r="G190">
        <v>5</v>
      </c>
      <c r="H190">
        <v>3</v>
      </c>
      <c r="I190">
        <v>3</v>
      </c>
      <c r="J190">
        <v>1</v>
      </c>
      <c r="K190" t="str">
        <f>_xlfn.XLOOKUP(E190,lk_Program[ID],lk_Program[Name])</f>
        <v>Eurobodalla</v>
      </c>
      <c r="L190" t="str">
        <f>_xlfn.XLOOKUP(I190,_stats_lk_MeasureGroup[ID],_stats_lk_MeasureGroup[MeasureName])</f>
        <v>QoL</v>
      </c>
    </row>
    <row r="191" spans="1:12" hidden="1" x14ac:dyDescent="0.35">
      <c r="A191">
        <v>193</v>
      </c>
      <c r="B191">
        <v>7.04</v>
      </c>
      <c r="C191">
        <v>8</v>
      </c>
      <c r="D191">
        <v>7.54</v>
      </c>
      <c r="E191">
        <v>10</v>
      </c>
      <c r="F191">
        <v>60</v>
      </c>
      <c r="G191">
        <v>26</v>
      </c>
      <c r="H191">
        <v>10</v>
      </c>
      <c r="I191">
        <v>3</v>
      </c>
      <c r="J191">
        <v>1</v>
      </c>
      <c r="K191" t="str">
        <f>_xlfn.XLOOKUP(E191,lk_Program[ID],lk_Program[Name])</f>
        <v>Goulburn Ice</v>
      </c>
      <c r="L191" t="str">
        <f>_xlfn.XLOOKUP(I191,_stats_lk_MeasureGroup[ID],_stats_lk_MeasureGroup[MeasureName])</f>
        <v>QoL</v>
      </c>
    </row>
    <row r="192" spans="1:12" hidden="1" x14ac:dyDescent="0.35">
      <c r="A192">
        <v>194</v>
      </c>
      <c r="B192">
        <v>5</v>
      </c>
      <c r="D192">
        <v>5</v>
      </c>
      <c r="E192">
        <v>1</v>
      </c>
      <c r="F192">
        <v>18</v>
      </c>
      <c r="G192">
        <v>1</v>
      </c>
      <c r="H192">
        <v>0</v>
      </c>
      <c r="I192">
        <v>3</v>
      </c>
      <c r="J192">
        <v>1</v>
      </c>
      <c r="K192" t="str">
        <f>_xlfn.XLOOKUP(E192,lk_Program[ID],lk_Program[Name])</f>
        <v>TSS</v>
      </c>
      <c r="L192" t="str">
        <f>_xlfn.XLOOKUP(I192,_stats_lk_MeasureGroup[ID],_stats_lk_MeasureGroup[MeasureName])</f>
        <v>QoL</v>
      </c>
    </row>
    <row r="193" spans="1:12" hidden="1" x14ac:dyDescent="0.35">
      <c r="A193">
        <v>195</v>
      </c>
      <c r="B193">
        <v>5.33</v>
      </c>
      <c r="C193">
        <v>4.5</v>
      </c>
      <c r="D193">
        <v>6.33</v>
      </c>
      <c r="E193">
        <v>5</v>
      </c>
      <c r="F193">
        <v>60</v>
      </c>
      <c r="G193">
        <v>3</v>
      </c>
      <c r="H193">
        <v>2</v>
      </c>
      <c r="I193">
        <v>3</v>
      </c>
      <c r="J193">
        <v>1</v>
      </c>
      <c r="K193" t="str">
        <f>_xlfn.XLOOKUP(E193,lk_Program[ID],lk_Program[Name])</f>
        <v>Eurobodalla</v>
      </c>
      <c r="L193" t="str">
        <f>_xlfn.XLOOKUP(I193,_stats_lk_MeasureGroup[ID],_stats_lk_MeasureGroup[MeasureName])</f>
        <v>QoL</v>
      </c>
    </row>
    <row r="194" spans="1:12" hidden="1" x14ac:dyDescent="0.35">
      <c r="A194">
        <v>196</v>
      </c>
      <c r="B194">
        <v>4.5</v>
      </c>
      <c r="C194">
        <v>5</v>
      </c>
      <c r="D194">
        <v>8</v>
      </c>
      <c r="E194">
        <v>7</v>
      </c>
      <c r="F194">
        <v>180</v>
      </c>
      <c r="G194">
        <v>2</v>
      </c>
      <c r="H194">
        <v>1</v>
      </c>
      <c r="I194">
        <v>3</v>
      </c>
      <c r="J194">
        <v>1</v>
      </c>
      <c r="K194" t="str">
        <f>_xlfn.XLOOKUP(E194,lk_Program[ID],lk_Program[Name])</f>
        <v>Bega</v>
      </c>
      <c r="L194" t="str">
        <f>_xlfn.XLOOKUP(I194,_stats_lk_MeasureGroup[ID],_stats_lk_MeasureGroup[MeasureName])</f>
        <v>QoL</v>
      </c>
    </row>
    <row r="195" spans="1:12" hidden="1" x14ac:dyDescent="0.35">
      <c r="A195">
        <v>197</v>
      </c>
      <c r="B195">
        <v>5.5</v>
      </c>
      <c r="C195">
        <v>8</v>
      </c>
      <c r="D195">
        <v>7</v>
      </c>
      <c r="E195">
        <v>4</v>
      </c>
      <c r="F195">
        <v>180</v>
      </c>
      <c r="G195">
        <v>4</v>
      </c>
      <c r="H195">
        <v>1</v>
      </c>
      <c r="I195">
        <v>3</v>
      </c>
      <c r="J195">
        <v>1</v>
      </c>
      <c r="K195" t="str">
        <f>_xlfn.XLOOKUP(E195,lk_Program[ID],lk_Program[Name])</f>
        <v>Sapphire Health &amp; Wellbeing Service</v>
      </c>
      <c r="L195" t="str">
        <f>_xlfn.XLOOKUP(I195,_stats_lk_MeasureGroup[ID],_stats_lk_MeasureGroup[MeasureName])</f>
        <v>QoL</v>
      </c>
    </row>
    <row r="196" spans="1:12" hidden="1" x14ac:dyDescent="0.35">
      <c r="A196">
        <v>198</v>
      </c>
      <c r="B196">
        <v>7</v>
      </c>
      <c r="D196">
        <v>7</v>
      </c>
      <c r="E196">
        <v>14</v>
      </c>
      <c r="F196">
        <v>60</v>
      </c>
      <c r="G196">
        <v>2</v>
      </c>
      <c r="H196">
        <v>0</v>
      </c>
      <c r="I196">
        <v>3</v>
      </c>
      <c r="J196">
        <v>1</v>
      </c>
      <c r="K196" t="str">
        <f>_xlfn.XLOOKUP(E196,lk_Program[ID],lk_Program[Name])</f>
        <v>Murrumbidgee Headspace Griffith</v>
      </c>
      <c r="L196" t="str">
        <f>_xlfn.XLOOKUP(I196,_stats_lk_MeasureGroup[ID],_stats_lk_MeasureGroup[MeasureName])</f>
        <v>QoL</v>
      </c>
    </row>
    <row r="197" spans="1:12" hidden="1" x14ac:dyDescent="0.35">
      <c r="A197">
        <v>199</v>
      </c>
      <c r="B197">
        <v>7</v>
      </c>
      <c r="D197">
        <v>7</v>
      </c>
      <c r="E197">
        <v>9</v>
      </c>
      <c r="F197">
        <v>180</v>
      </c>
      <c r="G197">
        <v>1</v>
      </c>
      <c r="H197">
        <v>0</v>
      </c>
      <c r="I197">
        <v>3</v>
      </c>
      <c r="J197">
        <v>1</v>
      </c>
      <c r="K197" t="str">
        <f>_xlfn.XLOOKUP(E197,lk_Program[ID],lk_Program[Name])</f>
        <v>Goulburn General</v>
      </c>
      <c r="L197" t="str">
        <f>_xlfn.XLOOKUP(I197,_stats_lk_MeasureGroup[ID],_stats_lk_MeasureGroup[MeasureName])</f>
        <v>QoL</v>
      </c>
    </row>
    <row r="198" spans="1:12" hidden="1" x14ac:dyDescent="0.35">
      <c r="A198">
        <v>200</v>
      </c>
      <c r="B198">
        <v>7</v>
      </c>
      <c r="D198">
        <v>7.5</v>
      </c>
      <c r="E198">
        <v>10</v>
      </c>
      <c r="F198">
        <v>24</v>
      </c>
      <c r="G198">
        <v>2</v>
      </c>
      <c r="H198">
        <v>0</v>
      </c>
      <c r="I198">
        <v>3</v>
      </c>
      <c r="J198">
        <v>1</v>
      </c>
      <c r="K198" t="str">
        <f>_xlfn.XLOOKUP(E198,lk_Program[ID],lk_Program[Name])</f>
        <v>Goulburn Ice</v>
      </c>
      <c r="L198" t="str">
        <f>_xlfn.XLOOKUP(I198,_stats_lk_MeasureGroup[ID],_stats_lk_MeasureGroup[MeasureName])</f>
        <v>QoL</v>
      </c>
    </row>
    <row r="199" spans="1:12" hidden="1" x14ac:dyDescent="0.35">
      <c r="A199">
        <v>201</v>
      </c>
      <c r="B199">
        <v>5</v>
      </c>
      <c r="D199">
        <v>6</v>
      </c>
      <c r="E199">
        <v>14</v>
      </c>
      <c r="F199">
        <v>180</v>
      </c>
      <c r="G199">
        <v>1</v>
      </c>
      <c r="H199">
        <v>0</v>
      </c>
      <c r="I199">
        <v>3</v>
      </c>
      <c r="J199">
        <v>1</v>
      </c>
      <c r="K199" t="str">
        <f>_xlfn.XLOOKUP(E199,lk_Program[ID],lk_Program[Name])</f>
        <v>Murrumbidgee Headspace Griffith</v>
      </c>
      <c r="L199" t="str">
        <f>_xlfn.XLOOKUP(I199,_stats_lk_MeasureGroup[ID],_stats_lk_MeasureGroup[MeasureName])</f>
        <v>QoL</v>
      </c>
    </row>
    <row r="200" spans="1:12" hidden="1" x14ac:dyDescent="0.35">
      <c r="A200">
        <v>202</v>
      </c>
      <c r="B200">
        <v>9</v>
      </c>
      <c r="D200">
        <v>9</v>
      </c>
      <c r="E200">
        <v>14</v>
      </c>
      <c r="F200">
        <v>57</v>
      </c>
      <c r="G200">
        <v>1</v>
      </c>
      <c r="H200">
        <v>0</v>
      </c>
      <c r="I200">
        <v>3</v>
      </c>
      <c r="J200">
        <v>1</v>
      </c>
      <c r="K200" t="str">
        <f>_xlfn.XLOOKUP(E200,lk_Program[ID],lk_Program[Name])</f>
        <v>Murrumbidgee Headspace Griffith</v>
      </c>
      <c r="L200" t="str">
        <f>_xlfn.XLOOKUP(I200,_stats_lk_MeasureGroup[ID],_stats_lk_MeasureGroup[MeasureName])</f>
        <v>QoL</v>
      </c>
    </row>
    <row r="201" spans="1:12" hidden="1" x14ac:dyDescent="0.35">
      <c r="A201">
        <v>203</v>
      </c>
      <c r="B201">
        <v>6</v>
      </c>
      <c r="D201">
        <v>8</v>
      </c>
      <c r="E201">
        <v>8</v>
      </c>
      <c r="F201">
        <v>24</v>
      </c>
      <c r="G201">
        <v>1</v>
      </c>
      <c r="H201">
        <v>0</v>
      </c>
      <c r="I201">
        <v>3</v>
      </c>
      <c r="J201">
        <v>1</v>
      </c>
      <c r="K201" t="str">
        <f>_xlfn.XLOOKUP(E201,lk_Program[ID],lk_Program[Name])</f>
        <v>Murrumbidgee Ice</v>
      </c>
      <c r="L201" t="str">
        <f>_xlfn.XLOOKUP(I201,_stats_lk_MeasureGroup[ID],_stats_lk_MeasureGroup[MeasureName])</f>
        <v>QoL</v>
      </c>
    </row>
    <row r="202" spans="1:12" hidden="1" x14ac:dyDescent="0.35">
      <c r="A202">
        <v>204</v>
      </c>
      <c r="B202">
        <v>2</v>
      </c>
      <c r="D202">
        <v>5</v>
      </c>
      <c r="E202">
        <v>7</v>
      </c>
      <c r="F202">
        <v>37</v>
      </c>
      <c r="G202">
        <v>1</v>
      </c>
      <c r="H202">
        <v>0</v>
      </c>
      <c r="I202">
        <v>3</v>
      </c>
      <c r="J202">
        <v>1</v>
      </c>
      <c r="K202" t="str">
        <f>_xlfn.XLOOKUP(E202,lk_Program[ID],lk_Program[Name])</f>
        <v>Bega</v>
      </c>
      <c r="L202" t="str">
        <f>_xlfn.XLOOKUP(I202,_stats_lk_MeasureGroup[ID],_stats_lk_MeasureGroup[MeasureName])</f>
        <v>QoL</v>
      </c>
    </row>
    <row r="203" spans="1:12" hidden="1" x14ac:dyDescent="0.35">
      <c r="A203">
        <v>205</v>
      </c>
      <c r="B203">
        <v>6.67</v>
      </c>
      <c r="D203">
        <v>7</v>
      </c>
      <c r="E203">
        <v>5</v>
      </c>
      <c r="F203">
        <v>101</v>
      </c>
      <c r="G203">
        <v>3</v>
      </c>
      <c r="H203">
        <v>0</v>
      </c>
      <c r="I203">
        <v>3</v>
      </c>
      <c r="J203">
        <v>1</v>
      </c>
      <c r="K203" t="str">
        <f>_xlfn.XLOOKUP(E203,lk_Program[ID],lk_Program[Name])</f>
        <v>Eurobodalla</v>
      </c>
      <c r="L203" t="str">
        <f>_xlfn.XLOOKUP(I203,_stats_lk_MeasureGroup[ID],_stats_lk_MeasureGroup[MeasureName])</f>
        <v>QoL</v>
      </c>
    </row>
    <row r="204" spans="1:12" hidden="1" x14ac:dyDescent="0.35">
      <c r="A204">
        <v>206</v>
      </c>
      <c r="B204">
        <v>5.2</v>
      </c>
      <c r="C204">
        <v>7</v>
      </c>
      <c r="D204">
        <v>6.2</v>
      </c>
      <c r="E204">
        <v>1</v>
      </c>
      <c r="F204">
        <v>180</v>
      </c>
      <c r="G204">
        <v>5</v>
      </c>
      <c r="H204">
        <v>1</v>
      </c>
      <c r="I204">
        <v>3</v>
      </c>
      <c r="J204">
        <v>1</v>
      </c>
      <c r="K204" t="str">
        <f>_xlfn.XLOOKUP(E204,lk_Program[ID],lk_Program[Name])</f>
        <v>TSS</v>
      </c>
      <c r="L204" t="str">
        <f>_xlfn.XLOOKUP(I204,_stats_lk_MeasureGroup[ID],_stats_lk_MeasureGroup[MeasureName])</f>
        <v>QoL</v>
      </c>
    </row>
    <row r="205" spans="1:12" hidden="1" x14ac:dyDescent="0.35">
      <c r="A205">
        <v>207</v>
      </c>
      <c r="B205">
        <v>8</v>
      </c>
      <c r="D205">
        <v>7</v>
      </c>
      <c r="E205">
        <v>1</v>
      </c>
      <c r="F205">
        <v>11</v>
      </c>
      <c r="G205">
        <v>1</v>
      </c>
      <c r="H205">
        <v>0</v>
      </c>
      <c r="I205">
        <v>3</v>
      </c>
      <c r="J205">
        <v>1</v>
      </c>
      <c r="K205" t="str">
        <f>_xlfn.XLOOKUP(E205,lk_Program[ID],lk_Program[Name])</f>
        <v>TSS</v>
      </c>
      <c r="L205" t="str">
        <f>_xlfn.XLOOKUP(I205,_stats_lk_MeasureGroup[ID],_stats_lk_MeasureGroup[MeasureName])</f>
        <v>QoL</v>
      </c>
    </row>
    <row r="206" spans="1:12" hidden="1" x14ac:dyDescent="0.35">
      <c r="A206">
        <v>208</v>
      </c>
      <c r="B206">
        <v>6</v>
      </c>
      <c r="C206">
        <v>7</v>
      </c>
      <c r="D206">
        <v>8</v>
      </c>
      <c r="E206">
        <v>12</v>
      </c>
      <c r="F206">
        <v>24</v>
      </c>
      <c r="G206">
        <v>4</v>
      </c>
      <c r="H206">
        <v>2</v>
      </c>
      <c r="I206">
        <v>3</v>
      </c>
      <c r="J206">
        <v>1</v>
      </c>
      <c r="K206" t="str">
        <f>_xlfn.XLOOKUP(E206,lk_Program[ID],lk_Program[Name])</f>
        <v>Murrumbidgee Pre/Post</v>
      </c>
      <c r="L206" t="str">
        <f>_xlfn.XLOOKUP(I206,_stats_lk_MeasureGroup[ID],_stats_lk_MeasureGroup[MeasureName])</f>
        <v>QoL</v>
      </c>
    </row>
    <row r="207" spans="1:12" hidden="1" x14ac:dyDescent="0.35">
      <c r="A207">
        <v>209</v>
      </c>
      <c r="B207">
        <v>6</v>
      </c>
      <c r="C207">
        <v>6</v>
      </c>
      <c r="D207">
        <v>3</v>
      </c>
      <c r="E207">
        <v>4</v>
      </c>
      <c r="F207">
        <v>57</v>
      </c>
      <c r="G207">
        <v>1</v>
      </c>
      <c r="H207">
        <v>1</v>
      </c>
      <c r="I207">
        <v>3</v>
      </c>
      <c r="J207">
        <v>1</v>
      </c>
      <c r="K207" t="str">
        <f>_xlfn.XLOOKUP(E207,lk_Program[ID],lk_Program[Name])</f>
        <v>Sapphire Health &amp; Wellbeing Service</v>
      </c>
      <c r="L207" t="str">
        <f>_xlfn.XLOOKUP(I207,_stats_lk_MeasureGroup[ID],_stats_lk_MeasureGroup[MeasureName])</f>
        <v>QoL</v>
      </c>
    </row>
    <row r="208" spans="1:12" hidden="1" x14ac:dyDescent="0.35">
      <c r="A208">
        <v>210</v>
      </c>
      <c r="B208">
        <v>7</v>
      </c>
      <c r="D208">
        <v>7</v>
      </c>
      <c r="E208">
        <v>6</v>
      </c>
      <c r="F208">
        <v>60</v>
      </c>
      <c r="G208">
        <v>1</v>
      </c>
      <c r="H208">
        <v>0</v>
      </c>
      <c r="I208">
        <v>3</v>
      </c>
      <c r="J208">
        <v>1</v>
      </c>
      <c r="K208" t="str">
        <f>_xlfn.XLOOKUP(E208,lk_Program[ID],lk_Program[Name])</f>
        <v>Monaro</v>
      </c>
      <c r="L208" t="str">
        <f>_xlfn.XLOOKUP(I208,_stats_lk_MeasureGroup[ID],_stats_lk_MeasureGroup[MeasureName])</f>
        <v>QoL</v>
      </c>
    </row>
    <row r="209" spans="1:12" hidden="1" x14ac:dyDescent="0.35">
      <c r="A209">
        <v>211</v>
      </c>
      <c r="B209">
        <v>8</v>
      </c>
      <c r="D209">
        <v>7</v>
      </c>
      <c r="E209">
        <v>13</v>
      </c>
      <c r="F209">
        <v>57</v>
      </c>
      <c r="G209">
        <v>1</v>
      </c>
      <c r="H209">
        <v>0</v>
      </c>
      <c r="I209">
        <v>3</v>
      </c>
      <c r="J209">
        <v>1</v>
      </c>
      <c r="K209" t="str">
        <f>_xlfn.XLOOKUP(E209,lk_Program[ID],lk_Program[Name])</f>
        <v>Murrumbidgee Work It Out</v>
      </c>
      <c r="L209" t="str">
        <f>_xlfn.XLOOKUP(I209,_stats_lk_MeasureGroup[ID],_stats_lk_MeasureGroup[MeasureName])</f>
        <v>QoL</v>
      </c>
    </row>
    <row r="210" spans="1:12" hidden="1" x14ac:dyDescent="0.35">
      <c r="A210">
        <v>212</v>
      </c>
      <c r="B210">
        <v>6</v>
      </c>
      <c r="C210">
        <v>6.25</v>
      </c>
      <c r="D210">
        <v>6.44</v>
      </c>
      <c r="E210">
        <v>7</v>
      </c>
      <c r="F210">
        <v>24</v>
      </c>
      <c r="G210">
        <v>9</v>
      </c>
      <c r="H210">
        <v>4</v>
      </c>
      <c r="I210">
        <v>3</v>
      </c>
      <c r="J210">
        <v>1</v>
      </c>
      <c r="K210" t="str">
        <f>_xlfn.XLOOKUP(E210,lk_Program[ID],lk_Program[Name])</f>
        <v>Bega</v>
      </c>
      <c r="L210" t="str">
        <f>_xlfn.XLOOKUP(I210,_stats_lk_MeasureGroup[ID],_stats_lk_MeasureGroup[MeasureName])</f>
        <v>QoL</v>
      </c>
    </row>
    <row r="211" spans="1:12" hidden="1" x14ac:dyDescent="0.35">
      <c r="A211">
        <v>213</v>
      </c>
      <c r="B211">
        <v>7</v>
      </c>
      <c r="D211">
        <v>7</v>
      </c>
      <c r="E211">
        <v>12</v>
      </c>
      <c r="F211">
        <v>190</v>
      </c>
      <c r="G211">
        <v>1</v>
      </c>
      <c r="H211">
        <v>0</v>
      </c>
      <c r="I211">
        <v>3</v>
      </c>
      <c r="J211">
        <v>1</v>
      </c>
      <c r="K211" t="str">
        <f>_xlfn.XLOOKUP(E211,lk_Program[ID],lk_Program[Name])</f>
        <v>Murrumbidgee Pre/Post</v>
      </c>
      <c r="L211" t="str">
        <f>_xlfn.XLOOKUP(I211,_stats_lk_MeasureGroup[ID],_stats_lk_MeasureGroup[MeasureName])</f>
        <v>QoL</v>
      </c>
    </row>
    <row r="212" spans="1:12" hidden="1" x14ac:dyDescent="0.35">
      <c r="A212">
        <v>214</v>
      </c>
      <c r="B212">
        <v>5.5</v>
      </c>
      <c r="C212">
        <v>5.5</v>
      </c>
      <c r="D212">
        <v>6.5</v>
      </c>
      <c r="E212">
        <v>4</v>
      </c>
      <c r="F212">
        <v>60</v>
      </c>
      <c r="G212">
        <v>2</v>
      </c>
      <c r="H212">
        <v>2</v>
      </c>
      <c r="I212">
        <v>3</v>
      </c>
      <c r="J212">
        <v>1</v>
      </c>
      <c r="K212" t="str">
        <f>_xlfn.XLOOKUP(E212,lk_Program[ID],lk_Program[Name])</f>
        <v>Sapphire Health &amp; Wellbeing Service</v>
      </c>
      <c r="L212" t="str">
        <f>_xlfn.XLOOKUP(I212,_stats_lk_MeasureGroup[ID],_stats_lk_MeasureGroup[MeasureName])</f>
        <v>QoL</v>
      </c>
    </row>
    <row r="213" spans="1:12" hidden="1" x14ac:dyDescent="0.35">
      <c r="A213">
        <v>215</v>
      </c>
      <c r="B213">
        <v>5.63</v>
      </c>
      <c r="C213">
        <v>5.29</v>
      </c>
      <c r="D213">
        <v>6.13</v>
      </c>
      <c r="E213">
        <v>5</v>
      </c>
      <c r="F213">
        <v>24</v>
      </c>
      <c r="G213">
        <v>24</v>
      </c>
      <c r="H213">
        <v>14</v>
      </c>
      <c r="I213">
        <v>3</v>
      </c>
      <c r="J213">
        <v>1</v>
      </c>
      <c r="K213" t="str">
        <f>_xlfn.XLOOKUP(E213,lk_Program[ID],lk_Program[Name])</f>
        <v>Eurobodalla</v>
      </c>
      <c r="L213" t="str">
        <f>_xlfn.XLOOKUP(I213,_stats_lk_MeasureGroup[ID],_stats_lk_MeasureGroup[MeasureName])</f>
        <v>QoL</v>
      </c>
    </row>
    <row r="214" spans="1:12" hidden="1" x14ac:dyDescent="0.35">
      <c r="A214">
        <v>216</v>
      </c>
      <c r="B214">
        <v>5</v>
      </c>
      <c r="D214">
        <v>10</v>
      </c>
      <c r="E214">
        <v>13</v>
      </c>
      <c r="F214">
        <v>180</v>
      </c>
      <c r="G214">
        <v>1</v>
      </c>
      <c r="H214">
        <v>0</v>
      </c>
      <c r="I214">
        <v>3</v>
      </c>
      <c r="J214">
        <v>1</v>
      </c>
      <c r="K214" t="str">
        <f>_xlfn.XLOOKUP(E214,lk_Program[ID],lk_Program[Name])</f>
        <v>Murrumbidgee Work It Out</v>
      </c>
      <c r="L214" t="str">
        <f>_xlfn.XLOOKUP(I214,_stats_lk_MeasureGroup[ID],_stats_lk_MeasureGroup[MeasureName])</f>
        <v>QoL</v>
      </c>
    </row>
    <row r="215" spans="1:12" hidden="1" x14ac:dyDescent="0.35">
      <c r="A215">
        <v>217</v>
      </c>
      <c r="B215">
        <v>7</v>
      </c>
      <c r="D215">
        <v>6.67</v>
      </c>
      <c r="E215">
        <v>13</v>
      </c>
      <c r="F215">
        <v>24</v>
      </c>
      <c r="G215">
        <v>3</v>
      </c>
      <c r="H215">
        <v>0</v>
      </c>
      <c r="I215">
        <v>6</v>
      </c>
      <c r="J215">
        <v>1</v>
      </c>
      <c r="K215" t="str">
        <f>_xlfn.XLOOKUP(E215,lk_Program[ID],lk_Program[Name])</f>
        <v>Murrumbidgee Work It Out</v>
      </c>
      <c r="L215" t="str">
        <f>_xlfn.XLOOKUP(I215,_stats_lk_MeasureGroup[ID],_stats_lk_MeasureGroup[MeasureName])</f>
        <v>MentalHealth</v>
      </c>
    </row>
    <row r="216" spans="1:12" hidden="1" x14ac:dyDescent="0.35">
      <c r="A216">
        <v>218</v>
      </c>
      <c r="B216">
        <v>9</v>
      </c>
      <c r="D216">
        <v>7</v>
      </c>
      <c r="E216">
        <v>12</v>
      </c>
      <c r="F216">
        <v>60</v>
      </c>
      <c r="G216">
        <v>1</v>
      </c>
      <c r="H216">
        <v>0</v>
      </c>
      <c r="I216">
        <v>6</v>
      </c>
      <c r="J216">
        <v>1</v>
      </c>
      <c r="K216" t="str">
        <f>_xlfn.XLOOKUP(E216,lk_Program[ID],lk_Program[Name])</f>
        <v>Murrumbidgee Pre/Post</v>
      </c>
      <c r="L216" t="str">
        <f>_xlfn.XLOOKUP(I216,_stats_lk_MeasureGroup[ID],_stats_lk_MeasureGroup[MeasureName])</f>
        <v>MentalHealth</v>
      </c>
    </row>
    <row r="217" spans="1:12" hidden="1" x14ac:dyDescent="0.35">
      <c r="A217">
        <v>219</v>
      </c>
      <c r="B217">
        <v>5</v>
      </c>
      <c r="C217">
        <v>6</v>
      </c>
      <c r="D217">
        <v>8</v>
      </c>
      <c r="E217">
        <v>5</v>
      </c>
      <c r="F217">
        <v>57</v>
      </c>
      <c r="G217">
        <v>1</v>
      </c>
      <c r="H217">
        <v>1</v>
      </c>
      <c r="I217">
        <v>6</v>
      </c>
      <c r="J217">
        <v>1</v>
      </c>
      <c r="K217" t="str">
        <f>_xlfn.XLOOKUP(E217,lk_Program[ID],lk_Program[Name])</f>
        <v>Eurobodalla</v>
      </c>
      <c r="L217" t="str">
        <f>_xlfn.XLOOKUP(I217,_stats_lk_MeasureGroup[ID],_stats_lk_MeasureGroup[MeasureName])</f>
        <v>MentalHealth</v>
      </c>
    </row>
    <row r="218" spans="1:12" hidden="1" x14ac:dyDescent="0.35">
      <c r="A218">
        <v>220</v>
      </c>
      <c r="B218">
        <v>2</v>
      </c>
      <c r="D218">
        <v>5</v>
      </c>
      <c r="E218">
        <v>5</v>
      </c>
      <c r="F218">
        <v>11</v>
      </c>
      <c r="G218">
        <v>1</v>
      </c>
      <c r="H218">
        <v>0</v>
      </c>
      <c r="I218">
        <v>6</v>
      </c>
      <c r="J218">
        <v>1</v>
      </c>
      <c r="K218" t="str">
        <f>_xlfn.XLOOKUP(E218,lk_Program[ID],lk_Program[Name])</f>
        <v>Eurobodalla</v>
      </c>
      <c r="L218" t="str">
        <f>_xlfn.XLOOKUP(I218,_stats_lk_MeasureGroup[ID],_stats_lk_MeasureGroup[MeasureName])</f>
        <v>MentalHealth</v>
      </c>
    </row>
    <row r="219" spans="1:12" hidden="1" x14ac:dyDescent="0.35">
      <c r="A219">
        <v>221</v>
      </c>
      <c r="B219">
        <v>5</v>
      </c>
      <c r="C219">
        <v>8</v>
      </c>
      <c r="D219">
        <v>6</v>
      </c>
      <c r="E219">
        <v>12</v>
      </c>
      <c r="F219">
        <v>180</v>
      </c>
      <c r="G219">
        <v>3</v>
      </c>
      <c r="H219">
        <v>1</v>
      </c>
      <c r="I219">
        <v>6</v>
      </c>
      <c r="J219">
        <v>1</v>
      </c>
      <c r="K219" t="str">
        <f>_xlfn.XLOOKUP(E219,lk_Program[ID],lk_Program[Name])</f>
        <v>Murrumbidgee Pre/Post</v>
      </c>
      <c r="L219" t="str">
        <f>_xlfn.XLOOKUP(I219,_stats_lk_MeasureGroup[ID],_stats_lk_MeasureGroup[MeasureName])</f>
        <v>MentalHealth</v>
      </c>
    </row>
    <row r="220" spans="1:12" hidden="1" x14ac:dyDescent="0.35">
      <c r="A220">
        <v>222</v>
      </c>
      <c r="B220">
        <v>6.77</v>
      </c>
      <c r="C220">
        <v>7.7</v>
      </c>
      <c r="D220">
        <v>7.65</v>
      </c>
      <c r="E220">
        <v>10</v>
      </c>
      <c r="F220">
        <v>60</v>
      </c>
      <c r="G220">
        <v>26</v>
      </c>
      <c r="H220">
        <v>10</v>
      </c>
      <c r="I220">
        <v>6</v>
      </c>
      <c r="J220">
        <v>1</v>
      </c>
      <c r="K220" t="str">
        <f>_xlfn.XLOOKUP(E220,lk_Program[ID],lk_Program[Name])</f>
        <v>Goulburn Ice</v>
      </c>
      <c r="L220" t="str">
        <f>_xlfn.XLOOKUP(I220,_stats_lk_MeasureGroup[ID],_stats_lk_MeasureGroup[MeasureName])</f>
        <v>MentalHealth</v>
      </c>
    </row>
    <row r="221" spans="1:12" hidden="1" x14ac:dyDescent="0.35">
      <c r="A221">
        <v>223</v>
      </c>
      <c r="B221">
        <v>2.5</v>
      </c>
      <c r="C221">
        <v>4</v>
      </c>
      <c r="D221">
        <v>7.5</v>
      </c>
      <c r="E221">
        <v>7</v>
      </c>
      <c r="F221">
        <v>180</v>
      </c>
      <c r="G221">
        <v>2</v>
      </c>
      <c r="H221">
        <v>1</v>
      </c>
      <c r="I221">
        <v>6</v>
      </c>
      <c r="J221">
        <v>1</v>
      </c>
      <c r="K221" t="str">
        <f>_xlfn.XLOOKUP(E221,lk_Program[ID],lk_Program[Name])</f>
        <v>Bega</v>
      </c>
      <c r="L221" t="str">
        <f>_xlfn.XLOOKUP(I221,_stats_lk_MeasureGroup[ID],_stats_lk_MeasureGroup[MeasureName])</f>
        <v>MentalHealth</v>
      </c>
    </row>
    <row r="222" spans="1:12" hidden="1" x14ac:dyDescent="0.35">
      <c r="A222">
        <v>224</v>
      </c>
      <c r="B222">
        <v>7</v>
      </c>
      <c r="D222">
        <v>9</v>
      </c>
      <c r="E222">
        <v>1</v>
      </c>
      <c r="F222">
        <v>101</v>
      </c>
      <c r="G222">
        <v>1</v>
      </c>
      <c r="H222">
        <v>0</v>
      </c>
      <c r="I222">
        <v>6</v>
      </c>
      <c r="J222">
        <v>1</v>
      </c>
      <c r="K222" t="str">
        <f>_xlfn.XLOOKUP(E222,lk_Program[ID],lk_Program[Name])</f>
        <v>TSS</v>
      </c>
      <c r="L222" t="str">
        <f>_xlfn.XLOOKUP(I222,_stats_lk_MeasureGroup[ID],_stats_lk_MeasureGroup[MeasureName])</f>
        <v>MentalHealth</v>
      </c>
    </row>
    <row r="223" spans="1:12" hidden="1" x14ac:dyDescent="0.35">
      <c r="A223">
        <v>225</v>
      </c>
      <c r="B223">
        <v>4</v>
      </c>
      <c r="C223">
        <v>3</v>
      </c>
      <c r="D223">
        <v>6</v>
      </c>
      <c r="E223">
        <v>5</v>
      </c>
      <c r="F223">
        <v>60</v>
      </c>
      <c r="G223">
        <v>3</v>
      </c>
      <c r="H223">
        <v>2</v>
      </c>
      <c r="I223">
        <v>6</v>
      </c>
      <c r="J223">
        <v>1</v>
      </c>
      <c r="K223" t="str">
        <f>_xlfn.XLOOKUP(E223,lk_Program[ID],lk_Program[Name])</f>
        <v>Eurobodalla</v>
      </c>
      <c r="L223" t="str">
        <f>_xlfn.XLOOKUP(I223,_stats_lk_MeasureGroup[ID],_stats_lk_MeasureGroup[MeasureName])</f>
        <v>MentalHealth</v>
      </c>
    </row>
    <row r="224" spans="1:12" hidden="1" x14ac:dyDescent="0.35">
      <c r="A224">
        <v>226</v>
      </c>
      <c r="B224">
        <v>2</v>
      </c>
      <c r="D224">
        <v>2</v>
      </c>
      <c r="E224">
        <v>1</v>
      </c>
      <c r="F224">
        <v>18</v>
      </c>
      <c r="G224">
        <v>1</v>
      </c>
      <c r="H224">
        <v>0</v>
      </c>
      <c r="I224">
        <v>6</v>
      </c>
      <c r="J224">
        <v>1</v>
      </c>
      <c r="K224" t="str">
        <f>_xlfn.XLOOKUP(E224,lk_Program[ID],lk_Program[Name])</f>
        <v>TSS</v>
      </c>
      <c r="L224" t="str">
        <f>_xlfn.XLOOKUP(I224,_stats_lk_MeasureGroup[ID],_stats_lk_MeasureGroup[MeasureName])</f>
        <v>MentalHealth</v>
      </c>
    </row>
    <row r="225" spans="1:12" hidden="1" x14ac:dyDescent="0.35">
      <c r="A225">
        <v>227</v>
      </c>
      <c r="B225">
        <v>5.4</v>
      </c>
      <c r="C225">
        <v>3.33</v>
      </c>
      <c r="D225">
        <v>5.8</v>
      </c>
      <c r="E225">
        <v>5</v>
      </c>
      <c r="F225">
        <v>180</v>
      </c>
      <c r="G225">
        <v>5</v>
      </c>
      <c r="H225">
        <v>3</v>
      </c>
      <c r="I225">
        <v>6</v>
      </c>
      <c r="J225">
        <v>1</v>
      </c>
      <c r="K225" t="str">
        <f>_xlfn.XLOOKUP(E225,lk_Program[ID],lk_Program[Name])</f>
        <v>Eurobodalla</v>
      </c>
      <c r="L225" t="str">
        <f>_xlfn.XLOOKUP(I225,_stats_lk_MeasureGroup[ID],_stats_lk_MeasureGroup[MeasureName])</f>
        <v>MentalHealth</v>
      </c>
    </row>
    <row r="226" spans="1:12" hidden="1" x14ac:dyDescent="0.35">
      <c r="A226">
        <v>228</v>
      </c>
      <c r="B226">
        <v>5.23</v>
      </c>
      <c r="C226">
        <v>5.22</v>
      </c>
      <c r="D226">
        <v>5.62</v>
      </c>
      <c r="E226">
        <v>4</v>
      </c>
      <c r="F226">
        <v>24</v>
      </c>
      <c r="G226">
        <v>26</v>
      </c>
      <c r="H226">
        <v>9</v>
      </c>
      <c r="I226">
        <v>6</v>
      </c>
      <c r="J226">
        <v>1</v>
      </c>
      <c r="K226" t="str">
        <f>_xlfn.XLOOKUP(E226,lk_Program[ID],lk_Program[Name])</f>
        <v>Sapphire Health &amp; Wellbeing Service</v>
      </c>
      <c r="L226" t="str">
        <f>_xlfn.XLOOKUP(I226,_stats_lk_MeasureGroup[ID],_stats_lk_MeasureGroup[MeasureName])</f>
        <v>MentalHealth</v>
      </c>
    </row>
    <row r="227" spans="1:12" hidden="1" x14ac:dyDescent="0.35">
      <c r="A227">
        <v>229</v>
      </c>
      <c r="B227">
        <v>6</v>
      </c>
      <c r="D227">
        <v>6.67</v>
      </c>
      <c r="E227">
        <v>5</v>
      </c>
      <c r="F227">
        <v>101</v>
      </c>
      <c r="G227">
        <v>3</v>
      </c>
      <c r="H227">
        <v>0</v>
      </c>
      <c r="I227">
        <v>6</v>
      </c>
      <c r="J227">
        <v>1</v>
      </c>
      <c r="K227" t="str">
        <f>_xlfn.XLOOKUP(E227,lk_Program[ID],lk_Program[Name])</f>
        <v>Eurobodalla</v>
      </c>
      <c r="L227" t="str">
        <f>_xlfn.XLOOKUP(I227,_stats_lk_MeasureGroup[ID],_stats_lk_MeasureGroup[MeasureName])</f>
        <v>MentalHealth</v>
      </c>
    </row>
    <row r="228" spans="1:12" hidden="1" x14ac:dyDescent="0.35">
      <c r="A228">
        <v>230</v>
      </c>
      <c r="B228">
        <v>6.5</v>
      </c>
      <c r="D228">
        <v>7</v>
      </c>
      <c r="E228">
        <v>10</v>
      </c>
      <c r="F228">
        <v>24</v>
      </c>
      <c r="G228">
        <v>2</v>
      </c>
      <c r="H228">
        <v>0</v>
      </c>
      <c r="I228">
        <v>6</v>
      </c>
      <c r="J228">
        <v>1</v>
      </c>
      <c r="K228" t="str">
        <f>_xlfn.XLOOKUP(E228,lk_Program[ID],lk_Program[Name])</f>
        <v>Goulburn Ice</v>
      </c>
      <c r="L228" t="str">
        <f>_xlfn.XLOOKUP(I228,_stats_lk_MeasureGroup[ID],_stats_lk_MeasureGroup[MeasureName])</f>
        <v>MentalHealth</v>
      </c>
    </row>
    <row r="229" spans="1:12" hidden="1" x14ac:dyDescent="0.35">
      <c r="A229">
        <v>231</v>
      </c>
      <c r="B229">
        <v>8</v>
      </c>
      <c r="D229">
        <v>9</v>
      </c>
      <c r="E229">
        <v>14</v>
      </c>
      <c r="F229">
        <v>57</v>
      </c>
      <c r="G229">
        <v>1</v>
      </c>
      <c r="H229">
        <v>0</v>
      </c>
      <c r="I229">
        <v>6</v>
      </c>
      <c r="J229">
        <v>1</v>
      </c>
      <c r="K229" t="str">
        <f>_xlfn.XLOOKUP(E229,lk_Program[ID],lk_Program[Name])</f>
        <v>Murrumbidgee Headspace Griffith</v>
      </c>
      <c r="L229" t="str">
        <f>_xlfn.XLOOKUP(I229,_stats_lk_MeasureGroup[ID],_stats_lk_MeasureGroup[MeasureName])</f>
        <v>MentalHealth</v>
      </c>
    </row>
    <row r="230" spans="1:12" hidden="1" x14ac:dyDescent="0.35">
      <c r="A230">
        <v>232</v>
      </c>
      <c r="B230">
        <v>5</v>
      </c>
      <c r="D230">
        <v>5</v>
      </c>
      <c r="E230">
        <v>14</v>
      </c>
      <c r="F230">
        <v>180</v>
      </c>
      <c r="G230">
        <v>1</v>
      </c>
      <c r="H230">
        <v>0</v>
      </c>
      <c r="I230">
        <v>6</v>
      </c>
      <c r="J230">
        <v>1</v>
      </c>
      <c r="K230" t="str">
        <f>_xlfn.XLOOKUP(E230,lk_Program[ID],lk_Program[Name])</f>
        <v>Murrumbidgee Headspace Griffith</v>
      </c>
      <c r="L230" t="str">
        <f>_xlfn.XLOOKUP(I230,_stats_lk_MeasureGroup[ID],_stats_lk_MeasureGroup[MeasureName])</f>
        <v>MentalHealth</v>
      </c>
    </row>
    <row r="231" spans="1:12" hidden="1" x14ac:dyDescent="0.35">
      <c r="A231">
        <v>233</v>
      </c>
      <c r="B231">
        <v>2</v>
      </c>
      <c r="D231">
        <v>4</v>
      </c>
      <c r="E231">
        <v>7</v>
      </c>
      <c r="F231">
        <v>37</v>
      </c>
      <c r="G231">
        <v>1</v>
      </c>
      <c r="H231">
        <v>0</v>
      </c>
      <c r="I231">
        <v>6</v>
      </c>
      <c r="J231">
        <v>1</v>
      </c>
      <c r="K231" t="str">
        <f>_xlfn.XLOOKUP(E231,lk_Program[ID],lk_Program[Name])</f>
        <v>Bega</v>
      </c>
      <c r="L231" t="str">
        <f>_xlfn.XLOOKUP(I231,_stats_lk_MeasureGroup[ID],_stats_lk_MeasureGroup[MeasureName])</f>
        <v>MentalHealth</v>
      </c>
    </row>
    <row r="232" spans="1:12" hidden="1" x14ac:dyDescent="0.35">
      <c r="A232">
        <v>234</v>
      </c>
      <c r="B232">
        <v>8</v>
      </c>
      <c r="D232">
        <v>9</v>
      </c>
      <c r="E232">
        <v>8</v>
      </c>
      <c r="F232">
        <v>24</v>
      </c>
      <c r="G232">
        <v>1</v>
      </c>
      <c r="H232">
        <v>0</v>
      </c>
      <c r="I232">
        <v>6</v>
      </c>
      <c r="J232">
        <v>1</v>
      </c>
      <c r="K232" t="str">
        <f>_xlfn.XLOOKUP(E232,lk_Program[ID],lk_Program[Name])</f>
        <v>Murrumbidgee Ice</v>
      </c>
      <c r="L232" t="str">
        <f>_xlfn.XLOOKUP(I232,_stats_lk_MeasureGroup[ID],_stats_lk_MeasureGroup[MeasureName])</f>
        <v>MentalHealth</v>
      </c>
    </row>
    <row r="233" spans="1:12" hidden="1" x14ac:dyDescent="0.35">
      <c r="A233">
        <v>235</v>
      </c>
      <c r="B233">
        <v>8</v>
      </c>
      <c r="D233">
        <v>7</v>
      </c>
      <c r="E233">
        <v>9</v>
      </c>
      <c r="F233">
        <v>180</v>
      </c>
      <c r="G233">
        <v>1</v>
      </c>
      <c r="H233">
        <v>0</v>
      </c>
      <c r="I233">
        <v>6</v>
      </c>
      <c r="J233">
        <v>1</v>
      </c>
      <c r="K233" t="str">
        <f>_xlfn.XLOOKUP(E233,lk_Program[ID],lk_Program[Name])</f>
        <v>Goulburn General</v>
      </c>
      <c r="L233" t="str">
        <f>_xlfn.XLOOKUP(I233,_stats_lk_MeasureGroup[ID],_stats_lk_MeasureGroup[MeasureName])</f>
        <v>MentalHealth</v>
      </c>
    </row>
    <row r="234" spans="1:12" hidden="1" x14ac:dyDescent="0.35">
      <c r="A234">
        <v>236</v>
      </c>
      <c r="B234">
        <v>5</v>
      </c>
      <c r="D234">
        <v>5</v>
      </c>
      <c r="E234">
        <v>14</v>
      </c>
      <c r="F234">
        <v>60</v>
      </c>
      <c r="G234">
        <v>2</v>
      </c>
      <c r="H234">
        <v>0</v>
      </c>
      <c r="I234">
        <v>6</v>
      </c>
      <c r="J234">
        <v>1</v>
      </c>
      <c r="K234" t="str">
        <f>_xlfn.XLOOKUP(E234,lk_Program[ID],lk_Program[Name])</f>
        <v>Murrumbidgee Headspace Griffith</v>
      </c>
      <c r="L234" t="str">
        <f>_xlfn.XLOOKUP(I234,_stats_lk_MeasureGroup[ID],_stats_lk_MeasureGroup[MeasureName])</f>
        <v>MentalHealth</v>
      </c>
    </row>
    <row r="235" spans="1:12" hidden="1" x14ac:dyDescent="0.35">
      <c r="A235">
        <v>237</v>
      </c>
      <c r="B235">
        <v>5.67</v>
      </c>
      <c r="D235">
        <v>6.67</v>
      </c>
      <c r="E235">
        <v>1</v>
      </c>
      <c r="F235">
        <v>24</v>
      </c>
      <c r="G235">
        <v>12</v>
      </c>
      <c r="H235">
        <v>0</v>
      </c>
      <c r="I235">
        <v>6</v>
      </c>
      <c r="J235">
        <v>1</v>
      </c>
      <c r="K235" t="str">
        <f>_xlfn.XLOOKUP(E235,lk_Program[ID],lk_Program[Name])</f>
        <v>TSS</v>
      </c>
      <c r="L235" t="str">
        <f>_xlfn.XLOOKUP(I235,_stats_lk_MeasureGroup[ID],_stats_lk_MeasureGroup[MeasureName])</f>
        <v>MentalHealth</v>
      </c>
    </row>
    <row r="236" spans="1:12" hidden="1" x14ac:dyDescent="0.35">
      <c r="A236">
        <v>238</v>
      </c>
      <c r="B236">
        <v>5.5</v>
      </c>
      <c r="C236">
        <v>5.5</v>
      </c>
      <c r="D236">
        <v>6.5</v>
      </c>
      <c r="E236">
        <v>4</v>
      </c>
      <c r="F236">
        <v>60</v>
      </c>
      <c r="G236">
        <v>2</v>
      </c>
      <c r="H236">
        <v>2</v>
      </c>
      <c r="I236">
        <v>6</v>
      </c>
      <c r="J236">
        <v>1</v>
      </c>
      <c r="K236" t="str">
        <f>_xlfn.XLOOKUP(E236,lk_Program[ID],lk_Program[Name])</f>
        <v>Sapphire Health &amp; Wellbeing Service</v>
      </c>
      <c r="L236" t="str">
        <f>_xlfn.XLOOKUP(I236,_stats_lk_MeasureGroup[ID],_stats_lk_MeasureGroup[MeasureName])</f>
        <v>MentalHealth</v>
      </c>
    </row>
    <row r="237" spans="1:12" hidden="1" x14ac:dyDescent="0.35">
      <c r="A237">
        <v>239</v>
      </c>
      <c r="B237">
        <v>4.79</v>
      </c>
      <c r="C237">
        <v>4.71</v>
      </c>
      <c r="D237">
        <v>5.71</v>
      </c>
      <c r="E237">
        <v>5</v>
      </c>
      <c r="F237">
        <v>24</v>
      </c>
      <c r="G237">
        <v>24</v>
      </c>
      <c r="H237">
        <v>14</v>
      </c>
      <c r="I237">
        <v>6</v>
      </c>
      <c r="J237">
        <v>1</v>
      </c>
      <c r="K237" t="str">
        <f>_xlfn.XLOOKUP(E237,lk_Program[ID],lk_Program[Name])</f>
        <v>Eurobodalla</v>
      </c>
      <c r="L237" t="str">
        <f>_xlfn.XLOOKUP(I237,_stats_lk_MeasureGroup[ID],_stats_lk_MeasureGroup[MeasureName])</f>
        <v>MentalHealth</v>
      </c>
    </row>
    <row r="238" spans="1:12" hidden="1" x14ac:dyDescent="0.35">
      <c r="A238">
        <v>240</v>
      </c>
      <c r="B238">
        <v>6</v>
      </c>
      <c r="D238">
        <v>6</v>
      </c>
      <c r="E238">
        <v>12</v>
      </c>
      <c r="F238">
        <v>190</v>
      </c>
      <c r="G238">
        <v>1</v>
      </c>
      <c r="H238">
        <v>0</v>
      </c>
      <c r="I238">
        <v>6</v>
      </c>
      <c r="J238">
        <v>1</v>
      </c>
      <c r="K238" t="str">
        <f>_xlfn.XLOOKUP(E238,lk_Program[ID],lk_Program[Name])</f>
        <v>Murrumbidgee Pre/Post</v>
      </c>
      <c r="L238" t="str">
        <f>_xlfn.XLOOKUP(I238,_stats_lk_MeasureGroup[ID],_stats_lk_MeasureGroup[MeasureName])</f>
        <v>MentalHealth</v>
      </c>
    </row>
    <row r="239" spans="1:12" hidden="1" x14ac:dyDescent="0.35">
      <c r="A239">
        <v>241</v>
      </c>
      <c r="B239">
        <v>7</v>
      </c>
      <c r="D239">
        <v>8</v>
      </c>
      <c r="E239">
        <v>1</v>
      </c>
      <c r="F239">
        <v>11</v>
      </c>
      <c r="G239">
        <v>1</v>
      </c>
      <c r="H239">
        <v>0</v>
      </c>
      <c r="I239">
        <v>6</v>
      </c>
      <c r="J239">
        <v>1</v>
      </c>
      <c r="K239" t="str">
        <f>_xlfn.XLOOKUP(E239,lk_Program[ID],lk_Program[Name])</f>
        <v>TSS</v>
      </c>
      <c r="L239" t="str">
        <f>_xlfn.XLOOKUP(I239,_stats_lk_MeasureGroup[ID],_stats_lk_MeasureGroup[MeasureName])</f>
        <v>MentalHealth</v>
      </c>
    </row>
    <row r="240" spans="1:12" hidden="1" x14ac:dyDescent="0.35">
      <c r="A240">
        <v>242</v>
      </c>
      <c r="B240">
        <v>4</v>
      </c>
      <c r="C240">
        <v>4</v>
      </c>
      <c r="D240">
        <v>2</v>
      </c>
      <c r="E240">
        <v>4</v>
      </c>
      <c r="F240">
        <v>57</v>
      </c>
      <c r="G240">
        <v>1</v>
      </c>
      <c r="H240">
        <v>1</v>
      </c>
      <c r="I240">
        <v>6</v>
      </c>
      <c r="J240">
        <v>1</v>
      </c>
      <c r="K240" t="str">
        <f>_xlfn.XLOOKUP(E240,lk_Program[ID],lk_Program[Name])</f>
        <v>Sapphire Health &amp; Wellbeing Service</v>
      </c>
      <c r="L240" t="str">
        <f>_xlfn.XLOOKUP(I240,_stats_lk_MeasureGroup[ID],_stats_lk_MeasureGroup[MeasureName])</f>
        <v>MentalHealth</v>
      </c>
    </row>
    <row r="241" spans="1:12" hidden="1" x14ac:dyDescent="0.35">
      <c r="A241">
        <v>243</v>
      </c>
      <c r="B241">
        <v>5.25</v>
      </c>
      <c r="C241">
        <v>8</v>
      </c>
      <c r="D241">
        <v>7.5</v>
      </c>
      <c r="E241">
        <v>4</v>
      </c>
      <c r="F241">
        <v>180</v>
      </c>
      <c r="G241">
        <v>4</v>
      </c>
      <c r="H241">
        <v>1</v>
      </c>
      <c r="I241">
        <v>6</v>
      </c>
      <c r="J241">
        <v>1</v>
      </c>
      <c r="K241" t="str">
        <f>_xlfn.XLOOKUP(E241,lk_Program[ID],lk_Program[Name])</f>
        <v>Sapphire Health &amp; Wellbeing Service</v>
      </c>
      <c r="L241" t="str">
        <f>_xlfn.XLOOKUP(I241,_stats_lk_MeasureGroup[ID],_stats_lk_MeasureGroup[MeasureName])</f>
        <v>MentalHealth</v>
      </c>
    </row>
    <row r="242" spans="1:12" hidden="1" x14ac:dyDescent="0.35">
      <c r="A242">
        <v>244</v>
      </c>
      <c r="B242">
        <v>5.25</v>
      </c>
      <c r="C242">
        <v>6</v>
      </c>
      <c r="D242">
        <v>7.5</v>
      </c>
      <c r="E242">
        <v>12</v>
      </c>
      <c r="F242">
        <v>24</v>
      </c>
      <c r="G242">
        <v>4</v>
      </c>
      <c r="H242">
        <v>2</v>
      </c>
      <c r="I242">
        <v>6</v>
      </c>
      <c r="J242">
        <v>1</v>
      </c>
      <c r="K242" t="str">
        <f>_xlfn.XLOOKUP(E242,lk_Program[ID],lk_Program[Name])</f>
        <v>Murrumbidgee Pre/Post</v>
      </c>
      <c r="L242" t="str">
        <f>_xlfn.XLOOKUP(I242,_stats_lk_MeasureGroup[ID],_stats_lk_MeasureGroup[MeasureName])</f>
        <v>MentalHealth</v>
      </c>
    </row>
    <row r="243" spans="1:12" hidden="1" x14ac:dyDescent="0.35">
      <c r="A243">
        <v>245</v>
      </c>
      <c r="B243">
        <v>5</v>
      </c>
      <c r="D243">
        <v>10</v>
      </c>
      <c r="E243">
        <v>13</v>
      </c>
      <c r="F243">
        <v>180</v>
      </c>
      <c r="G243">
        <v>1</v>
      </c>
      <c r="H243">
        <v>0</v>
      </c>
      <c r="I243">
        <v>6</v>
      </c>
      <c r="J243">
        <v>1</v>
      </c>
      <c r="K243" t="str">
        <f>_xlfn.XLOOKUP(E243,lk_Program[ID],lk_Program[Name])</f>
        <v>Murrumbidgee Work It Out</v>
      </c>
      <c r="L243" t="str">
        <f>_xlfn.XLOOKUP(I243,_stats_lk_MeasureGroup[ID],_stats_lk_MeasureGroup[MeasureName])</f>
        <v>MentalHealth</v>
      </c>
    </row>
    <row r="244" spans="1:12" hidden="1" x14ac:dyDescent="0.35">
      <c r="A244">
        <v>246</v>
      </c>
      <c r="B244">
        <v>2</v>
      </c>
      <c r="D244">
        <v>2</v>
      </c>
      <c r="E244">
        <v>6</v>
      </c>
      <c r="F244">
        <v>60</v>
      </c>
      <c r="G244">
        <v>1</v>
      </c>
      <c r="H244">
        <v>0</v>
      </c>
      <c r="I244">
        <v>6</v>
      </c>
      <c r="J244">
        <v>1</v>
      </c>
      <c r="K244" t="str">
        <f>_xlfn.XLOOKUP(E244,lk_Program[ID],lk_Program[Name])</f>
        <v>Monaro</v>
      </c>
      <c r="L244" t="str">
        <f>_xlfn.XLOOKUP(I244,_stats_lk_MeasureGroup[ID],_stats_lk_MeasureGroup[MeasureName])</f>
        <v>MentalHealth</v>
      </c>
    </row>
    <row r="245" spans="1:12" hidden="1" x14ac:dyDescent="0.35">
      <c r="A245">
        <v>247</v>
      </c>
      <c r="B245">
        <v>6</v>
      </c>
      <c r="D245">
        <v>7</v>
      </c>
      <c r="E245">
        <v>13</v>
      </c>
      <c r="F245">
        <v>57</v>
      </c>
      <c r="G245">
        <v>1</v>
      </c>
      <c r="H245">
        <v>0</v>
      </c>
      <c r="I245">
        <v>6</v>
      </c>
      <c r="J245">
        <v>1</v>
      </c>
      <c r="K245" t="str">
        <f>_xlfn.XLOOKUP(E245,lk_Program[ID],lk_Program[Name])</f>
        <v>Murrumbidgee Work It Out</v>
      </c>
      <c r="L245" t="str">
        <f>_xlfn.XLOOKUP(I245,_stats_lk_MeasureGroup[ID],_stats_lk_MeasureGroup[MeasureName])</f>
        <v>MentalHealth</v>
      </c>
    </row>
    <row r="246" spans="1:12" hidden="1" x14ac:dyDescent="0.35">
      <c r="A246">
        <v>248</v>
      </c>
      <c r="B246">
        <v>5.1100000000000003</v>
      </c>
      <c r="C246">
        <v>7</v>
      </c>
      <c r="D246">
        <v>5.89</v>
      </c>
      <c r="E246">
        <v>7</v>
      </c>
      <c r="F246">
        <v>24</v>
      </c>
      <c r="G246">
        <v>9</v>
      </c>
      <c r="H246">
        <v>4</v>
      </c>
      <c r="I246">
        <v>6</v>
      </c>
      <c r="J246">
        <v>1</v>
      </c>
      <c r="K246" t="str">
        <f>_xlfn.XLOOKUP(E246,lk_Program[ID],lk_Program[Name])</f>
        <v>Bega</v>
      </c>
      <c r="L246" t="str">
        <f>_xlfn.XLOOKUP(I246,_stats_lk_MeasureGroup[ID],_stats_lk_MeasureGroup[MeasureName])</f>
        <v>MentalHealth</v>
      </c>
    </row>
    <row r="247" spans="1:12" hidden="1" x14ac:dyDescent="0.35">
      <c r="A247">
        <v>249</v>
      </c>
      <c r="B247">
        <v>6</v>
      </c>
      <c r="D247">
        <v>6</v>
      </c>
      <c r="E247">
        <v>1</v>
      </c>
      <c r="F247">
        <v>60</v>
      </c>
      <c r="G247">
        <v>2</v>
      </c>
      <c r="H247">
        <v>0</v>
      </c>
      <c r="I247">
        <v>6</v>
      </c>
      <c r="J247">
        <v>1</v>
      </c>
      <c r="K247" t="str">
        <f>_xlfn.XLOOKUP(E247,lk_Program[ID],lk_Program[Name])</f>
        <v>TSS</v>
      </c>
      <c r="L247" t="str">
        <f>_xlfn.XLOOKUP(I247,_stats_lk_MeasureGroup[ID],_stats_lk_MeasureGroup[MeasureName])</f>
        <v>MentalHealth</v>
      </c>
    </row>
    <row r="248" spans="1:12" hidden="1" x14ac:dyDescent="0.35">
      <c r="A248">
        <v>250</v>
      </c>
      <c r="B248">
        <v>6</v>
      </c>
      <c r="D248">
        <v>6</v>
      </c>
      <c r="E248">
        <v>8</v>
      </c>
      <c r="F248">
        <v>57</v>
      </c>
      <c r="G248">
        <v>2</v>
      </c>
      <c r="H248">
        <v>0</v>
      </c>
      <c r="I248">
        <v>6</v>
      </c>
      <c r="J248">
        <v>1</v>
      </c>
      <c r="K248" t="str">
        <f>_xlfn.XLOOKUP(E248,lk_Program[ID],lk_Program[Name])</f>
        <v>Murrumbidgee Ice</v>
      </c>
      <c r="L248" t="str">
        <f>_xlfn.XLOOKUP(I248,_stats_lk_MeasureGroup[ID],_stats_lk_MeasureGroup[MeasureName])</f>
        <v>MentalHealth</v>
      </c>
    </row>
    <row r="249" spans="1:12" hidden="1" x14ac:dyDescent="0.35">
      <c r="A249">
        <v>251</v>
      </c>
      <c r="B249">
        <v>6.89</v>
      </c>
      <c r="C249">
        <v>9</v>
      </c>
      <c r="D249">
        <v>7.33</v>
      </c>
      <c r="E249">
        <v>13</v>
      </c>
      <c r="F249">
        <v>60</v>
      </c>
      <c r="G249">
        <v>9</v>
      </c>
      <c r="H249">
        <v>2</v>
      </c>
      <c r="I249">
        <v>6</v>
      </c>
      <c r="J249">
        <v>1</v>
      </c>
      <c r="K249" t="str">
        <f>_xlfn.XLOOKUP(E249,lk_Program[ID],lk_Program[Name])</f>
        <v>Murrumbidgee Work It Out</v>
      </c>
      <c r="L249" t="str">
        <f>_xlfn.XLOOKUP(I249,_stats_lk_MeasureGroup[ID],_stats_lk_MeasureGroup[MeasureName])</f>
        <v>MentalHealth</v>
      </c>
    </row>
    <row r="250" spans="1:12" hidden="1" x14ac:dyDescent="0.35">
      <c r="A250">
        <v>252</v>
      </c>
      <c r="B250">
        <v>5.2</v>
      </c>
      <c r="C250">
        <v>5</v>
      </c>
      <c r="D250">
        <v>6.2</v>
      </c>
      <c r="E250">
        <v>1</v>
      </c>
      <c r="F250">
        <v>180</v>
      </c>
      <c r="G250">
        <v>5</v>
      </c>
      <c r="H250">
        <v>1</v>
      </c>
      <c r="I250">
        <v>6</v>
      </c>
      <c r="J250">
        <v>1</v>
      </c>
      <c r="K250" t="str">
        <f>_xlfn.XLOOKUP(E250,lk_Program[ID],lk_Program[Name])</f>
        <v>TSS</v>
      </c>
      <c r="L250" t="str">
        <f>_xlfn.XLOOKUP(I250,_stats_lk_MeasureGroup[ID],_stats_lk_MeasureGroup[MeasureName])</f>
        <v>MentalHealth</v>
      </c>
    </row>
    <row r="251" spans="1:12" hidden="1" x14ac:dyDescent="0.35">
      <c r="A251">
        <v>253</v>
      </c>
      <c r="B251">
        <v>6.24</v>
      </c>
      <c r="C251">
        <v>8</v>
      </c>
      <c r="D251">
        <v>7.08</v>
      </c>
      <c r="E251">
        <v>8</v>
      </c>
      <c r="F251">
        <v>60</v>
      </c>
      <c r="G251">
        <v>25</v>
      </c>
      <c r="H251">
        <v>7</v>
      </c>
      <c r="I251">
        <v>6</v>
      </c>
      <c r="J251">
        <v>1</v>
      </c>
      <c r="K251" t="str">
        <f>_xlfn.XLOOKUP(E251,lk_Program[ID],lk_Program[Name])</f>
        <v>Murrumbidgee Ice</v>
      </c>
      <c r="L251" t="str">
        <f>_xlfn.XLOOKUP(I251,_stats_lk_MeasureGroup[ID],_stats_lk_MeasureGroup[MeasureName])</f>
        <v>MentalHealth</v>
      </c>
    </row>
    <row r="252" spans="1:12" hidden="1" x14ac:dyDescent="0.35">
      <c r="A252">
        <v>254</v>
      </c>
      <c r="B252">
        <v>6</v>
      </c>
      <c r="D252">
        <v>6</v>
      </c>
      <c r="E252">
        <v>9</v>
      </c>
      <c r="F252">
        <v>101</v>
      </c>
      <c r="G252">
        <v>1</v>
      </c>
      <c r="H252">
        <v>0</v>
      </c>
      <c r="I252">
        <v>6</v>
      </c>
      <c r="J252">
        <v>1</v>
      </c>
      <c r="K252" t="str">
        <f>_xlfn.XLOOKUP(E252,lk_Program[ID],lk_Program[Name])</f>
        <v>Goulburn General</v>
      </c>
      <c r="L252" t="str">
        <f>_xlfn.XLOOKUP(I252,_stats_lk_MeasureGroup[ID],_stats_lk_MeasureGroup[MeasureName])</f>
        <v>MentalHealth</v>
      </c>
    </row>
    <row r="253" spans="1:12" hidden="1" x14ac:dyDescent="0.35">
      <c r="A253">
        <v>255</v>
      </c>
      <c r="B253">
        <v>7</v>
      </c>
      <c r="C253">
        <v>8</v>
      </c>
      <c r="D253">
        <v>8</v>
      </c>
      <c r="E253">
        <v>10</v>
      </c>
      <c r="F253">
        <v>71</v>
      </c>
      <c r="G253">
        <v>1</v>
      </c>
      <c r="H253">
        <v>1</v>
      </c>
      <c r="I253">
        <v>6</v>
      </c>
      <c r="J253">
        <v>1</v>
      </c>
      <c r="K253" t="str">
        <f>_xlfn.XLOOKUP(E253,lk_Program[ID],lk_Program[Name])</f>
        <v>Goulburn Ice</v>
      </c>
      <c r="L253" t="str">
        <f>_xlfn.XLOOKUP(I253,_stats_lk_MeasureGroup[ID],_stats_lk_MeasureGroup[MeasureName])</f>
        <v>MentalHealth</v>
      </c>
    </row>
    <row r="254" spans="1:12" hidden="1" x14ac:dyDescent="0.35">
      <c r="A254">
        <v>256</v>
      </c>
      <c r="B254">
        <v>7</v>
      </c>
      <c r="D254">
        <v>7</v>
      </c>
      <c r="E254">
        <v>12</v>
      </c>
      <c r="F254">
        <v>59</v>
      </c>
      <c r="G254">
        <v>1</v>
      </c>
      <c r="H254">
        <v>0</v>
      </c>
      <c r="I254">
        <v>6</v>
      </c>
      <c r="J254">
        <v>1</v>
      </c>
      <c r="K254" t="str">
        <f>_xlfn.XLOOKUP(E254,lk_Program[ID],lk_Program[Name])</f>
        <v>Murrumbidgee Pre/Post</v>
      </c>
      <c r="L254" t="str">
        <f>_xlfn.XLOOKUP(I254,_stats_lk_MeasureGroup[ID],_stats_lk_MeasureGroup[MeasureName])</f>
        <v>MentalHealth</v>
      </c>
    </row>
    <row r="255" spans="1:12" hidden="1" x14ac:dyDescent="0.35">
      <c r="A255">
        <v>257</v>
      </c>
      <c r="B255">
        <v>5.71</v>
      </c>
      <c r="C255">
        <v>8</v>
      </c>
      <c r="D255">
        <v>7.71</v>
      </c>
      <c r="E255">
        <v>10</v>
      </c>
      <c r="F255">
        <v>180</v>
      </c>
      <c r="G255">
        <v>7</v>
      </c>
      <c r="H255">
        <v>2</v>
      </c>
      <c r="I255">
        <v>6</v>
      </c>
      <c r="J255">
        <v>1</v>
      </c>
      <c r="K255" t="str">
        <f>_xlfn.XLOOKUP(E255,lk_Program[ID],lk_Program[Name])</f>
        <v>Goulburn Ice</v>
      </c>
      <c r="L255" t="str">
        <f>_xlfn.XLOOKUP(I255,_stats_lk_MeasureGroup[ID],_stats_lk_MeasureGroup[MeasureName])</f>
        <v>MentalHealth</v>
      </c>
    </row>
    <row r="256" spans="1:12" hidden="1" x14ac:dyDescent="0.35">
      <c r="A256">
        <v>258</v>
      </c>
      <c r="B256">
        <v>4</v>
      </c>
      <c r="C256">
        <v>7</v>
      </c>
      <c r="D256">
        <v>6.6</v>
      </c>
      <c r="E256">
        <v>9</v>
      </c>
      <c r="F256">
        <v>24</v>
      </c>
      <c r="G256">
        <v>5</v>
      </c>
      <c r="H256">
        <v>1</v>
      </c>
      <c r="I256">
        <v>6</v>
      </c>
      <c r="J256">
        <v>1</v>
      </c>
      <c r="K256" t="str">
        <f>_xlfn.XLOOKUP(E256,lk_Program[ID],lk_Program[Name])</f>
        <v>Goulburn General</v>
      </c>
      <c r="L256" t="str">
        <f>_xlfn.XLOOKUP(I256,_stats_lk_MeasureGroup[ID],_stats_lk_MeasureGroup[MeasureName])</f>
        <v>MentalHealth</v>
      </c>
    </row>
    <row r="257" spans="1:12" hidden="1" x14ac:dyDescent="0.35">
      <c r="A257">
        <v>259</v>
      </c>
      <c r="B257">
        <v>5</v>
      </c>
      <c r="D257">
        <v>5.5</v>
      </c>
      <c r="E257">
        <v>8</v>
      </c>
      <c r="F257">
        <v>180</v>
      </c>
      <c r="G257">
        <v>2</v>
      </c>
      <c r="H257">
        <v>0</v>
      </c>
      <c r="I257">
        <v>6</v>
      </c>
      <c r="J257">
        <v>1</v>
      </c>
      <c r="K257" t="str">
        <f>_xlfn.XLOOKUP(E257,lk_Program[ID],lk_Program[Name])</f>
        <v>Murrumbidgee Ice</v>
      </c>
      <c r="L257" t="str">
        <f>_xlfn.XLOOKUP(I257,_stats_lk_MeasureGroup[ID],_stats_lk_MeasureGroup[MeasureName])</f>
        <v>MentalHealth</v>
      </c>
    </row>
    <row r="258" spans="1:12" hidden="1" x14ac:dyDescent="0.35">
      <c r="A258">
        <v>260</v>
      </c>
      <c r="B258">
        <v>3</v>
      </c>
      <c r="D258">
        <v>5</v>
      </c>
      <c r="E258">
        <v>7</v>
      </c>
      <c r="F258">
        <v>37</v>
      </c>
      <c r="G258">
        <v>1</v>
      </c>
      <c r="H258">
        <v>0</v>
      </c>
      <c r="I258">
        <v>7</v>
      </c>
      <c r="J258">
        <v>1</v>
      </c>
      <c r="K258" t="str">
        <f>_xlfn.XLOOKUP(E258,lk_Program[ID],lk_Program[Name])</f>
        <v>Bega</v>
      </c>
      <c r="L258" t="str">
        <f>_xlfn.XLOOKUP(I258,_stats_lk_MeasureGroup[ID],_stats_lk_MeasureGroup[MeasureName])</f>
        <v>PhysicalHealth</v>
      </c>
    </row>
    <row r="259" spans="1:12" hidden="1" x14ac:dyDescent="0.35">
      <c r="A259">
        <v>261</v>
      </c>
      <c r="B259">
        <v>7.67</v>
      </c>
      <c r="C259">
        <v>9</v>
      </c>
      <c r="D259">
        <v>7.67</v>
      </c>
      <c r="E259">
        <v>12</v>
      </c>
      <c r="F259">
        <v>180</v>
      </c>
      <c r="G259">
        <v>3</v>
      </c>
      <c r="H259">
        <v>1</v>
      </c>
      <c r="I259">
        <v>7</v>
      </c>
      <c r="J259">
        <v>1</v>
      </c>
      <c r="K259" t="str">
        <f>_xlfn.XLOOKUP(E259,lk_Program[ID],lk_Program[Name])</f>
        <v>Murrumbidgee Pre/Post</v>
      </c>
      <c r="L259" t="str">
        <f>_xlfn.XLOOKUP(I259,_stats_lk_MeasureGroup[ID],_stats_lk_MeasureGroup[MeasureName])</f>
        <v>PhysicalHealth</v>
      </c>
    </row>
    <row r="260" spans="1:12" hidden="1" x14ac:dyDescent="0.35">
      <c r="A260">
        <v>262</v>
      </c>
      <c r="B260">
        <v>5</v>
      </c>
      <c r="C260">
        <v>5.5</v>
      </c>
      <c r="D260">
        <v>4.67</v>
      </c>
      <c r="E260">
        <v>5</v>
      </c>
      <c r="F260">
        <v>60</v>
      </c>
      <c r="G260">
        <v>3</v>
      </c>
      <c r="H260">
        <v>2</v>
      </c>
      <c r="I260">
        <v>7</v>
      </c>
      <c r="J260">
        <v>1</v>
      </c>
      <c r="K260" t="str">
        <f>_xlfn.XLOOKUP(E260,lk_Program[ID],lk_Program[Name])</f>
        <v>Eurobodalla</v>
      </c>
      <c r="L260" t="str">
        <f>_xlfn.XLOOKUP(I260,_stats_lk_MeasureGroup[ID],_stats_lk_MeasureGroup[MeasureName])</f>
        <v>PhysicalHealth</v>
      </c>
    </row>
    <row r="261" spans="1:12" hidden="1" x14ac:dyDescent="0.35">
      <c r="A261">
        <v>263</v>
      </c>
      <c r="B261">
        <v>4.5</v>
      </c>
      <c r="C261">
        <v>9</v>
      </c>
      <c r="D261">
        <v>8</v>
      </c>
      <c r="E261">
        <v>7</v>
      </c>
      <c r="F261">
        <v>180</v>
      </c>
      <c r="G261">
        <v>2</v>
      </c>
      <c r="H261">
        <v>1</v>
      </c>
      <c r="I261">
        <v>7</v>
      </c>
      <c r="J261">
        <v>1</v>
      </c>
      <c r="K261" t="str">
        <f>_xlfn.XLOOKUP(E261,lk_Program[ID],lk_Program[Name])</f>
        <v>Bega</v>
      </c>
      <c r="L261" t="str">
        <f>_xlfn.XLOOKUP(I261,_stats_lk_MeasureGroup[ID],_stats_lk_MeasureGroup[MeasureName])</f>
        <v>PhysicalHealth</v>
      </c>
    </row>
    <row r="262" spans="1:12" hidden="1" x14ac:dyDescent="0.35">
      <c r="A262">
        <v>264</v>
      </c>
      <c r="B262">
        <v>8</v>
      </c>
      <c r="D262">
        <v>9</v>
      </c>
      <c r="E262">
        <v>1</v>
      </c>
      <c r="F262">
        <v>101</v>
      </c>
      <c r="G262">
        <v>1</v>
      </c>
      <c r="H262">
        <v>0</v>
      </c>
      <c r="I262">
        <v>7</v>
      </c>
      <c r="J262">
        <v>1</v>
      </c>
      <c r="K262" t="str">
        <f>_xlfn.XLOOKUP(E262,lk_Program[ID],lk_Program[Name])</f>
        <v>TSS</v>
      </c>
      <c r="L262" t="str">
        <f>_xlfn.XLOOKUP(I262,_stats_lk_MeasureGroup[ID],_stats_lk_MeasureGroup[MeasureName])</f>
        <v>PhysicalHealth</v>
      </c>
    </row>
    <row r="263" spans="1:12" hidden="1" x14ac:dyDescent="0.35">
      <c r="A263">
        <v>265</v>
      </c>
      <c r="B263">
        <v>5.5</v>
      </c>
      <c r="D263">
        <v>6.67</v>
      </c>
      <c r="E263">
        <v>1</v>
      </c>
      <c r="F263">
        <v>24</v>
      </c>
      <c r="G263">
        <v>12</v>
      </c>
      <c r="H263">
        <v>0</v>
      </c>
      <c r="I263">
        <v>7</v>
      </c>
      <c r="J263">
        <v>1</v>
      </c>
      <c r="K263" t="str">
        <f>_xlfn.XLOOKUP(E263,lk_Program[ID],lk_Program[Name])</f>
        <v>TSS</v>
      </c>
      <c r="L263" t="str">
        <f>_xlfn.XLOOKUP(I263,_stats_lk_MeasureGroup[ID],_stats_lk_MeasureGroup[MeasureName])</f>
        <v>PhysicalHealth</v>
      </c>
    </row>
    <row r="264" spans="1:12" hidden="1" x14ac:dyDescent="0.35">
      <c r="A264">
        <v>266</v>
      </c>
      <c r="B264">
        <v>8</v>
      </c>
      <c r="D264">
        <v>8.33</v>
      </c>
      <c r="E264">
        <v>13</v>
      </c>
      <c r="F264">
        <v>24</v>
      </c>
      <c r="G264">
        <v>3</v>
      </c>
      <c r="H264">
        <v>0</v>
      </c>
      <c r="I264">
        <v>7</v>
      </c>
      <c r="J264">
        <v>1</v>
      </c>
      <c r="K264" t="str">
        <f>_xlfn.XLOOKUP(E264,lk_Program[ID],lk_Program[Name])</f>
        <v>Murrumbidgee Work It Out</v>
      </c>
      <c r="L264" t="str">
        <f>_xlfn.XLOOKUP(I264,_stats_lk_MeasureGroup[ID],_stats_lk_MeasureGroup[MeasureName])</f>
        <v>PhysicalHealth</v>
      </c>
    </row>
    <row r="265" spans="1:12" hidden="1" x14ac:dyDescent="0.35">
      <c r="A265">
        <v>267</v>
      </c>
      <c r="B265">
        <v>5</v>
      </c>
      <c r="D265">
        <v>5</v>
      </c>
      <c r="E265">
        <v>1</v>
      </c>
      <c r="F265">
        <v>18</v>
      </c>
      <c r="G265">
        <v>1</v>
      </c>
      <c r="H265">
        <v>0</v>
      </c>
      <c r="I265">
        <v>7</v>
      </c>
      <c r="J265">
        <v>1</v>
      </c>
      <c r="K265" t="str">
        <f>_xlfn.XLOOKUP(E265,lk_Program[ID],lk_Program[Name])</f>
        <v>TSS</v>
      </c>
      <c r="L265" t="str">
        <f>_xlfn.XLOOKUP(I265,_stats_lk_MeasureGroup[ID],_stats_lk_MeasureGroup[MeasureName])</f>
        <v>PhysicalHealth</v>
      </c>
    </row>
    <row r="266" spans="1:12" hidden="1" x14ac:dyDescent="0.35">
      <c r="A266">
        <v>268</v>
      </c>
      <c r="B266">
        <v>6.6</v>
      </c>
      <c r="C266">
        <v>6</v>
      </c>
      <c r="D266">
        <v>6.2</v>
      </c>
      <c r="E266">
        <v>5</v>
      </c>
      <c r="F266">
        <v>180</v>
      </c>
      <c r="G266">
        <v>5</v>
      </c>
      <c r="H266">
        <v>3</v>
      </c>
      <c r="I266">
        <v>7</v>
      </c>
      <c r="J266">
        <v>1</v>
      </c>
      <c r="K266" t="str">
        <f>_xlfn.XLOOKUP(E266,lk_Program[ID],lk_Program[Name])</f>
        <v>Eurobodalla</v>
      </c>
      <c r="L266" t="str">
        <f>_xlfn.XLOOKUP(I266,_stats_lk_MeasureGroup[ID],_stats_lk_MeasureGroup[MeasureName])</f>
        <v>PhysicalHealth</v>
      </c>
    </row>
    <row r="267" spans="1:12" hidden="1" x14ac:dyDescent="0.35">
      <c r="A267">
        <v>269</v>
      </c>
      <c r="B267">
        <v>5</v>
      </c>
      <c r="D267">
        <v>5</v>
      </c>
      <c r="E267">
        <v>12</v>
      </c>
      <c r="F267">
        <v>60</v>
      </c>
      <c r="G267">
        <v>1</v>
      </c>
      <c r="H267">
        <v>0</v>
      </c>
      <c r="I267">
        <v>7</v>
      </c>
      <c r="J267">
        <v>1</v>
      </c>
      <c r="K267" t="str">
        <f>_xlfn.XLOOKUP(E267,lk_Program[ID],lk_Program[Name])</f>
        <v>Murrumbidgee Pre/Post</v>
      </c>
      <c r="L267" t="str">
        <f>_xlfn.XLOOKUP(I267,_stats_lk_MeasureGroup[ID],_stats_lk_MeasureGroup[MeasureName])</f>
        <v>PhysicalHealth</v>
      </c>
    </row>
    <row r="268" spans="1:12" hidden="1" x14ac:dyDescent="0.35">
      <c r="A268">
        <v>270</v>
      </c>
      <c r="B268">
        <v>5</v>
      </c>
      <c r="C268">
        <v>6</v>
      </c>
      <c r="D268">
        <v>7</v>
      </c>
      <c r="E268">
        <v>5</v>
      </c>
      <c r="F268">
        <v>57</v>
      </c>
      <c r="G268">
        <v>1</v>
      </c>
      <c r="H268">
        <v>1</v>
      </c>
      <c r="I268">
        <v>7</v>
      </c>
      <c r="J268">
        <v>1</v>
      </c>
      <c r="K268" t="str">
        <f>_xlfn.XLOOKUP(E268,lk_Program[ID],lk_Program[Name])</f>
        <v>Eurobodalla</v>
      </c>
      <c r="L268" t="str">
        <f>_xlfn.XLOOKUP(I268,_stats_lk_MeasureGroup[ID],_stats_lk_MeasureGroup[MeasureName])</f>
        <v>PhysicalHealth</v>
      </c>
    </row>
    <row r="269" spans="1:12" hidden="1" x14ac:dyDescent="0.35">
      <c r="A269">
        <v>271</v>
      </c>
      <c r="B269">
        <v>5</v>
      </c>
      <c r="D269">
        <v>7</v>
      </c>
      <c r="E269">
        <v>14</v>
      </c>
      <c r="F269">
        <v>180</v>
      </c>
      <c r="G269">
        <v>1</v>
      </c>
      <c r="H269">
        <v>0</v>
      </c>
      <c r="I269">
        <v>7</v>
      </c>
      <c r="J269">
        <v>1</v>
      </c>
      <c r="K269" t="str">
        <f>_xlfn.XLOOKUP(E269,lk_Program[ID],lk_Program[Name])</f>
        <v>Murrumbidgee Headspace Griffith</v>
      </c>
      <c r="L269" t="str">
        <f>_xlfn.XLOOKUP(I269,_stats_lk_MeasureGroup[ID],_stats_lk_MeasureGroup[MeasureName])</f>
        <v>PhysicalHealth</v>
      </c>
    </row>
    <row r="270" spans="1:12" hidden="1" x14ac:dyDescent="0.35">
      <c r="A270">
        <v>272</v>
      </c>
      <c r="B270">
        <v>8</v>
      </c>
      <c r="D270">
        <v>8</v>
      </c>
      <c r="E270">
        <v>8</v>
      </c>
      <c r="F270">
        <v>24</v>
      </c>
      <c r="G270">
        <v>1</v>
      </c>
      <c r="H270">
        <v>0</v>
      </c>
      <c r="I270">
        <v>7</v>
      </c>
      <c r="J270">
        <v>1</v>
      </c>
      <c r="K270" t="str">
        <f>_xlfn.XLOOKUP(E270,lk_Program[ID],lk_Program[Name])</f>
        <v>Murrumbidgee Ice</v>
      </c>
      <c r="L270" t="str">
        <f>_xlfn.XLOOKUP(I270,_stats_lk_MeasureGroup[ID],_stats_lk_MeasureGroup[MeasureName])</f>
        <v>PhysicalHealth</v>
      </c>
    </row>
    <row r="271" spans="1:12" hidden="1" x14ac:dyDescent="0.35">
      <c r="A271">
        <v>273</v>
      </c>
      <c r="B271">
        <v>9</v>
      </c>
      <c r="D271">
        <v>9</v>
      </c>
      <c r="E271">
        <v>14</v>
      </c>
      <c r="F271">
        <v>57</v>
      </c>
      <c r="G271">
        <v>1</v>
      </c>
      <c r="H271">
        <v>0</v>
      </c>
      <c r="I271">
        <v>7</v>
      </c>
      <c r="J271">
        <v>1</v>
      </c>
      <c r="K271" t="str">
        <f>_xlfn.XLOOKUP(E271,lk_Program[ID],lk_Program[Name])</f>
        <v>Murrumbidgee Headspace Griffith</v>
      </c>
      <c r="L271" t="str">
        <f>_xlfn.XLOOKUP(I271,_stats_lk_MeasureGroup[ID],_stats_lk_MeasureGroup[MeasureName])</f>
        <v>PhysicalHealth</v>
      </c>
    </row>
    <row r="272" spans="1:12" hidden="1" x14ac:dyDescent="0.35">
      <c r="A272">
        <v>274</v>
      </c>
      <c r="B272">
        <v>4</v>
      </c>
      <c r="D272">
        <v>4</v>
      </c>
      <c r="E272">
        <v>9</v>
      </c>
      <c r="F272">
        <v>180</v>
      </c>
      <c r="G272">
        <v>1</v>
      </c>
      <c r="H272">
        <v>0</v>
      </c>
      <c r="I272">
        <v>7</v>
      </c>
      <c r="J272">
        <v>1</v>
      </c>
      <c r="K272" t="str">
        <f>_xlfn.XLOOKUP(E272,lk_Program[ID],lk_Program[Name])</f>
        <v>Goulburn General</v>
      </c>
      <c r="L272" t="str">
        <f>_xlfn.XLOOKUP(I272,_stats_lk_MeasureGroup[ID],_stats_lk_MeasureGroup[MeasureName])</f>
        <v>PhysicalHealth</v>
      </c>
    </row>
    <row r="273" spans="1:12" hidden="1" x14ac:dyDescent="0.35">
      <c r="A273">
        <v>275</v>
      </c>
      <c r="B273">
        <v>5.67</v>
      </c>
      <c r="D273">
        <v>5.67</v>
      </c>
      <c r="E273">
        <v>5</v>
      </c>
      <c r="F273">
        <v>101</v>
      </c>
      <c r="G273">
        <v>3</v>
      </c>
      <c r="H273">
        <v>0</v>
      </c>
      <c r="I273">
        <v>7</v>
      </c>
      <c r="J273">
        <v>1</v>
      </c>
      <c r="K273" t="str">
        <f>_xlfn.XLOOKUP(E273,lk_Program[ID],lk_Program[Name])</f>
        <v>Eurobodalla</v>
      </c>
      <c r="L273" t="str">
        <f>_xlfn.XLOOKUP(I273,_stats_lk_MeasureGroup[ID],_stats_lk_MeasureGroup[MeasureName])</f>
        <v>PhysicalHealth</v>
      </c>
    </row>
    <row r="274" spans="1:12" hidden="1" x14ac:dyDescent="0.35">
      <c r="A274">
        <v>276</v>
      </c>
      <c r="B274">
        <v>5.75</v>
      </c>
      <c r="C274">
        <v>6</v>
      </c>
      <c r="D274">
        <v>6.75</v>
      </c>
      <c r="E274">
        <v>4</v>
      </c>
      <c r="F274">
        <v>180</v>
      </c>
      <c r="G274">
        <v>4</v>
      </c>
      <c r="H274">
        <v>1</v>
      </c>
      <c r="I274">
        <v>7</v>
      </c>
      <c r="J274">
        <v>1</v>
      </c>
      <c r="K274" t="str">
        <f>_xlfn.XLOOKUP(E274,lk_Program[ID],lk_Program[Name])</f>
        <v>Sapphire Health &amp; Wellbeing Service</v>
      </c>
      <c r="L274" t="str">
        <f>_xlfn.XLOOKUP(I274,_stats_lk_MeasureGroup[ID],_stats_lk_MeasureGroup[MeasureName])</f>
        <v>PhysicalHealth</v>
      </c>
    </row>
    <row r="275" spans="1:12" hidden="1" x14ac:dyDescent="0.35">
      <c r="A275">
        <v>277</v>
      </c>
      <c r="B275">
        <v>9</v>
      </c>
      <c r="D275">
        <v>8</v>
      </c>
      <c r="E275">
        <v>14</v>
      </c>
      <c r="F275">
        <v>60</v>
      </c>
      <c r="G275">
        <v>2</v>
      </c>
      <c r="H275">
        <v>0</v>
      </c>
      <c r="I275">
        <v>7</v>
      </c>
      <c r="J275">
        <v>1</v>
      </c>
      <c r="K275" t="str">
        <f>_xlfn.XLOOKUP(E275,lk_Program[ID],lk_Program[Name])</f>
        <v>Murrumbidgee Headspace Griffith</v>
      </c>
      <c r="L275" t="str">
        <f>_xlfn.XLOOKUP(I275,_stats_lk_MeasureGroup[ID],_stats_lk_MeasureGroup[MeasureName])</f>
        <v>PhysicalHealth</v>
      </c>
    </row>
    <row r="276" spans="1:12" hidden="1" x14ac:dyDescent="0.35">
      <c r="A276">
        <v>278</v>
      </c>
      <c r="B276">
        <v>7</v>
      </c>
      <c r="C276">
        <v>7</v>
      </c>
      <c r="D276">
        <v>3</v>
      </c>
      <c r="E276">
        <v>4</v>
      </c>
      <c r="F276">
        <v>57</v>
      </c>
      <c r="G276">
        <v>1</v>
      </c>
      <c r="H276">
        <v>1</v>
      </c>
      <c r="I276">
        <v>7</v>
      </c>
      <c r="J276">
        <v>1</v>
      </c>
      <c r="K276" t="str">
        <f>_xlfn.XLOOKUP(E276,lk_Program[ID],lk_Program[Name])</f>
        <v>Sapphire Health &amp; Wellbeing Service</v>
      </c>
      <c r="L276" t="str">
        <f>_xlfn.XLOOKUP(I276,_stats_lk_MeasureGroup[ID],_stats_lk_MeasureGroup[MeasureName])</f>
        <v>PhysicalHealth</v>
      </c>
    </row>
    <row r="277" spans="1:12" hidden="1" x14ac:dyDescent="0.35">
      <c r="A277">
        <v>279</v>
      </c>
      <c r="B277">
        <v>10</v>
      </c>
      <c r="D277">
        <v>10</v>
      </c>
      <c r="E277">
        <v>10</v>
      </c>
      <c r="F277">
        <v>24</v>
      </c>
      <c r="G277">
        <v>2</v>
      </c>
      <c r="H277">
        <v>0</v>
      </c>
      <c r="I277">
        <v>7</v>
      </c>
      <c r="J277">
        <v>1</v>
      </c>
      <c r="K277" t="str">
        <f>_xlfn.XLOOKUP(E277,lk_Program[ID],lk_Program[Name])</f>
        <v>Goulburn Ice</v>
      </c>
      <c r="L277" t="str">
        <f>_xlfn.XLOOKUP(I277,_stats_lk_MeasureGroup[ID],_stats_lk_MeasureGroup[MeasureName])</f>
        <v>PhysicalHealth</v>
      </c>
    </row>
    <row r="278" spans="1:12" hidden="1" x14ac:dyDescent="0.35">
      <c r="A278">
        <v>280</v>
      </c>
      <c r="B278">
        <v>5.13</v>
      </c>
      <c r="C278">
        <v>4.8600000000000003</v>
      </c>
      <c r="D278">
        <v>5.17</v>
      </c>
      <c r="E278">
        <v>5</v>
      </c>
      <c r="F278">
        <v>24</v>
      </c>
      <c r="G278">
        <v>24</v>
      </c>
      <c r="H278">
        <v>14</v>
      </c>
      <c r="I278">
        <v>7</v>
      </c>
      <c r="J278">
        <v>1</v>
      </c>
      <c r="K278" t="str">
        <f>_xlfn.XLOOKUP(E278,lk_Program[ID],lk_Program[Name])</f>
        <v>Eurobodalla</v>
      </c>
      <c r="L278" t="str">
        <f>_xlfn.XLOOKUP(I278,_stats_lk_MeasureGroup[ID],_stats_lk_MeasureGroup[MeasureName])</f>
        <v>PhysicalHealth</v>
      </c>
    </row>
    <row r="279" spans="1:12" hidden="1" x14ac:dyDescent="0.35">
      <c r="A279">
        <v>281</v>
      </c>
      <c r="B279">
        <v>6.78</v>
      </c>
      <c r="C279">
        <v>9.5</v>
      </c>
      <c r="D279">
        <v>7.22</v>
      </c>
      <c r="E279">
        <v>13</v>
      </c>
      <c r="F279">
        <v>60</v>
      </c>
      <c r="G279">
        <v>9</v>
      </c>
      <c r="H279">
        <v>2</v>
      </c>
      <c r="I279">
        <v>7</v>
      </c>
      <c r="J279">
        <v>1</v>
      </c>
      <c r="K279" t="str">
        <f>_xlfn.XLOOKUP(E279,lk_Program[ID],lk_Program[Name])</f>
        <v>Murrumbidgee Work It Out</v>
      </c>
      <c r="L279" t="str">
        <f>_xlfn.XLOOKUP(I279,_stats_lk_MeasureGroup[ID],_stats_lk_MeasureGroup[MeasureName])</f>
        <v>PhysicalHealth</v>
      </c>
    </row>
    <row r="280" spans="1:12" hidden="1" x14ac:dyDescent="0.35">
      <c r="A280">
        <v>282</v>
      </c>
      <c r="B280">
        <v>6</v>
      </c>
      <c r="D280">
        <v>6</v>
      </c>
      <c r="E280">
        <v>12</v>
      </c>
      <c r="F280">
        <v>190</v>
      </c>
      <c r="G280">
        <v>1</v>
      </c>
      <c r="H280">
        <v>0</v>
      </c>
      <c r="I280">
        <v>7</v>
      </c>
      <c r="J280">
        <v>1</v>
      </c>
      <c r="K280" t="str">
        <f>_xlfn.XLOOKUP(E280,lk_Program[ID],lk_Program[Name])</f>
        <v>Murrumbidgee Pre/Post</v>
      </c>
      <c r="L280" t="str">
        <f>_xlfn.XLOOKUP(I280,_stats_lk_MeasureGroup[ID],_stats_lk_MeasureGroup[MeasureName])</f>
        <v>PhysicalHealth</v>
      </c>
    </row>
    <row r="281" spans="1:12" hidden="1" x14ac:dyDescent="0.35">
      <c r="A281">
        <v>283</v>
      </c>
      <c r="B281">
        <v>5</v>
      </c>
      <c r="C281">
        <v>5</v>
      </c>
      <c r="D281">
        <v>5</v>
      </c>
      <c r="E281">
        <v>4</v>
      </c>
      <c r="F281">
        <v>60</v>
      </c>
      <c r="G281">
        <v>2</v>
      </c>
      <c r="H281">
        <v>2</v>
      </c>
      <c r="I281">
        <v>7</v>
      </c>
      <c r="J281">
        <v>1</v>
      </c>
      <c r="K281" t="str">
        <f>_xlfn.XLOOKUP(E281,lk_Program[ID],lk_Program[Name])</f>
        <v>Sapphire Health &amp; Wellbeing Service</v>
      </c>
      <c r="L281" t="str">
        <f>_xlfn.XLOOKUP(I281,_stats_lk_MeasureGroup[ID],_stats_lk_MeasureGroup[MeasureName])</f>
        <v>PhysicalHealth</v>
      </c>
    </row>
    <row r="282" spans="1:12" hidden="1" x14ac:dyDescent="0.35">
      <c r="A282">
        <v>284</v>
      </c>
      <c r="B282">
        <v>5.6</v>
      </c>
      <c r="C282">
        <v>5</v>
      </c>
      <c r="D282">
        <v>6.4</v>
      </c>
      <c r="E282">
        <v>1</v>
      </c>
      <c r="F282">
        <v>180</v>
      </c>
      <c r="G282">
        <v>5</v>
      </c>
      <c r="H282">
        <v>1</v>
      </c>
      <c r="I282">
        <v>7</v>
      </c>
      <c r="J282">
        <v>1</v>
      </c>
      <c r="K282" t="str">
        <f>_xlfn.XLOOKUP(E282,lk_Program[ID],lk_Program[Name])</f>
        <v>TSS</v>
      </c>
      <c r="L282" t="str">
        <f>_xlfn.XLOOKUP(I282,_stats_lk_MeasureGroup[ID],_stats_lk_MeasureGroup[MeasureName])</f>
        <v>PhysicalHealth</v>
      </c>
    </row>
    <row r="283" spans="1:12" hidden="1" x14ac:dyDescent="0.35">
      <c r="A283">
        <v>285</v>
      </c>
      <c r="B283">
        <v>9</v>
      </c>
      <c r="D283">
        <v>10</v>
      </c>
      <c r="E283">
        <v>13</v>
      </c>
      <c r="F283">
        <v>180</v>
      </c>
      <c r="G283">
        <v>1</v>
      </c>
      <c r="H283">
        <v>0</v>
      </c>
      <c r="I283">
        <v>7</v>
      </c>
      <c r="J283">
        <v>1</v>
      </c>
      <c r="K283" t="str">
        <f>_xlfn.XLOOKUP(E283,lk_Program[ID],lk_Program[Name])</f>
        <v>Murrumbidgee Work It Out</v>
      </c>
      <c r="L283" t="str">
        <f>_xlfn.XLOOKUP(I283,_stats_lk_MeasureGroup[ID],_stats_lk_MeasureGroup[MeasureName])</f>
        <v>PhysicalHealth</v>
      </c>
    </row>
    <row r="284" spans="1:12" hidden="1" x14ac:dyDescent="0.35">
      <c r="A284">
        <v>286</v>
      </c>
      <c r="B284">
        <v>8.25</v>
      </c>
      <c r="C284">
        <v>8</v>
      </c>
      <c r="D284">
        <v>8.5</v>
      </c>
      <c r="E284">
        <v>12</v>
      </c>
      <c r="F284">
        <v>24</v>
      </c>
      <c r="G284">
        <v>4</v>
      </c>
      <c r="H284">
        <v>2</v>
      </c>
      <c r="I284">
        <v>7</v>
      </c>
      <c r="J284">
        <v>1</v>
      </c>
      <c r="K284" t="str">
        <f>_xlfn.XLOOKUP(E284,lk_Program[ID],lk_Program[Name])</f>
        <v>Murrumbidgee Pre/Post</v>
      </c>
      <c r="L284" t="str">
        <f>_xlfn.XLOOKUP(I284,_stats_lk_MeasureGroup[ID],_stats_lk_MeasureGroup[MeasureName])</f>
        <v>PhysicalHealth</v>
      </c>
    </row>
    <row r="285" spans="1:12" hidden="1" x14ac:dyDescent="0.35">
      <c r="A285">
        <v>287</v>
      </c>
      <c r="B285">
        <v>7</v>
      </c>
      <c r="D285">
        <v>7</v>
      </c>
      <c r="E285">
        <v>1</v>
      </c>
      <c r="F285">
        <v>11</v>
      </c>
      <c r="G285">
        <v>1</v>
      </c>
      <c r="H285">
        <v>0</v>
      </c>
      <c r="I285">
        <v>7</v>
      </c>
      <c r="J285">
        <v>1</v>
      </c>
      <c r="K285" t="str">
        <f>_xlfn.XLOOKUP(E285,lk_Program[ID],lk_Program[Name])</f>
        <v>TSS</v>
      </c>
      <c r="L285" t="str">
        <f>_xlfn.XLOOKUP(I285,_stats_lk_MeasureGroup[ID],_stats_lk_MeasureGroup[MeasureName])</f>
        <v>PhysicalHealth</v>
      </c>
    </row>
    <row r="286" spans="1:12" hidden="1" x14ac:dyDescent="0.35">
      <c r="A286">
        <v>288</v>
      </c>
      <c r="B286">
        <v>8</v>
      </c>
      <c r="D286">
        <v>8</v>
      </c>
      <c r="E286">
        <v>9</v>
      </c>
      <c r="F286">
        <v>101</v>
      </c>
      <c r="G286">
        <v>1</v>
      </c>
      <c r="H286">
        <v>0</v>
      </c>
      <c r="I286">
        <v>7</v>
      </c>
      <c r="J286">
        <v>1</v>
      </c>
      <c r="K286" t="str">
        <f>_xlfn.XLOOKUP(E286,lk_Program[ID],lk_Program[Name])</f>
        <v>Goulburn General</v>
      </c>
      <c r="L286" t="str">
        <f>_xlfn.XLOOKUP(I286,_stats_lk_MeasureGroup[ID],_stats_lk_MeasureGroup[MeasureName])</f>
        <v>PhysicalHealth</v>
      </c>
    </row>
    <row r="287" spans="1:12" hidden="1" x14ac:dyDescent="0.35">
      <c r="A287">
        <v>289</v>
      </c>
      <c r="B287">
        <v>9</v>
      </c>
      <c r="D287">
        <v>9</v>
      </c>
      <c r="E287">
        <v>13</v>
      </c>
      <c r="F287">
        <v>57</v>
      </c>
      <c r="G287">
        <v>1</v>
      </c>
      <c r="H287">
        <v>0</v>
      </c>
      <c r="I287">
        <v>7</v>
      </c>
      <c r="J287">
        <v>1</v>
      </c>
      <c r="K287" t="str">
        <f>_xlfn.XLOOKUP(E287,lk_Program[ID],lk_Program[Name])</f>
        <v>Murrumbidgee Work It Out</v>
      </c>
      <c r="L287" t="str">
        <f>_xlfn.XLOOKUP(I287,_stats_lk_MeasureGroup[ID],_stats_lk_MeasureGroup[MeasureName])</f>
        <v>PhysicalHealth</v>
      </c>
    </row>
    <row r="288" spans="1:12" hidden="1" x14ac:dyDescent="0.35">
      <c r="A288">
        <v>290</v>
      </c>
      <c r="B288">
        <v>5.33</v>
      </c>
      <c r="C288">
        <v>6.5</v>
      </c>
      <c r="D288">
        <v>5.44</v>
      </c>
      <c r="E288">
        <v>7</v>
      </c>
      <c r="F288">
        <v>24</v>
      </c>
      <c r="G288">
        <v>9</v>
      </c>
      <c r="H288">
        <v>4</v>
      </c>
      <c r="I288">
        <v>7</v>
      </c>
      <c r="J288">
        <v>1</v>
      </c>
      <c r="K288" t="str">
        <f>_xlfn.XLOOKUP(E288,lk_Program[ID],lk_Program[Name])</f>
        <v>Bega</v>
      </c>
      <c r="L288" t="str">
        <f>_xlfn.XLOOKUP(I288,_stats_lk_MeasureGroup[ID],_stats_lk_MeasureGroup[MeasureName])</f>
        <v>PhysicalHealth</v>
      </c>
    </row>
    <row r="289" spans="1:12" hidden="1" x14ac:dyDescent="0.35">
      <c r="A289">
        <v>291</v>
      </c>
      <c r="B289">
        <v>7</v>
      </c>
      <c r="D289">
        <v>7</v>
      </c>
      <c r="E289">
        <v>6</v>
      </c>
      <c r="F289">
        <v>60</v>
      </c>
      <c r="G289">
        <v>1</v>
      </c>
      <c r="H289">
        <v>0</v>
      </c>
      <c r="I289">
        <v>7</v>
      </c>
      <c r="J289">
        <v>1</v>
      </c>
      <c r="K289" t="str">
        <f>_xlfn.XLOOKUP(E289,lk_Program[ID],lk_Program[Name])</f>
        <v>Monaro</v>
      </c>
      <c r="L289" t="str">
        <f>_xlfn.XLOOKUP(I289,_stats_lk_MeasureGroup[ID],_stats_lk_MeasureGroup[MeasureName])</f>
        <v>PhysicalHealth</v>
      </c>
    </row>
    <row r="290" spans="1:12" hidden="1" x14ac:dyDescent="0.35">
      <c r="A290">
        <v>292</v>
      </c>
      <c r="B290">
        <v>7.81</v>
      </c>
      <c r="C290">
        <v>8.1</v>
      </c>
      <c r="D290">
        <v>8.19</v>
      </c>
      <c r="E290">
        <v>10</v>
      </c>
      <c r="F290">
        <v>60</v>
      </c>
      <c r="G290">
        <v>26</v>
      </c>
      <c r="H290">
        <v>10</v>
      </c>
      <c r="I290">
        <v>7</v>
      </c>
      <c r="J290">
        <v>1</v>
      </c>
      <c r="K290" t="str">
        <f>_xlfn.XLOOKUP(E290,lk_Program[ID],lk_Program[Name])</f>
        <v>Goulburn Ice</v>
      </c>
      <c r="L290" t="str">
        <f>_xlfn.XLOOKUP(I290,_stats_lk_MeasureGroup[ID],_stats_lk_MeasureGroup[MeasureName])</f>
        <v>PhysicalHealth</v>
      </c>
    </row>
    <row r="291" spans="1:12" hidden="1" x14ac:dyDescent="0.35">
      <c r="A291">
        <v>293</v>
      </c>
      <c r="B291">
        <v>7.5</v>
      </c>
      <c r="D291">
        <v>7</v>
      </c>
      <c r="E291">
        <v>8</v>
      </c>
      <c r="F291">
        <v>57</v>
      </c>
      <c r="G291">
        <v>2</v>
      </c>
      <c r="H291">
        <v>0</v>
      </c>
      <c r="I291">
        <v>7</v>
      </c>
      <c r="J291">
        <v>1</v>
      </c>
      <c r="K291" t="str">
        <f>_xlfn.XLOOKUP(E291,lk_Program[ID],lk_Program[Name])</f>
        <v>Murrumbidgee Ice</v>
      </c>
      <c r="L291" t="str">
        <f>_xlfn.XLOOKUP(I291,_stats_lk_MeasureGroup[ID],_stats_lk_MeasureGroup[MeasureName])</f>
        <v>PhysicalHealth</v>
      </c>
    </row>
    <row r="292" spans="1:12" hidden="1" x14ac:dyDescent="0.35">
      <c r="A292">
        <v>294</v>
      </c>
      <c r="B292">
        <v>7</v>
      </c>
      <c r="D292">
        <v>7</v>
      </c>
      <c r="E292">
        <v>1</v>
      </c>
      <c r="F292">
        <v>60</v>
      </c>
      <c r="G292">
        <v>2</v>
      </c>
      <c r="H292">
        <v>0</v>
      </c>
      <c r="I292">
        <v>7</v>
      </c>
      <c r="J292">
        <v>1</v>
      </c>
      <c r="K292" t="str">
        <f>_xlfn.XLOOKUP(E292,lk_Program[ID],lk_Program[Name])</f>
        <v>TSS</v>
      </c>
      <c r="L292" t="str">
        <f>_xlfn.XLOOKUP(I292,_stats_lk_MeasureGroup[ID],_stats_lk_MeasureGroup[MeasureName])</f>
        <v>PhysicalHealth</v>
      </c>
    </row>
    <row r="293" spans="1:12" hidden="1" x14ac:dyDescent="0.35">
      <c r="A293">
        <v>295</v>
      </c>
      <c r="B293">
        <v>8</v>
      </c>
      <c r="D293">
        <v>6</v>
      </c>
      <c r="E293">
        <v>5</v>
      </c>
      <c r="F293">
        <v>11</v>
      </c>
      <c r="G293">
        <v>1</v>
      </c>
      <c r="H293">
        <v>0</v>
      </c>
      <c r="I293">
        <v>7</v>
      </c>
      <c r="J293">
        <v>1</v>
      </c>
      <c r="K293" t="str">
        <f>_xlfn.XLOOKUP(E293,lk_Program[ID],lk_Program[Name])</f>
        <v>Eurobodalla</v>
      </c>
      <c r="L293" t="str">
        <f>_xlfn.XLOOKUP(I293,_stats_lk_MeasureGroup[ID],_stats_lk_MeasureGroup[MeasureName])</f>
        <v>PhysicalHealth</v>
      </c>
    </row>
    <row r="294" spans="1:12" hidden="1" x14ac:dyDescent="0.35">
      <c r="A294">
        <v>296</v>
      </c>
      <c r="B294">
        <v>6.96</v>
      </c>
      <c r="C294">
        <v>7.86</v>
      </c>
      <c r="D294">
        <v>7.08</v>
      </c>
      <c r="E294">
        <v>8</v>
      </c>
      <c r="F294">
        <v>60</v>
      </c>
      <c r="G294">
        <v>25</v>
      </c>
      <c r="H294">
        <v>7</v>
      </c>
      <c r="I294">
        <v>7</v>
      </c>
      <c r="J294">
        <v>1</v>
      </c>
      <c r="K294" t="str">
        <f>_xlfn.XLOOKUP(E294,lk_Program[ID],lk_Program[Name])</f>
        <v>Murrumbidgee Ice</v>
      </c>
      <c r="L294" t="str">
        <f>_xlfn.XLOOKUP(I294,_stats_lk_MeasureGroup[ID],_stats_lk_MeasureGroup[MeasureName])</f>
        <v>PhysicalHealth</v>
      </c>
    </row>
    <row r="295" spans="1:12" hidden="1" x14ac:dyDescent="0.35">
      <c r="A295">
        <v>297</v>
      </c>
      <c r="B295">
        <v>7</v>
      </c>
      <c r="D295">
        <v>7</v>
      </c>
      <c r="E295">
        <v>12</v>
      </c>
      <c r="F295">
        <v>59</v>
      </c>
      <c r="G295">
        <v>1</v>
      </c>
      <c r="H295">
        <v>0</v>
      </c>
      <c r="I295">
        <v>7</v>
      </c>
      <c r="J295">
        <v>1</v>
      </c>
      <c r="K295" t="str">
        <f>_xlfn.XLOOKUP(E295,lk_Program[ID],lk_Program[Name])</f>
        <v>Murrumbidgee Pre/Post</v>
      </c>
      <c r="L295" t="str">
        <f>_xlfn.XLOOKUP(I295,_stats_lk_MeasureGroup[ID],_stats_lk_MeasureGroup[MeasureName])</f>
        <v>PhysicalHealth</v>
      </c>
    </row>
    <row r="296" spans="1:12" hidden="1" x14ac:dyDescent="0.35">
      <c r="A296">
        <v>298</v>
      </c>
      <c r="B296">
        <v>7.14</v>
      </c>
      <c r="C296">
        <v>9</v>
      </c>
      <c r="D296">
        <v>7.86</v>
      </c>
      <c r="E296">
        <v>10</v>
      </c>
      <c r="F296">
        <v>180</v>
      </c>
      <c r="G296">
        <v>7</v>
      </c>
      <c r="H296">
        <v>2</v>
      </c>
      <c r="I296">
        <v>7</v>
      </c>
      <c r="J296">
        <v>1</v>
      </c>
      <c r="K296" t="str">
        <f>_xlfn.XLOOKUP(E296,lk_Program[ID],lk_Program[Name])</f>
        <v>Goulburn Ice</v>
      </c>
      <c r="L296" t="str">
        <f>_xlfn.XLOOKUP(I296,_stats_lk_MeasureGroup[ID],_stats_lk_MeasureGroup[MeasureName])</f>
        <v>PhysicalHealth</v>
      </c>
    </row>
    <row r="297" spans="1:12" hidden="1" x14ac:dyDescent="0.35">
      <c r="A297">
        <v>299</v>
      </c>
      <c r="B297">
        <v>6.2</v>
      </c>
      <c r="C297">
        <v>7</v>
      </c>
      <c r="D297">
        <v>7.6</v>
      </c>
      <c r="E297">
        <v>9</v>
      </c>
      <c r="F297">
        <v>24</v>
      </c>
      <c r="G297">
        <v>5</v>
      </c>
      <c r="H297">
        <v>1</v>
      </c>
      <c r="I297">
        <v>7</v>
      </c>
      <c r="J297">
        <v>1</v>
      </c>
      <c r="K297" t="str">
        <f>_xlfn.XLOOKUP(E297,lk_Program[ID],lk_Program[Name])</f>
        <v>Goulburn General</v>
      </c>
      <c r="L297" t="str">
        <f>_xlfn.XLOOKUP(I297,_stats_lk_MeasureGroup[ID],_stats_lk_MeasureGroup[MeasureName])</f>
        <v>PhysicalHealth</v>
      </c>
    </row>
    <row r="298" spans="1:12" hidden="1" x14ac:dyDescent="0.35">
      <c r="A298">
        <v>300</v>
      </c>
      <c r="B298">
        <v>10</v>
      </c>
      <c r="C298">
        <v>8</v>
      </c>
      <c r="D298">
        <v>8</v>
      </c>
      <c r="E298">
        <v>10</v>
      </c>
      <c r="F298">
        <v>71</v>
      </c>
      <c r="G298">
        <v>1</v>
      </c>
      <c r="H298">
        <v>1</v>
      </c>
      <c r="I298">
        <v>7</v>
      </c>
      <c r="J298">
        <v>1</v>
      </c>
      <c r="K298" t="str">
        <f>_xlfn.XLOOKUP(E298,lk_Program[ID],lk_Program[Name])</f>
        <v>Goulburn Ice</v>
      </c>
      <c r="L298" t="str">
        <f>_xlfn.XLOOKUP(I298,_stats_lk_MeasureGroup[ID],_stats_lk_MeasureGroup[MeasureName])</f>
        <v>PhysicalHealth</v>
      </c>
    </row>
    <row r="299" spans="1:12" hidden="1" x14ac:dyDescent="0.35">
      <c r="A299">
        <v>301</v>
      </c>
      <c r="B299">
        <v>8.5</v>
      </c>
      <c r="D299">
        <v>8.5</v>
      </c>
      <c r="E299">
        <v>8</v>
      </c>
      <c r="F299">
        <v>180</v>
      </c>
      <c r="G299">
        <v>2</v>
      </c>
      <c r="H299">
        <v>0</v>
      </c>
      <c r="I299">
        <v>7</v>
      </c>
      <c r="J299">
        <v>1</v>
      </c>
      <c r="K299" t="str">
        <f>_xlfn.XLOOKUP(E299,lk_Program[ID],lk_Program[Name])</f>
        <v>Murrumbidgee Ice</v>
      </c>
      <c r="L299" t="str">
        <f>_xlfn.XLOOKUP(I299,_stats_lk_MeasureGroup[ID],_stats_lk_MeasureGroup[MeasureName])</f>
        <v>PhysicalHealth</v>
      </c>
    </row>
    <row r="300" spans="1:12" hidden="1" x14ac:dyDescent="0.35">
      <c r="A300">
        <v>302</v>
      </c>
      <c r="B300">
        <v>5.46</v>
      </c>
      <c r="C300">
        <v>6.11</v>
      </c>
      <c r="D300">
        <v>5.62</v>
      </c>
      <c r="E300">
        <v>4</v>
      </c>
      <c r="F300">
        <v>24</v>
      </c>
      <c r="G300">
        <v>26</v>
      </c>
      <c r="H300">
        <v>9</v>
      </c>
      <c r="I300">
        <v>7</v>
      </c>
      <c r="J300">
        <v>1</v>
      </c>
      <c r="K300" t="str">
        <f>_xlfn.XLOOKUP(E300,lk_Program[ID],lk_Program[Name])</f>
        <v>Sapphire Health &amp; Wellbeing Service</v>
      </c>
      <c r="L300" t="str">
        <f>_xlfn.XLOOKUP(I300,_stats_lk_MeasureGroup[ID],_stats_lk_MeasureGroup[MeasureName])</f>
        <v>PhysicalHealth</v>
      </c>
    </row>
    <row r="301" spans="1:12" hidden="1" x14ac:dyDescent="0.35">
      <c r="A301">
        <v>303</v>
      </c>
      <c r="B301">
        <v>1.96</v>
      </c>
      <c r="C301">
        <v>0.5</v>
      </c>
      <c r="D301">
        <v>1.74</v>
      </c>
      <c r="E301">
        <v>4</v>
      </c>
      <c r="F301">
        <v>24</v>
      </c>
      <c r="G301">
        <v>23</v>
      </c>
      <c r="H301">
        <v>8</v>
      </c>
      <c r="I301">
        <v>9</v>
      </c>
      <c r="J301">
        <v>1</v>
      </c>
      <c r="K301" t="str">
        <f>_xlfn.XLOOKUP(E301,lk_Program[ID],lk_Program[Name])</f>
        <v>Sapphire Health &amp; Wellbeing Service</v>
      </c>
      <c r="L301" t="str">
        <f>_xlfn.XLOOKUP(I301,_stats_lk_MeasureGroup[ID],_stats_lk_MeasureGroup[MeasureName])</f>
        <v>PhysicalHealthCausedProbs</v>
      </c>
    </row>
    <row r="302" spans="1:12" hidden="1" x14ac:dyDescent="0.35">
      <c r="A302">
        <v>304</v>
      </c>
      <c r="B302">
        <v>0</v>
      </c>
      <c r="D302">
        <v>0</v>
      </c>
      <c r="E302">
        <v>8</v>
      </c>
      <c r="F302">
        <v>180</v>
      </c>
      <c r="G302">
        <v>2</v>
      </c>
      <c r="H302">
        <v>0</v>
      </c>
      <c r="I302">
        <v>9</v>
      </c>
      <c r="J302">
        <v>1</v>
      </c>
      <c r="K302" t="str">
        <f>_xlfn.XLOOKUP(E302,lk_Program[ID],lk_Program[Name])</f>
        <v>Murrumbidgee Ice</v>
      </c>
      <c r="L302" t="str">
        <f>_xlfn.XLOOKUP(I302,_stats_lk_MeasureGroup[ID],_stats_lk_MeasureGroup[MeasureName])</f>
        <v>PhysicalHealthCausedProbs</v>
      </c>
    </row>
    <row r="303" spans="1:12" hidden="1" x14ac:dyDescent="0.35">
      <c r="A303">
        <v>305</v>
      </c>
      <c r="B303">
        <v>1.5</v>
      </c>
      <c r="D303">
        <v>1.5</v>
      </c>
      <c r="E303">
        <v>1</v>
      </c>
      <c r="F303">
        <v>60</v>
      </c>
      <c r="G303">
        <v>2</v>
      </c>
      <c r="H303">
        <v>0</v>
      </c>
      <c r="I303">
        <v>9</v>
      </c>
      <c r="J303">
        <v>1</v>
      </c>
      <c r="K303" t="str">
        <f>_xlfn.XLOOKUP(E303,lk_Program[ID],lk_Program[Name])</f>
        <v>TSS</v>
      </c>
      <c r="L303" t="str">
        <f>_xlfn.XLOOKUP(I303,_stats_lk_MeasureGroup[ID],_stats_lk_MeasureGroup[MeasureName])</f>
        <v>PhysicalHealthCausedProbs</v>
      </c>
    </row>
    <row r="304" spans="1:12" hidden="1" x14ac:dyDescent="0.35">
      <c r="A304">
        <v>306</v>
      </c>
      <c r="B304">
        <v>1.5</v>
      </c>
      <c r="D304">
        <v>1.5</v>
      </c>
      <c r="E304">
        <v>8</v>
      </c>
      <c r="F304">
        <v>57</v>
      </c>
      <c r="G304">
        <v>2</v>
      </c>
      <c r="H304">
        <v>0</v>
      </c>
      <c r="I304">
        <v>9</v>
      </c>
      <c r="J304">
        <v>1</v>
      </c>
      <c r="K304" t="str">
        <f>_xlfn.XLOOKUP(E304,lk_Program[ID],lk_Program[Name])</f>
        <v>Murrumbidgee Ice</v>
      </c>
      <c r="L304" t="str">
        <f>_xlfn.XLOOKUP(I304,_stats_lk_MeasureGroup[ID],_stats_lk_MeasureGroup[MeasureName])</f>
        <v>PhysicalHealthCausedProbs</v>
      </c>
    </row>
    <row r="305" spans="1:13" hidden="1" x14ac:dyDescent="0.35">
      <c r="A305">
        <v>307</v>
      </c>
      <c r="B305">
        <v>0</v>
      </c>
      <c r="D305">
        <v>0</v>
      </c>
      <c r="E305">
        <v>12</v>
      </c>
      <c r="F305">
        <v>59</v>
      </c>
      <c r="G305">
        <v>1</v>
      </c>
      <c r="H305">
        <v>0</v>
      </c>
      <c r="I305">
        <v>9</v>
      </c>
      <c r="J305">
        <v>1</v>
      </c>
      <c r="K305" t="str">
        <f>_xlfn.XLOOKUP(E305,lk_Program[ID],lk_Program[Name])</f>
        <v>Murrumbidgee Pre/Post</v>
      </c>
      <c r="L305" t="str">
        <f>_xlfn.XLOOKUP(I305,_stats_lk_MeasureGroup[ID],_stats_lk_MeasureGroup[MeasureName])</f>
        <v>PhysicalHealthCausedProbs</v>
      </c>
    </row>
    <row r="306" spans="1:13" hidden="1" x14ac:dyDescent="0.35">
      <c r="A306">
        <v>308</v>
      </c>
      <c r="B306">
        <v>0</v>
      </c>
      <c r="C306">
        <v>1</v>
      </c>
      <c r="D306">
        <v>1</v>
      </c>
      <c r="E306">
        <v>10</v>
      </c>
      <c r="F306">
        <v>71</v>
      </c>
      <c r="G306">
        <v>1</v>
      </c>
      <c r="H306">
        <v>1</v>
      </c>
      <c r="I306">
        <v>9</v>
      </c>
      <c r="J306">
        <v>1</v>
      </c>
      <c r="K306" t="str">
        <f>_xlfn.XLOOKUP(E306,lk_Program[ID],lk_Program[Name])</f>
        <v>Goulburn Ice</v>
      </c>
      <c r="L306" t="str">
        <f>_xlfn.XLOOKUP(I306,_stats_lk_MeasureGroup[ID],_stats_lk_MeasureGroup[MeasureName])</f>
        <v>PhysicalHealthCausedProbs</v>
      </c>
    </row>
    <row r="307" spans="1:13" hidden="1" x14ac:dyDescent="0.35">
      <c r="A307">
        <v>309</v>
      </c>
      <c r="B307">
        <v>0</v>
      </c>
      <c r="D307">
        <v>0</v>
      </c>
      <c r="E307">
        <v>9</v>
      </c>
      <c r="F307">
        <v>101</v>
      </c>
      <c r="G307">
        <v>1</v>
      </c>
      <c r="H307">
        <v>0</v>
      </c>
      <c r="I307">
        <v>9</v>
      </c>
      <c r="J307">
        <v>1</v>
      </c>
      <c r="K307" t="str">
        <f>_xlfn.XLOOKUP(E307,lk_Program[ID],lk_Program[Name])</f>
        <v>Goulburn General</v>
      </c>
      <c r="L307" t="str">
        <f>_xlfn.XLOOKUP(I307,_stats_lk_MeasureGroup[ID],_stats_lk_MeasureGroup[MeasureName])</f>
        <v>PhysicalHealthCausedProbs</v>
      </c>
    </row>
    <row r="308" spans="1:13" hidden="1" x14ac:dyDescent="0.35">
      <c r="A308">
        <v>310</v>
      </c>
      <c r="B308">
        <v>0.68</v>
      </c>
      <c r="C308">
        <v>0.71</v>
      </c>
      <c r="D308">
        <v>0.84</v>
      </c>
      <c r="E308">
        <v>8</v>
      </c>
      <c r="F308">
        <v>60</v>
      </c>
      <c r="G308">
        <v>25</v>
      </c>
      <c r="H308">
        <v>7</v>
      </c>
      <c r="I308">
        <v>9</v>
      </c>
      <c r="J308">
        <v>1</v>
      </c>
      <c r="K308" t="str">
        <f>_xlfn.XLOOKUP(E308,lk_Program[ID],lk_Program[Name])</f>
        <v>Murrumbidgee Ice</v>
      </c>
      <c r="L308" t="str">
        <f>_xlfn.XLOOKUP(I308,_stats_lk_MeasureGroup[ID],_stats_lk_MeasureGroup[MeasureName])</f>
        <v>PhysicalHealthCausedProbs</v>
      </c>
    </row>
    <row r="309" spans="1:13" hidden="1" x14ac:dyDescent="0.35">
      <c r="A309">
        <v>311</v>
      </c>
      <c r="B309">
        <v>0.56999999999999995</v>
      </c>
      <c r="C309">
        <v>0</v>
      </c>
      <c r="D309">
        <v>0.28999999999999998</v>
      </c>
      <c r="E309">
        <v>10</v>
      </c>
      <c r="F309">
        <v>180</v>
      </c>
      <c r="G309">
        <v>7</v>
      </c>
      <c r="H309">
        <v>2</v>
      </c>
      <c r="I309">
        <v>9</v>
      </c>
      <c r="J309">
        <v>1</v>
      </c>
      <c r="K309" t="str">
        <f>_xlfn.XLOOKUP(E309,lk_Program[ID],lk_Program[Name])</f>
        <v>Goulburn Ice</v>
      </c>
      <c r="L309" t="str">
        <f>_xlfn.XLOOKUP(I309,_stats_lk_MeasureGroup[ID],_stats_lk_MeasureGroup[MeasureName])</f>
        <v>PhysicalHealthCausedProbs</v>
      </c>
    </row>
    <row r="310" spans="1:13" hidden="1" x14ac:dyDescent="0.35">
      <c r="A310">
        <v>312</v>
      </c>
      <c r="B310">
        <v>1</v>
      </c>
      <c r="C310">
        <v>1</v>
      </c>
      <c r="D310">
        <v>1</v>
      </c>
      <c r="E310">
        <v>9</v>
      </c>
      <c r="F310">
        <v>24</v>
      </c>
      <c r="G310">
        <v>5</v>
      </c>
      <c r="H310">
        <v>1</v>
      </c>
      <c r="I310">
        <v>9</v>
      </c>
      <c r="J310">
        <v>1</v>
      </c>
      <c r="K310" t="str">
        <f>_xlfn.XLOOKUP(E310,lk_Program[ID],lk_Program[Name])</f>
        <v>Goulburn General</v>
      </c>
      <c r="L310" t="str">
        <f>_xlfn.XLOOKUP(I310,_stats_lk_MeasureGroup[ID],_stats_lk_MeasureGroup[MeasureName])</f>
        <v>PhysicalHealthCausedProbs</v>
      </c>
    </row>
    <row r="311" spans="1:13" hidden="1" x14ac:dyDescent="0.35">
      <c r="A311">
        <v>313</v>
      </c>
      <c r="B311">
        <v>1.22</v>
      </c>
      <c r="C311">
        <v>0</v>
      </c>
      <c r="D311">
        <v>0.89</v>
      </c>
      <c r="E311">
        <v>13</v>
      </c>
      <c r="F311">
        <v>60</v>
      </c>
      <c r="G311">
        <v>9</v>
      </c>
      <c r="H311">
        <v>2</v>
      </c>
      <c r="I311">
        <v>9</v>
      </c>
      <c r="J311">
        <v>1</v>
      </c>
      <c r="K311" t="str">
        <f>_xlfn.XLOOKUP(E311,lk_Program[ID],lk_Program[Name])</f>
        <v>Murrumbidgee Work It Out</v>
      </c>
      <c r="L311" t="str">
        <f>_xlfn.XLOOKUP(I311,_stats_lk_MeasureGroup[ID],_stats_lk_MeasureGroup[MeasureName])</f>
        <v>PhysicalHealthCausedProbs</v>
      </c>
    </row>
    <row r="312" spans="1:13" hidden="1" x14ac:dyDescent="0.35">
      <c r="A312">
        <v>314</v>
      </c>
      <c r="B312">
        <v>0.4</v>
      </c>
      <c r="C312">
        <v>0.67</v>
      </c>
      <c r="D312">
        <v>0.8</v>
      </c>
      <c r="E312">
        <v>5</v>
      </c>
      <c r="F312">
        <v>180</v>
      </c>
      <c r="G312">
        <v>5</v>
      </c>
      <c r="H312">
        <v>3</v>
      </c>
      <c r="I312">
        <v>9</v>
      </c>
      <c r="J312">
        <v>1</v>
      </c>
      <c r="K312" t="str">
        <f>_xlfn.XLOOKUP(E312,lk_Program[ID],lk_Program[Name])</f>
        <v>Eurobodalla</v>
      </c>
      <c r="L312" t="str">
        <f>_xlfn.XLOOKUP(I312,_stats_lk_MeasureGroup[ID],_stats_lk_MeasureGroup[MeasureName])</f>
        <v>PhysicalHealthCausedProbs</v>
      </c>
    </row>
    <row r="313" spans="1:13" hidden="1" x14ac:dyDescent="0.35">
      <c r="A313">
        <v>315</v>
      </c>
      <c r="B313">
        <v>0</v>
      </c>
      <c r="D313">
        <v>0</v>
      </c>
      <c r="E313">
        <v>12</v>
      </c>
      <c r="F313">
        <v>60</v>
      </c>
      <c r="G313">
        <v>1</v>
      </c>
      <c r="H313">
        <v>0</v>
      </c>
      <c r="I313">
        <v>9</v>
      </c>
      <c r="J313">
        <v>1</v>
      </c>
      <c r="K313" t="str">
        <f>_xlfn.XLOOKUP(E313,lk_Program[ID],lk_Program[Name])</f>
        <v>Murrumbidgee Pre/Post</v>
      </c>
      <c r="L313" t="str">
        <f>_xlfn.XLOOKUP(I313,_stats_lk_MeasureGroup[ID],_stats_lk_MeasureGroup[MeasureName])</f>
        <v>PhysicalHealthCausedProbs</v>
      </c>
    </row>
    <row r="314" spans="1:13" hidden="1" x14ac:dyDescent="0.35">
      <c r="A314">
        <v>316</v>
      </c>
      <c r="B314">
        <v>0</v>
      </c>
      <c r="D314">
        <v>2</v>
      </c>
      <c r="E314">
        <v>5</v>
      </c>
      <c r="F314">
        <v>11</v>
      </c>
      <c r="G314">
        <v>1</v>
      </c>
      <c r="H314">
        <v>0</v>
      </c>
      <c r="I314">
        <v>9</v>
      </c>
      <c r="J314">
        <v>1</v>
      </c>
      <c r="K314" t="str">
        <f>_xlfn.XLOOKUP(E314,lk_Program[ID],lk_Program[Name])</f>
        <v>Eurobodalla</v>
      </c>
      <c r="L314" t="str">
        <f>_xlfn.XLOOKUP(I314,_stats_lk_MeasureGroup[ID],_stats_lk_MeasureGroup[MeasureName])</f>
        <v>PhysicalHealthCausedProbs</v>
      </c>
    </row>
    <row r="315" spans="1:13" x14ac:dyDescent="0.35">
      <c r="A315">
        <v>317</v>
      </c>
      <c r="B315">
        <v>2</v>
      </c>
      <c r="C315">
        <v>1.86</v>
      </c>
      <c r="D315">
        <v>1.1399999999999999</v>
      </c>
      <c r="E315">
        <v>1</v>
      </c>
      <c r="F315">
        <v>24</v>
      </c>
      <c r="G315">
        <v>21</v>
      </c>
      <c r="H315">
        <v>7</v>
      </c>
      <c r="I315">
        <v>9</v>
      </c>
      <c r="J315">
        <v>1</v>
      </c>
      <c r="K315" t="str">
        <f>_xlfn.XLOOKUP(E315,lk_Program[ID],lk_Program[Name])</f>
        <v>TSS</v>
      </c>
      <c r="L315" t="str">
        <f>_xlfn.XLOOKUP(I315,_stats_lk_MeasureGroup[ID],_stats_lk_MeasureGroup[MeasureName])</f>
        <v>PhysicalHealthCausedProbs</v>
      </c>
      <c r="M315" t="s">
        <v>115</v>
      </c>
    </row>
    <row r="316" spans="1:13" hidden="1" x14ac:dyDescent="0.35">
      <c r="A316">
        <v>318</v>
      </c>
      <c r="B316">
        <v>1</v>
      </c>
      <c r="D316">
        <v>1</v>
      </c>
      <c r="E316">
        <v>1</v>
      </c>
      <c r="F316">
        <v>18</v>
      </c>
      <c r="G316">
        <v>1</v>
      </c>
      <c r="H316">
        <v>0</v>
      </c>
      <c r="I316">
        <v>9</v>
      </c>
      <c r="J316">
        <v>1</v>
      </c>
      <c r="K316" t="str">
        <f>_xlfn.XLOOKUP(E316,lk_Program[ID],lk_Program[Name])</f>
        <v>TSS</v>
      </c>
      <c r="L316" t="str">
        <f>_xlfn.XLOOKUP(I316,_stats_lk_MeasureGroup[ID],_stats_lk_MeasureGroup[MeasureName])</f>
        <v>PhysicalHealthCausedProbs</v>
      </c>
    </row>
    <row r="317" spans="1:13" hidden="1" x14ac:dyDescent="0.35">
      <c r="A317">
        <v>319</v>
      </c>
      <c r="B317">
        <v>0</v>
      </c>
      <c r="D317">
        <v>0</v>
      </c>
      <c r="E317">
        <v>1</v>
      </c>
      <c r="F317">
        <v>101</v>
      </c>
      <c r="G317">
        <v>1</v>
      </c>
      <c r="H317">
        <v>0</v>
      </c>
      <c r="I317">
        <v>9</v>
      </c>
      <c r="J317">
        <v>1</v>
      </c>
      <c r="K317" t="str">
        <f>_xlfn.XLOOKUP(E317,lk_Program[ID],lk_Program[Name])</f>
        <v>TSS</v>
      </c>
      <c r="L317" t="str">
        <f>_xlfn.XLOOKUP(I317,_stats_lk_MeasureGroup[ID],_stats_lk_MeasureGroup[MeasureName])</f>
        <v>PhysicalHealthCausedProbs</v>
      </c>
    </row>
    <row r="318" spans="1:13" hidden="1" x14ac:dyDescent="0.35">
      <c r="A318">
        <v>320</v>
      </c>
      <c r="B318">
        <v>0</v>
      </c>
      <c r="C318">
        <v>0</v>
      </c>
      <c r="D318">
        <v>0</v>
      </c>
      <c r="E318">
        <v>5</v>
      </c>
      <c r="F318">
        <v>57</v>
      </c>
      <c r="G318">
        <v>1</v>
      </c>
      <c r="H318">
        <v>1</v>
      </c>
      <c r="I318">
        <v>9</v>
      </c>
      <c r="J318">
        <v>1</v>
      </c>
      <c r="K318" t="str">
        <f>_xlfn.XLOOKUP(E318,lk_Program[ID],lk_Program[Name])</f>
        <v>Eurobodalla</v>
      </c>
      <c r="L318" t="str">
        <f>_xlfn.XLOOKUP(I318,_stats_lk_MeasureGroup[ID],_stats_lk_MeasureGroup[MeasureName])</f>
        <v>PhysicalHealthCausedProbs</v>
      </c>
    </row>
    <row r="319" spans="1:13" hidden="1" x14ac:dyDescent="0.35">
      <c r="A319">
        <v>321</v>
      </c>
      <c r="B319">
        <v>0</v>
      </c>
      <c r="D319">
        <v>0</v>
      </c>
      <c r="E319">
        <v>13</v>
      </c>
      <c r="F319">
        <v>24</v>
      </c>
      <c r="G319">
        <v>3</v>
      </c>
      <c r="H319">
        <v>0</v>
      </c>
      <c r="I319">
        <v>9</v>
      </c>
      <c r="J319">
        <v>1</v>
      </c>
      <c r="K319" t="str">
        <f>_xlfn.XLOOKUP(E319,lk_Program[ID],lk_Program[Name])</f>
        <v>Murrumbidgee Work It Out</v>
      </c>
      <c r="L319" t="str">
        <f>_xlfn.XLOOKUP(I319,_stats_lk_MeasureGroup[ID],_stats_lk_MeasureGroup[MeasureName])</f>
        <v>PhysicalHealthCausedProbs</v>
      </c>
    </row>
    <row r="320" spans="1:13" hidden="1" x14ac:dyDescent="0.35">
      <c r="A320">
        <v>322</v>
      </c>
      <c r="B320">
        <v>2</v>
      </c>
      <c r="C320">
        <v>2</v>
      </c>
      <c r="D320">
        <v>1.67</v>
      </c>
      <c r="E320">
        <v>5</v>
      </c>
      <c r="F320">
        <v>60</v>
      </c>
      <c r="G320">
        <v>3</v>
      </c>
      <c r="H320">
        <v>3</v>
      </c>
      <c r="I320">
        <v>9</v>
      </c>
      <c r="J320">
        <v>1</v>
      </c>
      <c r="K320" t="str">
        <f>_xlfn.XLOOKUP(E320,lk_Program[ID],lk_Program[Name])</f>
        <v>Eurobodalla</v>
      </c>
      <c r="L320" t="str">
        <f>_xlfn.XLOOKUP(I320,_stats_lk_MeasureGroup[ID],_stats_lk_MeasureGroup[MeasureName])</f>
        <v>PhysicalHealthCausedProbs</v>
      </c>
    </row>
    <row r="321" spans="1:12" hidden="1" x14ac:dyDescent="0.35">
      <c r="A321">
        <v>323</v>
      </c>
      <c r="B321">
        <v>0.33</v>
      </c>
      <c r="C321">
        <v>0</v>
      </c>
      <c r="D321">
        <v>0.33</v>
      </c>
      <c r="E321">
        <v>12</v>
      </c>
      <c r="F321">
        <v>180</v>
      </c>
      <c r="G321">
        <v>3</v>
      </c>
      <c r="H321">
        <v>1</v>
      </c>
      <c r="I321">
        <v>9</v>
      </c>
      <c r="J321">
        <v>1</v>
      </c>
      <c r="K321" t="str">
        <f>_xlfn.XLOOKUP(E321,lk_Program[ID],lk_Program[Name])</f>
        <v>Murrumbidgee Pre/Post</v>
      </c>
      <c r="L321" t="str">
        <f>_xlfn.XLOOKUP(I321,_stats_lk_MeasureGroup[ID],_stats_lk_MeasureGroup[MeasureName])</f>
        <v>PhysicalHealthCausedProbs</v>
      </c>
    </row>
    <row r="322" spans="1:12" hidden="1" x14ac:dyDescent="0.35">
      <c r="A322">
        <v>324</v>
      </c>
      <c r="B322">
        <v>3</v>
      </c>
      <c r="D322">
        <v>2</v>
      </c>
      <c r="E322">
        <v>7</v>
      </c>
      <c r="F322">
        <v>37</v>
      </c>
      <c r="G322">
        <v>1</v>
      </c>
      <c r="H322">
        <v>0</v>
      </c>
      <c r="I322">
        <v>9</v>
      </c>
      <c r="J322">
        <v>1</v>
      </c>
      <c r="K322" t="str">
        <f>_xlfn.XLOOKUP(E322,lk_Program[ID],lk_Program[Name])</f>
        <v>Bega</v>
      </c>
      <c r="L322" t="str">
        <f>_xlfn.XLOOKUP(I322,_stats_lk_MeasureGroup[ID],_stats_lk_MeasureGroup[MeasureName])</f>
        <v>PhysicalHealthCausedProbs</v>
      </c>
    </row>
    <row r="323" spans="1:12" hidden="1" x14ac:dyDescent="0.35">
      <c r="A323">
        <v>325</v>
      </c>
      <c r="B323">
        <v>0.57999999999999996</v>
      </c>
      <c r="C323">
        <v>0.36</v>
      </c>
      <c r="D323">
        <v>0.31</v>
      </c>
      <c r="E323">
        <v>10</v>
      </c>
      <c r="F323">
        <v>60</v>
      </c>
      <c r="G323">
        <v>26</v>
      </c>
      <c r="H323">
        <v>11</v>
      </c>
      <c r="I323">
        <v>9</v>
      </c>
      <c r="J323">
        <v>1</v>
      </c>
      <c r="K323" t="str">
        <f>_xlfn.XLOOKUP(E323,lk_Program[ID],lk_Program[Name])</f>
        <v>Goulburn Ice</v>
      </c>
      <c r="L323" t="str">
        <f>_xlfn.XLOOKUP(I323,_stats_lk_MeasureGroup[ID],_stats_lk_MeasureGroup[MeasureName])</f>
        <v>PhysicalHealthCausedProbs</v>
      </c>
    </row>
    <row r="324" spans="1:12" hidden="1" x14ac:dyDescent="0.35">
      <c r="A324">
        <v>326</v>
      </c>
      <c r="B324">
        <v>3</v>
      </c>
      <c r="C324">
        <v>0</v>
      </c>
      <c r="D324">
        <v>0</v>
      </c>
      <c r="E324">
        <v>7</v>
      </c>
      <c r="F324">
        <v>180</v>
      </c>
      <c r="G324">
        <v>2</v>
      </c>
      <c r="H324">
        <v>1</v>
      </c>
      <c r="I324">
        <v>9</v>
      </c>
      <c r="J324">
        <v>1</v>
      </c>
      <c r="K324" t="str">
        <f>_xlfn.XLOOKUP(E324,lk_Program[ID],lk_Program[Name])</f>
        <v>Bega</v>
      </c>
      <c r="L324" t="str">
        <f>_xlfn.XLOOKUP(I324,_stats_lk_MeasureGroup[ID],_stats_lk_MeasureGroup[MeasureName])</f>
        <v>PhysicalHealthCausedProbs</v>
      </c>
    </row>
    <row r="325" spans="1:12" hidden="1" x14ac:dyDescent="0.35">
      <c r="A325">
        <v>327</v>
      </c>
      <c r="B325">
        <v>0</v>
      </c>
      <c r="D325">
        <v>0</v>
      </c>
      <c r="E325">
        <v>14</v>
      </c>
      <c r="F325">
        <v>57</v>
      </c>
      <c r="G325">
        <v>1</v>
      </c>
      <c r="H325">
        <v>0</v>
      </c>
      <c r="I325">
        <v>9</v>
      </c>
      <c r="J325">
        <v>1</v>
      </c>
      <c r="K325" t="str">
        <f>_xlfn.XLOOKUP(E325,lk_Program[ID],lk_Program[Name])</f>
        <v>Murrumbidgee Headspace Griffith</v>
      </c>
      <c r="L325" t="str">
        <f>_xlfn.XLOOKUP(I325,_stats_lk_MeasureGroup[ID],_stats_lk_MeasureGroup[MeasureName])</f>
        <v>PhysicalHealthCausedProbs</v>
      </c>
    </row>
    <row r="326" spans="1:12" hidden="1" x14ac:dyDescent="0.35">
      <c r="A326">
        <v>328</v>
      </c>
      <c r="B326">
        <v>0</v>
      </c>
      <c r="D326">
        <v>0</v>
      </c>
      <c r="E326">
        <v>14</v>
      </c>
      <c r="F326">
        <v>180</v>
      </c>
      <c r="G326">
        <v>1</v>
      </c>
      <c r="H326">
        <v>0</v>
      </c>
      <c r="I326">
        <v>9</v>
      </c>
      <c r="J326">
        <v>1</v>
      </c>
      <c r="K326" t="str">
        <f>_xlfn.XLOOKUP(E326,lk_Program[ID],lk_Program[Name])</f>
        <v>Murrumbidgee Headspace Griffith</v>
      </c>
      <c r="L326" t="str">
        <f>_xlfn.XLOOKUP(I326,_stats_lk_MeasureGroup[ID],_stats_lk_MeasureGroup[MeasureName])</f>
        <v>PhysicalHealthCausedProbs</v>
      </c>
    </row>
    <row r="327" spans="1:12" hidden="1" x14ac:dyDescent="0.35">
      <c r="A327">
        <v>329</v>
      </c>
      <c r="B327">
        <v>0</v>
      </c>
      <c r="D327">
        <v>0</v>
      </c>
      <c r="E327">
        <v>10</v>
      </c>
      <c r="F327">
        <v>24</v>
      </c>
      <c r="G327">
        <v>2</v>
      </c>
      <c r="H327">
        <v>0</v>
      </c>
      <c r="I327">
        <v>9</v>
      </c>
      <c r="J327">
        <v>1</v>
      </c>
      <c r="K327" t="str">
        <f>_xlfn.XLOOKUP(E327,lk_Program[ID],lk_Program[Name])</f>
        <v>Goulburn Ice</v>
      </c>
      <c r="L327" t="str">
        <f>_xlfn.XLOOKUP(I327,_stats_lk_MeasureGroup[ID],_stats_lk_MeasureGroup[MeasureName])</f>
        <v>PhysicalHealthCausedProbs</v>
      </c>
    </row>
    <row r="328" spans="1:12" hidden="1" x14ac:dyDescent="0.35">
      <c r="A328">
        <v>330</v>
      </c>
      <c r="B328">
        <v>3</v>
      </c>
      <c r="D328">
        <v>3</v>
      </c>
      <c r="E328">
        <v>9</v>
      </c>
      <c r="F328">
        <v>180</v>
      </c>
      <c r="G328">
        <v>1</v>
      </c>
      <c r="H328">
        <v>0</v>
      </c>
      <c r="I328">
        <v>9</v>
      </c>
      <c r="J328">
        <v>1</v>
      </c>
      <c r="K328" t="str">
        <f>_xlfn.XLOOKUP(E328,lk_Program[ID],lk_Program[Name])</f>
        <v>Goulburn General</v>
      </c>
      <c r="L328" t="str">
        <f>_xlfn.XLOOKUP(I328,_stats_lk_MeasureGroup[ID],_stats_lk_MeasureGroup[MeasureName])</f>
        <v>PhysicalHealthCausedProbs</v>
      </c>
    </row>
    <row r="329" spans="1:12" hidden="1" x14ac:dyDescent="0.35">
      <c r="A329">
        <v>331</v>
      </c>
      <c r="B329">
        <v>0.5</v>
      </c>
      <c r="D329">
        <v>0.5</v>
      </c>
      <c r="E329">
        <v>14</v>
      </c>
      <c r="F329">
        <v>60</v>
      </c>
      <c r="G329">
        <v>2</v>
      </c>
      <c r="H329">
        <v>0</v>
      </c>
      <c r="I329">
        <v>9</v>
      </c>
      <c r="J329">
        <v>1</v>
      </c>
      <c r="K329" t="str">
        <f>_xlfn.XLOOKUP(E329,lk_Program[ID],lk_Program[Name])</f>
        <v>Murrumbidgee Headspace Griffith</v>
      </c>
      <c r="L329" t="str">
        <f>_xlfn.XLOOKUP(I329,_stats_lk_MeasureGroup[ID],_stats_lk_MeasureGroup[MeasureName])</f>
        <v>PhysicalHealthCausedProbs</v>
      </c>
    </row>
    <row r="330" spans="1:12" hidden="1" x14ac:dyDescent="0.35">
      <c r="A330">
        <v>332</v>
      </c>
      <c r="B330">
        <v>0</v>
      </c>
      <c r="D330">
        <v>0</v>
      </c>
      <c r="E330">
        <v>8</v>
      </c>
      <c r="F330">
        <v>24</v>
      </c>
      <c r="G330">
        <v>1</v>
      </c>
      <c r="H330">
        <v>0</v>
      </c>
      <c r="I330">
        <v>9</v>
      </c>
      <c r="J330">
        <v>1</v>
      </c>
      <c r="K330" t="str">
        <f>_xlfn.XLOOKUP(E330,lk_Program[ID],lk_Program[Name])</f>
        <v>Murrumbidgee Ice</v>
      </c>
      <c r="L330" t="str">
        <f>_xlfn.XLOOKUP(I330,_stats_lk_MeasureGroup[ID],_stats_lk_MeasureGroup[MeasureName])</f>
        <v>PhysicalHealthCausedProbs</v>
      </c>
    </row>
    <row r="331" spans="1:12" hidden="1" x14ac:dyDescent="0.35">
      <c r="A331">
        <v>333</v>
      </c>
      <c r="B331">
        <v>0</v>
      </c>
      <c r="C331">
        <v>0</v>
      </c>
      <c r="D331">
        <v>3</v>
      </c>
      <c r="E331">
        <v>4</v>
      </c>
      <c r="F331">
        <v>57</v>
      </c>
      <c r="G331">
        <v>1</v>
      </c>
      <c r="H331">
        <v>1</v>
      </c>
      <c r="I331">
        <v>9</v>
      </c>
      <c r="J331">
        <v>1</v>
      </c>
      <c r="K331" t="str">
        <f>_xlfn.XLOOKUP(E331,lk_Program[ID],lk_Program[Name])</f>
        <v>Sapphire Health &amp; Wellbeing Service</v>
      </c>
      <c r="L331" t="str">
        <f>_xlfn.XLOOKUP(I331,_stats_lk_MeasureGroup[ID],_stats_lk_MeasureGroup[MeasureName])</f>
        <v>PhysicalHealthCausedProbs</v>
      </c>
    </row>
    <row r="332" spans="1:12" hidden="1" x14ac:dyDescent="0.35">
      <c r="A332">
        <v>334</v>
      </c>
      <c r="B332">
        <v>2</v>
      </c>
      <c r="C332">
        <v>3</v>
      </c>
      <c r="D332">
        <v>1.75</v>
      </c>
      <c r="E332">
        <v>4</v>
      </c>
      <c r="F332">
        <v>180</v>
      </c>
      <c r="G332">
        <v>4</v>
      </c>
      <c r="H332">
        <v>1</v>
      </c>
      <c r="I332">
        <v>9</v>
      </c>
      <c r="J332">
        <v>1</v>
      </c>
      <c r="K332" t="str">
        <f>_xlfn.XLOOKUP(E332,lk_Program[ID],lk_Program[Name])</f>
        <v>Sapphire Health &amp; Wellbeing Service</v>
      </c>
      <c r="L332" t="str">
        <f>_xlfn.XLOOKUP(I332,_stats_lk_MeasureGroup[ID],_stats_lk_MeasureGroup[MeasureName])</f>
        <v>PhysicalHealthCausedProbs</v>
      </c>
    </row>
    <row r="333" spans="1:12" hidden="1" x14ac:dyDescent="0.35">
      <c r="A333">
        <v>335</v>
      </c>
      <c r="B333">
        <v>1.33</v>
      </c>
      <c r="D333">
        <v>1.33</v>
      </c>
      <c r="E333">
        <v>5</v>
      </c>
      <c r="F333">
        <v>101</v>
      </c>
      <c r="G333">
        <v>3</v>
      </c>
      <c r="H333">
        <v>0</v>
      </c>
      <c r="I333">
        <v>9</v>
      </c>
      <c r="J333">
        <v>1</v>
      </c>
      <c r="K333" t="str">
        <f>_xlfn.XLOOKUP(E333,lk_Program[ID],lk_Program[Name])</f>
        <v>Eurobodalla</v>
      </c>
      <c r="L333" t="str">
        <f>_xlfn.XLOOKUP(I333,_stats_lk_MeasureGroup[ID],_stats_lk_MeasureGroup[MeasureName])</f>
        <v>PhysicalHealthCausedProbs</v>
      </c>
    </row>
    <row r="334" spans="1:12" hidden="1" x14ac:dyDescent="0.35">
      <c r="A334">
        <v>336</v>
      </c>
      <c r="B334">
        <v>1.5</v>
      </c>
      <c r="C334">
        <v>0</v>
      </c>
      <c r="D334">
        <v>1.33</v>
      </c>
      <c r="E334">
        <v>7</v>
      </c>
      <c r="F334">
        <v>24</v>
      </c>
      <c r="G334">
        <v>6</v>
      </c>
      <c r="H334">
        <v>1</v>
      </c>
      <c r="I334">
        <v>9</v>
      </c>
      <c r="J334">
        <v>1</v>
      </c>
      <c r="K334" t="str">
        <f>_xlfn.XLOOKUP(E334,lk_Program[ID],lk_Program[Name])</f>
        <v>Bega</v>
      </c>
      <c r="L334" t="str">
        <f>_xlfn.XLOOKUP(I334,_stats_lk_MeasureGroup[ID],_stats_lk_MeasureGroup[MeasureName])</f>
        <v>PhysicalHealthCausedProbs</v>
      </c>
    </row>
    <row r="335" spans="1:12" hidden="1" x14ac:dyDescent="0.35">
      <c r="A335">
        <v>337</v>
      </c>
      <c r="B335">
        <v>0</v>
      </c>
      <c r="D335">
        <v>0</v>
      </c>
      <c r="E335">
        <v>13</v>
      </c>
      <c r="F335">
        <v>57</v>
      </c>
      <c r="G335">
        <v>1</v>
      </c>
      <c r="H335">
        <v>0</v>
      </c>
      <c r="I335">
        <v>9</v>
      </c>
      <c r="J335">
        <v>1</v>
      </c>
      <c r="K335" t="str">
        <f>_xlfn.XLOOKUP(E335,lk_Program[ID],lk_Program[Name])</f>
        <v>Murrumbidgee Work It Out</v>
      </c>
      <c r="L335" t="str">
        <f>_xlfn.XLOOKUP(I335,_stats_lk_MeasureGroup[ID],_stats_lk_MeasureGroup[MeasureName])</f>
        <v>PhysicalHealthCausedProbs</v>
      </c>
    </row>
    <row r="336" spans="1:12" hidden="1" x14ac:dyDescent="0.35">
      <c r="A336">
        <v>338</v>
      </c>
      <c r="B336">
        <v>2.5</v>
      </c>
      <c r="C336">
        <v>4</v>
      </c>
      <c r="D336">
        <v>2.5</v>
      </c>
      <c r="E336">
        <v>4</v>
      </c>
      <c r="F336">
        <v>60</v>
      </c>
      <c r="G336">
        <v>2</v>
      </c>
      <c r="H336">
        <v>1</v>
      </c>
      <c r="I336">
        <v>9</v>
      </c>
      <c r="J336">
        <v>1</v>
      </c>
      <c r="K336" t="str">
        <f>_xlfn.XLOOKUP(E336,lk_Program[ID],lk_Program[Name])</f>
        <v>Sapphire Health &amp; Wellbeing Service</v>
      </c>
      <c r="L336" t="str">
        <f>_xlfn.XLOOKUP(I336,_stats_lk_MeasureGroup[ID],_stats_lk_MeasureGroup[MeasureName])</f>
        <v>PhysicalHealthCausedProbs</v>
      </c>
    </row>
    <row r="337" spans="1:13" hidden="1" x14ac:dyDescent="0.35">
      <c r="A337">
        <v>339</v>
      </c>
      <c r="B337">
        <v>0</v>
      </c>
      <c r="D337">
        <v>0</v>
      </c>
      <c r="E337">
        <v>6</v>
      </c>
      <c r="F337">
        <v>60</v>
      </c>
      <c r="G337">
        <v>1</v>
      </c>
      <c r="H337">
        <v>0</v>
      </c>
      <c r="I337">
        <v>9</v>
      </c>
      <c r="J337">
        <v>1</v>
      </c>
      <c r="K337" t="str">
        <f>_xlfn.XLOOKUP(E337,lk_Program[ID],lk_Program[Name])</f>
        <v>Monaro</v>
      </c>
      <c r="L337" t="str">
        <f>_xlfn.XLOOKUP(I337,_stats_lk_MeasureGroup[ID],_stats_lk_MeasureGroup[MeasureName])</f>
        <v>PhysicalHealthCausedProbs</v>
      </c>
    </row>
    <row r="338" spans="1:13" hidden="1" x14ac:dyDescent="0.35">
      <c r="A338">
        <v>340</v>
      </c>
      <c r="B338">
        <v>0</v>
      </c>
      <c r="D338">
        <v>0</v>
      </c>
      <c r="E338">
        <v>1</v>
      </c>
      <c r="F338">
        <v>11</v>
      </c>
      <c r="G338">
        <v>1</v>
      </c>
      <c r="H338">
        <v>0</v>
      </c>
      <c r="I338">
        <v>9</v>
      </c>
      <c r="J338">
        <v>1</v>
      </c>
      <c r="K338" t="str">
        <f>_xlfn.XLOOKUP(E338,lk_Program[ID],lk_Program[Name])</f>
        <v>TSS</v>
      </c>
      <c r="L338" t="str">
        <f>_xlfn.XLOOKUP(I338,_stats_lk_MeasureGroup[ID],_stats_lk_MeasureGroup[MeasureName])</f>
        <v>PhysicalHealthCausedProbs</v>
      </c>
    </row>
    <row r="339" spans="1:13" hidden="1" x14ac:dyDescent="0.35">
      <c r="A339">
        <v>341</v>
      </c>
      <c r="B339">
        <v>1.67</v>
      </c>
      <c r="C339">
        <v>1.36</v>
      </c>
      <c r="D339">
        <v>1.67</v>
      </c>
      <c r="E339">
        <v>5</v>
      </c>
      <c r="F339">
        <v>24</v>
      </c>
      <c r="G339">
        <v>24</v>
      </c>
      <c r="H339">
        <v>14</v>
      </c>
      <c r="I339">
        <v>9</v>
      </c>
      <c r="J339">
        <v>1</v>
      </c>
      <c r="K339" t="str">
        <f>_xlfn.XLOOKUP(E339,lk_Program[ID],lk_Program[Name])</f>
        <v>Eurobodalla</v>
      </c>
      <c r="L339" t="str">
        <f>_xlfn.XLOOKUP(I339,_stats_lk_MeasureGroup[ID],_stats_lk_MeasureGroup[MeasureName])</f>
        <v>PhysicalHealthCausedProbs</v>
      </c>
    </row>
    <row r="340" spans="1:13" hidden="1" x14ac:dyDescent="0.35">
      <c r="A340">
        <v>342</v>
      </c>
      <c r="B340">
        <v>0</v>
      </c>
      <c r="C340">
        <v>0.33</v>
      </c>
      <c r="D340">
        <v>0.2</v>
      </c>
      <c r="E340">
        <v>12</v>
      </c>
      <c r="F340">
        <v>24</v>
      </c>
      <c r="G340">
        <v>5</v>
      </c>
      <c r="H340">
        <v>3</v>
      </c>
      <c r="I340">
        <v>9</v>
      </c>
      <c r="J340">
        <v>1</v>
      </c>
      <c r="K340" t="str">
        <f>_xlfn.XLOOKUP(E340,lk_Program[ID],lk_Program[Name])</f>
        <v>Murrumbidgee Pre/Post</v>
      </c>
      <c r="L340" t="str">
        <f>_xlfn.XLOOKUP(I340,_stats_lk_MeasureGroup[ID],_stats_lk_MeasureGroup[MeasureName])</f>
        <v>PhysicalHealthCausedProbs</v>
      </c>
    </row>
    <row r="341" spans="1:13" hidden="1" x14ac:dyDescent="0.35">
      <c r="A341">
        <v>343</v>
      </c>
      <c r="B341">
        <v>0</v>
      </c>
      <c r="D341">
        <v>0</v>
      </c>
      <c r="E341">
        <v>12</v>
      </c>
      <c r="F341">
        <v>190</v>
      </c>
      <c r="G341">
        <v>1</v>
      </c>
      <c r="H341">
        <v>0</v>
      </c>
      <c r="I341">
        <v>9</v>
      </c>
      <c r="J341">
        <v>1</v>
      </c>
      <c r="K341" t="str">
        <f>_xlfn.XLOOKUP(E341,lk_Program[ID],lk_Program[Name])</f>
        <v>Murrumbidgee Pre/Post</v>
      </c>
      <c r="L341" t="str">
        <f>_xlfn.XLOOKUP(I341,_stats_lk_MeasureGroup[ID],_stats_lk_MeasureGroup[MeasureName])</f>
        <v>PhysicalHealthCausedProbs</v>
      </c>
    </row>
    <row r="342" spans="1:13" hidden="1" x14ac:dyDescent="0.35">
      <c r="A342">
        <v>344</v>
      </c>
      <c r="B342">
        <v>0</v>
      </c>
      <c r="D342">
        <v>0</v>
      </c>
      <c r="E342">
        <v>13</v>
      </c>
      <c r="F342">
        <v>180</v>
      </c>
      <c r="G342">
        <v>1</v>
      </c>
      <c r="H342">
        <v>0</v>
      </c>
      <c r="I342">
        <v>9</v>
      </c>
      <c r="J342">
        <v>1</v>
      </c>
      <c r="K342" t="str">
        <f>_xlfn.XLOOKUP(E342,lk_Program[ID],lk_Program[Name])</f>
        <v>Murrumbidgee Work It Out</v>
      </c>
      <c r="L342" t="str">
        <f>_xlfn.XLOOKUP(I342,_stats_lk_MeasureGroup[ID],_stats_lk_MeasureGroup[MeasureName])</f>
        <v>PhysicalHealthCausedProbs</v>
      </c>
    </row>
    <row r="343" spans="1:13" x14ac:dyDescent="0.35">
      <c r="A343">
        <v>345</v>
      </c>
      <c r="B343">
        <v>1.2</v>
      </c>
      <c r="C343">
        <v>0.75</v>
      </c>
      <c r="D343">
        <v>2</v>
      </c>
      <c r="E343">
        <v>1</v>
      </c>
      <c r="F343">
        <v>180</v>
      </c>
      <c r="G343">
        <v>10</v>
      </c>
      <c r="H343">
        <v>4</v>
      </c>
      <c r="I343">
        <v>9</v>
      </c>
      <c r="J343">
        <v>1</v>
      </c>
      <c r="K343" t="str">
        <f>_xlfn.XLOOKUP(E343,lk_Program[ID],lk_Program[Name])</f>
        <v>TSS</v>
      </c>
      <c r="L343" t="str">
        <f>_xlfn.XLOOKUP(I343,_stats_lk_MeasureGroup[ID],_stats_lk_MeasureGroup[MeasureName])</f>
        <v>PhysicalHealthCausedProbs</v>
      </c>
      <c r="M343" s="2" t="s">
        <v>270</v>
      </c>
    </row>
    <row r="344" spans="1:13" hidden="1" x14ac:dyDescent="0.35">
      <c r="A344">
        <v>346</v>
      </c>
      <c r="B344">
        <v>0.85</v>
      </c>
      <c r="C344">
        <v>0.73</v>
      </c>
      <c r="D344">
        <v>0.57999999999999996</v>
      </c>
      <c r="E344">
        <v>10</v>
      </c>
      <c r="F344">
        <v>60</v>
      </c>
      <c r="G344">
        <v>26</v>
      </c>
      <c r="H344">
        <v>11</v>
      </c>
      <c r="I344">
        <v>10</v>
      </c>
      <c r="J344">
        <v>1</v>
      </c>
      <c r="K344" t="str">
        <f>_xlfn.XLOOKUP(E344,lk_Program[ID],lk_Program[Name])</f>
        <v>Goulburn Ice</v>
      </c>
      <c r="L344" t="str">
        <f>_xlfn.XLOOKUP(I344,_stats_lk_MeasureGroup[ID],_stats_lk_MeasureGroup[MeasureName])</f>
        <v>MentalHealthCausedProbs</v>
      </c>
    </row>
    <row r="345" spans="1:13" hidden="1" x14ac:dyDescent="0.35">
      <c r="A345">
        <v>347</v>
      </c>
      <c r="B345">
        <v>1.6</v>
      </c>
      <c r="C345">
        <v>2.33</v>
      </c>
      <c r="D345">
        <v>1.2</v>
      </c>
      <c r="E345">
        <v>5</v>
      </c>
      <c r="F345">
        <v>180</v>
      </c>
      <c r="G345">
        <v>5</v>
      </c>
      <c r="H345">
        <v>3</v>
      </c>
      <c r="I345">
        <v>10</v>
      </c>
      <c r="J345">
        <v>1</v>
      </c>
      <c r="K345" t="str">
        <f>_xlfn.XLOOKUP(E345,lk_Program[ID],lk_Program[Name])</f>
        <v>Eurobodalla</v>
      </c>
      <c r="L345" t="str">
        <f>_xlfn.XLOOKUP(I345,_stats_lk_MeasureGroup[ID],_stats_lk_MeasureGroup[MeasureName])</f>
        <v>MentalHealthCausedProbs</v>
      </c>
    </row>
    <row r="346" spans="1:13" hidden="1" x14ac:dyDescent="0.35">
      <c r="A346">
        <v>348</v>
      </c>
      <c r="B346">
        <v>2.04</v>
      </c>
      <c r="C346">
        <v>1.38</v>
      </c>
      <c r="D346">
        <v>1.74</v>
      </c>
      <c r="E346">
        <v>4</v>
      </c>
      <c r="F346">
        <v>24</v>
      </c>
      <c r="G346">
        <v>23</v>
      </c>
      <c r="H346">
        <v>8</v>
      </c>
      <c r="I346">
        <v>10</v>
      </c>
      <c r="J346">
        <v>1</v>
      </c>
      <c r="K346" t="str">
        <f>_xlfn.XLOOKUP(E346,lk_Program[ID],lk_Program[Name])</f>
        <v>Sapphire Health &amp; Wellbeing Service</v>
      </c>
      <c r="L346" t="str">
        <f>_xlfn.XLOOKUP(I346,_stats_lk_MeasureGroup[ID],_stats_lk_MeasureGroup[MeasureName])</f>
        <v>MentalHealthCausedProbs</v>
      </c>
    </row>
    <row r="347" spans="1:13" hidden="1" x14ac:dyDescent="0.35">
      <c r="A347">
        <v>349</v>
      </c>
      <c r="B347">
        <v>2</v>
      </c>
      <c r="C347">
        <v>1</v>
      </c>
      <c r="D347">
        <v>1</v>
      </c>
      <c r="E347">
        <v>10</v>
      </c>
      <c r="F347">
        <v>71</v>
      </c>
      <c r="G347">
        <v>1</v>
      </c>
      <c r="H347">
        <v>1</v>
      </c>
      <c r="I347">
        <v>10</v>
      </c>
      <c r="J347">
        <v>1</v>
      </c>
      <c r="K347" t="str">
        <f>_xlfn.XLOOKUP(E347,lk_Program[ID],lk_Program[Name])</f>
        <v>Goulburn Ice</v>
      </c>
      <c r="L347" t="str">
        <f>_xlfn.XLOOKUP(I347,_stats_lk_MeasureGroup[ID],_stats_lk_MeasureGroup[MeasureName])</f>
        <v>MentalHealthCausedProbs</v>
      </c>
    </row>
    <row r="348" spans="1:13" hidden="1" x14ac:dyDescent="0.35">
      <c r="A348">
        <v>350</v>
      </c>
      <c r="B348">
        <v>1</v>
      </c>
      <c r="D348">
        <v>1</v>
      </c>
      <c r="E348">
        <v>12</v>
      </c>
      <c r="F348">
        <v>59</v>
      </c>
      <c r="G348">
        <v>1</v>
      </c>
      <c r="H348">
        <v>0</v>
      </c>
      <c r="I348">
        <v>10</v>
      </c>
      <c r="J348">
        <v>1</v>
      </c>
      <c r="K348" t="str">
        <f>_xlfn.XLOOKUP(E348,lk_Program[ID],lk_Program[Name])</f>
        <v>Murrumbidgee Pre/Post</v>
      </c>
      <c r="L348" t="str">
        <f>_xlfn.XLOOKUP(I348,_stats_lk_MeasureGroup[ID],_stats_lk_MeasureGroup[MeasureName])</f>
        <v>MentalHealthCausedProbs</v>
      </c>
    </row>
    <row r="349" spans="1:13" hidden="1" x14ac:dyDescent="0.35">
      <c r="A349">
        <v>351</v>
      </c>
      <c r="B349">
        <v>2</v>
      </c>
      <c r="D349">
        <v>2</v>
      </c>
      <c r="E349">
        <v>5</v>
      </c>
      <c r="F349">
        <v>11</v>
      </c>
      <c r="G349">
        <v>1</v>
      </c>
      <c r="H349">
        <v>0</v>
      </c>
      <c r="I349">
        <v>10</v>
      </c>
      <c r="J349">
        <v>1</v>
      </c>
      <c r="K349" t="str">
        <f>_xlfn.XLOOKUP(E349,lk_Program[ID],lk_Program[Name])</f>
        <v>Eurobodalla</v>
      </c>
      <c r="L349" t="str">
        <f>_xlfn.XLOOKUP(I349,_stats_lk_MeasureGroup[ID],_stats_lk_MeasureGroup[MeasureName])</f>
        <v>MentalHealthCausedProbs</v>
      </c>
    </row>
    <row r="350" spans="1:13" hidden="1" x14ac:dyDescent="0.35">
      <c r="A350">
        <v>352</v>
      </c>
      <c r="B350">
        <v>1.86</v>
      </c>
      <c r="C350">
        <v>1</v>
      </c>
      <c r="D350">
        <v>1.29</v>
      </c>
      <c r="E350">
        <v>10</v>
      </c>
      <c r="F350">
        <v>180</v>
      </c>
      <c r="G350">
        <v>7</v>
      </c>
      <c r="H350">
        <v>2</v>
      </c>
      <c r="I350">
        <v>10</v>
      </c>
      <c r="J350">
        <v>1</v>
      </c>
      <c r="K350" t="str">
        <f>_xlfn.XLOOKUP(E350,lk_Program[ID],lk_Program[Name])</f>
        <v>Goulburn Ice</v>
      </c>
      <c r="L350" t="str">
        <f>_xlfn.XLOOKUP(I350,_stats_lk_MeasureGroup[ID],_stats_lk_MeasureGroup[MeasureName])</f>
        <v>MentalHealthCausedProbs</v>
      </c>
    </row>
    <row r="351" spans="1:13" hidden="1" x14ac:dyDescent="0.35">
      <c r="A351">
        <v>353</v>
      </c>
      <c r="B351">
        <v>1.2</v>
      </c>
      <c r="C351">
        <v>0.71</v>
      </c>
      <c r="D351">
        <v>0.88</v>
      </c>
      <c r="E351">
        <v>8</v>
      </c>
      <c r="F351">
        <v>60</v>
      </c>
      <c r="G351">
        <v>25</v>
      </c>
      <c r="H351">
        <v>7</v>
      </c>
      <c r="I351">
        <v>10</v>
      </c>
      <c r="J351">
        <v>1</v>
      </c>
      <c r="K351" t="str">
        <f>_xlfn.XLOOKUP(E351,lk_Program[ID],lk_Program[Name])</f>
        <v>Murrumbidgee Ice</v>
      </c>
      <c r="L351" t="str">
        <f>_xlfn.XLOOKUP(I351,_stats_lk_MeasureGroup[ID],_stats_lk_MeasureGroup[MeasureName])</f>
        <v>MentalHealthCausedProbs</v>
      </c>
    </row>
    <row r="352" spans="1:13" hidden="1" x14ac:dyDescent="0.35">
      <c r="A352">
        <v>354</v>
      </c>
      <c r="B352">
        <v>3</v>
      </c>
      <c r="C352">
        <v>2</v>
      </c>
      <c r="D352">
        <v>1.2</v>
      </c>
      <c r="E352">
        <v>9</v>
      </c>
      <c r="F352">
        <v>24</v>
      </c>
      <c r="G352">
        <v>5</v>
      </c>
      <c r="H352">
        <v>1</v>
      </c>
      <c r="I352">
        <v>10</v>
      </c>
      <c r="J352">
        <v>1</v>
      </c>
      <c r="K352" t="str">
        <f>_xlfn.XLOOKUP(E352,lk_Program[ID],lk_Program[Name])</f>
        <v>Goulburn General</v>
      </c>
      <c r="L352" t="str">
        <f>_xlfn.XLOOKUP(I352,_stats_lk_MeasureGroup[ID],_stats_lk_MeasureGroup[MeasureName])</f>
        <v>MentalHealthCausedProbs</v>
      </c>
    </row>
    <row r="353" spans="1:12" hidden="1" x14ac:dyDescent="0.35">
      <c r="A353">
        <v>355</v>
      </c>
      <c r="B353">
        <v>0</v>
      </c>
      <c r="D353">
        <v>4</v>
      </c>
      <c r="E353">
        <v>14</v>
      </c>
      <c r="F353">
        <v>180</v>
      </c>
      <c r="G353">
        <v>1</v>
      </c>
      <c r="H353">
        <v>0</v>
      </c>
      <c r="I353">
        <v>10</v>
      </c>
      <c r="J353">
        <v>1</v>
      </c>
      <c r="K353" t="str">
        <f>_xlfn.XLOOKUP(E353,lk_Program[ID],lk_Program[Name])</f>
        <v>Murrumbidgee Headspace Griffith</v>
      </c>
      <c r="L353" t="str">
        <f>_xlfn.XLOOKUP(I353,_stats_lk_MeasureGroup[ID],_stats_lk_MeasureGroup[MeasureName])</f>
        <v>MentalHealthCausedProbs</v>
      </c>
    </row>
    <row r="354" spans="1:12" hidden="1" x14ac:dyDescent="0.35">
      <c r="A354">
        <v>356</v>
      </c>
      <c r="B354">
        <v>4</v>
      </c>
      <c r="D354">
        <v>4</v>
      </c>
      <c r="E354">
        <v>7</v>
      </c>
      <c r="F354">
        <v>37</v>
      </c>
      <c r="G354">
        <v>1</v>
      </c>
      <c r="H354">
        <v>0</v>
      </c>
      <c r="I354">
        <v>10</v>
      </c>
      <c r="J354">
        <v>1</v>
      </c>
      <c r="K354" t="str">
        <f>_xlfn.XLOOKUP(E354,lk_Program[ID],lk_Program[Name])</f>
        <v>Bega</v>
      </c>
      <c r="L354" t="str">
        <f>_xlfn.XLOOKUP(I354,_stats_lk_MeasureGroup[ID],_stats_lk_MeasureGroup[MeasureName])</f>
        <v>MentalHealthCausedProbs</v>
      </c>
    </row>
    <row r="355" spans="1:12" hidden="1" x14ac:dyDescent="0.35">
      <c r="A355">
        <v>357</v>
      </c>
      <c r="B355">
        <v>1</v>
      </c>
      <c r="D355">
        <v>0.33</v>
      </c>
      <c r="E355">
        <v>13</v>
      </c>
      <c r="F355">
        <v>24</v>
      </c>
      <c r="G355">
        <v>3</v>
      </c>
      <c r="H355">
        <v>0</v>
      </c>
      <c r="I355">
        <v>10</v>
      </c>
      <c r="J355">
        <v>1</v>
      </c>
      <c r="K355" t="str">
        <f>_xlfn.XLOOKUP(E355,lk_Program[ID],lk_Program[Name])</f>
        <v>Murrumbidgee Work It Out</v>
      </c>
      <c r="L355" t="str">
        <f>_xlfn.XLOOKUP(I355,_stats_lk_MeasureGroup[ID],_stats_lk_MeasureGroup[MeasureName])</f>
        <v>MentalHealthCausedProbs</v>
      </c>
    </row>
    <row r="356" spans="1:12" hidden="1" x14ac:dyDescent="0.35">
      <c r="A356">
        <v>358</v>
      </c>
      <c r="B356">
        <v>0</v>
      </c>
      <c r="D356">
        <v>0</v>
      </c>
      <c r="E356">
        <v>14</v>
      </c>
      <c r="F356">
        <v>57</v>
      </c>
      <c r="G356">
        <v>1</v>
      </c>
      <c r="H356">
        <v>0</v>
      </c>
      <c r="I356">
        <v>10</v>
      </c>
      <c r="J356">
        <v>1</v>
      </c>
      <c r="K356" t="str">
        <f>_xlfn.XLOOKUP(E356,lk_Program[ID],lk_Program[Name])</f>
        <v>Murrumbidgee Headspace Griffith</v>
      </c>
      <c r="L356" t="str">
        <f>_xlfn.XLOOKUP(I356,_stats_lk_MeasureGroup[ID],_stats_lk_MeasureGroup[MeasureName])</f>
        <v>MentalHealthCausedProbs</v>
      </c>
    </row>
    <row r="357" spans="1:12" hidden="1" x14ac:dyDescent="0.35">
      <c r="A357">
        <v>359</v>
      </c>
      <c r="B357">
        <v>0</v>
      </c>
      <c r="D357">
        <v>0</v>
      </c>
      <c r="E357">
        <v>12</v>
      </c>
      <c r="F357">
        <v>60</v>
      </c>
      <c r="G357">
        <v>1</v>
      </c>
      <c r="H357">
        <v>0</v>
      </c>
      <c r="I357">
        <v>10</v>
      </c>
      <c r="J357">
        <v>1</v>
      </c>
      <c r="K357" t="str">
        <f>_xlfn.XLOOKUP(E357,lk_Program[ID],lk_Program[Name])</f>
        <v>Murrumbidgee Pre/Post</v>
      </c>
      <c r="L357" t="str">
        <f>_xlfn.XLOOKUP(I357,_stats_lk_MeasureGroup[ID],_stats_lk_MeasureGroup[MeasureName])</f>
        <v>MentalHealthCausedProbs</v>
      </c>
    </row>
    <row r="358" spans="1:12" hidden="1" x14ac:dyDescent="0.35">
      <c r="A358">
        <v>360</v>
      </c>
      <c r="B358">
        <v>0</v>
      </c>
      <c r="D358">
        <v>0</v>
      </c>
      <c r="E358">
        <v>8</v>
      </c>
      <c r="F358">
        <v>24</v>
      </c>
      <c r="G358">
        <v>1</v>
      </c>
      <c r="H358">
        <v>0</v>
      </c>
      <c r="I358">
        <v>10</v>
      </c>
      <c r="J358">
        <v>1</v>
      </c>
      <c r="K358" t="str">
        <f>_xlfn.XLOOKUP(E358,lk_Program[ID],lk_Program[Name])</f>
        <v>Murrumbidgee Ice</v>
      </c>
      <c r="L358" t="str">
        <f>_xlfn.XLOOKUP(I358,_stats_lk_MeasureGroup[ID],_stats_lk_MeasureGroup[MeasureName])</f>
        <v>MentalHealthCausedProbs</v>
      </c>
    </row>
    <row r="359" spans="1:12" hidden="1" x14ac:dyDescent="0.35">
      <c r="A359">
        <v>361</v>
      </c>
      <c r="B359">
        <v>3</v>
      </c>
      <c r="C359">
        <v>0</v>
      </c>
      <c r="D359">
        <v>2</v>
      </c>
      <c r="E359">
        <v>12</v>
      </c>
      <c r="F359">
        <v>180</v>
      </c>
      <c r="G359">
        <v>3</v>
      </c>
      <c r="H359">
        <v>1</v>
      </c>
      <c r="I359">
        <v>10</v>
      </c>
      <c r="J359">
        <v>1</v>
      </c>
      <c r="K359" t="str">
        <f>_xlfn.XLOOKUP(E359,lk_Program[ID],lk_Program[Name])</f>
        <v>Murrumbidgee Pre/Post</v>
      </c>
      <c r="L359" t="str">
        <f>_xlfn.XLOOKUP(I359,_stats_lk_MeasureGroup[ID],_stats_lk_MeasureGroup[MeasureName])</f>
        <v>MentalHealthCausedProbs</v>
      </c>
    </row>
    <row r="360" spans="1:12" hidden="1" x14ac:dyDescent="0.35">
      <c r="A360">
        <v>362</v>
      </c>
      <c r="B360">
        <v>0</v>
      </c>
      <c r="C360">
        <v>0</v>
      </c>
      <c r="D360">
        <v>0</v>
      </c>
      <c r="E360">
        <v>5</v>
      </c>
      <c r="F360">
        <v>57</v>
      </c>
      <c r="G360">
        <v>1</v>
      </c>
      <c r="H360">
        <v>1</v>
      </c>
      <c r="I360">
        <v>10</v>
      </c>
      <c r="J360">
        <v>1</v>
      </c>
      <c r="K360" t="str">
        <f>_xlfn.XLOOKUP(E360,lk_Program[ID],lk_Program[Name])</f>
        <v>Eurobodalla</v>
      </c>
      <c r="L360" t="str">
        <f>_xlfn.XLOOKUP(I360,_stats_lk_MeasureGroup[ID],_stats_lk_MeasureGroup[MeasureName])</f>
        <v>MentalHealthCausedProbs</v>
      </c>
    </row>
    <row r="361" spans="1:12" hidden="1" x14ac:dyDescent="0.35">
      <c r="A361">
        <v>363</v>
      </c>
      <c r="B361">
        <v>2</v>
      </c>
      <c r="D361">
        <v>0</v>
      </c>
      <c r="E361">
        <v>1</v>
      </c>
      <c r="F361">
        <v>101</v>
      </c>
      <c r="G361">
        <v>1</v>
      </c>
      <c r="H361">
        <v>0</v>
      </c>
      <c r="I361">
        <v>10</v>
      </c>
      <c r="J361">
        <v>1</v>
      </c>
      <c r="K361" t="str">
        <f>_xlfn.XLOOKUP(E361,lk_Program[ID],lk_Program[Name])</f>
        <v>TSS</v>
      </c>
      <c r="L361" t="str">
        <f>_xlfn.XLOOKUP(I361,_stats_lk_MeasureGroup[ID],_stats_lk_MeasureGroup[MeasureName])</f>
        <v>MentalHealthCausedProbs</v>
      </c>
    </row>
    <row r="362" spans="1:12" hidden="1" x14ac:dyDescent="0.35">
      <c r="A362">
        <v>364</v>
      </c>
      <c r="B362">
        <v>4</v>
      </c>
      <c r="C362">
        <v>4</v>
      </c>
      <c r="D362">
        <v>1.5</v>
      </c>
      <c r="E362">
        <v>7</v>
      </c>
      <c r="F362">
        <v>180</v>
      </c>
      <c r="G362">
        <v>2</v>
      </c>
      <c r="H362">
        <v>1</v>
      </c>
      <c r="I362">
        <v>10</v>
      </c>
      <c r="J362">
        <v>1</v>
      </c>
      <c r="K362" t="str">
        <f>_xlfn.XLOOKUP(E362,lk_Program[ID],lk_Program[Name])</f>
        <v>Bega</v>
      </c>
      <c r="L362" t="str">
        <f>_xlfn.XLOOKUP(I362,_stats_lk_MeasureGroup[ID],_stats_lk_MeasureGroup[MeasureName])</f>
        <v>MentalHealthCausedProbs</v>
      </c>
    </row>
    <row r="363" spans="1:12" hidden="1" x14ac:dyDescent="0.35">
      <c r="A363">
        <v>365</v>
      </c>
      <c r="B363">
        <v>2.1</v>
      </c>
      <c r="C363">
        <v>2.57</v>
      </c>
      <c r="D363">
        <v>1.71</v>
      </c>
      <c r="E363">
        <v>1</v>
      </c>
      <c r="F363">
        <v>24</v>
      </c>
      <c r="G363">
        <v>21</v>
      </c>
      <c r="H363">
        <v>7</v>
      </c>
      <c r="I363">
        <v>10</v>
      </c>
      <c r="J363">
        <v>1</v>
      </c>
      <c r="K363" t="str">
        <f>_xlfn.XLOOKUP(E363,lk_Program[ID],lk_Program[Name])</f>
        <v>TSS</v>
      </c>
      <c r="L363" t="str">
        <f>_xlfn.XLOOKUP(I363,_stats_lk_MeasureGroup[ID],_stats_lk_MeasureGroup[MeasureName])</f>
        <v>MentalHealthCausedProbs</v>
      </c>
    </row>
    <row r="364" spans="1:12" hidden="1" x14ac:dyDescent="0.35">
      <c r="A364">
        <v>366</v>
      </c>
      <c r="B364">
        <v>4</v>
      </c>
      <c r="D364">
        <v>4</v>
      </c>
      <c r="E364">
        <v>1</v>
      </c>
      <c r="F364">
        <v>18</v>
      </c>
      <c r="G364">
        <v>1</v>
      </c>
      <c r="H364">
        <v>0</v>
      </c>
      <c r="I364">
        <v>10</v>
      </c>
      <c r="J364">
        <v>1</v>
      </c>
      <c r="K364" t="str">
        <f>_xlfn.XLOOKUP(E364,lk_Program[ID],lk_Program[Name])</f>
        <v>TSS</v>
      </c>
      <c r="L364" t="str">
        <f>_xlfn.XLOOKUP(I364,_stats_lk_MeasureGroup[ID],_stats_lk_MeasureGroup[MeasureName])</f>
        <v>MentalHealthCausedProbs</v>
      </c>
    </row>
    <row r="365" spans="1:12" hidden="1" x14ac:dyDescent="0.35">
      <c r="A365">
        <v>367</v>
      </c>
      <c r="B365">
        <v>2.33</v>
      </c>
      <c r="C365">
        <v>2.67</v>
      </c>
      <c r="D365">
        <v>2</v>
      </c>
      <c r="E365">
        <v>5</v>
      </c>
      <c r="F365">
        <v>60</v>
      </c>
      <c r="G365">
        <v>3</v>
      </c>
      <c r="H365">
        <v>3</v>
      </c>
      <c r="I365">
        <v>10</v>
      </c>
      <c r="J365">
        <v>1</v>
      </c>
      <c r="K365" t="str">
        <f>_xlfn.XLOOKUP(E365,lk_Program[ID],lk_Program[Name])</f>
        <v>Eurobodalla</v>
      </c>
      <c r="L365" t="str">
        <f>_xlfn.XLOOKUP(I365,_stats_lk_MeasureGroup[ID],_stats_lk_MeasureGroup[MeasureName])</f>
        <v>MentalHealthCausedProbs</v>
      </c>
    </row>
    <row r="366" spans="1:12" hidden="1" x14ac:dyDescent="0.35">
      <c r="A366">
        <v>368</v>
      </c>
      <c r="B366">
        <v>2</v>
      </c>
      <c r="D366">
        <v>1.67</v>
      </c>
      <c r="E366">
        <v>5</v>
      </c>
      <c r="F366">
        <v>101</v>
      </c>
      <c r="G366">
        <v>3</v>
      </c>
      <c r="H366">
        <v>0</v>
      </c>
      <c r="I366">
        <v>10</v>
      </c>
      <c r="J366">
        <v>1</v>
      </c>
      <c r="K366" t="str">
        <f>_xlfn.XLOOKUP(E366,lk_Program[ID],lk_Program[Name])</f>
        <v>Eurobodalla</v>
      </c>
      <c r="L366" t="str">
        <f>_xlfn.XLOOKUP(I366,_stats_lk_MeasureGroup[ID],_stats_lk_MeasureGroup[MeasureName])</f>
        <v>MentalHealthCausedProbs</v>
      </c>
    </row>
    <row r="367" spans="1:12" hidden="1" x14ac:dyDescent="0.35">
      <c r="A367">
        <v>369</v>
      </c>
      <c r="B367">
        <v>2</v>
      </c>
      <c r="C367">
        <v>3</v>
      </c>
      <c r="D367">
        <v>2</v>
      </c>
      <c r="E367">
        <v>4</v>
      </c>
      <c r="F367">
        <v>60</v>
      </c>
      <c r="G367">
        <v>2</v>
      </c>
      <c r="H367">
        <v>1</v>
      </c>
      <c r="I367">
        <v>10</v>
      </c>
      <c r="J367">
        <v>1</v>
      </c>
      <c r="K367" t="str">
        <f>_xlfn.XLOOKUP(E367,lk_Program[ID],lk_Program[Name])</f>
        <v>Sapphire Health &amp; Wellbeing Service</v>
      </c>
      <c r="L367" t="str">
        <f>_xlfn.XLOOKUP(I367,_stats_lk_MeasureGroup[ID],_stats_lk_MeasureGroup[MeasureName])</f>
        <v>MentalHealthCausedProbs</v>
      </c>
    </row>
    <row r="368" spans="1:12" hidden="1" x14ac:dyDescent="0.35">
      <c r="A368">
        <v>370</v>
      </c>
      <c r="B368">
        <v>1</v>
      </c>
      <c r="D368">
        <v>1</v>
      </c>
      <c r="E368">
        <v>10</v>
      </c>
      <c r="F368">
        <v>24</v>
      </c>
      <c r="G368">
        <v>2</v>
      </c>
      <c r="H368">
        <v>0</v>
      </c>
      <c r="I368">
        <v>10</v>
      </c>
      <c r="J368">
        <v>1</v>
      </c>
      <c r="K368" t="str">
        <f>_xlfn.XLOOKUP(E368,lk_Program[ID],lk_Program[Name])</f>
        <v>Goulburn Ice</v>
      </c>
      <c r="L368" t="str">
        <f>_xlfn.XLOOKUP(I368,_stats_lk_MeasureGroup[ID],_stats_lk_MeasureGroup[MeasureName])</f>
        <v>MentalHealthCausedProbs</v>
      </c>
    </row>
    <row r="369" spans="1:12" hidden="1" x14ac:dyDescent="0.35">
      <c r="A369">
        <v>371</v>
      </c>
      <c r="B369">
        <v>0</v>
      </c>
      <c r="D369">
        <v>2</v>
      </c>
      <c r="E369">
        <v>9</v>
      </c>
      <c r="F369">
        <v>180</v>
      </c>
      <c r="G369">
        <v>1</v>
      </c>
      <c r="H369">
        <v>0</v>
      </c>
      <c r="I369">
        <v>10</v>
      </c>
      <c r="J369">
        <v>1</v>
      </c>
      <c r="K369" t="str">
        <f>_xlfn.XLOOKUP(E369,lk_Program[ID],lk_Program[Name])</f>
        <v>Goulburn General</v>
      </c>
      <c r="L369" t="str">
        <f>_xlfn.XLOOKUP(I369,_stats_lk_MeasureGroup[ID],_stats_lk_MeasureGroup[MeasureName])</f>
        <v>MentalHealthCausedProbs</v>
      </c>
    </row>
    <row r="370" spans="1:12" hidden="1" x14ac:dyDescent="0.35">
      <c r="A370">
        <v>372</v>
      </c>
      <c r="B370">
        <v>2.75</v>
      </c>
      <c r="C370">
        <v>2.57</v>
      </c>
      <c r="D370">
        <v>2.33</v>
      </c>
      <c r="E370">
        <v>5</v>
      </c>
      <c r="F370">
        <v>24</v>
      </c>
      <c r="G370">
        <v>24</v>
      </c>
      <c r="H370">
        <v>14</v>
      </c>
      <c r="I370">
        <v>10</v>
      </c>
      <c r="J370">
        <v>1</v>
      </c>
      <c r="K370" t="str">
        <f>_xlfn.XLOOKUP(E370,lk_Program[ID],lk_Program[Name])</f>
        <v>Eurobodalla</v>
      </c>
      <c r="L370" t="str">
        <f>_xlfn.XLOOKUP(I370,_stats_lk_MeasureGroup[ID],_stats_lk_MeasureGroup[MeasureName])</f>
        <v>MentalHealthCausedProbs</v>
      </c>
    </row>
    <row r="371" spans="1:12" hidden="1" x14ac:dyDescent="0.35">
      <c r="A371">
        <v>373</v>
      </c>
      <c r="B371">
        <v>2.75</v>
      </c>
      <c r="C371">
        <v>1</v>
      </c>
      <c r="D371">
        <v>1.25</v>
      </c>
      <c r="E371">
        <v>4</v>
      </c>
      <c r="F371">
        <v>180</v>
      </c>
      <c r="G371">
        <v>4</v>
      </c>
      <c r="H371">
        <v>1</v>
      </c>
      <c r="I371">
        <v>10</v>
      </c>
      <c r="J371">
        <v>1</v>
      </c>
      <c r="K371" t="str">
        <f>_xlfn.XLOOKUP(E371,lk_Program[ID],lk_Program[Name])</f>
        <v>Sapphire Health &amp; Wellbeing Service</v>
      </c>
      <c r="L371" t="str">
        <f>_xlfn.XLOOKUP(I371,_stats_lk_MeasureGroup[ID],_stats_lk_MeasureGroup[MeasureName])</f>
        <v>MentalHealthCausedProbs</v>
      </c>
    </row>
    <row r="372" spans="1:12" hidden="1" x14ac:dyDescent="0.35">
      <c r="A372">
        <v>374</v>
      </c>
      <c r="B372">
        <v>2</v>
      </c>
      <c r="C372">
        <v>2</v>
      </c>
      <c r="D372">
        <v>3</v>
      </c>
      <c r="E372">
        <v>4</v>
      </c>
      <c r="F372">
        <v>57</v>
      </c>
      <c r="G372">
        <v>1</v>
      </c>
      <c r="H372">
        <v>1</v>
      </c>
      <c r="I372">
        <v>10</v>
      </c>
      <c r="J372">
        <v>1</v>
      </c>
      <c r="K372" t="str">
        <f>_xlfn.XLOOKUP(E372,lk_Program[ID],lk_Program[Name])</f>
        <v>Sapphire Health &amp; Wellbeing Service</v>
      </c>
      <c r="L372" t="str">
        <f>_xlfn.XLOOKUP(I372,_stats_lk_MeasureGroup[ID],_stats_lk_MeasureGroup[MeasureName])</f>
        <v>MentalHealthCausedProbs</v>
      </c>
    </row>
    <row r="373" spans="1:12" hidden="1" x14ac:dyDescent="0.35">
      <c r="A373">
        <v>375</v>
      </c>
      <c r="B373">
        <v>2</v>
      </c>
      <c r="D373">
        <v>2</v>
      </c>
      <c r="E373">
        <v>14</v>
      </c>
      <c r="F373">
        <v>60</v>
      </c>
      <c r="G373">
        <v>2</v>
      </c>
      <c r="H373">
        <v>0</v>
      </c>
      <c r="I373">
        <v>10</v>
      </c>
      <c r="J373">
        <v>1</v>
      </c>
      <c r="K373" t="str">
        <f>_xlfn.XLOOKUP(E373,lk_Program[ID],lk_Program[Name])</f>
        <v>Murrumbidgee Headspace Griffith</v>
      </c>
      <c r="L373" t="str">
        <f>_xlfn.XLOOKUP(I373,_stats_lk_MeasureGroup[ID],_stats_lk_MeasureGroup[MeasureName])</f>
        <v>MentalHealthCausedProbs</v>
      </c>
    </row>
    <row r="374" spans="1:12" hidden="1" x14ac:dyDescent="0.35">
      <c r="A374">
        <v>376</v>
      </c>
      <c r="B374">
        <v>1.5</v>
      </c>
      <c r="D374">
        <v>1.5</v>
      </c>
      <c r="E374">
        <v>1</v>
      </c>
      <c r="F374">
        <v>60</v>
      </c>
      <c r="G374">
        <v>2</v>
      </c>
      <c r="H374">
        <v>0</v>
      </c>
      <c r="I374">
        <v>10</v>
      </c>
      <c r="J374">
        <v>1</v>
      </c>
      <c r="K374" t="str">
        <f>_xlfn.XLOOKUP(E374,lk_Program[ID],lk_Program[Name])</f>
        <v>TSS</v>
      </c>
      <c r="L374" t="str">
        <f>_xlfn.XLOOKUP(I374,_stats_lk_MeasureGroup[ID],_stats_lk_MeasureGroup[MeasureName])</f>
        <v>MentalHealthCausedProbs</v>
      </c>
    </row>
    <row r="375" spans="1:12" hidden="1" x14ac:dyDescent="0.35">
      <c r="A375">
        <v>377</v>
      </c>
      <c r="B375">
        <v>2.67</v>
      </c>
      <c r="C375">
        <v>2</v>
      </c>
      <c r="D375">
        <v>2.67</v>
      </c>
      <c r="E375">
        <v>7</v>
      </c>
      <c r="F375">
        <v>24</v>
      </c>
      <c r="G375">
        <v>6</v>
      </c>
      <c r="H375">
        <v>1</v>
      </c>
      <c r="I375">
        <v>10</v>
      </c>
      <c r="J375">
        <v>1</v>
      </c>
      <c r="K375" t="str">
        <f>_xlfn.XLOOKUP(E375,lk_Program[ID],lk_Program[Name])</f>
        <v>Bega</v>
      </c>
      <c r="L375" t="str">
        <f>_xlfn.XLOOKUP(I375,_stats_lk_MeasureGroup[ID],_stats_lk_MeasureGroup[MeasureName])</f>
        <v>MentalHealthCausedProbs</v>
      </c>
    </row>
    <row r="376" spans="1:12" hidden="1" x14ac:dyDescent="0.35">
      <c r="A376">
        <v>378</v>
      </c>
      <c r="B376">
        <v>1.1100000000000001</v>
      </c>
      <c r="C376">
        <v>0</v>
      </c>
      <c r="D376">
        <v>0.89</v>
      </c>
      <c r="E376">
        <v>13</v>
      </c>
      <c r="F376">
        <v>60</v>
      </c>
      <c r="G376">
        <v>9</v>
      </c>
      <c r="H376">
        <v>2</v>
      </c>
      <c r="I376">
        <v>10</v>
      </c>
      <c r="J376">
        <v>1</v>
      </c>
      <c r="K376" t="str">
        <f>_xlfn.XLOOKUP(E376,lk_Program[ID],lk_Program[Name])</f>
        <v>Murrumbidgee Work It Out</v>
      </c>
      <c r="L376" t="str">
        <f>_xlfn.XLOOKUP(I376,_stats_lk_MeasureGroup[ID],_stats_lk_MeasureGroup[MeasureName])</f>
        <v>MentalHealthCausedProbs</v>
      </c>
    </row>
    <row r="377" spans="1:12" hidden="1" x14ac:dyDescent="0.35">
      <c r="A377">
        <v>379</v>
      </c>
      <c r="B377">
        <v>2</v>
      </c>
      <c r="D377">
        <v>2</v>
      </c>
      <c r="E377">
        <v>8</v>
      </c>
      <c r="F377">
        <v>180</v>
      </c>
      <c r="G377">
        <v>2</v>
      </c>
      <c r="H377">
        <v>0</v>
      </c>
      <c r="I377">
        <v>10</v>
      </c>
      <c r="J377">
        <v>1</v>
      </c>
      <c r="K377" t="str">
        <f>_xlfn.XLOOKUP(E377,lk_Program[ID],lk_Program[Name])</f>
        <v>Murrumbidgee Ice</v>
      </c>
      <c r="L377" t="str">
        <f>_xlfn.XLOOKUP(I377,_stats_lk_MeasureGroup[ID],_stats_lk_MeasureGroup[MeasureName])</f>
        <v>MentalHealthCausedProbs</v>
      </c>
    </row>
    <row r="378" spans="1:12" hidden="1" x14ac:dyDescent="0.35">
      <c r="A378">
        <v>380</v>
      </c>
      <c r="B378">
        <v>0</v>
      </c>
      <c r="D378">
        <v>0</v>
      </c>
      <c r="E378">
        <v>12</v>
      </c>
      <c r="F378">
        <v>190</v>
      </c>
      <c r="G378">
        <v>1</v>
      </c>
      <c r="H378">
        <v>0</v>
      </c>
      <c r="I378">
        <v>10</v>
      </c>
      <c r="J378">
        <v>1</v>
      </c>
      <c r="K378" t="str">
        <f>_xlfn.XLOOKUP(E378,lk_Program[ID],lk_Program[Name])</f>
        <v>Murrumbidgee Pre/Post</v>
      </c>
      <c r="L378" t="str">
        <f>_xlfn.XLOOKUP(I378,_stats_lk_MeasureGroup[ID],_stats_lk_MeasureGroup[MeasureName])</f>
        <v>MentalHealthCausedProbs</v>
      </c>
    </row>
    <row r="379" spans="1:12" hidden="1" x14ac:dyDescent="0.35">
      <c r="A379">
        <v>381</v>
      </c>
      <c r="B379">
        <v>3</v>
      </c>
      <c r="D379">
        <v>3</v>
      </c>
      <c r="E379">
        <v>6</v>
      </c>
      <c r="F379">
        <v>60</v>
      </c>
      <c r="G379">
        <v>1</v>
      </c>
      <c r="H379">
        <v>0</v>
      </c>
      <c r="I379">
        <v>10</v>
      </c>
      <c r="J379">
        <v>1</v>
      </c>
      <c r="K379" t="str">
        <f>_xlfn.XLOOKUP(E379,lk_Program[ID],lk_Program[Name])</f>
        <v>Monaro</v>
      </c>
      <c r="L379" t="str">
        <f>_xlfn.XLOOKUP(I379,_stats_lk_MeasureGroup[ID],_stats_lk_MeasureGroup[MeasureName])</f>
        <v>MentalHealthCausedProbs</v>
      </c>
    </row>
    <row r="380" spans="1:12" hidden="1" x14ac:dyDescent="0.35">
      <c r="A380">
        <v>382</v>
      </c>
      <c r="B380">
        <v>2</v>
      </c>
      <c r="D380">
        <v>2</v>
      </c>
      <c r="E380">
        <v>8</v>
      </c>
      <c r="F380">
        <v>57</v>
      </c>
      <c r="G380">
        <v>2</v>
      </c>
      <c r="H380">
        <v>0</v>
      </c>
      <c r="I380">
        <v>10</v>
      </c>
      <c r="J380">
        <v>1</v>
      </c>
      <c r="K380" t="str">
        <f>_xlfn.XLOOKUP(E380,lk_Program[ID],lk_Program[Name])</f>
        <v>Murrumbidgee Ice</v>
      </c>
      <c r="L380" t="str">
        <f>_xlfn.XLOOKUP(I380,_stats_lk_MeasureGroup[ID],_stats_lk_MeasureGroup[MeasureName])</f>
        <v>MentalHealthCausedProbs</v>
      </c>
    </row>
    <row r="381" spans="1:12" hidden="1" x14ac:dyDescent="0.35">
      <c r="A381">
        <v>383</v>
      </c>
      <c r="B381">
        <v>0</v>
      </c>
      <c r="D381">
        <v>1</v>
      </c>
      <c r="E381">
        <v>1</v>
      </c>
      <c r="F381">
        <v>11</v>
      </c>
      <c r="G381">
        <v>1</v>
      </c>
      <c r="H381">
        <v>0</v>
      </c>
      <c r="I381">
        <v>10</v>
      </c>
      <c r="J381">
        <v>1</v>
      </c>
      <c r="K381" t="str">
        <f>_xlfn.XLOOKUP(E381,lk_Program[ID],lk_Program[Name])</f>
        <v>TSS</v>
      </c>
      <c r="L381" t="str">
        <f>_xlfn.XLOOKUP(I381,_stats_lk_MeasureGroup[ID],_stats_lk_MeasureGroup[MeasureName])</f>
        <v>MentalHealthCausedProbs</v>
      </c>
    </row>
    <row r="382" spans="1:12" hidden="1" x14ac:dyDescent="0.35">
      <c r="A382">
        <v>384</v>
      </c>
      <c r="B382">
        <v>2</v>
      </c>
      <c r="D382">
        <v>2</v>
      </c>
      <c r="E382">
        <v>9</v>
      </c>
      <c r="F382">
        <v>101</v>
      </c>
      <c r="G382">
        <v>1</v>
      </c>
      <c r="H382">
        <v>0</v>
      </c>
      <c r="I382">
        <v>10</v>
      </c>
      <c r="J382">
        <v>1</v>
      </c>
      <c r="K382" t="str">
        <f>_xlfn.XLOOKUP(E382,lk_Program[ID],lk_Program[Name])</f>
        <v>Goulburn General</v>
      </c>
      <c r="L382" t="str">
        <f>_xlfn.XLOOKUP(I382,_stats_lk_MeasureGroup[ID],_stats_lk_MeasureGroup[MeasureName])</f>
        <v>MentalHealthCausedProbs</v>
      </c>
    </row>
    <row r="383" spans="1:12" hidden="1" x14ac:dyDescent="0.35">
      <c r="A383">
        <v>385</v>
      </c>
      <c r="B383">
        <v>3</v>
      </c>
      <c r="C383">
        <v>3.25</v>
      </c>
      <c r="D383">
        <v>2.7</v>
      </c>
      <c r="E383">
        <v>1</v>
      </c>
      <c r="F383">
        <v>180</v>
      </c>
      <c r="G383">
        <v>10</v>
      </c>
      <c r="H383">
        <v>4</v>
      </c>
      <c r="I383">
        <v>10</v>
      </c>
      <c r="J383">
        <v>1</v>
      </c>
      <c r="K383" t="str">
        <f>_xlfn.XLOOKUP(E383,lk_Program[ID],lk_Program[Name])</f>
        <v>TSS</v>
      </c>
      <c r="L383" t="str">
        <f>_xlfn.XLOOKUP(I383,_stats_lk_MeasureGroup[ID],_stats_lk_MeasureGroup[MeasureName])</f>
        <v>MentalHealthCausedProbs</v>
      </c>
    </row>
    <row r="384" spans="1:12" hidden="1" x14ac:dyDescent="0.35">
      <c r="A384">
        <v>386</v>
      </c>
      <c r="B384">
        <v>1</v>
      </c>
      <c r="D384">
        <v>2</v>
      </c>
      <c r="E384">
        <v>13</v>
      </c>
      <c r="F384">
        <v>57</v>
      </c>
      <c r="G384">
        <v>1</v>
      </c>
      <c r="H384">
        <v>0</v>
      </c>
      <c r="I384">
        <v>10</v>
      </c>
      <c r="J384">
        <v>1</v>
      </c>
      <c r="K384" t="str">
        <f>_xlfn.XLOOKUP(E384,lk_Program[ID],lk_Program[Name])</f>
        <v>Murrumbidgee Work It Out</v>
      </c>
      <c r="L384" t="str">
        <f>_xlfn.XLOOKUP(I384,_stats_lk_MeasureGroup[ID],_stats_lk_MeasureGroup[MeasureName])</f>
        <v>MentalHealthCausedProbs</v>
      </c>
    </row>
    <row r="385" spans="1:12" hidden="1" x14ac:dyDescent="0.35">
      <c r="A385">
        <v>387</v>
      </c>
      <c r="B385">
        <v>2.4</v>
      </c>
      <c r="C385">
        <v>0.67</v>
      </c>
      <c r="D385">
        <v>0.8</v>
      </c>
      <c r="E385">
        <v>12</v>
      </c>
      <c r="F385">
        <v>24</v>
      </c>
      <c r="G385">
        <v>5</v>
      </c>
      <c r="H385">
        <v>3</v>
      </c>
      <c r="I385">
        <v>10</v>
      </c>
      <c r="J385">
        <v>1</v>
      </c>
      <c r="K385" t="str">
        <f>_xlfn.XLOOKUP(E385,lk_Program[ID],lk_Program[Name])</f>
        <v>Murrumbidgee Pre/Post</v>
      </c>
      <c r="L385" t="str">
        <f>_xlfn.XLOOKUP(I385,_stats_lk_MeasureGroup[ID],_stats_lk_MeasureGroup[MeasureName])</f>
        <v>MentalHealthCausedProbs</v>
      </c>
    </row>
    <row r="386" spans="1:12" hidden="1" x14ac:dyDescent="0.35">
      <c r="A386">
        <v>388</v>
      </c>
      <c r="B386">
        <v>4</v>
      </c>
      <c r="D386">
        <v>0</v>
      </c>
      <c r="E386">
        <v>13</v>
      </c>
      <c r="F386">
        <v>180</v>
      </c>
      <c r="G386">
        <v>1</v>
      </c>
      <c r="H386">
        <v>0</v>
      </c>
      <c r="I386">
        <v>10</v>
      </c>
      <c r="J386">
        <v>1</v>
      </c>
      <c r="K386" t="str">
        <f>_xlfn.XLOOKUP(E386,lk_Program[ID],lk_Program[Name])</f>
        <v>Murrumbidgee Work It Out</v>
      </c>
      <c r="L386" t="str">
        <f>_xlfn.XLOOKUP(I386,_stats_lk_MeasureGroup[ID],_stats_lk_MeasureGroup[MeasureName])</f>
        <v>MentalHealthCausedProbs</v>
      </c>
    </row>
    <row r="387" spans="1:12" hidden="1" x14ac:dyDescent="0.35">
      <c r="A387">
        <v>389</v>
      </c>
      <c r="B387">
        <v>0.35</v>
      </c>
      <c r="C387">
        <v>0.18</v>
      </c>
      <c r="D387">
        <v>0.35</v>
      </c>
      <c r="E387">
        <v>10</v>
      </c>
      <c r="F387">
        <v>60</v>
      </c>
      <c r="G387">
        <v>26</v>
      </c>
      <c r="H387">
        <v>11</v>
      </c>
      <c r="I387">
        <v>11</v>
      </c>
      <c r="J387">
        <v>1</v>
      </c>
      <c r="K387" t="str">
        <f>_xlfn.XLOOKUP(E387,lk_Program[ID],lk_Program[Name])</f>
        <v>Goulburn Ice</v>
      </c>
      <c r="L387" t="str">
        <f>_xlfn.XLOOKUP(I387,_stats_lk_MeasureGroup[ID],_stats_lk_MeasureGroup[MeasureName])</f>
        <v>UseLedToProblemsWithFamilyFriend</v>
      </c>
    </row>
    <row r="388" spans="1:12" hidden="1" x14ac:dyDescent="0.35">
      <c r="A388">
        <v>390</v>
      </c>
      <c r="B388">
        <v>0</v>
      </c>
      <c r="C388">
        <v>0</v>
      </c>
      <c r="D388">
        <v>0</v>
      </c>
      <c r="E388">
        <v>5</v>
      </c>
      <c r="F388">
        <v>57</v>
      </c>
      <c r="G388">
        <v>1</v>
      </c>
      <c r="H388">
        <v>1</v>
      </c>
      <c r="I388">
        <v>11</v>
      </c>
      <c r="J388">
        <v>1</v>
      </c>
      <c r="K388" t="str">
        <f>_xlfn.XLOOKUP(E388,lk_Program[ID],lk_Program[Name])</f>
        <v>Eurobodalla</v>
      </c>
      <c r="L388" t="str">
        <f>_xlfn.XLOOKUP(I388,_stats_lk_MeasureGroup[ID],_stats_lk_MeasureGroup[MeasureName])</f>
        <v>UseLedToProblemsWithFamilyFriend</v>
      </c>
    </row>
    <row r="389" spans="1:12" hidden="1" x14ac:dyDescent="0.35">
      <c r="A389">
        <v>391</v>
      </c>
      <c r="B389">
        <v>0</v>
      </c>
      <c r="C389">
        <v>0</v>
      </c>
      <c r="D389">
        <v>0</v>
      </c>
      <c r="E389">
        <v>12</v>
      </c>
      <c r="F389">
        <v>180</v>
      </c>
      <c r="G389">
        <v>3</v>
      </c>
      <c r="H389">
        <v>1</v>
      </c>
      <c r="I389">
        <v>11</v>
      </c>
      <c r="J389">
        <v>1</v>
      </c>
      <c r="K389" t="str">
        <f>_xlfn.XLOOKUP(E389,lk_Program[ID],lk_Program[Name])</f>
        <v>Murrumbidgee Pre/Post</v>
      </c>
      <c r="L389" t="str">
        <f>_xlfn.XLOOKUP(I389,_stats_lk_MeasureGroup[ID],_stats_lk_MeasureGroup[MeasureName])</f>
        <v>UseLedToProblemsWithFamilyFriend</v>
      </c>
    </row>
    <row r="390" spans="1:12" hidden="1" x14ac:dyDescent="0.35">
      <c r="A390">
        <v>392</v>
      </c>
      <c r="B390">
        <v>1.04</v>
      </c>
      <c r="C390">
        <v>1</v>
      </c>
      <c r="D390">
        <v>0.74</v>
      </c>
      <c r="E390">
        <v>4</v>
      </c>
      <c r="F390">
        <v>24</v>
      </c>
      <c r="G390">
        <v>23</v>
      </c>
      <c r="H390">
        <v>8</v>
      </c>
      <c r="I390">
        <v>11</v>
      </c>
      <c r="J390">
        <v>1</v>
      </c>
      <c r="K390" t="str">
        <f>_xlfn.XLOOKUP(E390,lk_Program[ID],lk_Program[Name])</f>
        <v>Sapphire Health &amp; Wellbeing Service</v>
      </c>
      <c r="L390" t="str">
        <f>_xlfn.XLOOKUP(I390,_stats_lk_MeasureGroup[ID],_stats_lk_MeasureGroup[MeasureName])</f>
        <v>UseLedToProblemsWithFamilyFriend</v>
      </c>
    </row>
    <row r="391" spans="1:12" hidden="1" x14ac:dyDescent="0.35">
      <c r="A391">
        <v>393</v>
      </c>
      <c r="B391">
        <v>1</v>
      </c>
      <c r="D391">
        <v>0</v>
      </c>
      <c r="E391">
        <v>1</v>
      </c>
      <c r="F391">
        <v>101</v>
      </c>
      <c r="G391">
        <v>1</v>
      </c>
      <c r="H391">
        <v>0</v>
      </c>
      <c r="I391">
        <v>11</v>
      </c>
      <c r="J391">
        <v>1</v>
      </c>
      <c r="K391" t="str">
        <f>_xlfn.XLOOKUP(E391,lk_Program[ID],lk_Program[Name])</f>
        <v>TSS</v>
      </c>
      <c r="L391" t="str">
        <f>_xlfn.XLOOKUP(I391,_stats_lk_MeasureGroup[ID],_stats_lk_MeasureGroup[MeasureName])</f>
        <v>UseLedToProblemsWithFamilyFriend</v>
      </c>
    </row>
    <row r="392" spans="1:12" hidden="1" x14ac:dyDescent="0.35">
      <c r="A392">
        <v>394</v>
      </c>
      <c r="B392">
        <v>0.71</v>
      </c>
      <c r="C392">
        <v>0.5</v>
      </c>
      <c r="D392">
        <v>0.86</v>
      </c>
      <c r="E392">
        <v>10</v>
      </c>
      <c r="F392">
        <v>180</v>
      </c>
      <c r="G392">
        <v>7</v>
      </c>
      <c r="H392">
        <v>2</v>
      </c>
      <c r="I392">
        <v>11</v>
      </c>
      <c r="J392">
        <v>1</v>
      </c>
      <c r="K392" t="str">
        <f>_xlfn.XLOOKUP(E392,lk_Program[ID],lk_Program[Name])</f>
        <v>Goulburn Ice</v>
      </c>
      <c r="L392" t="str">
        <f>_xlfn.XLOOKUP(I392,_stats_lk_MeasureGroup[ID],_stats_lk_MeasureGroup[MeasureName])</f>
        <v>UseLedToProblemsWithFamilyFriend</v>
      </c>
    </row>
    <row r="393" spans="1:12" hidden="1" x14ac:dyDescent="0.35">
      <c r="A393">
        <v>395</v>
      </c>
      <c r="B393">
        <v>1</v>
      </c>
      <c r="C393">
        <v>0.67</v>
      </c>
      <c r="D393">
        <v>0</v>
      </c>
      <c r="E393">
        <v>5</v>
      </c>
      <c r="F393">
        <v>60</v>
      </c>
      <c r="G393">
        <v>3</v>
      </c>
      <c r="H393">
        <v>3</v>
      </c>
      <c r="I393">
        <v>11</v>
      </c>
      <c r="J393">
        <v>1</v>
      </c>
      <c r="K393" t="str">
        <f>_xlfn.XLOOKUP(E393,lk_Program[ID],lk_Program[Name])</f>
        <v>Eurobodalla</v>
      </c>
      <c r="L393" t="str">
        <f>_xlfn.XLOOKUP(I393,_stats_lk_MeasureGroup[ID],_stats_lk_MeasureGroup[MeasureName])</f>
        <v>UseLedToProblemsWithFamilyFriend</v>
      </c>
    </row>
    <row r="394" spans="1:12" hidden="1" x14ac:dyDescent="0.35">
      <c r="A394">
        <v>396</v>
      </c>
      <c r="B394">
        <v>0</v>
      </c>
      <c r="D394">
        <v>0</v>
      </c>
      <c r="E394">
        <v>5</v>
      </c>
      <c r="F394">
        <v>11</v>
      </c>
      <c r="G394">
        <v>1</v>
      </c>
      <c r="H394">
        <v>0</v>
      </c>
      <c r="I394">
        <v>11</v>
      </c>
      <c r="J394">
        <v>1</v>
      </c>
      <c r="K394" t="str">
        <f>_xlfn.XLOOKUP(E394,lk_Program[ID],lk_Program[Name])</f>
        <v>Eurobodalla</v>
      </c>
      <c r="L394" t="str">
        <f>_xlfn.XLOOKUP(I394,_stats_lk_MeasureGroup[ID],_stats_lk_MeasureGroup[MeasureName])</f>
        <v>UseLedToProblemsWithFamilyFriend</v>
      </c>
    </row>
    <row r="395" spans="1:12" hidden="1" x14ac:dyDescent="0.35">
      <c r="A395">
        <v>397</v>
      </c>
      <c r="B395">
        <v>0.6</v>
      </c>
      <c r="C395">
        <v>1</v>
      </c>
      <c r="D395">
        <v>0.8</v>
      </c>
      <c r="E395">
        <v>5</v>
      </c>
      <c r="F395">
        <v>180</v>
      </c>
      <c r="G395">
        <v>5</v>
      </c>
      <c r="H395">
        <v>3</v>
      </c>
      <c r="I395">
        <v>11</v>
      </c>
      <c r="J395">
        <v>1</v>
      </c>
      <c r="K395" t="str">
        <f>_xlfn.XLOOKUP(E395,lk_Program[ID],lk_Program[Name])</f>
        <v>Eurobodalla</v>
      </c>
      <c r="L395" t="str">
        <f>_xlfn.XLOOKUP(I395,_stats_lk_MeasureGroup[ID],_stats_lk_MeasureGroup[MeasureName])</f>
        <v>UseLedToProblemsWithFamilyFriend</v>
      </c>
    </row>
    <row r="396" spans="1:12" hidden="1" x14ac:dyDescent="0.35">
      <c r="A396">
        <v>398</v>
      </c>
      <c r="B396">
        <v>2</v>
      </c>
      <c r="D396">
        <v>2</v>
      </c>
      <c r="E396">
        <v>1</v>
      </c>
      <c r="F396">
        <v>18</v>
      </c>
      <c r="G396">
        <v>1</v>
      </c>
      <c r="H396">
        <v>0</v>
      </c>
      <c r="I396">
        <v>11</v>
      </c>
      <c r="J396">
        <v>1</v>
      </c>
      <c r="K396" t="str">
        <f>_xlfn.XLOOKUP(E396,lk_Program[ID],lk_Program[Name])</f>
        <v>TSS</v>
      </c>
      <c r="L396" t="str">
        <f>_xlfn.XLOOKUP(I396,_stats_lk_MeasureGroup[ID],_stats_lk_MeasureGroup[MeasureName])</f>
        <v>UseLedToProblemsWithFamilyFriend</v>
      </c>
    </row>
    <row r="397" spans="1:12" hidden="1" x14ac:dyDescent="0.35">
      <c r="A397">
        <v>399</v>
      </c>
      <c r="B397">
        <v>0</v>
      </c>
      <c r="D397">
        <v>0</v>
      </c>
      <c r="E397">
        <v>8</v>
      </c>
      <c r="F397">
        <v>24</v>
      </c>
      <c r="G397">
        <v>1</v>
      </c>
      <c r="H397">
        <v>0</v>
      </c>
      <c r="I397">
        <v>11</v>
      </c>
      <c r="J397">
        <v>1</v>
      </c>
      <c r="K397" t="str">
        <f>_xlfn.XLOOKUP(E397,lk_Program[ID],lk_Program[Name])</f>
        <v>Murrumbidgee Ice</v>
      </c>
      <c r="L397" t="str">
        <f>_xlfn.XLOOKUP(I397,_stats_lk_MeasureGroup[ID],_stats_lk_MeasureGroup[MeasureName])</f>
        <v>UseLedToProblemsWithFamilyFriend</v>
      </c>
    </row>
    <row r="398" spans="1:12" hidden="1" x14ac:dyDescent="0.35">
      <c r="A398">
        <v>400</v>
      </c>
      <c r="B398">
        <v>4</v>
      </c>
      <c r="D398">
        <v>2</v>
      </c>
      <c r="E398">
        <v>7</v>
      </c>
      <c r="F398">
        <v>37</v>
      </c>
      <c r="G398">
        <v>1</v>
      </c>
      <c r="H398">
        <v>0</v>
      </c>
      <c r="I398">
        <v>11</v>
      </c>
      <c r="J398">
        <v>1</v>
      </c>
      <c r="K398" t="str">
        <f>_xlfn.XLOOKUP(E398,lk_Program[ID],lk_Program[Name])</f>
        <v>Bega</v>
      </c>
      <c r="L398" t="str">
        <f>_xlfn.XLOOKUP(I398,_stats_lk_MeasureGroup[ID],_stats_lk_MeasureGroup[MeasureName])</f>
        <v>UseLedToProblemsWithFamilyFriend</v>
      </c>
    </row>
    <row r="399" spans="1:12" hidden="1" x14ac:dyDescent="0.35">
      <c r="A399">
        <v>401</v>
      </c>
      <c r="B399">
        <v>1</v>
      </c>
      <c r="D399">
        <v>0</v>
      </c>
      <c r="E399">
        <v>14</v>
      </c>
      <c r="F399">
        <v>180</v>
      </c>
      <c r="G399">
        <v>1</v>
      </c>
      <c r="H399">
        <v>0</v>
      </c>
      <c r="I399">
        <v>11</v>
      </c>
      <c r="J399">
        <v>1</v>
      </c>
      <c r="K399" t="str">
        <f>_xlfn.XLOOKUP(E399,lk_Program[ID],lk_Program[Name])</f>
        <v>Murrumbidgee Headspace Griffith</v>
      </c>
      <c r="L399" t="str">
        <f>_xlfn.XLOOKUP(I399,_stats_lk_MeasureGroup[ID],_stats_lk_MeasureGroup[MeasureName])</f>
        <v>UseLedToProblemsWithFamilyFriend</v>
      </c>
    </row>
    <row r="400" spans="1:12" hidden="1" x14ac:dyDescent="0.35">
      <c r="A400">
        <v>402</v>
      </c>
      <c r="B400">
        <v>0.67</v>
      </c>
      <c r="D400">
        <v>0.67</v>
      </c>
      <c r="E400">
        <v>13</v>
      </c>
      <c r="F400">
        <v>24</v>
      </c>
      <c r="G400">
        <v>3</v>
      </c>
      <c r="H400">
        <v>0</v>
      </c>
      <c r="I400">
        <v>11</v>
      </c>
      <c r="J400">
        <v>1</v>
      </c>
      <c r="K400" t="str">
        <f>_xlfn.XLOOKUP(E400,lk_Program[ID],lk_Program[Name])</f>
        <v>Murrumbidgee Work It Out</v>
      </c>
      <c r="L400" t="str">
        <f>_xlfn.XLOOKUP(I400,_stats_lk_MeasureGroup[ID],_stats_lk_MeasureGroup[MeasureName])</f>
        <v>UseLedToProblemsWithFamilyFriend</v>
      </c>
    </row>
    <row r="401" spans="1:12" hidden="1" x14ac:dyDescent="0.35">
      <c r="A401">
        <v>403</v>
      </c>
      <c r="B401">
        <v>3</v>
      </c>
      <c r="D401">
        <v>3</v>
      </c>
      <c r="E401">
        <v>9</v>
      </c>
      <c r="F401">
        <v>180</v>
      </c>
      <c r="G401">
        <v>1</v>
      </c>
      <c r="H401">
        <v>0</v>
      </c>
      <c r="I401">
        <v>11</v>
      </c>
      <c r="J401">
        <v>1</v>
      </c>
      <c r="K401" t="str">
        <f>_xlfn.XLOOKUP(E401,lk_Program[ID],lk_Program[Name])</f>
        <v>Goulburn General</v>
      </c>
      <c r="L401" t="str">
        <f>_xlfn.XLOOKUP(I401,_stats_lk_MeasureGroup[ID],_stats_lk_MeasureGroup[MeasureName])</f>
        <v>UseLedToProblemsWithFamilyFriend</v>
      </c>
    </row>
    <row r="402" spans="1:12" hidden="1" x14ac:dyDescent="0.35">
      <c r="A402">
        <v>404</v>
      </c>
      <c r="B402">
        <v>0</v>
      </c>
      <c r="D402">
        <v>0</v>
      </c>
      <c r="E402">
        <v>14</v>
      </c>
      <c r="F402">
        <v>57</v>
      </c>
      <c r="G402">
        <v>1</v>
      </c>
      <c r="H402">
        <v>0</v>
      </c>
      <c r="I402">
        <v>11</v>
      </c>
      <c r="J402">
        <v>1</v>
      </c>
      <c r="K402" t="str">
        <f>_xlfn.XLOOKUP(E402,lk_Program[ID],lk_Program[Name])</f>
        <v>Murrumbidgee Headspace Griffith</v>
      </c>
      <c r="L402" t="str">
        <f>_xlfn.XLOOKUP(I402,_stats_lk_MeasureGroup[ID],_stats_lk_MeasureGroup[MeasureName])</f>
        <v>UseLedToProblemsWithFamilyFriend</v>
      </c>
    </row>
    <row r="403" spans="1:12" hidden="1" x14ac:dyDescent="0.35">
      <c r="A403">
        <v>405</v>
      </c>
      <c r="B403">
        <v>0.81</v>
      </c>
      <c r="C403">
        <v>0.43</v>
      </c>
      <c r="D403">
        <v>0.1</v>
      </c>
      <c r="E403">
        <v>1</v>
      </c>
      <c r="F403">
        <v>24</v>
      </c>
      <c r="G403">
        <v>21</v>
      </c>
      <c r="H403">
        <v>7</v>
      </c>
      <c r="I403">
        <v>11</v>
      </c>
      <c r="J403">
        <v>1</v>
      </c>
      <c r="K403" t="str">
        <f>_xlfn.XLOOKUP(E403,lk_Program[ID],lk_Program[Name])</f>
        <v>TSS</v>
      </c>
      <c r="L403" t="str">
        <f>_xlfn.XLOOKUP(I403,_stats_lk_MeasureGroup[ID],_stats_lk_MeasureGroup[MeasureName])</f>
        <v>UseLedToProblemsWithFamilyFriend</v>
      </c>
    </row>
    <row r="404" spans="1:12" hidden="1" x14ac:dyDescent="0.35">
      <c r="A404">
        <v>406</v>
      </c>
      <c r="B404">
        <v>2</v>
      </c>
      <c r="C404">
        <v>0</v>
      </c>
      <c r="D404">
        <v>0.5</v>
      </c>
      <c r="E404">
        <v>7</v>
      </c>
      <c r="F404">
        <v>180</v>
      </c>
      <c r="G404">
        <v>2</v>
      </c>
      <c r="H404">
        <v>1</v>
      </c>
      <c r="I404">
        <v>11</v>
      </c>
      <c r="J404">
        <v>1</v>
      </c>
      <c r="K404" t="str">
        <f>_xlfn.XLOOKUP(E404,lk_Program[ID],lk_Program[Name])</f>
        <v>Bega</v>
      </c>
      <c r="L404" t="str">
        <f>_xlfn.XLOOKUP(I404,_stats_lk_MeasureGroup[ID],_stats_lk_MeasureGroup[MeasureName])</f>
        <v>UseLedToProblemsWithFamilyFriend</v>
      </c>
    </row>
    <row r="405" spans="1:12" hidden="1" x14ac:dyDescent="0.35">
      <c r="A405">
        <v>407</v>
      </c>
      <c r="B405">
        <v>0</v>
      </c>
      <c r="D405">
        <v>0</v>
      </c>
      <c r="E405">
        <v>12</v>
      </c>
      <c r="F405">
        <v>60</v>
      </c>
      <c r="G405">
        <v>1</v>
      </c>
      <c r="H405">
        <v>0</v>
      </c>
      <c r="I405">
        <v>11</v>
      </c>
      <c r="J405">
        <v>1</v>
      </c>
      <c r="K405" t="str">
        <f>_xlfn.XLOOKUP(E405,lk_Program[ID],lk_Program[Name])</f>
        <v>Murrumbidgee Pre/Post</v>
      </c>
      <c r="L405" t="str">
        <f>_xlfn.XLOOKUP(I405,_stats_lk_MeasureGroup[ID],_stats_lk_MeasureGroup[MeasureName])</f>
        <v>UseLedToProblemsWithFamilyFriend</v>
      </c>
    </row>
    <row r="406" spans="1:12" hidden="1" x14ac:dyDescent="0.35">
      <c r="A406">
        <v>408</v>
      </c>
      <c r="B406">
        <v>0.5</v>
      </c>
      <c r="D406">
        <v>0.5</v>
      </c>
      <c r="E406">
        <v>14</v>
      </c>
      <c r="F406">
        <v>60</v>
      </c>
      <c r="G406">
        <v>2</v>
      </c>
      <c r="H406">
        <v>0</v>
      </c>
      <c r="I406">
        <v>11</v>
      </c>
      <c r="J406">
        <v>1</v>
      </c>
      <c r="K406" t="str">
        <f>_xlfn.XLOOKUP(E406,lk_Program[ID],lk_Program[Name])</f>
        <v>Murrumbidgee Headspace Griffith</v>
      </c>
      <c r="L406" t="str">
        <f>_xlfn.XLOOKUP(I406,_stats_lk_MeasureGroup[ID],_stats_lk_MeasureGroup[MeasureName])</f>
        <v>UseLedToProblemsWithFamilyFriend</v>
      </c>
    </row>
    <row r="407" spans="1:12" hidden="1" x14ac:dyDescent="0.35">
      <c r="A407">
        <v>409</v>
      </c>
      <c r="B407">
        <v>0</v>
      </c>
      <c r="D407">
        <v>0</v>
      </c>
      <c r="E407">
        <v>12</v>
      </c>
      <c r="F407">
        <v>190</v>
      </c>
      <c r="G407">
        <v>1</v>
      </c>
      <c r="H407">
        <v>0</v>
      </c>
      <c r="I407">
        <v>11</v>
      </c>
      <c r="J407">
        <v>1</v>
      </c>
      <c r="K407" t="str">
        <f>_xlfn.XLOOKUP(E407,lk_Program[ID],lk_Program[Name])</f>
        <v>Murrumbidgee Pre/Post</v>
      </c>
      <c r="L407" t="str">
        <f>_xlfn.XLOOKUP(I407,_stats_lk_MeasureGroup[ID],_stats_lk_MeasureGroup[MeasureName])</f>
        <v>UseLedToProblemsWithFamilyFriend</v>
      </c>
    </row>
    <row r="408" spans="1:12" hidden="1" x14ac:dyDescent="0.35">
      <c r="A408">
        <v>410</v>
      </c>
      <c r="B408">
        <v>0</v>
      </c>
      <c r="D408">
        <v>0</v>
      </c>
      <c r="E408">
        <v>5</v>
      </c>
      <c r="F408">
        <v>101</v>
      </c>
      <c r="G408">
        <v>3</v>
      </c>
      <c r="H408">
        <v>0</v>
      </c>
      <c r="I408">
        <v>11</v>
      </c>
      <c r="J408">
        <v>1</v>
      </c>
      <c r="K408" t="str">
        <f>_xlfn.XLOOKUP(E408,lk_Program[ID],lk_Program[Name])</f>
        <v>Eurobodalla</v>
      </c>
      <c r="L408" t="str">
        <f>_xlfn.XLOOKUP(I408,_stats_lk_MeasureGroup[ID],_stats_lk_MeasureGroup[MeasureName])</f>
        <v>UseLedToProblemsWithFamilyFriend</v>
      </c>
    </row>
    <row r="409" spans="1:12" hidden="1" x14ac:dyDescent="0.35">
      <c r="A409">
        <v>411</v>
      </c>
      <c r="B409">
        <v>0.5</v>
      </c>
      <c r="C409">
        <v>1</v>
      </c>
      <c r="D409">
        <v>0.5</v>
      </c>
      <c r="E409">
        <v>4</v>
      </c>
      <c r="F409">
        <v>60</v>
      </c>
      <c r="G409">
        <v>2</v>
      </c>
      <c r="H409">
        <v>1</v>
      </c>
      <c r="I409">
        <v>11</v>
      </c>
      <c r="J409">
        <v>1</v>
      </c>
      <c r="K409" t="str">
        <f>_xlfn.XLOOKUP(E409,lk_Program[ID],lk_Program[Name])</f>
        <v>Sapphire Health &amp; Wellbeing Service</v>
      </c>
      <c r="L409" t="str">
        <f>_xlfn.XLOOKUP(I409,_stats_lk_MeasureGroup[ID],_stats_lk_MeasureGroup[MeasureName])</f>
        <v>UseLedToProblemsWithFamilyFriend</v>
      </c>
    </row>
    <row r="410" spans="1:12" hidden="1" x14ac:dyDescent="0.35">
      <c r="A410">
        <v>412</v>
      </c>
      <c r="B410">
        <v>1.04</v>
      </c>
      <c r="C410">
        <v>0.92</v>
      </c>
      <c r="D410">
        <v>0.35</v>
      </c>
      <c r="E410">
        <v>5</v>
      </c>
      <c r="F410">
        <v>24</v>
      </c>
      <c r="G410">
        <v>23</v>
      </c>
      <c r="H410">
        <v>13</v>
      </c>
      <c r="I410">
        <v>11</v>
      </c>
      <c r="J410">
        <v>1</v>
      </c>
      <c r="K410" t="str">
        <f>_xlfn.XLOOKUP(E410,lk_Program[ID],lk_Program[Name])</f>
        <v>Eurobodalla</v>
      </c>
      <c r="L410" t="str">
        <f>_xlfn.XLOOKUP(I410,_stats_lk_MeasureGroup[ID],_stats_lk_MeasureGroup[MeasureName])</f>
        <v>UseLedToProblemsWithFamilyFriend</v>
      </c>
    </row>
    <row r="411" spans="1:12" hidden="1" x14ac:dyDescent="0.35">
      <c r="A411">
        <v>413</v>
      </c>
      <c r="B411">
        <v>1.25</v>
      </c>
      <c r="C411">
        <v>0</v>
      </c>
      <c r="D411">
        <v>0.5</v>
      </c>
      <c r="E411">
        <v>4</v>
      </c>
      <c r="F411">
        <v>180</v>
      </c>
      <c r="G411">
        <v>4</v>
      </c>
      <c r="H411">
        <v>1</v>
      </c>
      <c r="I411">
        <v>11</v>
      </c>
      <c r="J411">
        <v>1</v>
      </c>
      <c r="K411" t="str">
        <f>_xlfn.XLOOKUP(E411,lk_Program[ID],lk_Program[Name])</f>
        <v>Sapphire Health &amp; Wellbeing Service</v>
      </c>
      <c r="L411" t="str">
        <f>_xlfn.XLOOKUP(I411,_stats_lk_MeasureGroup[ID],_stats_lk_MeasureGroup[MeasureName])</f>
        <v>UseLedToProblemsWithFamilyFriend</v>
      </c>
    </row>
    <row r="412" spans="1:12" hidden="1" x14ac:dyDescent="0.35">
      <c r="A412">
        <v>414</v>
      </c>
      <c r="B412">
        <v>0.5</v>
      </c>
      <c r="D412">
        <v>0.5</v>
      </c>
      <c r="E412">
        <v>10</v>
      </c>
      <c r="F412">
        <v>24</v>
      </c>
      <c r="G412">
        <v>2</v>
      </c>
      <c r="H412">
        <v>0</v>
      </c>
      <c r="I412">
        <v>11</v>
      </c>
      <c r="J412">
        <v>1</v>
      </c>
      <c r="K412" t="str">
        <f>_xlfn.XLOOKUP(E412,lk_Program[ID],lk_Program[Name])</f>
        <v>Goulburn Ice</v>
      </c>
      <c r="L412" t="str">
        <f>_xlfn.XLOOKUP(I412,_stats_lk_MeasureGroup[ID],_stats_lk_MeasureGroup[MeasureName])</f>
        <v>UseLedToProblemsWithFamilyFriend</v>
      </c>
    </row>
    <row r="413" spans="1:12" hidden="1" x14ac:dyDescent="0.35">
      <c r="A413">
        <v>415</v>
      </c>
      <c r="B413">
        <v>1.4</v>
      </c>
      <c r="C413">
        <v>0</v>
      </c>
      <c r="D413">
        <v>0.6</v>
      </c>
      <c r="E413">
        <v>12</v>
      </c>
      <c r="F413">
        <v>24</v>
      </c>
      <c r="G413">
        <v>5</v>
      </c>
      <c r="H413">
        <v>3</v>
      </c>
      <c r="I413">
        <v>11</v>
      </c>
      <c r="J413">
        <v>1</v>
      </c>
      <c r="K413" t="str">
        <f>_xlfn.XLOOKUP(E413,lk_Program[ID],lk_Program[Name])</f>
        <v>Murrumbidgee Pre/Post</v>
      </c>
      <c r="L413" t="str">
        <f>_xlfn.XLOOKUP(I413,_stats_lk_MeasureGroup[ID],_stats_lk_MeasureGroup[MeasureName])</f>
        <v>UseLedToProblemsWithFamilyFriend</v>
      </c>
    </row>
    <row r="414" spans="1:12" hidden="1" x14ac:dyDescent="0.35">
      <c r="A414">
        <v>416</v>
      </c>
      <c r="B414">
        <v>0</v>
      </c>
      <c r="C414">
        <v>0</v>
      </c>
      <c r="D414">
        <v>3</v>
      </c>
      <c r="E414">
        <v>4</v>
      </c>
      <c r="F414">
        <v>57</v>
      </c>
      <c r="G414">
        <v>1</v>
      </c>
      <c r="H414">
        <v>1</v>
      </c>
      <c r="I414">
        <v>11</v>
      </c>
      <c r="J414">
        <v>1</v>
      </c>
      <c r="K414" t="str">
        <f>_xlfn.XLOOKUP(E414,lk_Program[ID],lk_Program[Name])</f>
        <v>Sapphire Health &amp; Wellbeing Service</v>
      </c>
      <c r="L414" t="str">
        <f>_xlfn.XLOOKUP(I414,_stats_lk_MeasureGroup[ID],_stats_lk_MeasureGroup[MeasureName])</f>
        <v>UseLedToProblemsWithFamilyFriend</v>
      </c>
    </row>
    <row r="415" spans="1:12" hidden="1" x14ac:dyDescent="0.35">
      <c r="A415">
        <v>417</v>
      </c>
      <c r="B415">
        <v>0.33</v>
      </c>
      <c r="C415">
        <v>0</v>
      </c>
      <c r="D415">
        <v>0.22</v>
      </c>
      <c r="E415">
        <v>13</v>
      </c>
      <c r="F415">
        <v>60</v>
      </c>
      <c r="G415">
        <v>9</v>
      </c>
      <c r="H415">
        <v>2</v>
      </c>
      <c r="I415">
        <v>11</v>
      </c>
      <c r="J415">
        <v>1</v>
      </c>
      <c r="K415" t="str">
        <f>_xlfn.XLOOKUP(E415,lk_Program[ID],lk_Program[Name])</f>
        <v>Murrumbidgee Work It Out</v>
      </c>
      <c r="L415" t="str">
        <f>_xlfn.XLOOKUP(I415,_stats_lk_MeasureGroup[ID],_stats_lk_MeasureGroup[MeasureName])</f>
        <v>UseLedToProblemsWithFamilyFriend</v>
      </c>
    </row>
    <row r="416" spans="1:12" hidden="1" x14ac:dyDescent="0.35">
      <c r="A416">
        <v>418</v>
      </c>
      <c r="B416">
        <v>0</v>
      </c>
      <c r="D416">
        <v>0</v>
      </c>
      <c r="E416">
        <v>12</v>
      </c>
      <c r="F416">
        <v>59</v>
      </c>
      <c r="G416">
        <v>1</v>
      </c>
      <c r="H416">
        <v>0</v>
      </c>
      <c r="I416">
        <v>11</v>
      </c>
      <c r="J416">
        <v>1</v>
      </c>
      <c r="K416" t="str">
        <f>_xlfn.XLOOKUP(E416,lk_Program[ID],lk_Program[Name])</f>
        <v>Murrumbidgee Pre/Post</v>
      </c>
      <c r="L416" t="str">
        <f>_xlfn.XLOOKUP(I416,_stats_lk_MeasureGroup[ID],_stats_lk_MeasureGroup[MeasureName])</f>
        <v>UseLedToProblemsWithFamilyFriend</v>
      </c>
    </row>
    <row r="417" spans="1:12" hidden="1" x14ac:dyDescent="0.35">
      <c r="A417">
        <v>419</v>
      </c>
      <c r="B417">
        <v>1</v>
      </c>
      <c r="C417">
        <v>0</v>
      </c>
      <c r="D417">
        <v>0</v>
      </c>
      <c r="E417">
        <v>10</v>
      </c>
      <c r="F417">
        <v>71</v>
      </c>
      <c r="G417">
        <v>1</v>
      </c>
      <c r="H417">
        <v>1</v>
      </c>
      <c r="I417">
        <v>11</v>
      </c>
      <c r="J417">
        <v>1</v>
      </c>
      <c r="K417" t="str">
        <f>_xlfn.XLOOKUP(E417,lk_Program[ID],lk_Program[Name])</f>
        <v>Goulburn Ice</v>
      </c>
      <c r="L417" t="str">
        <f>_xlfn.XLOOKUP(I417,_stats_lk_MeasureGroup[ID],_stats_lk_MeasureGroup[MeasureName])</f>
        <v>UseLedToProblemsWithFamilyFriend</v>
      </c>
    </row>
    <row r="418" spans="1:12" hidden="1" x14ac:dyDescent="0.35">
      <c r="A418">
        <v>420</v>
      </c>
      <c r="B418">
        <v>1.5</v>
      </c>
      <c r="C418">
        <v>1</v>
      </c>
      <c r="D418">
        <v>1.1000000000000001</v>
      </c>
      <c r="E418">
        <v>1</v>
      </c>
      <c r="F418">
        <v>180</v>
      </c>
      <c r="G418">
        <v>10</v>
      </c>
      <c r="H418">
        <v>4</v>
      </c>
      <c r="I418">
        <v>11</v>
      </c>
      <c r="J418">
        <v>1</v>
      </c>
      <c r="K418" t="str">
        <f>_xlfn.XLOOKUP(E418,lk_Program[ID],lk_Program[Name])</f>
        <v>TSS</v>
      </c>
      <c r="L418" t="str">
        <f>_xlfn.XLOOKUP(I418,_stats_lk_MeasureGroup[ID],_stats_lk_MeasureGroup[MeasureName])</f>
        <v>UseLedToProblemsWithFamilyFriend</v>
      </c>
    </row>
    <row r="419" spans="1:12" hidden="1" x14ac:dyDescent="0.35">
      <c r="A419">
        <v>421</v>
      </c>
      <c r="B419">
        <v>2</v>
      </c>
      <c r="D419">
        <v>2</v>
      </c>
      <c r="E419">
        <v>8</v>
      </c>
      <c r="F419">
        <v>57</v>
      </c>
      <c r="G419">
        <v>2</v>
      </c>
      <c r="H419">
        <v>0</v>
      </c>
      <c r="I419">
        <v>11</v>
      </c>
      <c r="J419">
        <v>1</v>
      </c>
      <c r="K419" t="str">
        <f>_xlfn.XLOOKUP(E419,lk_Program[ID],lk_Program[Name])</f>
        <v>Murrumbidgee Ice</v>
      </c>
      <c r="L419" t="str">
        <f>_xlfn.XLOOKUP(I419,_stats_lk_MeasureGroup[ID],_stats_lk_MeasureGroup[MeasureName])</f>
        <v>UseLedToProblemsWithFamilyFriend</v>
      </c>
    </row>
    <row r="420" spans="1:12" hidden="1" x14ac:dyDescent="0.35">
      <c r="A420">
        <v>422</v>
      </c>
      <c r="B420">
        <v>0</v>
      </c>
      <c r="D420">
        <v>0</v>
      </c>
      <c r="E420">
        <v>1</v>
      </c>
      <c r="F420">
        <v>11</v>
      </c>
      <c r="G420">
        <v>1</v>
      </c>
      <c r="H420">
        <v>0</v>
      </c>
      <c r="I420">
        <v>11</v>
      </c>
      <c r="J420">
        <v>1</v>
      </c>
      <c r="K420" t="str">
        <f>_xlfn.XLOOKUP(E420,lk_Program[ID],lk_Program[Name])</f>
        <v>TSS</v>
      </c>
      <c r="L420" t="str">
        <f>_xlfn.XLOOKUP(I420,_stats_lk_MeasureGroup[ID],_stats_lk_MeasureGroup[MeasureName])</f>
        <v>UseLedToProblemsWithFamilyFriend</v>
      </c>
    </row>
    <row r="421" spans="1:12" hidden="1" x14ac:dyDescent="0.35">
      <c r="A421">
        <v>423</v>
      </c>
      <c r="B421">
        <v>0.5</v>
      </c>
      <c r="D421">
        <v>0.5</v>
      </c>
      <c r="E421">
        <v>1</v>
      </c>
      <c r="F421">
        <v>60</v>
      </c>
      <c r="G421">
        <v>2</v>
      </c>
      <c r="H421">
        <v>0</v>
      </c>
      <c r="I421">
        <v>11</v>
      </c>
      <c r="J421">
        <v>1</v>
      </c>
      <c r="K421" t="str">
        <f>_xlfn.XLOOKUP(E421,lk_Program[ID],lk_Program[Name])</f>
        <v>TSS</v>
      </c>
      <c r="L421" t="str">
        <f>_xlfn.XLOOKUP(I421,_stats_lk_MeasureGroup[ID],_stats_lk_MeasureGroup[MeasureName])</f>
        <v>UseLedToProblemsWithFamilyFriend</v>
      </c>
    </row>
    <row r="422" spans="1:12" hidden="1" x14ac:dyDescent="0.35">
      <c r="A422">
        <v>424</v>
      </c>
      <c r="B422">
        <v>0</v>
      </c>
      <c r="D422">
        <v>0</v>
      </c>
      <c r="E422">
        <v>13</v>
      </c>
      <c r="F422">
        <v>57</v>
      </c>
      <c r="G422">
        <v>1</v>
      </c>
      <c r="H422">
        <v>0</v>
      </c>
      <c r="I422">
        <v>11</v>
      </c>
      <c r="J422">
        <v>1</v>
      </c>
      <c r="K422" t="str">
        <f>_xlfn.XLOOKUP(E422,lk_Program[ID],lk_Program[Name])</f>
        <v>Murrumbidgee Work It Out</v>
      </c>
      <c r="L422" t="str">
        <f>_xlfn.XLOOKUP(I422,_stats_lk_MeasureGroup[ID],_stats_lk_MeasureGroup[MeasureName])</f>
        <v>UseLedToProblemsWithFamilyFriend</v>
      </c>
    </row>
    <row r="423" spans="1:12" hidden="1" x14ac:dyDescent="0.35">
      <c r="A423">
        <v>425</v>
      </c>
      <c r="B423">
        <v>0</v>
      </c>
      <c r="D423">
        <v>0</v>
      </c>
      <c r="E423">
        <v>13</v>
      </c>
      <c r="F423">
        <v>180</v>
      </c>
      <c r="G423">
        <v>1</v>
      </c>
      <c r="H423">
        <v>0</v>
      </c>
      <c r="I423">
        <v>11</v>
      </c>
      <c r="J423">
        <v>1</v>
      </c>
      <c r="K423" t="str">
        <f>_xlfn.XLOOKUP(E423,lk_Program[ID],lk_Program[Name])</f>
        <v>Murrumbidgee Work It Out</v>
      </c>
      <c r="L423" t="str">
        <f>_xlfn.XLOOKUP(I423,_stats_lk_MeasureGroup[ID],_stats_lk_MeasureGroup[MeasureName])</f>
        <v>UseLedToProblemsWithFamilyFriend</v>
      </c>
    </row>
    <row r="424" spans="1:12" hidden="1" x14ac:dyDescent="0.35">
      <c r="A424">
        <v>426</v>
      </c>
      <c r="B424">
        <v>1.17</v>
      </c>
      <c r="C424">
        <v>1</v>
      </c>
      <c r="D424">
        <v>0.83</v>
      </c>
      <c r="E424">
        <v>7</v>
      </c>
      <c r="F424">
        <v>24</v>
      </c>
      <c r="G424">
        <v>6</v>
      </c>
      <c r="H424">
        <v>1</v>
      </c>
      <c r="I424">
        <v>11</v>
      </c>
      <c r="J424">
        <v>1</v>
      </c>
      <c r="K424" t="str">
        <f>_xlfn.XLOOKUP(E424,lk_Program[ID],lk_Program[Name])</f>
        <v>Bega</v>
      </c>
      <c r="L424" t="str">
        <f>_xlfn.XLOOKUP(I424,_stats_lk_MeasureGroup[ID],_stats_lk_MeasureGroup[MeasureName])</f>
        <v>UseLedToProblemsWithFamilyFriend</v>
      </c>
    </row>
    <row r="425" spans="1:12" hidden="1" x14ac:dyDescent="0.35">
      <c r="A425">
        <v>427</v>
      </c>
      <c r="B425">
        <v>0</v>
      </c>
      <c r="D425">
        <v>0</v>
      </c>
      <c r="E425">
        <v>6</v>
      </c>
      <c r="F425">
        <v>60</v>
      </c>
      <c r="G425">
        <v>1</v>
      </c>
      <c r="H425">
        <v>0</v>
      </c>
      <c r="I425">
        <v>11</v>
      </c>
      <c r="J425">
        <v>1</v>
      </c>
      <c r="K425" t="str">
        <f>_xlfn.XLOOKUP(E425,lk_Program[ID],lk_Program[Name])</f>
        <v>Monaro</v>
      </c>
      <c r="L425" t="str">
        <f>_xlfn.XLOOKUP(I425,_stats_lk_MeasureGroup[ID],_stats_lk_MeasureGroup[MeasureName])</f>
        <v>UseLedToProblemsWithFamilyFriend</v>
      </c>
    </row>
    <row r="426" spans="1:12" hidden="1" x14ac:dyDescent="0.35">
      <c r="A426">
        <v>428</v>
      </c>
      <c r="B426">
        <v>0.44</v>
      </c>
      <c r="C426">
        <v>0.14000000000000001</v>
      </c>
      <c r="D426">
        <v>0.44</v>
      </c>
      <c r="E426">
        <v>8</v>
      </c>
      <c r="F426">
        <v>60</v>
      </c>
      <c r="G426">
        <v>25</v>
      </c>
      <c r="H426">
        <v>7</v>
      </c>
      <c r="I426">
        <v>11</v>
      </c>
      <c r="J426">
        <v>1</v>
      </c>
      <c r="K426" t="str">
        <f>_xlfn.XLOOKUP(E426,lk_Program[ID],lk_Program[Name])</f>
        <v>Murrumbidgee Ice</v>
      </c>
      <c r="L426" t="str">
        <f>_xlfn.XLOOKUP(I426,_stats_lk_MeasureGroup[ID],_stats_lk_MeasureGroup[MeasureName])</f>
        <v>UseLedToProblemsWithFamilyFriend</v>
      </c>
    </row>
    <row r="427" spans="1:12" hidden="1" x14ac:dyDescent="0.35">
      <c r="A427">
        <v>429</v>
      </c>
      <c r="B427">
        <v>0</v>
      </c>
      <c r="D427">
        <v>0</v>
      </c>
      <c r="E427">
        <v>9</v>
      </c>
      <c r="F427">
        <v>101</v>
      </c>
      <c r="G427">
        <v>1</v>
      </c>
      <c r="H427">
        <v>0</v>
      </c>
      <c r="I427">
        <v>11</v>
      </c>
      <c r="J427">
        <v>1</v>
      </c>
      <c r="K427" t="str">
        <f>_xlfn.XLOOKUP(E427,lk_Program[ID],lk_Program[Name])</f>
        <v>Goulburn General</v>
      </c>
      <c r="L427" t="str">
        <f>_xlfn.XLOOKUP(I427,_stats_lk_MeasureGroup[ID],_stats_lk_MeasureGroup[MeasureName])</f>
        <v>UseLedToProblemsWithFamilyFriend</v>
      </c>
    </row>
    <row r="428" spans="1:12" hidden="1" x14ac:dyDescent="0.35">
      <c r="A428">
        <v>430</v>
      </c>
      <c r="B428">
        <v>0.5</v>
      </c>
      <c r="D428">
        <v>0.5</v>
      </c>
      <c r="E428">
        <v>8</v>
      </c>
      <c r="F428">
        <v>180</v>
      </c>
      <c r="G428">
        <v>2</v>
      </c>
      <c r="H428">
        <v>0</v>
      </c>
      <c r="I428">
        <v>11</v>
      </c>
      <c r="J428">
        <v>1</v>
      </c>
      <c r="K428" t="str">
        <f>_xlfn.XLOOKUP(E428,lk_Program[ID],lk_Program[Name])</f>
        <v>Murrumbidgee Ice</v>
      </c>
      <c r="L428" t="str">
        <f>_xlfn.XLOOKUP(I428,_stats_lk_MeasureGroup[ID],_stats_lk_MeasureGroup[MeasureName])</f>
        <v>UseLedToProblemsWithFamilyFriend</v>
      </c>
    </row>
    <row r="429" spans="1:12" hidden="1" x14ac:dyDescent="0.35">
      <c r="A429">
        <v>431</v>
      </c>
      <c r="B429">
        <v>0.8</v>
      </c>
      <c r="C429">
        <v>0</v>
      </c>
      <c r="D429">
        <v>0.6</v>
      </c>
      <c r="E429">
        <v>9</v>
      </c>
      <c r="F429">
        <v>24</v>
      </c>
      <c r="G429">
        <v>5</v>
      </c>
      <c r="H429">
        <v>1</v>
      </c>
      <c r="I429">
        <v>11</v>
      </c>
      <c r="J429">
        <v>1</v>
      </c>
      <c r="K429" t="str">
        <f>_xlfn.XLOOKUP(E429,lk_Program[ID],lk_Program[Name])</f>
        <v>Goulburn General</v>
      </c>
      <c r="L429" t="str">
        <f>_xlfn.XLOOKUP(I429,_stats_lk_MeasureGroup[ID],_stats_lk_MeasureGroup[MeasureName])</f>
        <v>UseLedToProblemsWithFamilyFriend</v>
      </c>
    </row>
    <row r="430" spans="1:12" hidden="1" x14ac:dyDescent="0.35">
      <c r="A430">
        <v>432</v>
      </c>
      <c r="B430">
        <v>0</v>
      </c>
      <c r="C430">
        <v>0</v>
      </c>
      <c r="D430">
        <v>0.33</v>
      </c>
      <c r="E430">
        <v>12</v>
      </c>
      <c r="F430">
        <v>180</v>
      </c>
      <c r="G430">
        <v>3</v>
      </c>
      <c r="H430">
        <v>1</v>
      </c>
      <c r="I430">
        <v>12</v>
      </c>
      <c r="J430">
        <v>1</v>
      </c>
      <c r="K430" t="str">
        <f>_xlfn.XLOOKUP(E430,lk_Program[ID],lk_Program[Name])</f>
        <v>Murrumbidgee Pre/Post</v>
      </c>
      <c r="L430" t="str">
        <f>_xlfn.XLOOKUP(I430,_stats_lk_MeasureGroup[ID],_stats_lk_MeasureGroup[MeasureName])</f>
        <v>DailyLivingImpacted</v>
      </c>
    </row>
    <row r="431" spans="1:12" hidden="1" x14ac:dyDescent="0.35">
      <c r="A431">
        <v>433</v>
      </c>
      <c r="B431">
        <v>0.67</v>
      </c>
      <c r="C431">
        <v>0.33</v>
      </c>
      <c r="D431">
        <v>0.67</v>
      </c>
      <c r="E431">
        <v>5</v>
      </c>
      <c r="F431">
        <v>60</v>
      </c>
      <c r="G431">
        <v>3</v>
      </c>
      <c r="H431">
        <v>3</v>
      </c>
      <c r="I431">
        <v>12</v>
      </c>
      <c r="J431">
        <v>1</v>
      </c>
      <c r="K431" t="str">
        <f>_xlfn.XLOOKUP(E431,lk_Program[ID],lk_Program[Name])</f>
        <v>Eurobodalla</v>
      </c>
      <c r="L431" t="str">
        <f>_xlfn.XLOOKUP(I431,_stats_lk_MeasureGroup[ID],_stats_lk_MeasureGroup[MeasureName])</f>
        <v>DailyLivingImpacted</v>
      </c>
    </row>
    <row r="432" spans="1:12" hidden="1" x14ac:dyDescent="0.35">
      <c r="A432">
        <v>434</v>
      </c>
      <c r="B432">
        <v>1</v>
      </c>
      <c r="D432">
        <v>0</v>
      </c>
      <c r="E432">
        <v>1</v>
      </c>
      <c r="F432">
        <v>101</v>
      </c>
      <c r="G432">
        <v>1</v>
      </c>
      <c r="H432">
        <v>0</v>
      </c>
      <c r="I432">
        <v>12</v>
      </c>
      <c r="J432">
        <v>1</v>
      </c>
      <c r="K432" t="str">
        <f>_xlfn.XLOOKUP(E432,lk_Program[ID],lk_Program[Name])</f>
        <v>TSS</v>
      </c>
      <c r="L432" t="str">
        <f>_xlfn.XLOOKUP(I432,_stats_lk_MeasureGroup[ID],_stats_lk_MeasureGroup[MeasureName])</f>
        <v>DailyLivingImpacted</v>
      </c>
    </row>
    <row r="433" spans="1:12" hidden="1" x14ac:dyDescent="0.35">
      <c r="A433">
        <v>435</v>
      </c>
      <c r="B433">
        <v>3</v>
      </c>
      <c r="C433">
        <v>0</v>
      </c>
      <c r="D433">
        <v>0</v>
      </c>
      <c r="E433">
        <v>7</v>
      </c>
      <c r="F433">
        <v>180</v>
      </c>
      <c r="G433">
        <v>2</v>
      </c>
      <c r="H433">
        <v>1</v>
      </c>
      <c r="I433">
        <v>12</v>
      </c>
      <c r="J433">
        <v>1</v>
      </c>
      <c r="K433" t="str">
        <f>_xlfn.XLOOKUP(E433,lk_Program[ID],lk_Program[Name])</f>
        <v>Bega</v>
      </c>
      <c r="L433" t="str">
        <f>_xlfn.XLOOKUP(I433,_stats_lk_MeasureGroup[ID],_stats_lk_MeasureGroup[MeasureName])</f>
        <v>DailyLivingImpacted</v>
      </c>
    </row>
    <row r="434" spans="1:12" hidden="1" x14ac:dyDescent="0.35">
      <c r="A434">
        <v>436</v>
      </c>
      <c r="B434">
        <v>0.65</v>
      </c>
      <c r="C434">
        <v>0.36</v>
      </c>
      <c r="D434">
        <v>0.27</v>
      </c>
      <c r="E434">
        <v>10</v>
      </c>
      <c r="F434">
        <v>60</v>
      </c>
      <c r="G434">
        <v>26</v>
      </c>
      <c r="H434">
        <v>11</v>
      </c>
      <c r="I434">
        <v>12</v>
      </c>
      <c r="J434">
        <v>1</v>
      </c>
      <c r="K434" t="str">
        <f>_xlfn.XLOOKUP(E434,lk_Program[ID],lk_Program[Name])</f>
        <v>Goulburn Ice</v>
      </c>
      <c r="L434" t="str">
        <f>_xlfn.XLOOKUP(I434,_stats_lk_MeasureGroup[ID],_stats_lk_MeasureGroup[MeasureName])</f>
        <v>DailyLivingImpacted</v>
      </c>
    </row>
    <row r="435" spans="1:12" hidden="1" x14ac:dyDescent="0.35">
      <c r="A435">
        <v>437</v>
      </c>
      <c r="B435">
        <v>4</v>
      </c>
      <c r="D435">
        <v>4</v>
      </c>
      <c r="E435">
        <v>1</v>
      </c>
      <c r="F435">
        <v>18</v>
      </c>
      <c r="G435">
        <v>1</v>
      </c>
      <c r="H435">
        <v>0</v>
      </c>
      <c r="I435">
        <v>12</v>
      </c>
      <c r="J435">
        <v>1</v>
      </c>
      <c r="K435" t="str">
        <f>_xlfn.XLOOKUP(E435,lk_Program[ID],lk_Program[Name])</f>
        <v>TSS</v>
      </c>
      <c r="L435" t="str">
        <f>_xlfn.XLOOKUP(I435,_stats_lk_MeasureGroup[ID],_stats_lk_MeasureGroup[MeasureName])</f>
        <v>DailyLivingImpacted</v>
      </c>
    </row>
    <row r="436" spans="1:12" hidden="1" x14ac:dyDescent="0.35">
      <c r="A436">
        <v>438</v>
      </c>
      <c r="B436">
        <v>1</v>
      </c>
      <c r="C436">
        <v>2.67</v>
      </c>
      <c r="D436">
        <v>1.8</v>
      </c>
      <c r="E436">
        <v>5</v>
      </c>
      <c r="F436">
        <v>180</v>
      </c>
      <c r="G436">
        <v>5</v>
      </c>
      <c r="H436">
        <v>3</v>
      </c>
      <c r="I436">
        <v>12</v>
      </c>
      <c r="J436">
        <v>1</v>
      </c>
      <c r="K436" t="str">
        <f>_xlfn.XLOOKUP(E436,lk_Program[ID],lk_Program[Name])</f>
        <v>Eurobodalla</v>
      </c>
      <c r="L436" t="str">
        <f>_xlfn.XLOOKUP(I436,_stats_lk_MeasureGroup[ID],_stats_lk_MeasureGroup[MeasureName])</f>
        <v>DailyLivingImpacted</v>
      </c>
    </row>
    <row r="437" spans="1:12" hidden="1" x14ac:dyDescent="0.35">
      <c r="A437">
        <v>439</v>
      </c>
      <c r="B437">
        <v>0</v>
      </c>
      <c r="D437">
        <v>0</v>
      </c>
      <c r="E437">
        <v>12</v>
      </c>
      <c r="F437">
        <v>60</v>
      </c>
      <c r="G437">
        <v>1</v>
      </c>
      <c r="H437">
        <v>0</v>
      </c>
      <c r="I437">
        <v>12</v>
      </c>
      <c r="J437">
        <v>1</v>
      </c>
      <c r="K437" t="str">
        <f>_xlfn.XLOOKUP(E437,lk_Program[ID],lk_Program[Name])</f>
        <v>Murrumbidgee Pre/Post</v>
      </c>
      <c r="L437" t="str">
        <f>_xlfn.XLOOKUP(I437,_stats_lk_MeasureGroup[ID],_stats_lk_MeasureGroup[MeasureName])</f>
        <v>DailyLivingImpacted</v>
      </c>
    </row>
    <row r="438" spans="1:12" hidden="1" x14ac:dyDescent="0.35">
      <c r="A438">
        <v>440</v>
      </c>
      <c r="B438">
        <v>0.33</v>
      </c>
      <c r="D438">
        <v>0.33</v>
      </c>
      <c r="E438">
        <v>13</v>
      </c>
      <c r="F438">
        <v>24</v>
      </c>
      <c r="G438">
        <v>3</v>
      </c>
      <c r="H438">
        <v>0</v>
      </c>
      <c r="I438">
        <v>12</v>
      </c>
      <c r="J438">
        <v>1</v>
      </c>
      <c r="K438" t="str">
        <f>_xlfn.XLOOKUP(E438,lk_Program[ID],lk_Program[Name])</f>
        <v>Murrumbidgee Work It Out</v>
      </c>
      <c r="L438" t="str">
        <f>_xlfn.XLOOKUP(I438,_stats_lk_MeasureGroup[ID],_stats_lk_MeasureGroup[MeasureName])</f>
        <v>DailyLivingImpacted</v>
      </c>
    </row>
    <row r="439" spans="1:12" hidden="1" x14ac:dyDescent="0.35">
      <c r="A439">
        <v>441</v>
      </c>
      <c r="B439">
        <v>0</v>
      </c>
      <c r="C439">
        <v>0</v>
      </c>
      <c r="D439">
        <v>0</v>
      </c>
      <c r="E439">
        <v>5</v>
      </c>
      <c r="F439">
        <v>57</v>
      </c>
      <c r="G439">
        <v>1</v>
      </c>
      <c r="H439">
        <v>1</v>
      </c>
      <c r="I439">
        <v>12</v>
      </c>
      <c r="J439">
        <v>1</v>
      </c>
      <c r="K439" t="str">
        <f>_xlfn.XLOOKUP(E439,lk_Program[ID],lk_Program[Name])</f>
        <v>Eurobodalla</v>
      </c>
      <c r="L439" t="str">
        <f>_xlfn.XLOOKUP(I439,_stats_lk_MeasureGroup[ID],_stats_lk_MeasureGroup[MeasureName])</f>
        <v>DailyLivingImpacted</v>
      </c>
    </row>
    <row r="440" spans="1:12" hidden="1" x14ac:dyDescent="0.35">
      <c r="A440">
        <v>442</v>
      </c>
      <c r="B440">
        <v>1</v>
      </c>
      <c r="D440">
        <v>1</v>
      </c>
      <c r="E440">
        <v>5</v>
      </c>
      <c r="F440">
        <v>11</v>
      </c>
      <c r="G440">
        <v>1</v>
      </c>
      <c r="H440">
        <v>0</v>
      </c>
      <c r="I440">
        <v>12</v>
      </c>
      <c r="J440">
        <v>1</v>
      </c>
      <c r="K440" t="str">
        <f>_xlfn.XLOOKUP(E440,lk_Program[ID],lk_Program[Name])</f>
        <v>Eurobodalla</v>
      </c>
      <c r="L440" t="str">
        <f>_xlfn.XLOOKUP(I440,_stats_lk_MeasureGroup[ID],_stats_lk_MeasureGroup[MeasureName])</f>
        <v>DailyLivingImpacted</v>
      </c>
    </row>
    <row r="441" spans="1:12" hidden="1" x14ac:dyDescent="0.35">
      <c r="A441">
        <v>443</v>
      </c>
      <c r="B441">
        <v>1</v>
      </c>
      <c r="D441">
        <v>2</v>
      </c>
      <c r="E441">
        <v>9</v>
      </c>
      <c r="F441">
        <v>180</v>
      </c>
      <c r="G441">
        <v>1</v>
      </c>
      <c r="H441">
        <v>0</v>
      </c>
      <c r="I441">
        <v>12</v>
      </c>
      <c r="J441">
        <v>1</v>
      </c>
      <c r="K441" t="str">
        <f>_xlfn.XLOOKUP(E441,lk_Program[ID],lk_Program[Name])</f>
        <v>Goulburn General</v>
      </c>
      <c r="L441" t="str">
        <f>_xlfn.XLOOKUP(I441,_stats_lk_MeasureGroup[ID],_stats_lk_MeasureGroup[MeasureName])</f>
        <v>DailyLivingImpacted</v>
      </c>
    </row>
    <row r="442" spans="1:12" hidden="1" x14ac:dyDescent="0.35">
      <c r="A442">
        <v>444</v>
      </c>
      <c r="B442">
        <v>0</v>
      </c>
      <c r="D442">
        <v>0</v>
      </c>
      <c r="E442">
        <v>14</v>
      </c>
      <c r="F442">
        <v>57</v>
      </c>
      <c r="G442">
        <v>1</v>
      </c>
      <c r="H442">
        <v>0</v>
      </c>
      <c r="I442">
        <v>12</v>
      </c>
      <c r="J442">
        <v>1</v>
      </c>
      <c r="K442" t="str">
        <f>_xlfn.XLOOKUP(E442,lk_Program[ID],lk_Program[Name])</f>
        <v>Murrumbidgee Headspace Griffith</v>
      </c>
      <c r="L442" t="str">
        <f>_xlfn.XLOOKUP(I442,_stats_lk_MeasureGroup[ID],_stats_lk_MeasureGroup[MeasureName])</f>
        <v>DailyLivingImpacted</v>
      </c>
    </row>
    <row r="443" spans="1:12" hidden="1" x14ac:dyDescent="0.35">
      <c r="A443">
        <v>445</v>
      </c>
      <c r="B443">
        <v>2</v>
      </c>
      <c r="C443">
        <v>0</v>
      </c>
      <c r="D443">
        <v>1.25</v>
      </c>
      <c r="E443">
        <v>4</v>
      </c>
      <c r="F443">
        <v>180</v>
      </c>
      <c r="G443">
        <v>4</v>
      </c>
      <c r="H443">
        <v>1</v>
      </c>
      <c r="I443">
        <v>12</v>
      </c>
      <c r="J443">
        <v>1</v>
      </c>
      <c r="K443" t="str">
        <f>_xlfn.XLOOKUP(E443,lk_Program[ID],lk_Program[Name])</f>
        <v>Sapphire Health &amp; Wellbeing Service</v>
      </c>
      <c r="L443" t="str">
        <f>_xlfn.XLOOKUP(I443,_stats_lk_MeasureGroup[ID],_stats_lk_MeasureGroup[MeasureName])</f>
        <v>DailyLivingImpacted</v>
      </c>
    </row>
    <row r="444" spans="1:12" hidden="1" x14ac:dyDescent="0.35">
      <c r="A444">
        <v>446</v>
      </c>
      <c r="B444">
        <v>0</v>
      </c>
      <c r="D444">
        <v>0</v>
      </c>
      <c r="E444">
        <v>8</v>
      </c>
      <c r="F444">
        <v>24</v>
      </c>
      <c r="G444">
        <v>1</v>
      </c>
      <c r="H444">
        <v>0</v>
      </c>
      <c r="I444">
        <v>12</v>
      </c>
      <c r="J444">
        <v>1</v>
      </c>
      <c r="K444" t="str">
        <f>_xlfn.XLOOKUP(E444,lk_Program[ID],lk_Program[Name])</f>
        <v>Murrumbidgee Ice</v>
      </c>
      <c r="L444" t="str">
        <f>_xlfn.XLOOKUP(I444,_stats_lk_MeasureGroup[ID],_stats_lk_MeasureGroup[MeasureName])</f>
        <v>DailyLivingImpacted</v>
      </c>
    </row>
    <row r="445" spans="1:12" hidden="1" x14ac:dyDescent="0.35">
      <c r="A445">
        <v>447</v>
      </c>
      <c r="B445">
        <v>1</v>
      </c>
      <c r="D445">
        <v>1</v>
      </c>
      <c r="E445">
        <v>10</v>
      </c>
      <c r="F445">
        <v>24</v>
      </c>
      <c r="G445">
        <v>2</v>
      </c>
      <c r="H445">
        <v>0</v>
      </c>
      <c r="I445">
        <v>12</v>
      </c>
      <c r="J445">
        <v>1</v>
      </c>
      <c r="K445" t="str">
        <f>_xlfn.XLOOKUP(E445,lk_Program[ID],lk_Program[Name])</f>
        <v>Goulburn Ice</v>
      </c>
      <c r="L445" t="str">
        <f>_xlfn.XLOOKUP(I445,_stats_lk_MeasureGroup[ID],_stats_lk_MeasureGroup[MeasureName])</f>
        <v>DailyLivingImpacted</v>
      </c>
    </row>
    <row r="446" spans="1:12" hidden="1" x14ac:dyDescent="0.35">
      <c r="A446">
        <v>448</v>
      </c>
      <c r="B446">
        <v>1.67</v>
      </c>
      <c r="D446">
        <v>1.67</v>
      </c>
      <c r="E446">
        <v>5</v>
      </c>
      <c r="F446">
        <v>101</v>
      </c>
      <c r="G446">
        <v>3</v>
      </c>
      <c r="H446">
        <v>0</v>
      </c>
      <c r="I446">
        <v>12</v>
      </c>
      <c r="J446">
        <v>1</v>
      </c>
      <c r="K446" t="str">
        <f>_xlfn.XLOOKUP(E446,lk_Program[ID],lk_Program[Name])</f>
        <v>Eurobodalla</v>
      </c>
      <c r="L446" t="str">
        <f>_xlfn.XLOOKUP(I446,_stats_lk_MeasureGroup[ID],_stats_lk_MeasureGroup[MeasureName])</f>
        <v>DailyLivingImpacted</v>
      </c>
    </row>
    <row r="447" spans="1:12" hidden="1" x14ac:dyDescent="0.35">
      <c r="A447">
        <v>449</v>
      </c>
      <c r="B447">
        <v>4</v>
      </c>
      <c r="D447">
        <v>4</v>
      </c>
      <c r="E447">
        <v>7</v>
      </c>
      <c r="F447">
        <v>37</v>
      </c>
      <c r="G447">
        <v>1</v>
      </c>
      <c r="H447">
        <v>0</v>
      </c>
      <c r="I447">
        <v>12</v>
      </c>
      <c r="J447">
        <v>1</v>
      </c>
      <c r="K447" t="str">
        <f>_xlfn.XLOOKUP(E447,lk_Program[ID],lk_Program[Name])</f>
        <v>Bega</v>
      </c>
      <c r="L447" t="str">
        <f>_xlfn.XLOOKUP(I447,_stats_lk_MeasureGroup[ID],_stats_lk_MeasureGroup[MeasureName])</f>
        <v>DailyLivingImpacted</v>
      </c>
    </row>
    <row r="448" spans="1:12" hidden="1" x14ac:dyDescent="0.35">
      <c r="A448">
        <v>450</v>
      </c>
      <c r="B448">
        <v>0.5</v>
      </c>
      <c r="D448">
        <v>0.5</v>
      </c>
      <c r="E448">
        <v>14</v>
      </c>
      <c r="F448">
        <v>60</v>
      </c>
      <c r="G448">
        <v>2</v>
      </c>
      <c r="H448">
        <v>0</v>
      </c>
      <c r="I448">
        <v>12</v>
      </c>
      <c r="J448">
        <v>1</v>
      </c>
      <c r="K448" t="str">
        <f>_xlfn.XLOOKUP(E448,lk_Program[ID],lk_Program[Name])</f>
        <v>Murrumbidgee Headspace Griffith</v>
      </c>
      <c r="L448" t="str">
        <f>_xlfn.XLOOKUP(I448,_stats_lk_MeasureGroup[ID],_stats_lk_MeasureGroup[MeasureName])</f>
        <v>DailyLivingImpacted</v>
      </c>
    </row>
    <row r="449" spans="1:12" hidden="1" x14ac:dyDescent="0.35">
      <c r="A449">
        <v>451</v>
      </c>
      <c r="B449">
        <v>1</v>
      </c>
      <c r="D449">
        <v>2</v>
      </c>
      <c r="E449">
        <v>14</v>
      </c>
      <c r="F449">
        <v>180</v>
      </c>
      <c r="G449">
        <v>1</v>
      </c>
      <c r="H449">
        <v>0</v>
      </c>
      <c r="I449">
        <v>12</v>
      </c>
      <c r="J449">
        <v>1</v>
      </c>
      <c r="K449" t="str">
        <f>_xlfn.XLOOKUP(E449,lk_Program[ID],lk_Program[Name])</f>
        <v>Murrumbidgee Headspace Griffith</v>
      </c>
      <c r="L449" t="str">
        <f>_xlfn.XLOOKUP(I449,_stats_lk_MeasureGroup[ID],_stats_lk_MeasureGroup[MeasureName])</f>
        <v>DailyLivingImpacted</v>
      </c>
    </row>
    <row r="450" spans="1:12" hidden="1" x14ac:dyDescent="0.35">
      <c r="A450">
        <v>452</v>
      </c>
      <c r="B450">
        <v>0.8</v>
      </c>
      <c r="C450">
        <v>0.83</v>
      </c>
      <c r="D450">
        <v>0.45</v>
      </c>
      <c r="E450">
        <v>1</v>
      </c>
      <c r="F450">
        <v>24</v>
      </c>
      <c r="G450">
        <v>20</v>
      </c>
      <c r="H450">
        <v>6</v>
      </c>
      <c r="I450">
        <v>12</v>
      </c>
      <c r="J450">
        <v>1</v>
      </c>
      <c r="K450" t="str">
        <f>_xlfn.XLOOKUP(E450,lk_Program[ID],lk_Program[Name])</f>
        <v>TSS</v>
      </c>
      <c r="L450" t="str">
        <f>_xlfn.XLOOKUP(I450,_stats_lk_MeasureGroup[ID],_stats_lk_MeasureGroup[MeasureName])</f>
        <v>DailyLivingImpacted</v>
      </c>
    </row>
    <row r="451" spans="1:12" hidden="1" x14ac:dyDescent="0.35">
      <c r="A451">
        <v>453</v>
      </c>
      <c r="B451">
        <v>0</v>
      </c>
      <c r="D451">
        <v>0</v>
      </c>
      <c r="E451">
        <v>12</v>
      </c>
      <c r="F451">
        <v>190</v>
      </c>
      <c r="G451">
        <v>1</v>
      </c>
      <c r="H451">
        <v>0</v>
      </c>
      <c r="I451">
        <v>12</v>
      </c>
      <c r="J451">
        <v>1</v>
      </c>
      <c r="K451" t="str">
        <f>_xlfn.XLOOKUP(E451,lk_Program[ID],lk_Program[Name])</f>
        <v>Murrumbidgee Pre/Post</v>
      </c>
      <c r="L451" t="str">
        <f>_xlfn.XLOOKUP(I451,_stats_lk_MeasureGroup[ID],_stats_lk_MeasureGroup[MeasureName])</f>
        <v>DailyLivingImpacted</v>
      </c>
    </row>
    <row r="452" spans="1:12" hidden="1" x14ac:dyDescent="0.35">
      <c r="A452">
        <v>454</v>
      </c>
      <c r="B452">
        <v>1</v>
      </c>
      <c r="C452">
        <v>2</v>
      </c>
      <c r="D452">
        <v>0.5</v>
      </c>
      <c r="E452">
        <v>4</v>
      </c>
      <c r="F452">
        <v>60</v>
      </c>
      <c r="G452">
        <v>2</v>
      </c>
      <c r="H452">
        <v>1</v>
      </c>
      <c r="I452">
        <v>12</v>
      </c>
      <c r="J452">
        <v>1</v>
      </c>
      <c r="K452" t="str">
        <f>_xlfn.XLOOKUP(E452,lk_Program[ID],lk_Program[Name])</f>
        <v>Sapphire Health &amp; Wellbeing Service</v>
      </c>
      <c r="L452" t="str">
        <f>_xlfn.XLOOKUP(I452,_stats_lk_MeasureGroup[ID],_stats_lk_MeasureGroup[MeasureName])</f>
        <v>DailyLivingImpacted</v>
      </c>
    </row>
    <row r="453" spans="1:12" hidden="1" x14ac:dyDescent="0.35">
      <c r="A453">
        <v>455</v>
      </c>
      <c r="B453">
        <v>0</v>
      </c>
      <c r="D453">
        <v>0</v>
      </c>
      <c r="E453">
        <v>1</v>
      </c>
      <c r="F453">
        <v>11</v>
      </c>
      <c r="G453">
        <v>1</v>
      </c>
      <c r="H453">
        <v>0</v>
      </c>
      <c r="I453">
        <v>12</v>
      </c>
      <c r="J453">
        <v>1</v>
      </c>
      <c r="K453" t="str">
        <f>_xlfn.XLOOKUP(E453,lk_Program[ID],lk_Program[Name])</f>
        <v>TSS</v>
      </c>
      <c r="L453" t="str">
        <f>_xlfn.XLOOKUP(I453,_stats_lk_MeasureGroup[ID],_stats_lk_MeasureGroup[MeasureName])</f>
        <v>DailyLivingImpacted</v>
      </c>
    </row>
    <row r="454" spans="1:12" hidden="1" x14ac:dyDescent="0.35">
      <c r="A454">
        <v>456</v>
      </c>
      <c r="B454">
        <v>2.04</v>
      </c>
      <c r="C454">
        <v>1.86</v>
      </c>
      <c r="D454">
        <v>1</v>
      </c>
      <c r="E454">
        <v>5</v>
      </c>
      <c r="F454">
        <v>24</v>
      </c>
      <c r="G454">
        <v>24</v>
      </c>
      <c r="H454">
        <v>14</v>
      </c>
      <c r="I454">
        <v>12</v>
      </c>
      <c r="J454">
        <v>1</v>
      </c>
      <c r="K454" t="str">
        <f>_xlfn.XLOOKUP(E454,lk_Program[ID],lk_Program[Name])</f>
        <v>Eurobodalla</v>
      </c>
      <c r="L454" t="str">
        <f>_xlfn.XLOOKUP(I454,_stats_lk_MeasureGroup[ID],_stats_lk_MeasureGroup[MeasureName])</f>
        <v>DailyLivingImpacted</v>
      </c>
    </row>
    <row r="455" spans="1:12" hidden="1" x14ac:dyDescent="0.35">
      <c r="A455">
        <v>457</v>
      </c>
      <c r="B455">
        <v>2</v>
      </c>
      <c r="C455">
        <v>0</v>
      </c>
      <c r="D455">
        <v>1.17</v>
      </c>
      <c r="E455">
        <v>7</v>
      </c>
      <c r="F455">
        <v>24</v>
      </c>
      <c r="G455">
        <v>6</v>
      </c>
      <c r="H455">
        <v>1</v>
      </c>
      <c r="I455">
        <v>12</v>
      </c>
      <c r="J455">
        <v>1</v>
      </c>
      <c r="K455" t="str">
        <f>_xlfn.XLOOKUP(E455,lk_Program[ID],lk_Program[Name])</f>
        <v>Bega</v>
      </c>
      <c r="L455" t="str">
        <f>_xlfn.XLOOKUP(I455,_stats_lk_MeasureGroup[ID],_stats_lk_MeasureGroup[MeasureName])</f>
        <v>DailyLivingImpacted</v>
      </c>
    </row>
    <row r="456" spans="1:12" hidden="1" x14ac:dyDescent="0.35">
      <c r="A456">
        <v>458</v>
      </c>
      <c r="B456">
        <v>0</v>
      </c>
      <c r="D456">
        <v>0</v>
      </c>
      <c r="E456">
        <v>13</v>
      </c>
      <c r="F456">
        <v>180</v>
      </c>
      <c r="G456">
        <v>1</v>
      </c>
      <c r="H456">
        <v>0</v>
      </c>
      <c r="I456">
        <v>12</v>
      </c>
      <c r="J456">
        <v>1</v>
      </c>
      <c r="K456" t="str">
        <f>_xlfn.XLOOKUP(E456,lk_Program[ID],lk_Program[Name])</f>
        <v>Murrumbidgee Work It Out</v>
      </c>
      <c r="L456" t="str">
        <f>_xlfn.XLOOKUP(I456,_stats_lk_MeasureGroup[ID],_stats_lk_MeasureGroup[MeasureName])</f>
        <v>DailyLivingImpacted</v>
      </c>
    </row>
    <row r="457" spans="1:12" hidden="1" x14ac:dyDescent="0.35">
      <c r="A457">
        <v>459</v>
      </c>
      <c r="B457">
        <v>1.8</v>
      </c>
      <c r="C457">
        <v>0.33</v>
      </c>
      <c r="D457">
        <v>0.4</v>
      </c>
      <c r="E457">
        <v>12</v>
      </c>
      <c r="F457">
        <v>24</v>
      </c>
      <c r="G457">
        <v>5</v>
      </c>
      <c r="H457">
        <v>3</v>
      </c>
      <c r="I457">
        <v>12</v>
      </c>
      <c r="J457">
        <v>1</v>
      </c>
      <c r="K457" t="str">
        <f>_xlfn.XLOOKUP(E457,lk_Program[ID],lk_Program[Name])</f>
        <v>Murrumbidgee Pre/Post</v>
      </c>
      <c r="L457" t="str">
        <f>_xlfn.XLOOKUP(I457,_stats_lk_MeasureGroup[ID],_stats_lk_MeasureGroup[MeasureName])</f>
        <v>DailyLivingImpacted</v>
      </c>
    </row>
    <row r="458" spans="1:12" hidden="1" x14ac:dyDescent="0.35">
      <c r="A458">
        <v>460</v>
      </c>
      <c r="B458">
        <v>1</v>
      </c>
      <c r="C458">
        <v>1</v>
      </c>
      <c r="D458">
        <v>4</v>
      </c>
      <c r="E458">
        <v>4</v>
      </c>
      <c r="F458">
        <v>57</v>
      </c>
      <c r="G458">
        <v>1</v>
      </c>
      <c r="H458">
        <v>1</v>
      </c>
      <c r="I458">
        <v>12</v>
      </c>
      <c r="J458">
        <v>1</v>
      </c>
      <c r="K458" t="str">
        <f>_xlfn.XLOOKUP(E458,lk_Program[ID],lk_Program[Name])</f>
        <v>Sapphire Health &amp; Wellbeing Service</v>
      </c>
      <c r="L458" t="str">
        <f>_xlfn.XLOOKUP(I458,_stats_lk_MeasureGroup[ID],_stats_lk_MeasureGroup[MeasureName])</f>
        <v>DailyLivingImpacted</v>
      </c>
    </row>
    <row r="459" spans="1:12" hidden="1" x14ac:dyDescent="0.35">
      <c r="A459">
        <v>461</v>
      </c>
      <c r="B459">
        <v>0</v>
      </c>
      <c r="D459">
        <v>0</v>
      </c>
      <c r="E459">
        <v>6</v>
      </c>
      <c r="F459">
        <v>60</v>
      </c>
      <c r="G459">
        <v>1</v>
      </c>
      <c r="H459">
        <v>0</v>
      </c>
      <c r="I459">
        <v>12</v>
      </c>
      <c r="J459">
        <v>1</v>
      </c>
      <c r="K459" t="str">
        <f>_xlfn.XLOOKUP(E459,lk_Program[ID],lk_Program[Name])</f>
        <v>Monaro</v>
      </c>
      <c r="L459" t="str">
        <f>_xlfn.XLOOKUP(I459,_stats_lk_MeasureGroup[ID],_stats_lk_MeasureGroup[MeasureName])</f>
        <v>DailyLivingImpacted</v>
      </c>
    </row>
    <row r="460" spans="1:12" hidden="1" x14ac:dyDescent="0.35">
      <c r="A460">
        <v>462</v>
      </c>
      <c r="B460">
        <v>0</v>
      </c>
      <c r="D460">
        <v>0</v>
      </c>
      <c r="E460">
        <v>13</v>
      </c>
      <c r="F460">
        <v>57</v>
      </c>
      <c r="G460">
        <v>1</v>
      </c>
      <c r="H460">
        <v>0</v>
      </c>
      <c r="I460">
        <v>12</v>
      </c>
      <c r="J460">
        <v>1</v>
      </c>
      <c r="K460" t="str">
        <f>_xlfn.XLOOKUP(E460,lk_Program[ID],lk_Program[Name])</f>
        <v>Murrumbidgee Work It Out</v>
      </c>
      <c r="L460" t="str">
        <f>_xlfn.XLOOKUP(I460,_stats_lk_MeasureGroup[ID],_stats_lk_MeasureGroup[MeasureName])</f>
        <v>DailyLivingImpacted</v>
      </c>
    </row>
    <row r="461" spans="1:12" hidden="1" x14ac:dyDescent="0.35">
      <c r="A461">
        <v>463</v>
      </c>
      <c r="B461">
        <v>2</v>
      </c>
      <c r="D461">
        <v>2</v>
      </c>
      <c r="E461">
        <v>12</v>
      </c>
      <c r="F461">
        <v>59</v>
      </c>
      <c r="G461">
        <v>1</v>
      </c>
      <c r="H461">
        <v>0</v>
      </c>
      <c r="I461">
        <v>12</v>
      </c>
      <c r="J461">
        <v>1</v>
      </c>
      <c r="K461" t="str">
        <f>_xlfn.XLOOKUP(E461,lk_Program[ID],lk_Program[Name])</f>
        <v>Murrumbidgee Pre/Post</v>
      </c>
      <c r="L461" t="str">
        <f>_xlfn.XLOOKUP(I461,_stats_lk_MeasureGroup[ID],_stats_lk_MeasureGroup[MeasureName])</f>
        <v>DailyLivingImpacted</v>
      </c>
    </row>
    <row r="462" spans="1:12" hidden="1" x14ac:dyDescent="0.35">
      <c r="A462">
        <v>464</v>
      </c>
      <c r="B462">
        <v>0</v>
      </c>
      <c r="D462">
        <v>0</v>
      </c>
      <c r="E462">
        <v>9</v>
      </c>
      <c r="F462">
        <v>101</v>
      </c>
      <c r="G462">
        <v>1</v>
      </c>
      <c r="H462">
        <v>0</v>
      </c>
      <c r="I462">
        <v>12</v>
      </c>
      <c r="J462">
        <v>1</v>
      </c>
      <c r="K462" t="str">
        <f>_xlfn.XLOOKUP(E462,lk_Program[ID],lk_Program[Name])</f>
        <v>Goulburn General</v>
      </c>
      <c r="L462" t="str">
        <f>_xlfn.XLOOKUP(I462,_stats_lk_MeasureGroup[ID],_stats_lk_MeasureGroup[MeasureName])</f>
        <v>DailyLivingImpacted</v>
      </c>
    </row>
    <row r="463" spans="1:12" hidden="1" x14ac:dyDescent="0.35">
      <c r="A463">
        <v>465</v>
      </c>
      <c r="B463">
        <v>2</v>
      </c>
      <c r="C463">
        <v>0</v>
      </c>
      <c r="D463">
        <v>1</v>
      </c>
      <c r="E463">
        <v>10</v>
      </c>
      <c r="F463">
        <v>71</v>
      </c>
      <c r="G463">
        <v>1</v>
      </c>
      <c r="H463">
        <v>1</v>
      </c>
      <c r="I463">
        <v>12</v>
      </c>
      <c r="J463">
        <v>1</v>
      </c>
      <c r="K463" t="str">
        <f>_xlfn.XLOOKUP(E463,lk_Program[ID],lk_Program[Name])</f>
        <v>Goulburn Ice</v>
      </c>
      <c r="L463" t="str">
        <f>_xlfn.XLOOKUP(I463,_stats_lk_MeasureGroup[ID],_stats_lk_MeasureGroup[MeasureName])</f>
        <v>DailyLivingImpacted</v>
      </c>
    </row>
    <row r="464" spans="1:12" hidden="1" x14ac:dyDescent="0.35">
      <c r="A464">
        <v>466</v>
      </c>
      <c r="B464">
        <v>0.56000000000000005</v>
      </c>
      <c r="C464">
        <v>0.28999999999999998</v>
      </c>
      <c r="D464">
        <v>0.56000000000000005</v>
      </c>
      <c r="E464">
        <v>8</v>
      </c>
      <c r="F464">
        <v>60</v>
      </c>
      <c r="G464">
        <v>25</v>
      </c>
      <c r="H464">
        <v>7</v>
      </c>
      <c r="I464">
        <v>12</v>
      </c>
      <c r="J464">
        <v>1</v>
      </c>
      <c r="K464" t="str">
        <f>_xlfn.XLOOKUP(E464,lk_Program[ID],lk_Program[Name])</f>
        <v>Murrumbidgee Ice</v>
      </c>
      <c r="L464" t="str">
        <f>_xlfn.XLOOKUP(I464,_stats_lk_MeasureGroup[ID],_stats_lk_MeasureGroup[MeasureName])</f>
        <v>DailyLivingImpacted</v>
      </c>
    </row>
    <row r="465" spans="1:12" hidden="1" x14ac:dyDescent="0.35">
      <c r="A465">
        <v>467</v>
      </c>
      <c r="B465">
        <v>1.6</v>
      </c>
      <c r="C465">
        <v>0</v>
      </c>
      <c r="D465">
        <v>0.8</v>
      </c>
      <c r="E465">
        <v>9</v>
      </c>
      <c r="F465">
        <v>24</v>
      </c>
      <c r="G465">
        <v>5</v>
      </c>
      <c r="H465">
        <v>1</v>
      </c>
      <c r="I465">
        <v>12</v>
      </c>
      <c r="J465">
        <v>1</v>
      </c>
      <c r="K465" t="str">
        <f>_xlfn.XLOOKUP(E465,lk_Program[ID],lk_Program[Name])</f>
        <v>Goulburn General</v>
      </c>
      <c r="L465" t="str">
        <f>_xlfn.XLOOKUP(I465,_stats_lk_MeasureGroup[ID],_stats_lk_MeasureGroup[MeasureName])</f>
        <v>DailyLivingImpacted</v>
      </c>
    </row>
    <row r="466" spans="1:12" hidden="1" x14ac:dyDescent="0.35">
      <c r="A466">
        <v>468</v>
      </c>
      <c r="B466">
        <v>1.67</v>
      </c>
      <c r="C466">
        <v>0</v>
      </c>
      <c r="D466">
        <v>1</v>
      </c>
      <c r="E466">
        <v>10</v>
      </c>
      <c r="F466">
        <v>180</v>
      </c>
      <c r="G466">
        <v>6</v>
      </c>
      <c r="H466">
        <v>1</v>
      </c>
      <c r="I466">
        <v>12</v>
      </c>
      <c r="J466">
        <v>1</v>
      </c>
      <c r="K466" t="str">
        <f>_xlfn.XLOOKUP(E466,lk_Program[ID],lk_Program[Name])</f>
        <v>Goulburn Ice</v>
      </c>
      <c r="L466" t="str">
        <f>_xlfn.XLOOKUP(I466,_stats_lk_MeasureGroup[ID],_stats_lk_MeasureGroup[MeasureName])</f>
        <v>DailyLivingImpacted</v>
      </c>
    </row>
    <row r="467" spans="1:12" hidden="1" x14ac:dyDescent="0.35">
      <c r="A467">
        <v>469</v>
      </c>
      <c r="B467">
        <v>1.56</v>
      </c>
      <c r="C467">
        <v>0.75</v>
      </c>
      <c r="D467">
        <v>1.78</v>
      </c>
      <c r="E467">
        <v>1</v>
      </c>
      <c r="F467">
        <v>180</v>
      </c>
      <c r="G467">
        <v>9</v>
      </c>
      <c r="H467">
        <v>4</v>
      </c>
      <c r="I467">
        <v>12</v>
      </c>
      <c r="J467">
        <v>1</v>
      </c>
      <c r="K467" t="str">
        <f>_xlfn.XLOOKUP(E467,lk_Program[ID],lk_Program[Name])</f>
        <v>TSS</v>
      </c>
      <c r="L467" t="str">
        <f>_xlfn.XLOOKUP(I467,_stats_lk_MeasureGroup[ID],_stats_lk_MeasureGroup[MeasureName])</f>
        <v>DailyLivingImpacted</v>
      </c>
    </row>
    <row r="468" spans="1:12" hidden="1" x14ac:dyDescent="0.35">
      <c r="A468">
        <v>470</v>
      </c>
      <c r="B468">
        <v>0.22</v>
      </c>
      <c r="C468">
        <v>0</v>
      </c>
      <c r="D468">
        <v>0.11</v>
      </c>
      <c r="E468">
        <v>13</v>
      </c>
      <c r="F468">
        <v>60</v>
      </c>
      <c r="G468">
        <v>9</v>
      </c>
      <c r="H468">
        <v>2</v>
      </c>
      <c r="I468">
        <v>12</v>
      </c>
      <c r="J468">
        <v>1</v>
      </c>
      <c r="K468" t="str">
        <f>_xlfn.XLOOKUP(E468,lk_Program[ID],lk_Program[Name])</f>
        <v>Murrumbidgee Work It Out</v>
      </c>
      <c r="L468" t="str">
        <f>_xlfn.XLOOKUP(I468,_stats_lk_MeasureGroup[ID],_stats_lk_MeasureGroup[MeasureName])</f>
        <v>DailyLivingImpacted</v>
      </c>
    </row>
    <row r="469" spans="1:12" hidden="1" x14ac:dyDescent="0.35">
      <c r="A469">
        <v>471</v>
      </c>
      <c r="B469">
        <v>1</v>
      </c>
      <c r="D469">
        <v>1</v>
      </c>
      <c r="E469">
        <v>1</v>
      </c>
      <c r="F469">
        <v>60</v>
      </c>
      <c r="G469">
        <v>2</v>
      </c>
      <c r="H469">
        <v>0</v>
      </c>
      <c r="I469">
        <v>12</v>
      </c>
      <c r="J469">
        <v>1</v>
      </c>
      <c r="K469" t="str">
        <f>_xlfn.XLOOKUP(E469,lk_Program[ID],lk_Program[Name])</f>
        <v>TSS</v>
      </c>
      <c r="L469" t="str">
        <f>_xlfn.XLOOKUP(I469,_stats_lk_MeasureGroup[ID],_stats_lk_MeasureGroup[MeasureName])</f>
        <v>DailyLivingImpacted</v>
      </c>
    </row>
    <row r="470" spans="1:12" hidden="1" x14ac:dyDescent="0.35">
      <c r="A470">
        <v>472</v>
      </c>
      <c r="B470">
        <v>0</v>
      </c>
      <c r="D470">
        <v>0</v>
      </c>
      <c r="E470">
        <v>8</v>
      </c>
      <c r="F470">
        <v>57</v>
      </c>
      <c r="G470">
        <v>1</v>
      </c>
      <c r="H470">
        <v>0</v>
      </c>
      <c r="I470">
        <v>12</v>
      </c>
      <c r="J470">
        <v>1</v>
      </c>
      <c r="K470" t="str">
        <f>_xlfn.XLOOKUP(E470,lk_Program[ID],lk_Program[Name])</f>
        <v>Murrumbidgee Ice</v>
      </c>
      <c r="L470" t="str">
        <f>_xlfn.XLOOKUP(I470,_stats_lk_MeasureGroup[ID],_stats_lk_MeasureGroup[MeasureName])</f>
        <v>DailyLivingImpacted</v>
      </c>
    </row>
    <row r="471" spans="1:12" hidden="1" x14ac:dyDescent="0.35">
      <c r="A471">
        <v>473</v>
      </c>
      <c r="B471">
        <v>2.09</v>
      </c>
      <c r="C471">
        <v>1.63</v>
      </c>
      <c r="D471">
        <v>1.48</v>
      </c>
      <c r="E471">
        <v>4</v>
      </c>
      <c r="F471">
        <v>24</v>
      </c>
      <c r="G471">
        <v>23</v>
      </c>
      <c r="H471">
        <v>8</v>
      </c>
      <c r="I471">
        <v>12</v>
      </c>
      <c r="J471">
        <v>1</v>
      </c>
      <c r="K471" t="str">
        <f>_xlfn.XLOOKUP(E471,lk_Program[ID],lk_Program[Name])</f>
        <v>Sapphire Health &amp; Wellbeing Service</v>
      </c>
      <c r="L471" t="str">
        <f>_xlfn.XLOOKUP(I471,_stats_lk_MeasureGroup[ID],_stats_lk_MeasureGroup[MeasureName])</f>
        <v>DailyLivingImpacted</v>
      </c>
    </row>
    <row r="472" spans="1:12" hidden="1" x14ac:dyDescent="0.35">
      <c r="A472">
        <v>474</v>
      </c>
      <c r="B472">
        <v>2</v>
      </c>
      <c r="D472">
        <v>1</v>
      </c>
      <c r="E472">
        <v>8</v>
      </c>
      <c r="F472">
        <v>180</v>
      </c>
      <c r="G472">
        <v>2</v>
      </c>
      <c r="H472">
        <v>0</v>
      </c>
      <c r="I472">
        <v>12</v>
      </c>
      <c r="J472">
        <v>1</v>
      </c>
      <c r="K472" t="str">
        <f>_xlfn.XLOOKUP(E472,lk_Program[ID],lk_Program[Name])</f>
        <v>Murrumbidgee Ice</v>
      </c>
      <c r="L472" t="str">
        <f>_xlfn.XLOOKUP(I472,_stats_lk_MeasureGroup[ID],_stats_lk_MeasureGroup[MeasureName])</f>
        <v>DailyLivingImpacted</v>
      </c>
    </row>
    <row r="473" spans="1:12" hidden="1" x14ac:dyDescent="0.35">
      <c r="A473">
        <v>475</v>
      </c>
      <c r="B473">
        <v>0</v>
      </c>
      <c r="C473">
        <v>0</v>
      </c>
      <c r="D473">
        <v>1</v>
      </c>
      <c r="E473">
        <v>7</v>
      </c>
      <c r="F473">
        <v>180</v>
      </c>
      <c r="G473">
        <v>2</v>
      </c>
      <c r="H473">
        <v>1</v>
      </c>
      <c r="I473">
        <v>13</v>
      </c>
      <c r="J473">
        <v>1</v>
      </c>
      <c r="K473" t="str">
        <f>_xlfn.XLOOKUP(E473,lk_Program[ID],lk_Program[Name])</f>
        <v>Bega</v>
      </c>
      <c r="L473" t="str">
        <f>_xlfn.XLOOKUP(I473,_stats_lk_MeasureGroup[ID],_stats_lk_MeasureGroup[MeasureName])</f>
        <v>DifficultyFindingHousing</v>
      </c>
    </row>
    <row r="474" spans="1:12" hidden="1" x14ac:dyDescent="0.35">
      <c r="A474">
        <v>476</v>
      </c>
      <c r="B474">
        <v>0</v>
      </c>
      <c r="D474">
        <v>0</v>
      </c>
      <c r="E474">
        <v>1</v>
      </c>
      <c r="F474">
        <v>101</v>
      </c>
      <c r="G474">
        <v>1</v>
      </c>
      <c r="H474">
        <v>0</v>
      </c>
      <c r="I474">
        <v>13</v>
      </c>
      <c r="J474">
        <v>1</v>
      </c>
      <c r="K474" t="str">
        <f>_xlfn.XLOOKUP(E474,lk_Program[ID],lk_Program[Name])</f>
        <v>TSS</v>
      </c>
      <c r="L474" t="str">
        <f>_xlfn.XLOOKUP(I474,_stats_lk_MeasureGroup[ID],_stats_lk_MeasureGroup[MeasureName])</f>
        <v>DifficultyFindingHousing</v>
      </c>
    </row>
    <row r="475" spans="1:12" hidden="1" x14ac:dyDescent="0.35">
      <c r="A475">
        <v>477</v>
      </c>
      <c r="B475">
        <v>0</v>
      </c>
      <c r="C475">
        <v>0</v>
      </c>
      <c r="D475">
        <v>0</v>
      </c>
      <c r="E475">
        <v>12</v>
      </c>
      <c r="F475">
        <v>180</v>
      </c>
      <c r="G475">
        <v>3</v>
      </c>
      <c r="H475">
        <v>1</v>
      </c>
      <c r="I475">
        <v>13</v>
      </c>
      <c r="J475">
        <v>1</v>
      </c>
      <c r="K475" t="str">
        <f>_xlfn.XLOOKUP(E475,lk_Program[ID],lk_Program[Name])</f>
        <v>Murrumbidgee Pre/Post</v>
      </c>
      <c r="L475" t="str">
        <f>_xlfn.XLOOKUP(I475,_stats_lk_MeasureGroup[ID],_stats_lk_MeasureGroup[MeasureName])</f>
        <v>DifficultyFindingHousing</v>
      </c>
    </row>
    <row r="476" spans="1:12" hidden="1" x14ac:dyDescent="0.35">
      <c r="A476">
        <v>478</v>
      </c>
      <c r="B476">
        <v>0.67</v>
      </c>
      <c r="C476">
        <v>1.33</v>
      </c>
      <c r="D476">
        <v>0</v>
      </c>
      <c r="E476">
        <v>5</v>
      </c>
      <c r="F476">
        <v>60</v>
      </c>
      <c r="G476">
        <v>3</v>
      </c>
      <c r="H476">
        <v>3</v>
      </c>
      <c r="I476">
        <v>13</v>
      </c>
      <c r="J476">
        <v>1</v>
      </c>
      <c r="K476" t="str">
        <f>_xlfn.XLOOKUP(E476,lk_Program[ID],lk_Program[Name])</f>
        <v>Eurobodalla</v>
      </c>
      <c r="L476" t="str">
        <f>_xlfn.XLOOKUP(I476,_stats_lk_MeasureGroup[ID],_stats_lk_MeasureGroup[MeasureName])</f>
        <v>DifficultyFindingHousing</v>
      </c>
    </row>
    <row r="477" spans="1:12" hidden="1" x14ac:dyDescent="0.35">
      <c r="A477">
        <v>479</v>
      </c>
      <c r="B477">
        <v>0</v>
      </c>
      <c r="D477">
        <v>0</v>
      </c>
      <c r="E477">
        <v>7</v>
      </c>
      <c r="F477">
        <v>37</v>
      </c>
      <c r="G477">
        <v>1</v>
      </c>
      <c r="H477">
        <v>0</v>
      </c>
      <c r="I477">
        <v>13</v>
      </c>
      <c r="J477">
        <v>1</v>
      </c>
      <c r="K477" t="str">
        <f>_xlfn.XLOOKUP(E477,lk_Program[ID],lk_Program[Name])</f>
        <v>Bega</v>
      </c>
      <c r="L477" t="str">
        <f>_xlfn.XLOOKUP(I477,_stats_lk_MeasureGroup[ID],_stats_lk_MeasureGroup[MeasureName])</f>
        <v>DifficultyFindingHousing</v>
      </c>
    </row>
    <row r="478" spans="1:12" hidden="1" x14ac:dyDescent="0.35">
      <c r="A478">
        <v>480</v>
      </c>
      <c r="B478">
        <v>0</v>
      </c>
      <c r="C478">
        <v>0</v>
      </c>
      <c r="D478">
        <v>0</v>
      </c>
      <c r="E478">
        <v>5</v>
      </c>
      <c r="F478">
        <v>57</v>
      </c>
      <c r="G478">
        <v>1</v>
      </c>
      <c r="H478">
        <v>1</v>
      </c>
      <c r="I478">
        <v>13</v>
      </c>
      <c r="J478">
        <v>1</v>
      </c>
      <c r="K478" t="str">
        <f>_xlfn.XLOOKUP(E478,lk_Program[ID],lk_Program[Name])</f>
        <v>Eurobodalla</v>
      </c>
      <c r="L478" t="str">
        <f>_xlfn.XLOOKUP(I478,_stats_lk_MeasureGroup[ID],_stats_lk_MeasureGroup[MeasureName])</f>
        <v>DifficultyFindingHousing</v>
      </c>
    </row>
    <row r="479" spans="1:12" hidden="1" x14ac:dyDescent="0.35">
      <c r="A479">
        <v>481</v>
      </c>
      <c r="B479">
        <v>0</v>
      </c>
      <c r="D479">
        <v>0</v>
      </c>
      <c r="E479">
        <v>8</v>
      </c>
      <c r="F479">
        <v>24</v>
      </c>
      <c r="G479">
        <v>1</v>
      </c>
      <c r="H479">
        <v>0</v>
      </c>
      <c r="I479">
        <v>13</v>
      </c>
      <c r="J479">
        <v>1</v>
      </c>
      <c r="K479" t="str">
        <f>_xlfn.XLOOKUP(E479,lk_Program[ID],lk_Program[Name])</f>
        <v>Murrumbidgee Ice</v>
      </c>
      <c r="L479" t="str">
        <f>_xlfn.XLOOKUP(I479,_stats_lk_MeasureGroup[ID],_stats_lk_MeasureGroup[MeasureName])</f>
        <v>DifficultyFindingHousing</v>
      </c>
    </row>
    <row r="480" spans="1:12" hidden="1" x14ac:dyDescent="0.35">
      <c r="A480">
        <v>482</v>
      </c>
      <c r="B480">
        <v>0</v>
      </c>
      <c r="D480">
        <v>0</v>
      </c>
      <c r="E480">
        <v>1</v>
      </c>
      <c r="F480">
        <v>18</v>
      </c>
      <c r="G480">
        <v>1</v>
      </c>
      <c r="H480">
        <v>0</v>
      </c>
      <c r="I480">
        <v>13</v>
      </c>
      <c r="J480">
        <v>1</v>
      </c>
      <c r="K480" t="str">
        <f>_xlfn.XLOOKUP(E480,lk_Program[ID],lk_Program[Name])</f>
        <v>TSS</v>
      </c>
      <c r="L480" t="str">
        <f>_xlfn.XLOOKUP(I480,_stats_lk_MeasureGroup[ID],_stats_lk_MeasureGroup[MeasureName])</f>
        <v>DifficultyFindingHousing</v>
      </c>
    </row>
    <row r="481" spans="1:12" hidden="1" x14ac:dyDescent="0.35">
      <c r="A481">
        <v>483</v>
      </c>
      <c r="B481">
        <v>0</v>
      </c>
      <c r="D481">
        <v>0</v>
      </c>
      <c r="E481">
        <v>14</v>
      </c>
      <c r="F481">
        <v>57</v>
      </c>
      <c r="G481">
        <v>1</v>
      </c>
      <c r="H481">
        <v>0</v>
      </c>
      <c r="I481">
        <v>13</v>
      </c>
      <c r="J481">
        <v>1</v>
      </c>
      <c r="K481" t="str">
        <f>_xlfn.XLOOKUP(E481,lk_Program[ID],lk_Program[Name])</f>
        <v>Murrumbidgee Headspace Griffith</v>
      </c>
      <c r="L481" t="str">
        <f>_xlfn.XLOOKUP(I481,_stats_lk_MeasureGroup[ID],_stats_lk_MeasureGroup[MeasureName])</f>
        <v>DifficultyFindingHousing</v>
      </c>
    </row>
    <row r="482" spans="1:12" hidden="1" x14ac:dyDescent="0.35">
      <c r="A482">
        <v>484</v>
      </c>
      <c r="B482">
        <v>0</v>
      </c>
      <c r="C482">
        <v>1</v>
      </c>
      <c r="D482">
        <v>0</v>
      </c>
      <c r="E482">
        <v>5</v>
      </c>
      <c r="F482">
        <v>180</v>
      </c>
      <c r="G482">
        <v>4</v>
      </c>
      <c r="H482">
        <v>2</v>
      </c>
      <c r="I482">
        <v>13</v>
      </c>
      <c r="J482">
        <v>1</v>
      </c>
      <c r="K482" t="str">
        <f>_xlfn.XLOOKUP(E482,lk_Program[ID],lk_Program[Name])</f>
        <v>Eurobodalla</v>
      </c>
      <c r="L482" t="str">
        <f>_xlfn.XLOOKUP(I482,_stats_lk_MeasureGroup[ID],_stats_lk_MeasureGroup[MeasureName])</f>
        <v>DifficultyFindingHousing</v>
      </c>
    </row>
    <row r="483" spans="1:12" hidden="1" x14ac:dyDescent="0.35">
      <c r="A483">
        <v>485</v>
      </c>
      <c r="B483">
        <v>0</v>
      </c>
      <c r="D483">
        <v>0</v>
      </c>
      <c r="E483">
        <v>12</v>
      </c>
      <c r="F483">
        <v>60</v>
      </c>
      <c r="G483">
        <v>1</v>
      </c>
      <c r="H483">
        <v>0</v>
      </c>
      <c r="I483">
        <v>13</v>
      </c>
      <c r="J483">
        <v>1</v>
      </c>
      <c r="K483" t="str">
        <f>_xlfn.XLOOKUP(E483,lk_Program[ID],lk_Program[Name])</f>
        <v>Murrumbidgee Pre/Post</v>
      </c>
      <c r="L483" t="str">
        <f>_xlfn.XLOOKUP(I483,_stats_lk_MeasureGroup[ID],_stats_lk_MeasureGroup[MeasureName])</f>
        <v>DifficultyFindingHousing</v>
      </c>
    </row>
    <row r="484" spans="1:12" hidden="1" x14ac:dyDescent="0.35">
      <c r="A484">
        <v>486</v>
      </c>
      <c r="B484">
        <v>0.24</v>
      </c>
      <c r="C484">
        <v>0.56999999999999995</v>
      </c>
      <c r="D484">
        <v>0.05</v>
      </c>
      <c r="E484">
        <v>1</v>
      </c>
      <c r="F484">
        <v>24</v>
      </c>
      <c r="G484">
        <v>21</v>
      </c>
      <c r="H484">
        <v>7</v>
      </c>
      <c r="I484">
        <v>13</v>
      </c>
      <c r="J484">
        <v>1</v>
      </c>
      <c r="K484" t="str">
        <f>_xlfn.XLOOKUP(E484,lk_Program[ID],lk_Program[Name])</f>
        <v>TSS</v>
      </c>
      <c r="L484" t="str">
        <f>_xlfn.XLOOKUP(I484,_stats_lk_MeasureGroup[ID],_stats_lk_MeasureGroup[MeasureName])</f>
        <v>DifficultyFindingHousing</v>
      </c>
    </row>
    <row r="485" spans="1:12" hidden="1" x14ac:dyDescent="0.35">
      <c r="A485">
        <v>487</v>
      </c>
      <c r="B485">
        <v>0</v>
      </c>
      <c r="D485">
        <v>0</v>
      </c>
      <c r="E485">
        <v>13</v>
      </c>
      <c r="F485">
        <v>24</v>
      </c>
      <c r="G485">
        <v>3</v>
      </c>
      <c r="H485">
        <v>0</v>
      </c>
      <c r="I485">
        <v>13</v>
      </c>
      <c r="J485">
        <v>1</v>
      </c>
      <c r="K485" t="str">
        <f>_xlfn.XLOOKUP(E485,lk_Program[ID],lk_Program[Name])</f>
        <v>Murrumbidgee Work It Out</v>
      </c>
      <c r="L485" t="str">
        <f>_xlfn.XLOOKUP(I485,_stats_lk_MeasureGroup[ID],_stats_lk_MeasureGroup[MeasureName])</f>
        <v>DifficultyFindingHousing</v>
      </c>
    </row>
    <row r="486" spans="1:12" hidden="1" x14ac:dyDescent="0.35">
      <c r="A486">
        <v>488</v>
      </c>
      <c r="B486">
        <v>0</v>
      </c>
      <c r="D486">
        <v>0</v>
      </c>
      <c r="E486">
        <v>14</v>
      </c>
      <c r="F486">
        <v>180</v>
      </c>
      <c r="G486">
        <v>1</v>
      </c>
      <c r="H486">
        <v>0</v>
      </c>
      <c r="I486">
        <v>13</v>
      </c>
      <c r="J486">
        <v>1</v>
      </c>
      <c r="K486" t="str">
        <f>_xlfn.XLOOKUP(E486,lk_Program[ID],lk_Program[Name])</f>
        <v>Murrumbidgee Headspace Griffith</v>
      </c>
      <c r="L486" t="str">
        <f>_xlfn.XLOOKUP(I486,_stats_lk_MeasureGroup[ID],_stats_lk_MeasureGroup[MeasureName])</f>
        <v>DifficultyFindingHousing</v>
      </c>
    </row>
    <row r="487" spans="1:12" hidden="1" x14ac:dyDescent="0.35">
      <c r="A487">
        <v>489</v>
      </c>
      <c r="B487">
        <v>0.5</v>
      </c>
      <c r="D487">
        <v>0.5</v>
      </c>
      <c r="E487">
        <v>14</v>
      </c>
      <c r="F487">
        <v>60</v>
      </c>
      <c r="G487">
        <v>2</v>
      </c>
      <c r="H487">
        <v>0</v>
      </c>
      <c r="I487">
        <v>13</v>
      </c>
      <c r="J487">
        <v>1</v>
      </c>
      <c r="K487" t="str">
        <f>_xlfn.XLOOKUP(E487,lk_Program[ID],lk_Program[Name])</f>
        <v>Murrumbidgee Headspace Griffith</v>
      </c>
      <c r="L487" t="str">
        <f>_xlfn.XLOOKUP(I487,_stats_lk_MeasureGroup[ID],_stats_lk_MeasureGroup[MeasureName])</f>
        <v>DifficultyFindingHousing</v>
      </c>
    </row>
    <row r="488" spans="1:12" hidden="1" x14ac:dyDescent="0.35">
      <c r="A488">
        <v>490</v>
      </c>
      <c r="B488">
        <v>0</v>
      </c>
      <c r="C488">
        <v>0</v>
      </c>
      <c r="D488">
        <v>2</v>
      </c>
      <c r="E488">
        <v>4</v>
      </c>
      <c r="F488">
        <v>57</v>
      </c>
      <c r="G488">
        <v>1</v>
      </c>
      <c r="H488">
        <v>1</v>
      </c>
      <c r="I488">
        <v>13</v>
      </c>
      <c r="J488">
        <v>1</v>
      </c>
      <c r="K488" t="str">
        <f>_xlfn.XLOOKUP(E488,lk_Program[ID],lk_Program[Name])</f>
        <v>Sapphire Health &amp; Wellbeing Service</v>
      </c>
      <c r="L488" t="str">
        <f>_xlfn.XLOOKUP(I488,_stats_lk_MeasureGroup[ID],_stats_lk_MeasureGroup[MeasureName])</f>
        <v>DifficultyFindingHousing</v>
      </c>
    </row>
    <row r="489" spans="1:12" hidden="1" x14ac:dyDescent="0.35">
      <c r="A489">
        <v>491</v>
      </c>
      <c r="B489">
        <v>0.5</v>
      </c>
      <c r="C489">
        <v>1</v>
      </c>
      <c r="D489">
        <v>0</v>
      </c>
      <c r="E489">
        <v>4</v>
      </c>
      <c r="F489">
        <v>180</v>
      </c>
      <c r="G489">
        <v>4</v>
      </c>
      <c r="H489">
        <v>1</v>
      </c>
      <c r="I489">
        <v>13</v>
      </c>
      <c r="J489">
        <v>1</v>
      </c>
      <c r="K489" t="str">
        <f>_xlfn.XLOOKUP(E489,lk_Program[ID],lk_Program[Name])</f>
        <v>Sapphire Health &amp; Wellbeing Service</v>
      </c>
      <c r="L489" t="str">
        <f>_xlfn.XLOOKUP(I489,_stats_lk_MeasureGroup[ID],_stats_lk_MeasureGroup[MeasureName])</f>
        <v>DifficultyFindingHousing</v>
      </c>
    </row>
    <row r="490" spans="1:12" hidden="1" x14ac:dyDescent="0.35">
      <c r="A490">
        <v>492</v>
      </c>
      <c r="B490">
        <v>0</v>
      </c>
      <c r="C490">
        <v>0</v>
      </c>
      <c r="D490">
        <v>0</v>
      </c>
      <c r="E490">
        <v>5</v>
      </c>
      <c r="F490">
        <v>101</v>
      </c>
      <c r="G490">
        <v>3</v>
      </c>
      <c r="H490">
        <v>1</v>
      </c>
      <c r="I490">
        <v>13</v>
      </c>
      <c r="J490">
        <v>1</v>
      </c>
      <c r="K490" t="str">
        <f>_xlfn.XLOOKUP(E490,lk_Program[ID],lk_Program[Name])</f>
        <v>Eurobodalla</v>
      </c>
      <c r="L490" t="str">
        <f>_xlfn.XLOOKUP(I490,_stats_lk_MeasureGroup[ID],_stats_lk_MeasureGroup[MeasureName])</f>
        <v>DifficultyFindingHousing</v>
      </c>
    </row>
    <row r="491" spans="1:12" hidden="1" x14ac:dyDescent="0.35">
      <c r="A491">
        <v>493</v>
      </c>
      <c r="B491">
        <v>0</v>
      </c>
      <c r="D491">
        <v>0</v>
      </c>
      <c r="E491">
        <v>9</v>
      </c>
      <c r="F491">
        <v>180</v>
      </c>
      <c r="G491">
        <v>1</v>
      </c>
      <c r="H491">
        <v>0</v>
      </c>
      <c r="I491">
        <v>13</v>
      </c>
      <c r="J491">
        <v>1</v>
      </c>
      <c r="K491" t="str">
        <f>_xlfn.XLOOKUP(E491,lk_Program[ID],lk_Program[Name])</f>
        <v>Goulburn General</v>
      </c>
      <c r="L491" t="str">
        <f>_xlfn.XLOOKUP(I491,_stats_lk_MeasureGroup[ID],_stats_lk_MeasureGroup[MeasureName])</f>
        <v>DifficultyFindingHousing</v>
      </c>
    </row>
    <row r="492" spans="1:12" hidden="1" x14ac:dyDescent="0.35">
      <c r="A492">
        <v>494</v>
      </c>
      <c r="B492">
        <v>0</v>
      </c>
      <c r="D492">
        <v>0</v>
      </c>
      <c r="E492">
        <v>10</v>
      </c>
      <c r="F492">
        <v>24</v>
      </c>
      <c r="G492">
        <v>2</v>
      </c>
      <c r="H492">
        <v>0</v>
      </c>
      <c r="I492">
        <v>13</v>
      </c>
      <c r="J492">
        <v>1</v>
      </c>
      <c r="K492" t="str">
        <f>_xlfn.XLOOKUP(E492,lk_Program[ID],lk_Program[Name])</f>
        <v>Goulburn Ice</v>
      </c>
      <c r="L492" t="str">
        <f>_xlfn.XLOOKUP(I492,_stats_lk_MeasureGroup[ID],_stats_lk_MeasureGroup[MeasureName])</f>
        <v>DifficultyFindingHousing</v>
      </c>
    </row>
    <row r="493" spans="1:12" hidden="1" x14ac:dyDescent="0.35">
      <c r="A493">
        <v>495</v>
      </c>
      <c r="B493">
        <v>0</v>
      </c>
      <c r="D493">
        <v>0</v>
      </c>
      <c r="E493">
        <v>13</v>
      </c>
      <c r="F493">
        <v>180</v>
      </c>
      <c r="G493">
        <v>1</v>
      </c>
      <c r="H493">
        <v>0</v>
      </c>
      <c r="I493">
        <v>13</v>
      </c>
      <c r="J493">
        <v>1</v>
      </c>
      <c r="K493" t="str">
        <f>_xlfn.XLOOKUP(E493,lk_Program[ID],lk_Program[Name])</f>
        <v>Murrumbidgee Work It Out</v>
      </c>
      <c r="L493" t="str">
        <f>_xlfn.XLOOKUP(I493,_stats_lk_MeasureGroup[ID],_stats_lk_MeasureGroup[MeasureName])</f>
        <v>DifficultyFindingHousing</v>
      </c>
    </row>
    <row r="494" spans="1:12" hidden="1" x14ac:dyDescent="0.35">
      <c r="A494">
        <v>496</v>
      </c>
      <c r="B494">
        <v>0</v>
      </c>
      <c r="C494">
        <v>0</v>
      </c>
      <c r="D494">
        <v>0</v>
      </c>
      <c r="E494">
        <v>12</v>
      </c>
      <c r="F494">
        <v>24</v>
      </c>
      <c r="G494">
        <v>5</v>
      </c>
      <c r="H494">
        <v>3</v>
      </c>
      <c r="I494">
        <v>13</v>
      </c>
      <c r="J494">
        <v>1</v>
      </c>
      <c r="K494" t="str">
        <f>_xlfn.XLOOKUP(E494,lk_Program[ID],lk_Program[Name])</f>
        <v>Murrumbidgee Pre/Post</v>
      </c>
      <c r="L494" t="str">
        <f>_xlfn.XLOOKUP(I494,_stats_lk_MeasureGroup[ID],_stats_lk_MeasureGroup[MeasureName])</f>
        <v>DifficultyFindingHousing</v>
      </c>
    </row>
    <row r="495" spans="1:12" hidden="1" x14ac:dyDescent="0.35">
      <c r="A495">
        <v>497</v>
      </c>
      <c r="B495">
        <v>0</v>
      </c>
      <c r="D495">
        <v>0</v>
      </c>
      <c r="E495">
        <v>1</v>
      </c>
      <c r="F495">
        <v>11</v>
      </c>
      <c r="G495">
        <v>1</v>
      </c>
      <c r="H495">
        <v>0</v>
      </c>
      <c r="I495">
        <v>13</v>
      </c>
      <c r="J495">
        <v>1</v>
      </c>
      <c r="K495" t="str">
        <f>_xlfn.XLOOKUP(E495,lk_Program[ID],lk_Program[Name])</f>
        <v>TSS</v>
      </c>
      <c r="L495" t="str">
        <f>_xlfn.XLOOKUP(I495,_stats_lk_MeasureGroup[ID],_stats_lk_MeasureGroup[MeasureName])</f>
        <v>DifficultyFindingHousing</v>
      </c>
    </row>
    <row r="496" spans="1:12" hidden="1" x14ac:dyDescent="0.35">
      <c r="A496">
        <v>498</v>
      </c>
      <c r="B496">
        <v>0.22</v>
      </c>
      <c r="C496">
        <v>0.5</v>
      </c>
      <c r="D496">
        <v>0.11</v>
      </c>
      <c r="E496">
        <v>13</v>
      </c>
      <c r="F496">
        <v>60</v>
      </c>
      <c r="G496">
        <v>9</v>
      </c>
      <c r="H496">
        <v>2</v>
      </c>
      <c r="I496">
        <v>13</v>
      </c>
      <c r="J496">
        <v>1</v>
      </c>
      <c r="K496" t="str">
        <f>_xlfn.XLOOKUP(E496,lk_Program[ID],lk_Program[Name])</f>
        <v>Murrumbidgee Work It Out</v>
      </c>
      <c r="L496" t="str">
        <f>_xlfn.XLOOKUP(I496,_stats_lk_MeasureGroup[ID],_stats_lk_MeasureGroup[MeasureName])</f>
        <v>DifficultyFindingHousing</v>
      </c>
    </row>
    <row r="497" spans="1:12" hidden="1" x14ac:dyDescent="0.35">
      <c r="A497">
        <v>499</v>
      </c>
      <c r="B497">
        <v>0.1</v>
      </c>
      <c r="C497">
        <v>0</v>
      </c>
      <c r="D497">
        <v>0.2</v>
      </c>
      <c r="E497">
        <v>1</v>
      </c>
      <c r="F497">
        <v>180</v>
      </c>
      <c r="G497">
        <v>10</v>
      </c>
      <c r="H497">
        <v>4</v>
      </c>
      <c r="I497">
        <v>13</v>
      </c>
      <c r="J497">
        <v>1</v>
      </c>
      <c r="K497" t="str">
        <f>_xlfn.XLOOKUP(E497,lk_Program[ID],lk_Program[Name])</f>
        <v>TSS</v>
      </c>
      <c r="L497" t="str">
        <f>_xlfn.XLOOKUP(I497,_stats_lk_MeasureGroup[ID],_stats_lk_MeasureGroup[MeasureName])</f>
        <v>DifficultyFindingHousing</v>
      </c>
    </row>
    <row r="498" spans="1:12" hidden="1" x14ac:dyDescent="0.35">
      <c r="A498">
        <v>500</v>
      </c>
      <c r="B498">
        <v>0.5</v>
      </c>
      <c r="C498">
        <v>0</v>
      </c>
      <c r="D498">
        <v>0</v>
      </c>
      <c r="E498">
        <v>4</v>
      </c>
      <c r="F498">
        <v>60</v>
      </c>
      <c r="G498">
        <v>2</v>
      </c>
      <c r="H498">
        <v>1</v>
      </c>
      <c r="I498">
        <v>13</v>
      </c>
      <c r="J498">
        <v>1</v>
      </c>
      <c r="K498" t="str">
        <f>_xlfn.XLOOKUP(E498,lk_Program[ID],lk_Program[Name])</f>
        <v>Sapphire Health &amp; Wellbeing Service</v>
      </c>
      <c r="L498" t="str">
        <f>_xlfn.XLOOKUP(I498,_stats_lk_MeasureGroup[ID],_stats_lk_MeasureGroup[MeasureName])</f>
        <v>DifficultyFindingHousing</v>
      </c>
    </row>
    <row r="499" spans="1:12" hidden="1" x14ac:dyDescent="0.35">
      <c r="A499">
        <v>501</v>
      </c>
      <c r="B499">
        <v>0</v>
      </c>
      <c r="D499">
        <v>0</v>
      </c>
      <c r="E499">
        <v>12</v>
      </c>
      <c r="F499">
        <v>190</v>
      </c>
      <c r="G499">
        <v>1</v>
      </c>
      <c r="H499">
        <v>0</v>
      </c>
      <c r="I499">
        <v>13</v>
      </c>
      <c r="J499">
        <v>1</v>
      </c>
      <c r="K499" t="str">
        <f>_xlfn.XLOOKUP(E499,lk_Program[ID],lk_Program[Name])</f>
        <v>Murrumbidgee Pre/Post</v>
      </c>
      <c r="L499" t="str">
        <f>_xlfn.XLOOKUP(I499,_stats_lk_MeasureGroup[ID],_stats_lk_MeasureGroup[MeasureName])</f>
        <v>DifficultyFindingHousing</v>
      </c>
    </row>
    <row r="500" spans="1:12" hidden="1" x14ac:dyDescent="0.35">
      <c r="A500">
        <v>502</v>
      </c>
      <c r="B500">
        <v>0.33</v>
      </c>
      <c r="C500">
        <v>0</v>
      </c>
      <c r="D500">
        <v>7.0000000000000007E-2</v>
      </c>
      <c r="E500">
        <v>5</v>
      </c>
      <c r="F500">
        <v>24</v>
      </c>
      <c r="G500">
        <v>15</v>
      </c>
      <c r="H500">
        <v>6</v>
      </c>
      <c r="I500">
        <v>13</v>
      </c>
      <c r="J500">
        <v>1</v>
      </c>
      <c r="K500" t="str">
        <f>_xlfn.XLOOKUP(E500,lk_Program[ID],lk_Program[Name])</f>
        <v>Eurobodalla</v>
      </c>
      <c r="L500" t="str">
        <f>_xlfn.XLOOKUP(I500,_stats_lk_MeasureGroup[ID],_stats_lk_MeasureGroup[MeasureName])</f>
        <v>DifficultyFindingHousing</v>
      </c>
    </row>
    <row r="501" spans="1:12" hidden="1" x14ac:dyDescent="0.35">
      <c r="A501">
        <v>503</v>
      </c>
      <c r="B501">
        <v>0</v>
      </c>
      <c r="D501">
        <v>0</v>
      </c>
      <c r="E501">
        <v>13</v>
      </c>
      <c r="F501">
        <v>57</v>
      </c>
      <c r="G501">
        <v>1</v>
      </c>
      <c r="H501">
        <v>0</v>
      </c>
      <c r="I501">
        <v>13</v>
      </c>
      <c r="J501">
        <v>1</v>
      </c>
      <c r="K501" t="str">
        <f>_xlfn.XLOOKUP(E501,lk_Program[ID],lk_Program[Name])</f>
        <v>Murrumbidgee Work It Out</v>
      </c>
      <c r="L501" t="str">
        <f>_xlfn.XLOOKUP(I501,_stats_lk_MeasureGroup[ID],_stats_lk_MeasureGroup[MeasureName])</f>
        <v>DifficultyFindingHousing</v>
      </c>
    </row>
    <row r="502" spans="1:12" hidden="1" x14ac:dyDescent="0.35">
      <c r="A502">
        <v>504</v>
      </c>
      <c r="B502">
        <v>0.5</v>
      </c>
      <c r="D502">
        <v>0.5</v>
      </c>
      <c r="E502">
        <v>8</v>
      </c>
      <c r="F502">
        <v>180</v>
      </c>
      <c r="G502">
        <v>2</v>
      </c>
      <c r="H502">
        <v>0</v>
      </c>
      <c r="I502">
        <v>13</v>
      </c>
      <c r="J502">
        <v>1</v>
      </c>
      <c r="K502" t="str">
        <f>_xlfn.XLOOKUP(E502,lk_Program[ID],lk_Program[Name])</f>
        <v>Murrumbidgee Ice</v>
      </c>
      <c r="L502" t="str">
        <f>_xlfn.XLOOKUP(I502,_stats_lk_MeasureGroup[ID],_stats_lk_MeasureGroup[MeasureName])</f>
        <v>DifficultyFindingHousing</v>
      </c>
    </row>
    <row r="503" spans="1:12" hidden="1" x14ac:dyDescent="0.35">
      <c r="A503">
        <v>505</v>
      </c>
      <c r="B503">
        <v>0</v>
      </c>
      <c r="D503">
        <v>0</v>
      </c>
      <c r="E503">
        <v>9</v>
      </c>
      <c r="F503">
        <v>101</v>
      </c>
      <c r="G503">
        <v>1</v>
      </c>
      <c r="H503">
        <v>0</v>
      </c>
      <c r="I503">
        <v>13</v>
      </c>
      <c r="J503">
        <v>1</v>
      </c>
      <c r="K503" t="str">
        <f>_xlfn.XLOOKUP(E503,lk_Program[ID],lk_Program[Name])</f>
        <v>Goulburn General</v>
      </c>
      <c r="L503" t="str">
        <f>_xlfn.XLOOKUP(I503,_stats_lk_MeasureGroup[ID],_stats_lk_MeasureGroup[MeasureName])</f>
        <v>DifficultyFindingHousing</v>
      </c>
    </row>
    <row r="504" spans="1:12" hidden="1" x14ac:dyDescent="0.35">
      <c r="A504">
        <v>506</v>
      </c>
      <c r="B504">
        <v>0</v>
      </c>
      <c r="C504">
        <v>0</v>
      </c>
      <c r="D504">
        <v>0</v>
      </c>
      <c r="E504">
        <v>7</v>
      </c>
      <c r="F504">
        <v>24</v>
      </c>
      <c r="G504">
        <v>6</v>
      </c>
      <c r="H504">
        <v>1</v>
      </c>
      <c r="I504">
        <v>13</v>
      </c>
      <c r="J504">
        <v>1</v>
      </c>
      <c r="K504" t="str">
        <f>_xlfn.XLOOKUP(E504,lk_Program[ID],lk_Program[Name])</f>
        <v>Bega</v>
      </c>
      <c r="L504" t="str">
        <f>_xlfn.XLOOKUP(I504,_stats_lk_MeasureGroup[ID],_stats_lk_MeasureGroup[MeasureName])</f>
        <v>DifficultyFindingHousing</v>
      </c>
    </row>
    <row r="505" spans="1:12" hidden="1" x14ac:dyDescent="0.35">
      <c r="A505">
        <v>507</v>
      </c>
      <c r="B505">
        <v>1</v>
      </c>
      <c r="D505">
        <v>1</v>
      </c>
      <c r="E505">
        <v>6</v>
      </c>
      <c r="F505">
        <v>60</v>
      </c>
      <c r="G505">
        <v>1</v>
      </c>
      <c r="H505">
        <v>0</v>
      </c>
      <c r="I505">
        <v>13</v>
      </c>
      <c r="J505">
        <v>1</v>
      </c>
      <c r="K505" t="str">
        <f>_xlfn.XLOOKUP(E505,lk_Program[ID],lk_Program[Name])</f>
        <v>Monaro</v>
      </c>
      <c r="L505" t="str">
        <f>_xlfn.XLOOKUP(I505,_stats_lk_MeasureGroup[ID],_stats_lk_MeasureGroup[MeasureName])</f>
        <v>DifficultyFindingHousing</v>
      </c>
    </row>
    <row r="506" spans="1:12" hidden="1" x14ac:dyDescent="0.35">
      <c r="A506">
        <v>508</v>
      </c>
      <c r="B506">
        <v>0</v>
      </c>
      <c r="C506">
        <v>0</v>
      </c>
      <c r="D506">
        <v>0</v>
      </c>
      <c r="E506">
        <v>9</v>
      </c>
      <c r="F506">
        <v>24</v>
      </c>
      <c r="G506">
        <v>5</v>
      </c>
      <c r="H506">
        <v>1</v>
      </c>
      <c r="I506">
        <v>13</v>
      </c>
      <c r="J506">
        <v>1</v>
      </c>
      <c r="K506" t="str">
        <f>_xlfn.XLOOKUP(E506,lk_Program[ID],lk_Program[Name])</f>
        <v>Goulburn General</v>
      </c>
      <c r="L506" t="str">
        <f>_xlfn.XLOOKUP(I506,_stats_lk_MeasureGroup[ID],_stats_lk_MeasureGroup[MeasureName])</f>
        <v>DifficultyFindingHousing</v>
      </c>
    </row>
    <row r="507" spans="1:12" hidden="1" x14ac:dyDescent="0.35">
      <c r="A507">
        <v>509</v>
      </c>
      <c r="B507">
        <v>0</v>
      </c>
      <c r="C507">
        <v>0</v>
      </c>
      <c r="D507">
        <v>0.56999999999999995</v>
      </c>
      <c r="E507">
        <v>10</v>
      </c>
      <c r="F507">
        <v>180</v>
      </c>
      <c r="G507">
        <v>7</v>
      </c>
      <c r="H507">
        <v>2</v>
      </c>
      <c r="I507">
        <v>13</v>
      </c>
      <c r="J507">
        <v>1</v>
      </c>
      <c r="K507" t="str">
        <f>_xlfn.XLOOKUP(E507,lk_Program[ID],lk_Program[Name])</f>
        <v>Goulburn Ice</v>
      </c>
      <c r="L507" t="str">
        <f>_xlfn.XLOOKUP(I507,_stats_lk_MeasureGroup[ID],_stats_lk_MeasureGroup[MeasureName])</f>
        <v>DifficultyFindingHousing</v>
      </c>
    </row>
    <row r="508" spans="1:12" hidden="1" x14ac:dyDescent="0.35">
      <c r="A508">
        <v>510</v>
      </c>
      <c r="B508">
        <v>0.28000000000000003</v>
      </c>
      <c r="C508">
        <v>0.14000000000000001</v>
      </c>
      <c r="D508">
        <v>0.16</v>
      </c>
      <c r="E508">
        <v>8</v>
      </c>
      <c r="F508">
        <v>60</v>
      </c>
      <c r="G508">
        <v>25</v>
      </c>
      <c r="H508">
        <v>7</v>
      </c>
      <c r="I508">
        <v>13</v>
      </c>
      <c r="J508">
        <v>1</v>
      </c>
      <c r="K508" t="str">
        <f>_xlfn.XLOOKUP(E508,lk_Program[ID],lk_Program[Name])</f>
        <v>Murrumbidgee Ice</v>
      </c>
      <c r="L508" t="str">
        <f>_xlfn.XLOOKUP(I508,_stats_lk_MeasureGroup[ID],_stats_lk_MeasureGroup[MeasureName])</f>
        <v>DifficultyFindingHousing</v>
      </c>
    </row>
    <row r="509" spans="1:12" hidden="1" x14ac:dyDescent="0.35">
      <c r="A509">
        <v>511</v>
      </c>
      <c r="B509">
        <v>0</v>
      </c>
      <c r="D509">
        <v>0</v>
      </c>
      <c r="E509">
        <v>12</v>
      </c>
      <c r="F509">
        <v>59</v>
      </c>
      <c r="G509">
        <v>1</v>
      </c>
      <c r="H509">
        <v>0</v>
      </c>
      <c r="I509">
        <v>13</v>
      </c>
      <c r="J509">
        <v>1</v>
      </c>
      <c r="K509" t="str">
        <f>_xlfn.XLOOKUP(E509,lk_Program[ID],lk_Program[Name])</f>
        <v>Murrumbidgee Pre/Post</v>
      </c>
      <c r="L509" t="str">
        <f>_xlfn.XLOOKUP(I509,_stats_lk_MeasureGroup[ID],_stats_lk_MeasureGroup[MeasureName])</f>
        <v>DifficultyFindingHousing</v>
      </c>
    </row>
    <row r="510" spans="1:12" hidden="1" x14ac:dyDescent="0.35">
      <c r="A510">
        <v>512</v>
      </c>
      <c r="B510">
        <v>0.27</v>
      </c>
      <c r="C510">
        <v>0.3</v>
      </c>
      <c r="D510">
        <v>0.27</v>
      </c>
      <c r="E510">
        <v>10</v>
      </c>
      <c r="F510">
        <v>60</v>
      </c>
      <c r="G510">
        <v>26</v>
      </c>
      <c r="H510">
        <v>10</v>
      </c>
      <c r="I510">
        <v>13</v>
      </c>
      <c r="J510">
        <v>1</v>
      </c>
      <c r="K510" t="str">
        <f>_xlfn.XLOOKUP(E510,lk_Program[ID],lk_Program[Name])</f>
        <v>Goulburn Ice</v>
      </c>
      <c r="L510" t="str">
        <f>_xlfn.XLOOKUP(I510,_stats_lk_MeasureGroup[ID],_stats_lk_MeasureGroup[MeasureName])</f>
        <v>DifficultyFindingHousing</v>
      </c>
    </row>
    <row r="511" spans="1:12" hidden="1" x14ac:dyDescent="0.35">
      <c r="A511">
        <v>513</v>
      </c>
      <c r="B511">
        <v>2</v>
      </c>
      <c r="D511">
        <v>2</v>
      </c>
      <c r="E511">
        <v>8</v>
      </c>
      <c r="F511">
        <v>57</v>
      </c>
      <c r="G511">
        <v>2</v>
      </c>
      <c r="H511">
        <v>0</v>
      </c>
      <c r="I511">
        <v>13</v>
      </c>
      <c r="J511">
        <v>1</v>
      </c>
      <c r="K511" t="str">
        <f>_xlfn.XLOOKUP(E511,lk_Program[ID],lk_Program[Name])</f>
        <v>Murrumbidgee Ice</v>
      </c>
      <c r="L511" t="str">
        <f>_xlfn.XLOOKUP(I511,_stats_lk_MeasureGroup[ID],_stats_lk_MeasureGroup[MeasureName])</f>
        <v>DifficultyFindingHousing</v>
      </c>
    </row>
    <row r="512" spans="1:12" hidden="1" x14ac:dyDescent="0.35">
      <c r="A512">
        <v>514</v>
      </c>
      <c r="B512">
        <v>0</v>
      </c>
      <c r="D512">
        <v>0</v>
      </c>
      <c r="E512">
        <v>5</v>
      </c>
      <c r="F512">
        <v>11</v>
      </c>
      <c r="G512">
        <v>1</v>
      </c>
      <c r="H512">
        <v>0</v>
      </c>
      <c r="I512">
        <v>13</v>
      </c>
      <c r="J512">
        <v>1</v>
      </c>
      <c r="K512" t="str">
        <f>_xlfn.XLOOKUP(E512,lk_Program[ID],lk_Program[Name])</f>
        <v>Eurobodalla</v>
      </c>
      <c r="L512" t="str">
        <f>_xlfn.XLOOKUP(I512,_stats_lk_MeasureGroup[ID],_stats_lk_MeasureGroup[MeasureName])</f>
        <v>DifficultyFindingHousing</v>
      </c>
    </row>
    <row r="513" spans="1:12" hidden="1" x14ac:dyDescent="0.35">
      <c r="A513">
        <v>515</v>
      </c>
      <c r="B513">
        <v>0</v>
      </c>
      <c r="D513">
        <v>0</v>
      </c>
      <c r="E513">
        <v>1</v>
      </c>
      <c r="F513">
        <v>60</v>
      </c>
      <c r="G513">
        <v>2</v>
      </c>
      <c r="H513">
        <v>0</v>
      </c>
      <c r="I513">
        <v>13</v>
      </c>
      <c r="J513">
        <v>1</v>
      </c>
      <c r="K513" t="str">
        <f>_xlfn.XLOOKUP(E513,lk_Program[ID],lk_Program[Name])</f>
        <v>TSS</v>
      </c>
      <c r="L513" t="str">
        <f>_xlfn.XLOOKUP(I513,_stats_lk_MeasureGroup[ID],_stats_lk_MeasureGroup[MeasureName])</f>
        <v>DifficultyFindingHousing</v>
      </c>
    </row>
    <row r="514" spans="1:12" hidden="1" x14ac:dyDescent="0.35">
      <c r="A514">
        <v>516</v>
      </c>
      <c r="B514">
        <v>0.35</v>
      </c>
      <c r="C514">
        <v>0.5</v>
      </c>
      <c r="D514">
        <v>0.09</v>
      </c>
      <c r="E514">
        <v>4</v>
      </c>
      <c r="F514">
        <v>24</v>
      </c>
      <c r="G514">
        <v>23</v>
      </c>
      <c r="H514">
        <v>8</v>
      </c>
      <c r="I514">
        <v>13</v>
      </c>
      <c r="J514">
        <v>1</v>
      </c>
      <c r="K514" t="str">
        <f>_xlfn.XLOOKUP(E514,lk_Program[ID],lk_Program[Name])</f>
        <v>Sapphire Health &amp; Wellbeing Service</v>
      </c>
      <c r="L514" t="str">
        <f>_xlfn.XLOOKUP(I514,_stats_lk_MeasureGroup[ID],_stats_lk_MeasureGroup[MeasureName])</f>
        <v>DifficultyFindingHousing</v>
      </c>
    </row>
    <row r="515" spans="1:12" hidden="1" x14ac:dyDescent="0.35">
      <c r="A515">
        <v>517</v>
      </c>
      <c r="B515">
        <v>0</v>
      </c>
      <c r="C515">
        <v>0</v>
      </c>
      <c r="D515">
        <v>0</v>
      </c>
      <c r="E515">
        <v>10</v>
      </c>
      <c r="F515">
        <v>71</v>
      </c>
      <c r="G515">
        <v>1</v>
      </c>
      <c r="H515">
        <v>1</v>
      </c>
      <c r="I515">
        <v>13</v>
      </c>
      <c r="J515">
        <v>1</v>
      </c>
      <c r="K515" t="str">
        <f>_xlfn.XLOOKUP(E515,lk_Program[ID],lk_Program[Name])</f>
        <v>Goulburn Ice</v>
      </c>
      <c r="L515" t="str">
        <f>_xlfn.XLOOKUP(I515,_stats_lk_MeasureGroup[ID],_stats_lk_MeasureGroup[MeasureName])</f>
        <v>DifficultyFindingHousing</v>
      </c>
    </row>
    <row r="516" spans="1:12" hidden="1" x14ac:dyDescent="0.35">
      <c r="A516">
        <v>518</v>
      </c>
      <c r="B516">
        <v>0</v>
      </c>
      <c r="D516">
        <v>0</v>
      </c>
      <c r="E516">
        <v>1</v>
      </c>
      <c r="F516">
        <v>18</v>
      </c>
      <c r="G516">
        <v>1</v>
      </c>
      <c r="H516">
        <v>0</v>
      </c>
      <c r="I516">
        <v>14</v>
      </c>
      <c r="J516">
        <v>1</v>
      </c>
      <c r="K516" t="str">
        <f>_xlfn.XLOOKUP(E516,lk_Program[ID],lk_Program[Name])</f>
        <v>TSS</v>
      </c>
      <c r="L516" t="str">
        <f>_xlfn.XLOOKUP(I516,_stats_lk_MeasureGroup[ID],_stats_lk_MeasureGroup[MeasureName])</f>
        <v>IllegalActivitiesFrequency</v>
      </c>
    </row>
    <row r="517" spans="1:12" hidden="1" x14ac:dyDescent="0.35">
      <c r="A517">
        <v>519</v>
      </c>
      <c r="B517">
        <v>0</v>
      </c>
      <c r="D517">
        <v>0</v>
      </c>
      <c r="E517">
        <v>14</v>
      </c>
      <c r="F517">
        <v>60</v>
      </c>
      <c r="G517">
        <v>2</v>
      </c>
      <c r="H517">
        <v>0</v>
      </c>
      <c r="I517">
        <v>14</v>
      </c>
      <c r="J517">
        <v>1</v>
      </c>
      <c r="K517" t="str">
        <f>_xlfn.XLOOKUP(E517,lk_Program[ID],lk_Program[Name])</f>
        <v>Murrumbidgee Headspace Griffith</v>
      </c>
      <c r="L517" t="str">
        <f>_xlfn.XLOOKUP(I517,_stats_lk_MeasureGroup[ID],_stats_lk_MeasureGroup[MeasureName])</f>
        <v>IllegalActivitiesFrequency</v>
      </c>
    </row>
    <row r="518" spans="1:12" hidden="1" x14ac:dyDescent="0.35">
      <c r="A518">
        <v>520</v>
      </c>
      <c r="B518">
        <v>0.05</v>
      </c>
      <c r="C518">
        <v>0.14000000000000001</v>
      </c>
      <c r="D518">
        <v>0</v>
      </c>
      <c r="E518">
        <v>1</v>
      </c>
      <c r="F518">
        <v>24</v>
      </c>
      <c r="G518">
        <v>21</v>
      </c>
      <c r="H518">
        <v>7</v>
      </c>
      <c r="I518">
        <v>14</v>
      </c>
      <c r="J518">
        <v>1</v>
      </c>
      <c r="K518" t="str">
        <f>_xlfn.XLOOKUP(E518,lk_Program[ID],lk_Program[Name])</f>
        <v>TSS</v>
      </c>
      <c r="L518" t="str">
        <f>_xlfn.XLOOKUP(I518,_stats_lk_MeasureGroup[ID],_stats_lk_MeasureGroup[MeasureName])</f>
        <v>IllegalActivitiesFrequency</v>
      </c>
    </row>
    <row r="519" spans="1:12" hidden="1" x14ac:dyDescent="0.35">
      <c r="A519">
        <v>521</v>
      </c>
      <c r="B519">
        <v>1</v>
      </c>
      <c r="C519">
        <v>0</v>
      </c>
      <c r="D519">
        <v>1</v>
      </c>
      <c r="E519">
        <v>7</v>
      </c>
      <c r="F519">
        <v>180</v>
      </c>
      <c r="G519">
        <v>2</v>
      </c>
      <c r="H519">
        <v>1</v>
      </c>
      <c r="I519">
        <v>14</v>
      </c>
      <c r="J519">
        <v>1</v>
      </c>
      <c r="K519" t="str">
        <f>_xlfn.XLOOKUP(E519,lk_Program[ID],lk_Program[Name])</f>
        <v>Bega</v>
      </c>
      <c r="L519" t="str">
        <f>_xlfn.XLOOKUP(I519,_stats_lk_MeasureGroup[ID],_stats_lk_MeasureGroup[MeasureName])</f>
        <v>IllegalActivitiesFrequency</v>
      </c>
    </row>
    <row r="520" spans="1:12" hidden="1" x14ac:dyDescent="0.35">
      <c r="A520">
        <v>522</v>
      </c>
      <c r="B520">
        <v>0</v>
      </c>
      <c r="C520">
        <v>0.67</v>
      </c>
      <c r="D520">
        <v>0.33</v>
      </c>
      <c r="E520">
        <v>5</v>
      </c>
      <c r="F520">
        <v>60</v>
      </c>
      <c r="G520">
        <v>3</v>
      </c>
      <c r="H520">
        <v>3</v>
      </c>
      <c r="I520">
        <v>14</v>
      </c>
      <c r="J520">
        <v>1</v>
      </c>
      <c r="K520" t="str">
        <f>_xlfn.XLOOKUP(E520,lk_Program[ID],lk_Program[Name])</f>
        <v>Eurobodalla</v>
      </c>
      <c r="L520" t="str">
        <f>_xlfn.XLOOKUP(I520,_stats_lk_MeasureGroup[ID],_stats_lk_MeasureGroup[MeasureName])</f>
        <v>IllegalActivitiesFrequency</v>
      </c>
    </row>
    <row r="521" spans="1:12" hidden="1" x14ac:dyDescent="0.35">
      <c r="A521">
        <v>523</v>
      </c>
      <c r="B521">
        <v>0</v>
      </c>
      <c r="D521">
        <v>0</v>
      </c>
      <c r="E521">
        <v>7</v>
      </c>
      <c r="F521">
        <v>37</v>
      </c>
      <c r="G521">
        <v>1</v>
      </c>
      <c r="H521">
        <v>0</v>
      </c>
      <c r="I521">
        <v>14</v>
      </c>
      <c r="J521">
        <v>1</v>
      </c>
      <c r="K521" t="str">
        <f>_xlfn.XLOOKUP(E521,lk_Program[ID],lk_Program[Name])</f>
        <v>Bega</v>
      </c>
      <c r="L521" t="str">
        <f>_xlfn.XLOOKUP(I521,_stats_lk_MeasureGroup[ID],_stats_lk_MeasureGroup[MeasureName])</f>
        <v>IllegalActivitiesFrequency</v>
      </c>
    </row>
    <row r="522" spans="1:12" hidden="1" x14ac:dyDescent="0.35">
      <c r="A522">
        <v>524</v>
      </c>
      <c r="B522">
        <v>0</v>
      </c>
      <c r="D522">
        <v>0</v>
      </c>
      <c r="E522">
        <v>8</v>
      </c>
      <c r="F522">
        <v>24</v>
      </c>
      <c r="G522">
        <v>1</v>
      </c>
      <c r="H522">
        <v>0</v>
      </c>
      <c r="I522">
        <v>14</v>
      </c>
      <c r="J522">
        <v>1</v>
      </c>
      <c r="K522" t="str">
        <f>_xlfn.XLOOKUP(E522,lk_Program[ID],lk_Program[Name])</f>
        <v>Murrumbidgee Ice</v>
      </c>
      <c r="L522" t="str">
        <f>_xlfn.XLOOKUP(I522,_stats_lk_MeasureGroup[ID],_stats_lk_MeasureGroup[MeasureName])</f>
        <v>IllegalActivitiesFrequency</v>
      </c>
    </row>
    <row r="523" spans="1:12" hidden="1" x14ac:dyDescent="0.35">
      <c r="A523">
        <v>525</v>
      </c>
      <c r="B523">
        <v>0</v>
      </c>
      <c r="D523">
        <v>0</v>
      </c>
      <c r="E523">
        <v>9</v>
      </c>
      <c r="F523">
        <v>180</v>
      </c>
      <c r="G523">
        <v>1</v>
      </c>
      <c r="H523">
        <v>0</v>
      </c>
      <c r="I523">
        <v>14</v>
      </c>
      <c r="J523">
        <v>1</v>
      </c>
      <c r="K523" t="str">
        <f>_xlfn.XLOOKUP(E523,lk_Program[ID],lk_Program[Name])</f>
        <v>Goulburn General</v>
      </c>
      <c r="L523" t="str">
        <f>_xlfn.XLOOKUP(I523,_stats_lk_MeasureGroup[ID],_stats_lk_MeasureGroup[MeasureName])</f>
        <v>IllegalActivitiesFrequency</v>
      </c>
    </row>
    <row r="524" spans="1:12" hidden="1" x14ac:dyDescent="0.35">
      <c r="A524">
        <v>526</v>
      </c>
      <c r="B524">
        <v>0</v>
      </c>
      <c r="D524">
        <v>0</v>
      </c>
      <c r="E524">
        <v>14</v>
      </c>
      <c r="F524">
        <v>57</v>
      </c>
      <c r="G524">
        <v>1</v>
      </c>
      <c r="H524">
        <v>0</v>
      </c>
      <c r="I524">
        <v>14</v>
      </c>
      <c r="J524">
        <v>1</v>
      </c>
      <c r="K524" t="str">
        <f>_xlfn.XLOOKUP(E524,lk_Program[ID],lk_Program[Name])</f>
        <v>Murrumbidgee Headspace Griffith</v>
      </c>
      <c r="L524" t="str">
        <f>_xlfn.XLOOKUP(I524,_stats_lk_MeasureGroup[ID],_stats_lk_MeasureGroup[MeasureName])</f>
        <v>IllegalActivitiesFrequency</v>
      </c>
    </row>
    <row r="525" spans="1:12" hidden="1" x14ac:dyDescent="0.35">
      <c r="A525">
        <v>527</v>
      </c>
      <c r="B525">
        <v>0</v>
      </c>
      <c r="D525">
        <v>0</v>
      </c>
      <c r="E525">
        <v>13</v>
      </c>
      <c r="F525">
        <v>24</v>
      </c>
      <c r="G525">
        <v>3</v>
      </c>
      <c r="H525">
        <v>0</v>
      </c>
      <c r="I525">
        <v>14</v>
      </c>
      <c r="J525">
        <v>1</v>
      </c>
      <c r="K525" t="str">
        <f>_xlfn.XLOOKUP(E525,lk_Program[ID],lk_Program[Name])</f>
        <v>Murrumbidgee Work It Out</v>
      </c>
      <c r="L525" t="str">
        <f>_xlfn.XLOOKUP(I525,_stats_lk_MeasureGroup[ID],_stats_lk_MeasureGroup[MeasureName])</f>
        <v>IllegalActivitiesFrequency</v>
      </c>
    </row>
    <row r="526" spans="1:12" hidden="1" x14ac:dyDescent="0.35">
      <c r="A526">
        <v>528</v>
      </c>
      <c r="B526">
        <v>0</v>
      </c>
      <c r="D526">
        <v>0</v>
      </c>
      <c r="E526">
        <v>14</v>
      </c>
      <c r="F526">
        <v>180</v>
      </c>
      <c r="G526">
        <v>1</v>
      </c>
      <c r="H526">
        <v>0</v>
      </c>
      <c r="I526">
        <v>14</v>
      </c>
      <c r="J526">
        <v>1</v>
      </c>
      <c r="K526" t="str">
        <f>_xlfn.XLOOKUP(E526,lk_Program[ID],lk_Program[Name])</f>
        <v>Murrumbidgee Headspace Griffith</v>
      </c>
      <c r="L526" t="str">
        <f>_xlfn.XLOOKUP(I526,_stats_lk_MeasureGroup[ID],_stats_lk_MeasureGroup[MeasureName])</f>
        <v>IllegalActivitiesFrequency</v>
      </c>
    </row>
    <row r="527" spans="1:12" hidden="1" x14ac:dyDescent="0.35">
      <c r="A527">
        <v>529</v>
      </c>
      <c r="B527">
        <v>0</v>
      </c>
      <c r="D527">
        <v>2</v>
      </c>
      <c r="E527">
        <v>12</v>
      </c>
      <c r="F527">
        <v>60</v>
      </c>
      <c r="G527">
        <v>1</v>
      </c>
      <c r="H527">
        <v>0</v>
      </c>
      <c r="I527">
        <v>14</v>
      </c>
      <c r="J527">
        <v>1</v>
      </c>
      <c r="K527" t="str">
        <f>_xlfn.XLOOKUP(E527,lk_Program[ID],lk_Program[Name])</f>
        <v>Murrumbidgee Pre/Post</v>
      </c>
      <c r="L527" t="str">
        <f>_xlfn.XLOOKUP(I527,_stats_lk_MeasureGroup[ID],_stats_lk_MeasureGroup[MeasureName])</f>
        <v>IllegalActivitiesFrequency</v>
      </c>
    </row>
    <row r="528" spans="1:12" hidden="1" x14ac:dyDescent="0.35">
      <c r="A528">
        <v>530</v>
      </c>
      <c r="B528">
        <v>0</v>
      </c>
      <c r="D528">
        <v>0</v>
      </c>
      <c r="E528">
        <v>1</v>
      </c>
      <c r="F528">
        <v>101</v>
      </c>
      <c r="G528">
        <v>1</v>
      </c>
      <c r="H528">
        <v>0</v>
      </c>
      <c r="I528">
        <v>14</v>
      </c>
      <c r="J528">
        <v>1</v>
      </c>
      <c r="K528" t="str">
        <f>_xlfn.XLOOKUP(E528,lk_Program[ID],lk_Program[Name])</f>
        <v>TSS</v>
      </c>
      <c r="L528" t="str">
        <f>_xlfn.XLOOKUP(I528,_stats_lk_MeasureGroup[ID],_stats_lk_MeasureGroup[MeasureName])</f>
        <v>IllegalActivitiesFrequency</v>
      </c>
    </row>
    <row r="529" spans="1:12" hidden="1" x14ac:dyDescent="0.35">
      <c r="A529">
        <v>531</v>
      </c>
      <c r="B529">
        <v>0.2</v>
      </c>
      <c r="C529">
        <v>0</v>
      </c>
      <c r="D529">
        <v>0</v>
      </c>
      <c r="E529">
        <v>12</v>
      </c>
      <c r="F529">
        <v>24</v>
      </c>
      <c r="G529">
        <v>5</v>
      </c>
      <c r="H529">
        <v>3</v>
      </c>
      <c r="I529">
        <v>14</v>
      </c>
      <c r="J529">
        <v>1</v>
      </c>
      <c r="K529" t="str">
        <f>_xlfn.XLOOKUP(E529,lk_Program[ID],lk_Program[Name])</f>
        <v>Murrumbidgee Pre/Post</v>
      </c>
      <c r="L529" t="str">
        <f>_xlfn.XLOOKUP(I529,_stats_lk_MeasureGroup[ID],_stats_lk_MeasureGroup[MeasureName])</f>
        <v>IllegalActivitiesFrequency</v>
      </c>
    </row>
    <row r="530" spans="1:12" hidden="1" x14ac:dyDescent="0.35">
      <c r="A530">
        <v>532</v>
      </c>
      <c r="B530">
        <v>0</v>
      </c>
      <c r="C530">
        <v>0</v>
      </c>
      <c r="D530">
        <v>0</v>
      </c>
      <c r="E530">
        <v>4</v>
      </c>
      <c r="F530">
        <v>57</v>
      </c>
      <c r="G530">
        <v>1</v>
      </c>
      <c r="H530">
        <v>1</v>
      </c>
      <c r="I530">
        <v>14</v>
      </c>
      <c r="J530">
        <v>1</v>
      </c>
      <c r="K530" t="str">
        <f>_xlfn.XLOOKUP(E530,lk_Program[ID],lk_Program[Name])</f>
        <v>Sapphire Health &amp; Wellbeing Service</v>
      </c>
      <c r="L530" t="str">
        <f>_xlfn.XLOOKUP(I530,_stats_lk_MeasureGroup[ID],_stats_lk_MeasureGroup[MeasureName])</f>
        <v>IllegalActivitiesFrequency</v>
      </c>
    </row>
    <row r="531" spans="1:12" hidden="1" x14ac:dyDescent="0.35">
      <c r="A531">
        <v>533</v>
      </c>
      <c r="B531">
        <v>1</v>
      </c>
      <c r="C531">
        <v>0</v>
      </c>
      <c r="D531">
        <v>0.25</v>
      </c>
      <c r="E531">
        <v>4</v>
      </c>
      <c r="F531">
        <v>180</v>
      </c>
      <c r="G531">
        <v>4</v>
      </c>
      <c r="H531">
        <v>1</v>
      </c>
      <c r="I531">
        <v>14</v>
      </c>
      <c r="J531">
        <v>1</v>
      </c>
      <c r="K531" t="str">
        <f>_xlfn.XLOOKUP(E531,lk_Program[ID],lk_Program[Name])</f>
        <v>Sapphire Health &amp; Wellbeing Service</v>
      </c>
      <c r="L531" t="str">
        <f>_xlfn.XLOOKUP(I531,_stats_lk_MeasureGroup[ID],_stats_lk_MeasureGroup[MeasureName])</f>
        <v>IllegalActivitiesFrequency</v>
      </c>
    </row>
    <row r="532" spans="1:12" hidden="1" x14ac:dyDescent="0.35">
      <c r="A532">
        <v>534</v>
      </c>
      <c r="B532">
        <v>0</v>
      </c>
      <c r="C532">
        <v>0</v>
      </c>
      <c r="D532">
        <v>0</v>
      </c>
      <c r="E532">
        <v>5</v>
      </c>
      <c r="F532">
        <v>101</v>
      </c>
      <c r="G532">
        <v>3</v>
      </c>
      <c r="H532">
        <v>1</v>
      </c>
      <c r="I532">
        <v>14</v>
      </c>
      <c r="J532">
        <v>1</v>
      </c>
      <c r="K532" t="str">
        <f>_xlfn.XLOOKUP(E532,lk_Program[ID],lk_Program[Name])</f>
        <v>Eurobodalla</v>
      </c>
      <c r="L532" t="str">
        <f>_xlfn.XLOOKUP(I532,_stats_lk_MeasureGroup[ID],_stats_lk_MeasureGroup[MeasureName])</f>
        <v>IllegalActivitiesFrequency</v>
      </c>
    </row>
    <row r="533" spans="1:12" hidden="1" x14ac:dyDescent="0.35">
      <c r="A533">
        <v>535</v>
      </c>
      <c r="B533">
        <v>0.11</v>
      </c>
      <c r="C533">
        <v>0.1</v>
      </c>
      <c r="D533">
        <v>0.05</v>
      </c>
      <c r="E533">
        <v>5</v>
      </c>
      <c r="F533">
        <v>24</v>
      </c>
      <c r="G533">
        <v>19</v>
      </c>
      <c r="H533">
        <v>10</v>
      </c>
      <c r="I533">
        <v>14</v>
      </c>
      <c r="J533">
        <v>1</v>
      </c>
      <c r="K533" t="str">
        <f>_xlfn.XLOOKUP(E533,lk_Program[ID],lk_Program[Name])</f>
        <v>Eurobodalla</v>
      </c>
      <c r="L533" t="str">
        <f>_xlfn.XLOOKUP(I533,_stats_lk_MeasureGroup[ID],_stats_lk_MeasureGroup[MeasureName])</f>
        <v>IllegalActivitiesFrequency</v>
      </c>
    </row>
    <row r="534" spans="1:12" hidden="1" x14ac:dyDescent="0.35">
      <c r="A534">
        <v>536</v>
      </c>
      <c r="B534">
        <v>0</v>
      </c>
      <c r="C534">
        <v>0</v>
      </c>
      <c r="D534">
        <v>0</v>
      </c>
      <c r="E534">
        <v>4</v>
      </c>
      <c r="F534">
        <v>60</v>
      </c>
      <c r="G534">
        <v>2</v>
      </c>
      <c r="H534">
        <v>1</v>
      </c>
      <c r="I534">
        <v>14</v>
      </c>
      <c r="J534">
        <v>1</v>
      </c>
      <c r="K534" t="str">
        <f>_xlfn.XLOOKUP(E534,lk_Program[ID],lk_Program[Name])</f>
        <v>Sapphire Health &amp; Wellbeing Service</v>
      </c>
      <c r="L534" t="str">
        <f>_xlfn.XLOOKUP(I534,_stats_lk_MeasureGroup[ID],_stats_lk_MeasureGroup[MeasureName])</f>
        <v>IllegalActivitiesFrequency</v>
      </c>
    </row>
    <row r="535" spans="1:12" hidden="1" x14ac:dyDescent="0.35">
      <c r="A535">
        <v>537</v>
      </c>
      <c r="B535">
        <v>0</v>
      </c>
      <c r="D535">
        <v>0</v>
      </c>
      <c r="E535">
        <v>12</v>
      </c>
      <c r="F535">
        <v>190</v>
      </c>
      <c r="G535">
        <v>1</v>
      </c>
      <c r="H535">
        <v>0</v>
      </c>
      <c r="I535">
        <v>14</v>
      </c>
      <c r="J535">
        <v>1</v>
      </c>
      <c r="K535" t="str">
        <f>_xlfn.XLOOKUP(E535,lk_Program[ID],lk_Program[Name])</f>
        <v>Murrumbidgee Pre/Post</v>
      </c>
      <c r="L535" t="str">
        <f>_xlfn.XLOOKUP(I535,_stats_lk_MeasureGroup[ID],_stats_lk_MeasureGroup[MeasureName])</f>
        <v>IllegalActivitiesFrequency</v>
      </c>
    </row>
    <row r="536" spans="1:12" hidden="1" x14ac:dyDescent="0.35">
      <c r="A536">
        <v>538</v>
      </c>
      <c r="B536">
        <v>0</v>
      </c>
      <c r="D536">
        <v>0</v>
      </c>
      <c r="E536">
        <v>10</v>
      </c>
      <c r="F536">
        <v>24</v>
      </c>
      <c r="G536">
        <v>2</v>
      </c>
      <c r="H536">
        <v>0</v>
      </c>
      <c r="I536">
        <v>14</v>
      </c>
      <c r="J536">
        <v>1</v>
      </c>
      <c r="K536" t="str">
        <f>_xlfn.XLOOKUP(E536,lk_Program[ID],lk_Program[Name])</f>
        <v>Goulburn Ice</v>
      </c>
      <c r="L536" t="str">
        <f>_xlfn.XLOOKUP(I536,_stats_lk_MeasureGroup[ID],_stats_lk_MeasureGroup[MeasureName])</f>
        <v>IllegalActivitiesFrequency</v>
      </c>
    </row>
    <row r="537" spans="1:12" hidden="1" x14ac:dyDescent="0.35">
      <c r="A537">
        <v>539</v>
      </c>
      <c r="B537">
        <v>0</v>
      </c>
      <c r="D537">
        <v>0</v>
      </c>
      <c r="E537">
        <v>13</v>
      </c>
      <c r="F537">
        <v>57</v>
      </c>
      <c r="G537">
        <v>1</v>
      </c>
      <c r="H537">
        <v>0</v>
      </c>
      <c r="I537">
        <v>14</v>
      </c>
      <c r="J537">
        <v>1</v>
      </c>
      <c r="K537" t="str">
        <f>_xlfn.XLOOKUP(E537,lk_Program[ID],lk_Program[Name])</f>
        <v>Murrumbidgee Work It Out</v>
      </c>
      <c r="L537" t="str">
        <f>_xlfn.XLOOKUP(I537,_stats_lk_MeasureGroup[ID],_stats_lk_MeasureGroup[MeasureName])</f>
        <v>IllegalActivitiesFrequency</v>
      </c>
    </row>
    <row r="538" spans="1:12" hidden="1" x14ac:dyDescent="0.35">
      <c r="A538">
        <v>540</v>
      </c>
      <c r="B538">
        <v>0</v>
      </c>
      <c r="D538">
        <v>0</v>
      </c>
      <c r="E538">
        <v>13</v>
      </c>
      <c r="F538">
        <v>180</v>
      </c>
      <c r="G538">
        <v>1</v>
      </c>
      <c r="H538">
        <v>0</v>
      </c>
      <c r="I538">
        <v>14</v>
      </c>
      <c r="J538">
        <v>1</v>
      </c>
      <c r="K538" t="str">
        <f>_xlfn.XLOOKUP(E538,lk_Program[ID],lk_Program[Name])</f>
        <v>Murrumbidgee Work It Out</v>
      </c>
      <c r="L538" t="str">
        <f>_xlfn.XLOOKUP(I538,_stats_lk_MeasureGroup[ID],_stats_lk_MeasureGroup[MeasureName])</f>
        <v>IllegalActivitiesFrequency</v>
      </c>
    </row>
    <row r="539" spans="1:12" hidden="1" x14ac:dyDescent="0.35">
      <c r="A539">
        <v>541</v>
      </c>
      <c r="B539">
        <v>0</v>
      </c>
      <c r="D539">
        <v>0</v>
      </c>
      <c r="E539">
        <v>6</v>
      </c>
      <c r="F539">
        <v>60</v>
      </c>
      <c r="G539">
        <v>1</v>
      </c>
      <c r="H539">
        <v>0</v>
      </c>
      <c r="I539">
        <v>14</v>
      </c>
      <c r="J539">
        <v>1</v>
      </c>
      <c r="K539" t="str">
        <f>_xlfn.XLOOKUP(E539,lk_Program[ID],lk_Program[Name])</f>
        <v>Monaro</v>
      </c>
      <c r="L539" t="str">
        <f>_xlfn.XLOOKUP(I539,_stats_lk_MeasureGroup[ID],_stats_lk_MeasureGroup[MeasureName])</f>
        <v>IllegalActivitiesFrequency</v>
      </c>
    </row>
    <row r="540" spans="1:12" hidden="1" x14ac:dyDescent="0.35">
      <c r="A540">
        <v>542</v>
      </c>
      <c r="B540">
        <v>0.2</v>
      </c>
      <c r="C540">
        <v>0.25</v>
      </c>
      <c r="D540">
        <v>0</v>
      </c>
      <c r="E540">
        <v>1</v>
      </c>
      <c r="F540">
        <v>180</v>
      </c>
      <c r="G540">
        <v>10</v>
      </c>
      <c r="H540">
        <v>4</v>
      </c>
      <c r="I540">
        <v>14</v>
      </c>
      <c r="J540">
        <v>1</v>
      </c>
      <c r="K540" t="str">
        <f>_xlfn.XLOOKUP(E540,lk_Program[ID],lk_Program[Name])</f>
        <v>TSS</v>
      </c>
      <c r="L540" t="str">
        <f>_xlfn.XLOOKUP(I540,_stats_lk_MeasureGroup[ID],_stats_lk_MeasureGroup[MeasureName])</f>
        <v>IllegalActivitiesFrequency</v>
      </c>
    </row>
    <row r="541" spans="1:12" hidden="1" x14ac:dyDescent="0.35">
      <c r="A541">
        <v>543</v>
      </c>
      <c r="B541">
        <v>0.32</v>
      </c>
      <c r="C541">
        <v>0.14000000000000001</v>
      </c>
      <c r="D541">
        <v>0.08</v>
      </c>
      <c r="E541">
        <v>8</v>
      </c>
      <c r="F541">
        <v>60</v>
      </c>
      <c r="G541">
        <v>25</v>
      </c>
      <c r="H541">
        <v>7</v>
      </c>
      <c r="I541">
        <v>14</v>
      </c>
      <c r="J541">
        <v>1</v>
      </c>
      <c r="K541" t="str">
        <f>_xlfn.XLOOKUP(E541,lk_Program[ID],lk_Program[Name])</f>
        <v>Murrumbidgee Ice</v>
      </c>
      <c r="L541" t="str">
        <f>_xlfn.XLOOKUP(I541,_stats_lk_MeasureGroup[ID],_stats_lk_MeasureGroup[MeasureName])</f>
        <v>IllegalActivitiesFrequency</v>
      </c>
    </row>
    <row r="542" spans="1:12" hidden="1" x14ac:dyDescent="0.35">
      <c r="A542">
        <v>544</v>
      </c>
      <c r="B542">
        <v>0.2</v>
      </c>
      <c r="C542">
        <v>0</v>
      </c>
      <c r="D542">
        <v>0</v>
      </c>
      <c r="E542">
        <v>9</v>
      </c>
      <c r="F542">
        <v>24</v>
      </c>
      <c r="G542">
        <v>5</v>
      </c>
      <c r="H542">
        <v>1</v>
      </c>
      <c r="I542">
        <v>14</v>
      </c>
      <c r="J542">
        <v>1</v>
      </c>
      <c r="K542" t="str">
        <f>_xlfn.XLOOKUP(E542,lk_Program[ID],lk_Program[Name])</f>
        <v>Goulburn General</v>
      </c>
      <c r="L542" t="str">
        <f>_xlfn.XLOOKUP(I542,_stats_lk_MeasureGroup[ID],_stats_lk_MeasureGroup[MeasureName])</f>
        <v>IllegalActivitiesFrequency</v>
      </c>
    </row>
    <row r="543" spans="1:12" hidden="1" x14ac:dyDescent="0.35">
      <c r="A543">
        <v>545</v>
      </c>
      <c r="B543">
        <v>0</v>
      </c>
      <c r="D543">
        <v>0</v>
      </c>
      <c r="E543">
        <v>12</v>
      </c>
      <c r="F543">
        <v>59</v>
      </c>
      <c r="G543">
        <v>1</v>
      </c>
      <c r="H543">
        <v>0</v>
      </c>
      <c r="I543">
        <v>14</v>
      </c>
      <c r="J543">
        <v>1</v>
      </c>
      <c r="K543" t="str">
        <f>_xlfn.XLOOKUP(E543,lk_Program[ID],lk_Program[Name])</f>
        <v>Murrumbidgee Pre/Post</v>
      </c>
      <c r="L543" t="str">
        <f>_xlfn.XLOOKUP(I543,_stats_lk_MeasureGroup[ID],_stats_lk_MeasureGroup[MeasureName])</f>
        <v>IllegalActivitiesFrequency</v>
      </c>
    </row>
    <row r="544" spans="1:12" hidden="1" x14ac:dyDescent="0.35">
      <c r="A544">
        <v>546</v>
      </c>
      <c r="B544">
        <v>0.11</v>
      </c>
      <c r="C544">
        <v>0</v>
      </c>
      <c r="D544">
        <v>0</v>
      </c>
      <c r="E544">
        <v>13</v>
      </c>
      <c r="F544">
        <v>60</v>
      </c>
      <c r="G544">
        <v>9</v>
      </c>
      <c r="H544">
        <v>2</v>
      </c>
      <c r="I544">
        <v>14</v>
      </c>
      <c r="J544">
        <v>1</v>
      </c>
      <c r="K544" t="str">
        <f>_xlfn.XLOOKUP(E544,lk_Program[ID],lk_Program[Name])</f>
        <v>Murrumbidgee Work It Out</v>
      </c>
      <c r="L544" t="str">
        <f>_xlfn.XLOOKUP(I544,_stats_lk_MeasureGroup[ID],_stats_lk_MeasureGroup[MeasureName])</f>
        <v>IllegalActivitiesFrequency</v>
      </c>
    </row>
    <row r="545" spans="1:12" hidden="1" x14ac:dyDescent="0.35">
      <c r="A545">
        <v>547</v>
      </c>
      <c r="B545">
        <v>0.5</v>
      </c>
      <c r="D545">
        <v>0.5</v>
      </c>
      <c r="E545">
        <v>8</v>
      </c>
      <c r="F545">
        <v>57</v>
      </c>
      <c r="G545">
        <v>2</v>
      </c>
      <c r="H545">
        <v>0</v>
      </c>
      <c r="I545">
        <v>14</v>
      </c>
      <c r="J545">
        <v>1</v>
      </c>
      <c r="K545" t="str">
        <f>_xlfn.XLOOKUP(E545,lk_Program[ID],lk_Program[Name])</f>
        <v>Murrumbidgee Ice</v>
      </c>
      <c r="L545" t="str">
        <f>_xlfn.XLOOKUP(I545,_stats_lk_MeasureGroup[ID],_stats_lk_MeasureGroup[MeasureName])</f>
        <v>IllegalActivitiesFrequency</v>
      </c>
    </row>
    <row r="546" spans="1:12" hidden="1" x14ac:dyDescent="0.35">
      <c r="A546">
        <v>548</v>
      </c>
      <c r="B546">
        <v>0</v>
      </c>
      <c r="D546">
        <v>0</v>
      </c>
      <c r="E546">
        <v>8</v>
      </c>
      <c r="F546">
        <v>180</v>
      </c>
      <c r="G546">
        <v>2</v>
      </c>
      <c r="H546">
        <v>0</v>
      </c>
      <c r="I546">
        <v>14</v>
      </c>
      <c r="J546">
        <v>1</v>
      </c>
      <c r="K546" t="str">
        <f>_xlfn.XLOOKUP(E546,lk_Program[ID],lk_Program[Name])</f>
        <v>Murrumbidgee Ice</v>
      </c>
      <c r="L546" t="str">
        <f>_xlfn.XLOOKUP(I546,_stats_lk_MeasureGroup[ID],_stats_lk_MeasureGroup[MeasureName])</f>
        <v>IllegalActivitiesFrequency</v>
      </c>
    </row>
    <row r="547" spans="1:12" hidden="1" x14ac:dyDescent="0.35">
      <c r="A547">
        <v>549</v>
      </c>
      <c r="B547">
        <v>0</v>
      </c>
      <c r="D547">
        <v>0</v>
      </c>
      <c r="E547">
        <v>1</v>
      </c>
      <c r="F547">
        <v>11</v>
      </c>
      <c r="G547">
        <v>1</v>
      </c>
      <c r="H547">
        <v>0</v>
      </c>
      <c r="I547">
        <v>14</v>
      </c>
      <c r="J547">
        <v>1</v>
      </c>
      <c r="K547" t="str">
        <f>_xlfn.XLOOKUP(E547,lk_Program[ID],lk_Program[Name])</f>
        <v>TSS</v>
      </c>
      <c r="L547" t="str">
        <f>_xlfn.XLOOKUP(I547,_stats_lk_MeasureGroup[ID],_stats_lk_MeasureGroup[MeasureName])</f>
        <v>IllegalActivitiesFrequency</v>
      </c>
    </row>
    <row r="548" spans="1:12" hidden="1" x14ac:dyDescent="0.35">
      <c r="A548">
        <v>550</v>
      </c>
      <c r="B548">
        <v>0</v>
      </c>
      <c r="C548">
        <v>0</v>
      </c>
      <c r="D548">
        <v>0</v>
      </c>
      <c r="E548">
        <v>10</v>
      </c>
      <c r="F548">
        <v>71</v>
      </c>
      <c r="G548">
        <v>1</v>
      </c>
      <c r="H548">
        <v>1</v>
      </c>
      <c r="I548">
        <v>14</v>
      </c>
      <c r="J548">
        <v>1</v>
      </c>
      <c r="K548" t="str">
        <f>_xlfn.XLOOKUP(E548,lk_Program[ID],lk_Program[Name])</f>
        <v>Goulburn Ice</v>
      </c>
      <c r="L548" t="str">
        <f>_xlfn.XLOOKUP(I548,_stats_lk_MeasureGroup[ID],_stats_lk_MeasureGroup[MeasureName])</f>
        <v>IllegalActivitiesFrequency</v>
      </c>
    </row>
    <row r="549" spans="1:12" hidden="1" x14ac:dyDescent="0.35">
      <c r="A549">
        <v>551</v>
      </c>
      <c r="B549">
        <v>0</v>
      </c>
      <c r="D549">
        <v>0</v>
      </c>
      <c r="E549">
        <v>1</v>
      </c>
      <c r="F549">
        <v>60</v>
      </c>
      <c r="G549">
        <v>2</v>
      </c>
      <c r="H549">
        <v>0</v>
      </c>
      <c r="I549">
        <v>14</v>
      </c>
      <c r="J549">
        <v>1</v>
      </c>
      <c r="K549" t="str">
        <f>_xlfn.XLOOKUP(E549,lk_Program[ID],lk_Program[Name])</f>
        <v>TSS</v>
      </c>
      <c r="L549" t="str">
        <f>_xlfn.XLOOKUP(I549,_stats_lk_MeasureGroup[ID],_stats_lk_MeasureGroup[MeasureName])</f>
        <v>IllegalActivitiesFrequency</v>
      </c>
    </row>
    <row r="550" spans="1:12" hidden="1" x14ac:dyDescent="0.35">
      <c r="A550">
        <v>552</v>
      </c>
      <c r="B550">
        <v>0</v>
      </c>
      <c r="D550">
        <v>0</v>
      </c>
      <c r="E550">
        <v>9</v>
      </c>
      <c r="F550">
        <v>101</v>
      </c>
      <c r="G550">
        <v>1</v>
      </c>
      <c r="H550">
        <v>0</v>
      </c>
      <c r="I550">
        <v>14</v>
      </c>
      <c r="J550">
        <v>1</v>
      </c>
      <c r="K550" t="str">
        <f>_xlfn.XLOOKUP(E550,lk_Program[ID],lk_Program[Name])</f>
        <v>Goulburn General</v>
      </c>
      <c r="L550" t="str">
        <f>_xlfn.XLOOKUP(I550,_stats_lk_MeasureGroup[ID],_stats_lk_MeasureGroup[MeasureName])</f>
        <v>IllegalActivitiesFrequency</v>
      </c>
    </row>
    <row r="551" spans="1:12" hidden="1" x14ac:dyDescent="0.35">
      <c r="A551">
        <v>553</v>
      </c>
      <c r="B551">
        <v>0.17</v>
      </c>
      <c r="C551">
        <v>0</v>
      </c>
      <c r="D551">
        <v>0</v>
      </c>
      <c r="E551">
        <v>7</v>
      </c>
      <c r="F551">
        <v>24</v>
      </c>
      <c r="G551">
        <v>6</v>
      </c>
      <c r="H551">
        <v>1</v>
      </c>
      <c r="I551">
        <v>14</v>
      </c>
      <c r="J551">
        <v>1</v>
      </c>
      <c r="K551" t="str">
        <f>_xlfn.XLOOKUP(E551,lk_Program[ID],lk_Program[Name])</f>
        <v>Bega</v>
      </c>
      <c r="L551" t="str">
        <f>_xlfn.XLOOKUP(I551,_stats_lk_MeasureGroup[ID],_stats_lk_MeasureGroup[MeasureName])</f>
        <v>IllegalActivitiesFrequency</v>
      </c>
    </row>
    <row r="552" spans="1:12" hidden="1" x14ac:dyDescent="0.35">
      <c r="A552">
        <v>554</v>
      </c>
      <c r="B552">
        <v>0</v>
      </c>
      <c r="C552">
        <v>0</v>
      </c>
      <c r="D552">
        <v>0</v>
      </c>
      <c r="E552">
        <v>4</v>
      </c>
      <c r="F552">
        <v>24</v>
      </c>
      <c r="G552">
        <v>23</v>
      </c>
      <c r="H552">
        <v>8</v>
      </c>
      <c r="I552">
        <v>14</v>
      </c>
      <c r="J552">
        <v>1</v>
      </c>
      <c r="K552" t="str">
        <f>_xlfn.XLOOKUP(E552,lk_Program[ID],lk_Program[Name])</f>
        <v>Sapphire Health &amp; Wellbeing Service</v>
      </c>
      <c r="L552" t="str">
        <f>_xlfn.XLOOKUP(I552,_stats_lk_MeasureGroup[ID],_stats_lk_MeasureGroup[MeasureName])</f>
        <v>IllegalActivitiesFrequency</v>
      </c>
    </row>
    <row r="553" spans="1:12" hidden="1" x14ac:dyDescent="0.35">
      <c r="A553">
        <v>555</v>
      </c>
      <c r="B553">
        <v>0</v>
      </c>
      <c r="C553">
        <v>0</v>
      </c>
      <c r="D553">
        <v>0</v>
      </c>
      <c r="E553">
        <v>5</v>
      </c>
      <c r="F553">
        <v>180</v>
      </c>
      <c r="G553">
        <v>4</v>
      </c>
      <c r="H553">
        <v>2</v>
      </c>
      <c r="I553">
        <v>14</v>
      </c>
      <c r="J553">
        <v>1</v>
      </c>
      <c r="K553" t="str">
        <f>_xlfn.XLOOKUP(E553,lk_Program[ID],lk_Program[Name])</f>
        <v>Eurobodalla</v>
      </c>
      <c r="L553" t="str">
        <f>_xlfn.XLOOKUP(I553,_stats_lk_MeasureGroup[ID],_stats_lk_MeasureGroup[MeasureName])</f>
        <v>IllegalActivitiesFrequency</v>
      </c>
    </row>
    <row r="554" spans="1:12" hidden="1" x14ac:dyDescent="0.35">
      <c r="A554">
        <v>556</v>
      </c>
      <c r="B554">
        <v>0</v>
      </c>
      <c r="D554">
        <v>0</v>
      </c>
      <c r="E554">
        <v>5</v>
      </c>
      <c r="F554">
        <v>11</v>
      </c>
      <c r="G554">
        <v>1</v>
      </c>
      <c r="H554">
        <v>0</v>
      </c>
      <c r="I554">
        <v>14</v>
      </c>
      <c r="J554">
        <v>1</v>
      </c>
      <c r="K554" t="str">
        <f>_xlfn.XLOOKUP(E554,lk_Program[ID],lk_Program[Name])</f>
        <v>Eurobodalla</v>
      </c>
      <c r="L554" t="str">
        <f>_xlfn.XLOOKUP(I554,_stats_lk_MeasureGroup[ID],_stats_lk_MeasureGroup[MeasureName])</f>
        <v>IllegalActivitiesFrequency</v>
      </c>
    </row>
    <row r="555" spans="1:12" hidden="1" x14ac:dyDescent="0.35">
      <c r="A555">
        <v>557</v>
      </c>
      <c r="B555">
        <v>0</v>
      </c>
      <c r="C555">
        <v>0</v>
      </c>
      <c r="D555">
        <v>0</v>
      </c>
      <c r="E555">
        <v>10</v>
      </c>
      <c r="F555">
        <v>180</v>
      </c>
      <c r="G555">
        <v>7</v>
      </c>
      <c r="H555">
        <v>2</v>
      </c>
      <c r="I555">
        <v>14</v>
      </c>
      <c r="J555">
        <v>1</v>
      </c>
      <c r="K555" t="str">
        <f>_xlfn.XLOOKUP(E555,lk_Program[ID],lk_Program[Name])</f>
        <v>Goulburn Ice</v>
      </c>
      <c r="L555" t="str">
        <f>_xlfn.XLOOKUP(I555,_stats_lk_MeasureGroup[ID],_stats_lk_MeasureGroup[MeasureName])</f>
        <v>IllegalActivitiesFrequency</v>
      </c>
    </row>
    <row r="556" spans="1:12" hidden="1" x14ac:dyDescent="0.35">
      <c r="A556">
        <v>558</v>
      </c>
      <c r="B556">
        <v>0.33</v>
      </c>
      <c r="C556">
        <v>0</v>
      </c>
      <c r="D556">
        <v>0.33</v>
      </c>
      <c r="E556">
        <v>12</v>
      </c>
      <c r="F556">
        <v>180</v>
      </c>
      <c r="G556">
        <v>3</v>
      </c>
      <c r="H556">
        <v>1</v>
      </c>
      <c r="I556">
        <v>14</v>
      </c>
      <c r="J556">
        <v>1</v>
      </c>
      <c r="K556" t="str">
        <f>_xlfn.XLOOKUP(E556,lk_Program[ID],lk_Program[Name])</f>
        <v>Murrumbidgee Pre/Post</v>
      </c>
      <c r="L556" t="str">
        <f>_xlfn.XLOOKUP(I556,_stats_lk_MeasureGroup[ID],_stats_lk_MeasureGroup[MeasureName])</f>
        <v>IllegalActivitiesFrequency</v>
      </c>
    </row>
    <row r="557" spans="1:12" hidden="1" x14ac:dyDescent="0.35">
      <c r="A557">
        <v>559</v>
      </c>
      <c r="B557">
        <v>0.04</v>
      </c>
      <c r="C557">
        <v>0</v>
      </c>
      <c r="D557">
        <v>0</v>
      </c>
      <c r="E557">
        <v>10</v>
      </c>
      <c r="F557">
        <v>60</v>
      </c>
      <c r="G557">
        <v>26</v>
      </c>
      <c r="H557">
        <v>10</v>
      </c>
      <c r="I557">
        <v>14</v>
      </c>
      <c r="J557">
        <v>1</v>
      </c>
      <c r="K557" t="str">
        <f>_xlfn.XLOOKUP(E557,lk_Program[ID],lk_Program[Name])</f>
        <v>Goulburn Ice</v>
      </c>
      <c r="L557" t="str">
        <f>_xlfn.XLOOKUP(I557,_stats_lk_MeasureGroup[ID],_stats_lk_MeasureGroup[MeasureName])</f>
        <v>IllegalActivitiesFrequency</v>
      </c>
    </row>
    <row r="558" spans="1:12" hidden="1" x14ac:dyDescent="0.35">
      <c r="A558">
        <v>560</v>
      </c>
      <c r="B558">
        <v>0</v>
      </c>
      <c r="C558">
        <v>0</v>
      </c>
      <c r="D558">
        <v>0</v>
      </c>
      <c r="E558">
        <v>5</v>
      </c>
      <c r="F558">
        <v>57</v>
      </c>
      <c r="G558">
        <v>1</v>
      </c>
      <c r="H558">
        <v>1</v>
      </c>
      <c r="I558">
        <v>14</v>
      </c>
      <c r="J558">
        <v>1</v>
      </c>
      <c r="K558" t="str">
        <f>_xlfn.XLOOKUP(E558,lk_Program[ID],lk_Program[Name])</f>
        <v>Eurobodalla</v>
      </c>
      <c r="L558" t="str">
        <f>_xlfn.XLOOKUP(I558,_stats_lk_MeasureGroup[ID],_stats_lk_MeasureGroup[MeasureName])</f>
        <v>IllegalActivitiesFrequency</v>
      </c>
    </row>
  </sheetData>
  <autoFilter ref="A1:L558" xr:uid="{830812BC-8F42-4B4A-953F-16CEC08B7842}">
    <filterColumn colId="7">
      <filters>
        <filter val="4"/>
        <filter val="7"/>
      </filters>
    </filterColumn>
    <filterColumn colId="10">
      <filters>
        <filter val="TSS"/>
      </filters>
    </filterColumn>
    <filterColumn colId="11">
      <filters>
        <filter val="PhysicalHealthCausedProbs"/>
      </filters>
    </filterColumn>
  </autoFilter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7922-3D43-491B-8781-6D604596C6D1}">
  <dimension ref="A1:O191"/>
  <sheetViews>
    <sheetView workbookViewId="0">
      <selection activeCell="B7" sqref="B7"/>
    </sheetView>
  </sheetViews>
  <sheetFormatPr defaultRowHeight="14.5" x14ac:dyDescent="0.35"/>
  <cols>
    <col min="1" max="1" width="5" bestFit="1" customWidth="1"/>
    <col min="2" max="2" width="33.08984375" bestFit="1" customWidth="1"/>
    <col min="3" max="3" width="27.26953125" bestFit="1" customWidth="1"/>
    <col min="4" max="4" width="44.7265625" bestFit="1" customWidth="1"/>
    <col min="5" max="5" width="20.1796875" bestFit="1" customWidth="1"/>
    <col min="9" max="9" width="13" customWidth="1"/>
    <col min="10" max="10" width="13.36328125" customWidth="1"/>
    <col min="11" max="11" width="16.08984375" customWidth="1"/>
    <col min="14" max="14" width="45.81640625" bestFit="1" customWidth="1"/>
    <col min="15" max="15" width="11" customWidth="1"/>
  </cols>
  <sheetData>
    <row r="1" spans="1:15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G1" t="s">
        <v>0</v>
      </c>
      <c r="H1" t="s">
        <v>41</v>
      </c>
      <c r="I1" t="s">
        <v>42</v>
      </c>
      <c r="J1" t="s">
        <v>43</v>
      </c>
      <c r="K1" t="s">
        <v>44</v>
      </c>
      <c r="M1" t="s">
        <v>0</v>
      </c>
      <c r="N1" t="s">
        <v>41</v>
      </c>
      <c r="O1" t="s">
        <v>92</v>
      </c>
    </row>
    <row r="2" spans="1:15" x14ac:dyDescent="0.35">
      <c r="A2">
        <v>1</v>
      </c>
      <c r="B2" t="s">
        <v>14</v>
      </c>
      <c r="C2" t="s">
        <v>14</v>
      </c>
      <c r="D2" t="s">
        <v>15</v>
      </c>
      <c r="E2">
        <v>1</v>
      </c>
      <c r="G2">
        <v>1</v>
      </c>
      <c r="H2" t="s">
        <v>45</v>
      </c>
      <c r="I2" t="s">
        <v>45</v>
      </c>
      <c r="J2" t="s">
        <v>46</v>
      </c>
      <c r="M2">
        <v>1</v>
      </c>
      <c r="N2" t="s">
        <v>93</v>
      </c>
      <c r="O2">
        <v>0</v>
      </c>
    </row>
    <row r="3" spans="1:15" x14ac:dyDescent="0.35">
      <c r="A3">
        <v>2</v>
      </c>
      <c r="B3" t="s">
        <v>16</v>
      </c>
      <c r="C3" t="s">
        <v>17</v>
      </c>
      <c r="D3" t="s">
        <v>15</v>
      </c>
      <c r="E3">
        <v>1</v>
      </c>
      <c r="G3">
        <v>2</v>
      </c>
      <c r="H3" t="s">
        <v>47</v>
      </c>
      <c r="I3" t="s">
        <v>48</v>
      </c>
      <c r="J3" t="s">
        <v>49</v>
      </c>
      <c r="M3">
        <v>2</v>
      </c>
      <c r="N3" t="s">
        <v>94</v>
      </c>
      <c r="O3">
        <v>1</v>
      </c>
    </row>
    <row r="4" spans="1:15" x14ac:dyDescent="0.35">
      <c r="A4">
        <v>3</v>
      </c>
      <c r="B4" t="s">
        <v>18</v>
      </c>
      <c r="C4" t="s">
        <v>19</v>
      </c>
      <c r="D4" t="s">
        <v>20</v>
      </c>
      <c r="E4">
        <v>2</v>
      </c>
      <c r="G4">
        <v>3</v>
      </c>
      <c r="H4" t="s">
        <v>50</v>
      </c>
      <c r="I4" t="s">
        <v>51</v>
      </c>
      <c r="J4" t="s">
        <v>52</v>
      </c>
      <c r="M4">
        <v>3</v>
      </c>
      <c r="N4" t="s">
        <v>95</v>
      </c>
      <c r="O4">
        <v>5</v>
      </c>
    </row>
    <row r="5" spans="1:15" x14ac:dyDescent="0.35">
      <c r="A5">
        <v>6</v>
      </c>
      <c r="B5" t="s">
        <v>21</v>
      </c>
      <c r="C5" t="s">
        <v>19</v>
      </c>
      <c r="D5" t="s">
        <v>22</v>
      </c>
      <c r="E5">
        <v>2</v>
      </c>
      <c r="G5">
        <v>4</v>
      </c>
      <c r="H5" t="s">
        <v>53</v>
      </c>
      <c r="I5" t="s">
        <v>54</v>
      </c>
      <c r="J5" t="s">
        <v>55</v>
      </c>
      <c r="K5">
        <v>10550</v>
      </c>
      <c r="M5">
        <v>5</v>
      </c>
      <c r="N5" t="s">
        <v>96</v>
      </c>
      <c r="O5">
        <v>6</v>
      </c>
    </row>
    <row r="6" spans="1:15" x14ac:dyDescent="0.35">
      <c r="A6">
        <v>7</v>
      </c>
      <c r="B6" t="s">
        <v>23</v>
      </c>
      <c r="C6" t="s">
        <v>19</v>
      </c>
      <c r="D6" t="s">
        <v>24</v>
      </c>
      <c r="E6">
        <v>2</v>
      </c>
      <c r="G6">
        <v>5</v>
      </c>
      <c r="H6" t="s">
        <v>56</v>
      </c>
      <c r="I6" t="s">
        <v>57</v>
      </c>
      <c r="J6" t="s">
        <v>58</v>
      </c>
      <c r="K6">
        <v>12750</v>
      </c>
      <c r="M6">
        <v>6</v>
      </c>
      <c r="N6" t="s">
        <v>97</v>
      </c>
      <c r="O6">
        <v>9</v>
      </c>
    </row>
    <row r="7" spans="1:15" x14ac:dyDescent="0.35">
      <c r="A7">
        <v>9</v>
      </c>
      <c r="B7" t="s">
        <v>25</v>
      </c>
      <c r="C7" t="s">
        <v>19</v>
      </c>
      <c r="D7" t="s">
        <v>26</v>
      </c>
      <c r="E7">
        <v>3</v>
      </c>
      <c r="G7">
        <v>6</v>
      </c>
      <c r="H7" t="s">
        <v>59</v>
      </c>
      <c r="I7" t="s">
        <v>60</v>
      </c>
      <c r="J7" t="s">
        <v>61</v>
      </c>
      <c r="K7">
        <v>12050</v>
      </c>
      <c r="M7">
        <v>7</v>
      </c>
      <c r="N7" t="s">
        <v>98</v>
      </c>
      <c r="O7">
        <v>1101</v>
      </c>
    </row>
    <row r="8" spans="1:15" x14ac:dyDescent="0.35">
      <c r="A8">
        <v>10</v>
      </c>
      <c r="B8" t="s">
        <v>27</v>
      </c>
      <c r="C8" t="s">
        <v>19</v>
      </c>
      <c r="D8" t="s">
        <v>28</v>
      </c>
      <c r="E8">
        <v>3</v>
      </c>
      <c r="G8">
        <v>7</v>
      </c>
      <c r="H8" t="s">
        <v>62</v>
      </c>
      <c r="I8" t="s">
        <v>63</v>
      </c>
      <c r="J8" t="s">
        <v>64</v>
      </c>
      <c r="K8">
        <v>10550</v>
      </c>
      <c r="M8">
        <v>8</v>
      </c>
      <c r="N8" t="s">
        <v>99</v>
      </c>
      <c r="O8">
        <v>1102</v>
      </c>
    </row>
    <row r="9" spans="1:15" x14ac:dyDescent="0.35">
      <c r="A9">
        <v>11</v>
      </c>
      <c r="B9" t="s">
        <v>29</v>
      </c>
      <c r="C9" t="s">
        <v>19</v>
      </c>
      <c r="D9" t="s">
        <v>30</v>
      </c>
      <c r="E9">
        <v>3</v>
      </c>
      <c r="G9">
        <v>8</v>
      </c>
      <c r="H9" t="s">
        <v>65</v>
      </c>
      <c r="I9" t="s">
        <v>66</v>
      </c>
      <c r="J9" t="s">
        <v>67</v>
      </c>
      <c r="K9">
        <v>17751</v>
      </c>
      <c r="M9">
        <v>9</v>
      </c>
      <c r="N9" t="s">
        <v>100</v>
      </c>
      <c r="O9">
        <v>1199</v>
      </c>
    </row>
    <row r="10" spans="1:15" x14ac:dyDescent="0.35">
      <c r="A10">
        <v>12</v>
      </c>
      <c r="B10" t="s">
        <v>31</v>
      </c>
      <c r="C10" t="s">
        <v>19</v>
      </c>
      <c r="D10" t="s">
        <v>32</v>
      </c>
      <c r="E10">
        <v>3</v>
      </c>
      <c r="G10">
        <v>9</v>
      </c>
      <c r="H10" t="s">
        <v>68</v>
      </c>
      <c r="I10" t="s">
        <v>69</v>
      </c>
      <c r="J10" t="s">
        <v>70</v>
      </c>
      <c r="K10">
        <v>13311</v>
      </c>
      <c r="M10">
        <v>10</v>
      </c>
      <c r="N10" t="s">
        <v>101</v>
      </c>
      <c r="O10">
        <v>1201</v>
      </c>
    </row>
    <row r="11" spans="1:15" x14ac:dyDescent="0.35">
      <c r="A11">
        <v>13</v>
      </c>
      <c r="B11" t="s">
        <v>33</v>
      </c>
      <c r="C11" t="s">
        <v>19</v>
      </c>
      <c r="D11" t="s">
        <v>34</v>
      </c>
      <c r="E11">
        <v>3</v>
      </c>
      <c r="G11">
        <v>10</v>
      </c>
      <c r="H11" t="s">
        <v>71</v>
      </c>
      <c r="I11" t="s">
        <v>72</v>
      </c>
      <c r="J11" t="s">
        <v>73</v>
      </c>
      <c r="K11">
        <v>13311</v>
      </c>
      <c r="M11">
        <v>11</v>
      </c>
      <c r="N11" t="s">
        <v>102</v>
      </c>
      <c r="O11">
        <v>1202</v>
      </c>
    </row>
    <row r="12" spans="1:15" x14ac:dyDescent="0.35">
      <c r="A12">
        <v>14</v>
      </c>
      <c r="B12" t="s">
        <v>35</v>
      </c>
      <c r="C12" t="s">
        <v>19</v>
      </c>
      <c r="D12" t="s">
        <v>36</v>
      </c>
      <c r="E12">
        <v>3</v>
      </c>
      <c r="G12">
        <v>12</v>
      </c>
      <c r="H12" t="s">
        <v>74</v>
      </c>
      <c r="I12" t="s">
        <v>75</v>
      </c>
      <c r="J12" t="s">
        <v>76</v>
      </c>
      <c r="K12">
        <v>17751</v>
      </c>
      <c r="M12">
        <v>12</v>
      </c>
      <c r="N12" t="s">
        <v>103</v>
      </c>
      <c r="O12">
        <v>1203</v>
      </c>
    </row>
    <row r="13" spans="1:15" x14ac:dyDescent="0.35">
      <c r="A13">
        <v>15</v>
      </c>
      <c r="B13" t="s">
        <v>37</v>
      </c>
      <c r="C13" t="s">
        <v>38</v>
      </c>
      <c r="D13" t="s">
        <v>39</v>
      </c>
      <c r="E13">
        <v>4</v>
      </c>
      <c r="G13">
        <v>13</v>
      </c>
      <c r="H13" t="s">
        <v>77</v>
      </c>
      <c r="I13" t="s">
        <v>78</v>
      </c>
      <c r="J13" t="s">
        <v>79</v>
      </c>
      <c r="K13">
        <v>17751</v>
      </c>
      <c r="M13">
        <v>13</v>
      </c>
      <c r="N13" t="s">
        <v>104</v>
      </c>
      <c r="O13">
        <v>1299</v>
      </c>
    </row>
    <row r="14" spans="1:15" x14ac:dyDescent="0.35">
      <c r="A14">
        <v>16</v>
      </c>
      <c r="B14" t="s">
        <v>40</v>
      </c>
      <c r="C14" t="s">
        <v>38</v>
      </c>
      <c r="D14" t="s">
        <v>40</v>
      </c>
      <c r="E14">
        <v>4</v>
      </c>
      <c r="G14">
        <v>14</v>
      </c>
      <c r="H14" t="s">
        <v>80</v>
      </c>
      <c r="I14" t="s">
        <v>81</v>
      </c>
      <c r="J14" t="s">
        <v>82</v>
      </c>
      <c r="K14">
        <v>13450</v>
      </c>
      <c r="M14">
        <v>14</v>
      </c>
      <c r="N14" t="s">
        <v>105</v>
      </c>
      <c r="O14">
        <v>1301</v>
      </c>
    </row>
    <row r="15" spans="1:15" x14ac:dyDescent="0.35">
      <c r="M15">
        <v>15</v>
      </c>
      <c r="N15" t="s">
        <v>106</v>
      </c>
      <c r="O15">
        <v>1302</v>
      </c>
    </row>
    <row r="16" spans="1:15" x14ac:dyDescent="0.35">
      <c r="M16">
        <v>16</v>
      </c>
      <c r="N16" t="s">
        <v>107</v>
      </c>
      <c r="O16">
        <v>1303</v>
      </c>
    </row>
    <row r="17" spans="13:15" x14ac:dyDescent="0.35">
      <c r="M17">
        <v>17</v>
      </c>
      <c r="N17" t="s">
        <v>108</v>
      </c>
      <c r="O17">
        <v>1304</v>
      </c>
    </row>
    <row r="18" spans="13:15" x14ac:dyDescent="0.35">
      <c r="M18">
        <v>18</v>
      </c>
      <c r="N18" t="s">
        <v>109</v>
      </c>
      <c r="O18">
        <v>1305</v>
      </c>
    </row>
    <row r="19" spans="13:15" x14ac:dyDescent="0.35">
      <c r="M19">
        <v>19</v>
      </c>
      <c r="N19" t="s">
        <v>110</v>
      </c>
      <c r="O19">
        <v>1306</v>
      </c>
    </row>
    <row r="20" spans="13:15" x14ac:dyDescent="0.35">
      <c r="M20">
        <v>20</v>
      </c>
      <c r="N20" t="s">
        <v>111</v>
      </c>
      <c r="O20">
        <v>1399</v>
      </c>
    </row>
    <row r="21" spans="13:15" x14ac:dyDescent="0.35">
      <c r="M21">
        <v>21</v>
      </c>
      <c r="N21" t="s">
        <v>112</v>
      </c>
      <c r="O21">
        <v>1401</v>
      </c>
    </row>
    <row r="22" spans="13:15" x14ac:dyDescent="0.35">
      <c r="M22">
        <v>22</v>
      </c>
      <c r="N22" t="s">
        <v>113</v>
      </c>
      <c r="O22">
        <v>1402</v>
      </c>
    </row>
    <row r="23" spans="13:15" x14ac:dyDescent="0.35">
      <c r="M23">
        <v>23</v>
      </c>
      <c r="N23" t="s">
        <v>114</v>
      </c>
      <c r="O23">
        <v>1499</v>
      </c>
    </row>
    <row r="24" spans="13:15" x14ac:dyDescent="0.35">
      <c r="M24">
        <v>24</v>
      </c>
      <c r="N24" t="s">
        <v>115</v>
      </c>
      <c r="O24">
        <v>2101</v>
      </c>
    </row>
    <row r="25" spans="13:15" x14ac:dyDescent="0.35">
      <c r="M25">
        <v>25</v>
      </c>
      <c r="N25" t="s">
        <v>116</v>
      </c>
      <c r="O25">
        <v>2102</v>
      </c>
    </row>
    <row r="26" spans="13:15" x14ac:dyDescent="0.35">
      <c r="M26">
        <v>26</v>
      </c>
      <c r="N26" t="s">
        <v>117</v>
      </c>
      <c r="O26">
        <v>2199</v>
      </c>
    </row>
    <row r="27" spans="13:15" x14ac:dyDescent="0.35">
      <c r="M27">
        <v>27</v>
      </c>
      <c r="N27" t="s">
        <v>118</v>
      </c>
      <c r="O27">
        <v>2202</v>
      </c>
    </row>
    <row r="28" spans="13:15" x14ac:dyDescent="0.35">
      <c r="M28">
        <v>28</v>
      </c>
      <c r="N28" t="s">
        <v>119</v>
      </c>
      <c r="O28">
        <v>2203</v>
      </c>
    </row>
    <row r="29" spans="13:15" x14ac:dyDescent="0.35">
      <c r="M29">
        <v>29</v>
      </c>
      <c r="N29" t="s">
        <v>120</v>
      </c>
      <c r="O29">
        <v>2204</v>
      </c>
    </row>
    <row r="30" spans="13:15" x14ac:dyDescent="0.35">
      <c r="M30">
        <v>30</v>
      </c>
      <c r="N30" t="s">
        <v>121</v>
      </c>
      <c r="O30">
        <v>2205</v>
      </c>
    </row>
    <row r="31" spans="13:15" x14ac:dyDescent="0.35">
      <c r="M31">
        <v>31</v>
      </c>
      <c r="N31" t="s">
        <v>122</v>
      </c>
      <c r="O31">
        <v>2299</v>
      </c>
    </row>
    <row r="32" spans="13:15" x14ac:dyDescent="0.35">
      <c r="M32">
        <v>32</v>
      </c>
      <c r="N32" t="s">
        <v>123</v>
      </c>
      <c r="O32">
        <v>2301</v>
      </c>
    </row>
    <row r="33" spans="13:15" x14ac:dyDescent="0.35">
      <c r="M33">
        <v>33</v>
      </c>
      <c r="N33" t="s">
        <v>124</v>
      </c>
      <c r="O33">
        <v>2302</v>
      </c>
    </row>
    <row r="34" spans="13:15" x14ac:dyDescent="0.35">
      <c r="M34">
        <v>34</v>
      </c>
      <c r="N34" t="s">
        <v>125</v>
      </c>
      <c r="O34">
        <v>2303</v>
      </c>
    </row>
    <row r="35" spans="13:15" x14ac:dyDescent="0.35">
      <c r="M35">
        <v>35</v>
      </c>
      <c r="N35" t="s">
        <v>126</v>
      </c>
      <c r="O35">
        <v>2399</v>
      </c>
    </row>
    <row r="36" spans="13:15" x14ac:dyDescent="0.35">
      <c r="M36">
        <v>37</v>
      </c>
      <c r="N36" t="s">
        <v>127</v>
      </c>
      <c r="O36">
        <v>2400</v>
      </c>
    </row>
    <row r="37" spans="13:15" x14ac:dyDescent="0.35">
      <c r="M37">
        <v>38</v>
      </c>
      <c r="N37" t="s">
        <v>128</v>
      </c>
      <c r="O37">
        <v>2401</v>
      </c>
    </row>
    <row r="38" spans="13:15" x14ac:dyDescent="0.35">
      <c r="M38">
        <v>39</v>
      </c>
      <c r="N38" t="s">
        <v>129</v>
      </c>
      <c r="O38">
        <v>2402</v>
      </c>
    </row>
    <row r="39" spans="13:15" x14ac:dyDescent="0.35">
      <c r="M39">
        <v>40</v>
      </c>
      <c r="N39" t="s">
        <v>130</v>
      </c>
      <c r="O39">
        <v>2403</v>
      </c>
    </row>
    <row r="40" spans="13:15" x14ac:dyDescent="0.35">
      <c r="M40">
        <v>41</v>
      </c>
      <c r="N40" t="s">
        <v>131</v>
      </c>
      <c r="O40">
        <v>2404</v>
      </c>
    </row>
    <row r="41" spans="13:15" x14ac:dyDescent="0.35">
      <c r="M41">
        <v>42</v>
      </c>
      <c r="N41" t="s">
        <v>132</v>
      </c>
      <c r="O41">
        <v>2405</v>
      </c>
    </row>
    <row r="42" spans="13:15" x14ac:dyDescent="0.35">
      <c r="M42">
        <v>43</v>
      </c>
      <c r="N42" t="s">
        <v>133</v>
      </c>
      <c r="O42">
        <v>2406</v>
      </c>
    </row>
    <row r="43" spans="13:15" x14ac:dyDescent="0.35">
      <c r="M43">
        <v>44</v>
      </c>
      <c r="N43" t="s">
        <v>134</v>
      </c>
      <c r="O43">
        <v>2407</v>
      </c>
    </row>
    <row r="44" spans="13:15" x14ac:dyDescent="0.35">
      <c r="M44">
        <v>45</v>
      </c>
      <c r="N44" t="s">
        <v>135</v>
      </c>
      <c r="O44">
        <v>2408</v>
      </c>
    </row>
    <row r="45" spans="13:15" x14ac:dyDescent="0.35">
      <c r="M45">
        <v>46</v>
      </c>
      <c r="N45" t="s">
        <v>136</v>
      </c>
      <c r="O45">
        <v>2499</v>
      </c>
    </row>
    <row r="46" spans="13:15" x14ac:dyDescent="0.35">
      <c r="M46">
        <v>47</v>
      </c>
      <c r="N46" t="s">
        <v>137</v>
      </c>
      <c r="O46">
        <v>2501</v>
      </c>
    </row>
    <row r="47" spans="13:15" x14ac:dyDescent="0.35">
      <c r="M47">
        <v>48</v>
      </c>
      <c r="N47" t="s">
        <v>138</v>
      </c>
      <c r="O47">
        <v>2502</v>
      </c>
    </row>
    <row r="48" spans="13:15" x14ac:dyDescent="0.35">
      <c r="M48">
        <v>49</v>
      </c>
      <c r="N48" t="s">
        <v>139</v>
      </c>
      <c r="O48">
        <v>2503</v>
      </c>
    </row>
    <row r="49" spans="13:15" x14ac:dyDescent="0.35">
      <c r="M49">
        <v>50</v>
      </c>
      <c r="N49" t="s">
        <v>140</v>
      </c>
      <c r="O49">
        <v>2599</v>
      </c>
    </row>
    <row r="50" spans="13:15" x14ac:dyDescent="0.35">
      <c r="M50">
        <v>51</v>
      </c>
      <c r="N50" t="s">
        <v>141</v>
      </c>
      <c r="O50">
        <v>2901</v>
      </c>
    </row>
    <row r="51" spans="13:15" x14ac:dyDescent="0.35">
      <c r="M51">
        <v>52</v>
      </c>
      <c r="N51" t="s">
        <v>142</v>
      </c>
      <c r="O51">
        <v>2902</v>
      </c>
    </row>
    <row r="52" spans="13:15" x14ac:dyDescent="0.35">
      <c r="M52">
        <v>53</v>
      </c>
      <c r="N52" t="s">
        <v>143</v>
      </c>
      <c r="O52">
        <v>2903</v>
      </c>
    </row>
    <row r="53" spans="13:15" x14ac:dyDescent="0.35">
      <c r="M53">
        <v>54</v>
      </c>
      <c r="N53" t="s">
        <v>144</v>
      </c>
      <c r="O53">
        <v>2904</v>
      </c>
    </row>
    <row r="54" spans="13:15" x14ac:dyDescent="0.35">
      <c r="M54">
        <v>55</v>
      </c>
      <c r="N54" t="s">
        <v>145</v>
      </c>
      <c r="O54">
        <v>2905</v>
      </c>
    </row>
    <row r="55" spans="13:15" x14ac:dyDescent="0.35">
      <c r="M55">
        <v>56</v>
      </c>
      <c r="N55" t="s">
        <v>146</v>
      </c>
      <c r="O55">
        <v>2906</v>
      </c>
    </row>
    <row r="56" spans="13:15" x14ac:dyDescent="0.35">
      <c r="M56">
        <v>57</v>
      </c>
      <c r="N56" t="s">
        <v>147</v>
      </c>
      <c r="O56">
        <v>3100</v>
      </c>
    </row>
    <row r="57" spans="13:15" x14ac:dyDescent="0.35">
      <c r="M57">
        <v>58</v>
      </c>
      <c r="N57" t="s">
        <v>148</v>
      </c>
      <c r="O57">
        <v>3101</v>
      </c>
    </row>
    <row r="58" spans="13:15" x14ac:dyDescent="0.35">
      <c r="M58">
        <v>59</v>
      </c>
      <c r="N58" t="s">
        <v>149</v>
      </c>
      <c r="O58">
        <v>3102</v>
      </c>
    </row>
    <row r="59" spans="13:15" x14ac:dyDescent="0.35">
      <c r="M59">
        <v>60</v>
      </c>
      <c r="N59" t="s">
        <v>150</v>
      </c>
      <c r="O59">
        <v>3103</v>
      </c>
    </row>
    <row r="60" spans="13:15" x14ac:dyDescent="0.35">
      <c r="M60">
        <v>61</v>
      </c>
      <c r="N60" t="s">
        <v>151</v>
      </c>
      <c r="O60">
        <v>3104</v>
      </c>
    </row>
    <row r="61" spans="13:15" x14ac:dyDescent="0.35">
      <c r="M61">
        <v>62</v>
      </c>
      <c r="N61" t="s">
        <v>152</v>
      </c>
      <c r="O61">
        <v>3199</v>
      </c>
    </row>
    <row r="62" spans="13:15" x14ac:dyDescent="0.35">
      <c r="M62">
        <v>63</v>
      </c>
      <c r="N62" t="s">
        <v>153</v>
      </c>
      <c r="O62">
        <v>3301</v>
      </c>
    </row>
    <row r="63" spans="13:15" x14ac:dyDescent="0.35">
      <c r="M63">
        <v>64</v>
      </c>
      <c r="N63" t="s">
        <v>154</v>
      </c>
      <c r="O63">
        <v>3302</v>
      </c>
    </row>
    <row r="64" spans="13:15" x14ac:dyDescent="0.35">
      <c r="M64">
        <v>65</v>
      </c>
      <c r="N64" t="s">
        <v>155</v>
      </c>
      <c r="O64">
        <v>3303</v>
      </c>
    </row>
    <row r="65" spans="13:15" x14ac:dyDescent="0.35">
      <c r="M65">
        <v>66</v>
      </c>
      <c r="N65" t="s">
        <v>156</v>
      </c>
      <c r="O65">
        <v>3399</v>
      </c>
    </row>
    <row r="66" spans="13:15" x14ac:dyDescent="0.35">
      <c r="M66">
        <v>67</v>
      </c>
      <c r="N66" t="s">
        <v>157</v>
      </c>
      <c r="O66">
        <v>3401</v>
      </c>
    </row>
    <row r="67" spans="13:15" x14ac:dyDescent="0.35">
      <c r="M67">
        <v>68</v>
      </c>
      <c r="N67" t="s">
        <v>158</v>
      </c>
      <c r="O67">
        <v>3402</v>
      </c>
    </row>
    <row r="68" spans="13:15" x14ac:dyDescent="0.35">
      <c r="M68">
        <v>69</v>
      </c>
      <c r="N68" t="s">
        <v>159</v>
      </c>
      <c r="O68">
        <v>3403</v>
      </c>
    </row>
    <row r="69" spans="13:15" x14ac:dyDescent="0.35">
      <c r="M69">
        <v>70</v>
      </c>
      <c r="N69" t="s">
        <v>160</v>
      </c>
      <c r="O69">
        <v>3404</v>
      </c>
    </row>
    <row r="70" spans="13:15" x14ac:dyDescent="0.35">
      <c r="M70">
        <v>71</v>
      </c>
      <c r="N70" t="s">
        <v>161</v>
      </c>
      <c r="O70">
        <v>3405</v>
      </c>
    </row>
    <row r="71" spans="13:15" x14ac:dyDescent="0.35">
      <c r="M71">
        <v>72</v>
      </c>
      <c r="N71" t="s">
        <v>162</v>
      </c>
      <c r="O71">
        <v>3406</v>
      </c>
    </row>
    <row r="72" spans="13:15" x14ac:dyDescent="0.35">
      <c r="M72">
        <v>73</v>
      </c>
      <c r="N72" t="s">
        <v>163</v>
      </c>
      <c r="O72">
        <v>3407</v>
      </c>
    </row>
    <row r="73" spans="13:15" x14ac:dyDescent="0.35">
      <c r="M73">
        <v>74</v>
      </c>
      <c r="N73" t="s">
        <v>164</v>
      </c>
      <c r="O73">
        <v>3408</v>
      </c>
    </row>
    <row r="74" spans="13:15" x14ac:dyDescent="0.35">
      <c r="M74">
        <v>75</v>
      </c>
      <c r="N74" t="s">
        <v>165</v>
      </c>
      <c r="O74">
        <v>3411</v>
      </c>
    </row>
    <row r="75" spans="13:15" x14ac:dyDescent="0.35">
      <c r="M75">
        <v>76</v>
      </c>
      <c r="N75" t="s">
        <v>166</v>
      </c>
      <c r="O75">
        <v>3412</v>
      </c>
    </row>
    <row r="76" spans="13:15" x14ac:dyDescent="0.35">
      <c r="M76">
        <v>77</v>
      </c>
      <c r="N76" t="s">
        <v>167</v>
      </c>
      <c r="O76">
        <v>3413</v>
      </c>
    </row>
    <row r="77" spans="13:15" x14ac:dyDescent="0.35">
      <c r="M77">
        <v>78</v>
      </c>
      <c r="N77" t="s">
        <v>168</v>
      </c>
      <c r="O77">
        <v>3414</v>
      </c>
    </row>
    <row r="78" spans="13:15" x14ac:dyDescent="0.35">
      <c r="M78">
        <v>79</v>
      </c>
      <c r="N78" t="s">
        <v>169</v>
      </c>
      <c r="O78">
        <v>3499</v>
      </c>
    </row>
    <row r="79" spans="13:15" x14ac:dyDescent="0.35">
      <c r="M79">
        <v>80</v>
      </c>
      <c r="N79" t="s">
        <v>170</v>
      </c>
      <c r="O79">
        <v>3501</v>
      </c>
    </row>
    <row r="80" spans="13:15" x14ac:dyDescent="0.35">
      <c r="M80">
        <v>81</v>
      </c>
      <c r="N80" t="s">
        <v>171</v>
      </c>
      <c r="O80">
        <v>3502</v>
      </c>
    </row>
    <row r="81" spans="13:15" x14ac:dyDescent="0.35">
      <c r="M81">
        <v>82</v>
      </c>
      <c r="N81" t="s">
        <v>172</v>
      </c>
      <c r="O81">
        <v>3503</v>
      </c>
    </row>
    <row r="82" spans="13:15" x14ac:dyDescent="0.35">
      <c r="M82">
        <v>83</v>
      </c>
      <c r="N82" t="s">
        <v>173</v>
      </c>
      <c r="O82">
        <v>3504</v>
      </c>
    </row>
    <row r="83" spans="13:15" x14ac:dyDescent="0.35">
      <c r="M83">
        <v>84</v>
      </c>
      <c r="N83" t="s">
        <v>174</v>
      </c>
      <c r="O83">
        <v>3505</v>
      </c>
    </row>
    <row r="84" spans="13:15" x14ac:dyDescent="0.35">
      <c r="M84">
        <v>85</v>
      </c>
      <c r="N84" t="s">
        <v>175</v>
      </c>
      <c r="O84">
        <v>3506</v>
      </c>
    </row>
    <row r="85" spans="13:15" x14ac:dyDescent="0.35">
      <c r="M85">
        <v>86</v>
      </c>
      <c r="N85" t="s">
        <v>176</v>
      </c>
      <c r="O85">
        <v>3599</v>
      </c>
    </row>
    <row r="86" spans="13:15" x14ac:dyDescent="0.35">
      <c r="M86">
        <v>87</v>
      </c>
      <c r="N86" t="s">
        <v>177</v>
      </c>
      <c r="O86">
        <v>3601</v>
      </c>
    </row>
    <row r="87" spans="13:15" x14ac:dyDescent="0.35">
      <c r="M87">
        <v>88</v>
      </c>
      <c r="N87" t="s">
        <v>178</v>
      </c>
      <c r="O87">
        <v>3602</v>
      </c>
    </row>
    <row r="88" spans="13:15" x14ac:dyDescent="0.35">
      <c r="M88">
        <v>89</v>
      </c>
      <c r="N88" t="s">
        <v>179</v>
      </c>
      <c r="O88">
        <v>3699</v>
      </c>
    </row>
    <row r="89" spans="13:15" x14ac:dyDescent="0.35">
      <c r="M89">
        <v>90</v>
      </c>
      <c r="N89" t="s">
        <v>180</v>
      </c>
      <c r="O89">
        <v>3701</v>
      </c>
    </row>
    <row r="90" spans="13:15" x14ac:dyDescent="0.35">
      <c r="M90">
        <v>91</v>
      </c>
      <c r="N90" t="s">
        <v>181</v>
      </c>
      <c r="O90">
        <v>3702</v>
      </c>
    </row>
    <row r="91" spans="13:15" x14ac:dyDescent="0.35">
      <c r="M91">
        <v>92</v>
      </c>
      <c r="N91" t="s">
        <v>182</v>
      </c>
      <c r="O91">
        <v>3703</v>
      </c>
    </row>
    <row r="92" spans="13:15" x14ac:dyDescent="0.35">
      <c r="M92">
        <v>93</v>
      </c>
      <c r="N92" t="s">
        <v>183</v>
      </c>
      <c r="O92">
        <v>3799</v>
      </c>
    </row>
    <row r="93" spans="13:15" x14ac:dyDescent="0.35">
      <c r="M93">
        <v>94</v>
      </c>
      <c r="N93" t="s">
        <v>184</v>
      </c>
      <c r="O93">
        <v>3801</v>
      </c>
    </row>
    <row r="94" spans="13:15" x14ac:dyDescent="0.35">
      <c r="M94">
        <v>95</v>
      </c>
      <c r="N94" t="s">
        <v>185</v>
      </c>
      <c r="O94">
        <v>3802</v>
      </c>
    </row>
    <row r="95" spans="13:15" x14ac:dyDescent="0.35">
      <c r="M95">
        <v>96</v>
      </c>
      <c r="N95" t="s">
        <v>186</v>
      </c>
      <c r="O95">
        <v>3804</v>
      </c>
    </row>
    <row r="96" spans="13:15" x14ac:dyDescent="0.35">
      <c r="M96">
        <v>97</v>
      </c>
      <c r="N96" t="s">
        <v>187</v>
      </c>
      <c r="O96">
        <v>3899</v>
      </c>
    </row>
    <row r="97" spans="13:15" x14ac:dyDescent="0.35">
      <c r="M97">
        <v>98</v>
      </c>
      <c r="N97" t="s">
        <v>188</v>
      </c>
      <c r="O97">
        <v>3901</v>
      </c>
    </row>
    <row r="98" spans="13:15" x14ac:dyDescent="0.35">
      <c r="M98">
        <v>99</v>
      </c>
      <c r="N98" t="s">
        <v>189</v>
      </c>
      <c r="O98">
        <v>3903</v>
      </c>
    </row>
    <row r="99" spans="13:15" x14ac:dyDescent="0.35">
      <c r="M99">
        <v>100</v>
      </c>
      <c r="N99" t="s">
        <v>190</v>
      </c>
      <c r="O99">
        <v>3905</v>
      </c>
    </row>
    <row r="100" spans="13:15" x14ac:dyDescent="0.35">
      <c r="M100">
        <v>101</v>
      </c>
      <c r="N100" t="s">
        <v>191</v>
      </c>
      <c r="O100">
        <v>3906</v>
      </c>
    </row>
    <row r="101" spans="13:15" x14ac:dyDescent="0.35">
      <c r="M101">
        <v>102</v>
      </c>
      <c r="N101" t="s">
        <v>192</v>
      </c>
      <c r="O101">
        <v>3999</v>
      </c>
    </row>
    <row r="102" spans="13:15" x14ac:dyDescent="0.35">
      <c r="M102">
        <v>103</v>
      </c>
      <c r="N102" t="s">
        <v>193</v>
      </c>
      <c r="O102">
        <v>4101</v>
      </c>
    </row>
    <row r="103" spans="13:15" x14ac:dyDescent="0.35">
      <c r="M103">
        <v>104</v>
      </c>
      <c r="N103" t="s">
        <v>194</v>
      </c>
      <c r="O103">
        <v>4102</v>
      </c>
    </row>
    <row r="104" spans="13:15" x14ac:dyDescent="0.35">
      <c r="M104">
        <v>105</v>
      </c>
      <c r="N104" t="s">
        <v>195</v>
      </c>
      <c r="O104">
        <v>4103</v>
      </c>
    </row>
    <row r="105" spans="13:15" x14ac:dyDescent="0.35">
      <c r="M105">
        <v>106</v>
      </c>
      <c r="N105" t="s">
        <v>196</v>
      </c>
      <c r="O105">
        <v>4104</v>
      </c>
    </row>
    <row r="106" spans="13:15" x14ac:dyDescent="0.35">
      <c r="M106">
        <v>107</v>
      </c>
      <c r="N106" t="s">
        <v>197</v>
      </c>
      <c r="O106">
        <v>4105</v>
      </c>
    </row>
    <row r="107" spans="13:15" x14ac:dyDescent="0.35">
      <c r="M107">
        <v>108</v>
      </c>
      <c r="N107" t="s">
        <v>198</v>
      </c>
      <c r="O107">
        <v>4106</v>
      </c>
    </row>
    <row r="108" spans="13:15" x14ac:dyDescent="0.35">
      <c r="M108">
        <v>109</v>
      </c>
      <c r="N108" t="s">
        <v>199</v>
      </c>
      <c r="O108">
        <v>4107</v>
      </c>
    </row>
    <row r="109" spans="13:15" x14ac:dyDescent="0.35">
      <c r="M109">
        <v>110</v>
      </c>
      <c r="N109" t="s">
        <v>200</v>
      </c>
      <c r="O109">
        <v>4108</v>
      </c>
    </row>
    <row r="110" spans="13:15" x14ac:dyDescent="0.35">
      <c r="M110">
        <v>111</v>
      </c>
      <c r="N110" t="s">
        <v>201</v>
      </c>
      <c r="O110">
        <v>4111</v>
      </c>
    </row>
    <row r="111" spans="13:15" x14ac:dyDescent="0.35">
      <c r="M111">
        <v>112</v>
      </c>
      <c r="N111" t="s">
        <v>202</v>
      </c>
      <c r="O111">
        <v>4112</v>
      </c>
    </row>
    <row r="112" spans="13:15" x14ac:dyDescent="0.35">
      <c r="M112">
        <v>113</v>
      </c>
      <c r="N112" t="s">
        <v>203</v>
      </c>
      <c r="O112">
        <v>4199</v>
      </c>
    </row>
    <row r="113" spans="13:15" x14ac:dyDescent="0.35">
      <c r="M113">
        <v>114</v>
      </c>
      <c r="N113" t="s">
        <v>204</v>
      </c>
      <c r="O113">
        <v>4201</v>
      </c>
    </row>
    <row r="114" spans="13:15" x14ac:dyDescent="0.35">
      <c r="M114">
        <v>115</v>
      </c>
      <c r="N114" t="s">
        <v>205</v>
      </c>
      <c r="O114">
        <v>4202</v>
      </c>
    </row>
    <row r="115" spans="13:15" x14ac:dyDescent="0.35">
      <c r="M115">
        <v>116</v>
      </c>
      <c r="N115" t="s">
        <v>206</v>
      </c>
      <c r="O115">
        <v>4203</v>
      </c>
    </row>
    <row r="116" spans="13:15" x14ac:dyDescent="0.35">
      <c r="M116">
        <v>117</v>
      </c>
      <c r="N116" t="s">
        <v>207</v>
      </c>
      <c r="O116">
        <v>4299</v>
      </c>
    </row>
    <row r="117" spans="13:15" x14ac:dyDescent="0.35">
      <c r="M117">
        <v>118</v>
      </c>
      <c r="N117" t="s">
        <v>208</v>
      </c>
      <c r="O117">
        <v>4301</v>
      </c>
    </row>
    <row r="118" spans="13:15" x14ac:dyDescent="0.35">
      <c r="M118">
        <v>119</v>
      </c>
      <c r="N118" t="s">
        <v>209</v>
      </c>
      <c r="O118">
        <v>4302</v>
      </c>
    </row>
    <row r="119" spans="13:15" x14ac:dyDescent="0.35">
      <c r="M119">
        <v>120</v>
      </c>
      <c r="N119" t="s">
        <v>210</v>
      </c>
      <c r="O119">
        <v>4303</v>
      </c>
    </row>
    <row r="120" spans="13:15" x14ac:dyDescent="0.35">
      <c r="M120">
        <v>121</v>
      </c>
      <c r="N120" t="s">
        <v>211</v>
      </c>
      <c r="O120">
        <v>4304</v>
      </c>
    </row>
    <row r="121" spans="13:15" x14ac:dyDescent="0.35">
      <c r="M121">
        <v>122</v>
      </c>
      <c r="N121" t="s">
        <v>212</v>
      </c>
      <c r="O121">
        <v>4305</v>
      </c>
    </row>
    <row r="122" spans="13:15" x14ac:dyDescent="0.35">
      <c r="M122">
        <v>123</v>
      </c>
      <c r="N122" t="s">
        <v>213</v>
      </c>
      <c r="O122">
        <v>4399</v>
      </c>
    </row>
    <row r="123" spans="13:15" x14ac:dyDescent="0.35">
      <c r="M123">
        <v>124</v>
      </c>
      <c r="N123" t="s">
        <v>214</v>
      </c>
      <c r="O123">
        <v>4901</v>
      </c>
    </row>
    <row r="124" spans="13:15" x14ac:dyDescent="0.35">
      <c r="M124">
        <v>125</v>
      </c>
      <c r="N124" t="s">
        <v>215</v>
      </c>
      <c r="O124">
        <v>4902</v>
      </c>
    </row>
    <row r="125" spans="13:15" x14ac:dyDescent="0.35">
      <c r="M125">
        <v>126</v>
      </c>
      <c r="N125" t="s">
        <v>216</v>
      </c>
      <c r="O125">
        <v>4903</v>
      </c>
    </row>
    <row r="126" spans="13:15" x14ac:dyDescent="0.35">
      <c r="M126">
        <v>127</v>
      </c>
      <c r="N126" t="s">
        <v>217</v>
      </c>
      <c r="O126">
        <v>4999</v>
      </c>
    </row>
    <row r="127" spans="13:15" x14ac:dyDescent="0.35">
      <c r="M127">
        <v>128</v>
      </c>
      <c r="N127" t="s">
        <v>218</v>
      </c>
      <c r="O127">
        <v>5101</v>
      </c>
    </row>
    <row r="128" spans="13:15" x14ac:dyDescent="0.35">
      <c r="M128">
        <v>129</v>
      </c>
      <c r="N128" t="s">
        <v>219</v>
      </c>
      <c r="O128">
        <v>5102</v>
      </c>
    </row>
    <row r="129" spans="13:15" x14ac:dyDescent="0.35">
      <c r="M129">
        <v>130</v>
      </c>
      <c r="N129" t="s">
        <v>220</v>
      </c>
      <c r="O129">
        <v>5103</v>
      </c>
    </row>
    <row r="130" spans="13:15" x14ac:dyDescent="0.35">
      <c r="M130">
        <v>131</v>
      </c>
      <c r="N130" t="s">
        <v>221</v>
      </c>
      <c r="O130">
        <v>5199</v>
      </c>
    </row>
    <row r="131" spans="13:15" x14ac:dyDescent="0.35">
      <c r="M131">
        <v>132</v>
      </c>
      <c r="N131" t="s">
        <v>222</v>
      </c>
      <c r="O131">
        <v>5201</v>
      </c>
    </row>
    <row r="132" spans="13:15" x14ac:dyDescent="0.35">
      <c r="M132">
        <v>133</v>
      </c>
      <c r="N132" t="s">
        <v>223</v>
      </c>
      <c r="O132">
        <v>5202</v>
      </c>
    </row>
    <row r="133" spans="13:15" x14ac:dyDescent="0.35">
      <c r="M133">
        <v>134</v>
      </c>
      <c r="N133" t="s">
        <v>224</v>
      </c>
      <c r="O133">
        <v>5203</v>
      </c>
    </row>
    <row r="134" spans="13:15" x14ac:dyDescent="0.35">
      <c r="M134">
        <v>135</v>
      </c>
      <c r="N134" t="s">
        <v>225</v>
      </c>
      <c r="O134">
        <v>5204</v>
      </c>
    </row>
    <row r="135" spans="13:15" x14ac:dyDescent="0.35">
      <c r="M135">
        <v>136</v>
      </c>
      <c r="N135" t="s">
        <v>226</v>
      </c>
      <c r="O135">
        <v>5205</v>
      </c>
    </row>
    <row r="136" spans="13:15" x14ac:dyDescent="0.35">
      <c r="M136">
        <v>137</v>
      </c>
      <c r="N136" t="s">
        <v>227</v>
      </c>
      <c r="O136">
        <v>5299</v>
      </c>
    </row>
    <row r="137" spans="13:15" x14ac:dyDescent="0.35">
      <c r="M137">
        <v>138</v>
      </c>
      <c r="N137" t="s">
        <v>228</v>
      </c>
      <c r="O137">
        <v>5301</v>
      </c>
    </row>
    <row r="138" spans="13:15" x14ac:dyDescent="0.35">
      <c r="M138">
        <v>139</v>
      </c>
      <c r="N138" t="s">
        <v>229</v>
      </c>
      <c r="O138">
        <v>5302</v>
      </c>
    </row>
    <row r="139" spans="13:15" x14ac:dyDescent="0.35">
      <c r="M139">
        <v>140</v>
      </c>
      <c r="N139" t="s">
        <v>230</v>
      </c>
      <c r="O139">
        <v>5303</v>
      </c>
    </row>
    <row r="140" spans="13:15" x14ac:dyDescent="0.35">
      <c r="M140">
        <v>141</v>
      </c>
      <c r="N140" t="s">
        <v>231</v>
      </c>
      <c r="O140">
        <v>5304</v>
      </c>
    </row>
    <row r="141" spans="13:15" x14ac:dyDescent="0.35">
      <c r="M141">
        <v>142</v>
      </c>
      <c r="N141" t="s">
        <v>232</v>
      </c>
      <c r="O141">
        <v>5399</v>
      </c>
    </row>
    <row r="142" spans="13:15" x14ac:dyDescent="0.35">
      <c r="M142">
        <v>143</v>
      </c>
      <c r="N142" t="s">
        <v>233</v>
      </c>
      <c r="O142">
        <v>5401</v>
      </c>
    </row>
    <row r="143" spans="13:15" x14ac:dyDescent="0.35">
      <c r="M143">
        <v>144</v>
      </c>
      <c r="N143" t="s">
        <v>234</v>
      </c>
      <c r="O143">
        <v>5402</v>
      </c>
    </row>
    <row r="144" spans="13:15" x14ac:dyDescent="0.35">
      <c r="M144">
        <v>145</v>
      </c>
      <c r="N144" t="s">
        <v>235</v>
      </c>
      <c r="O144">
        <v>5499</v>
      </c>
    </row>
    <row r="145" spans="13:15" x14ac:dyDescent="0.35">
      <c r="M145">
        <v>146</v>
      </c>
      <c r="N145" t="s">
        <v>236</v>
      </c>
      <c r="O145">
        <v>5501</v>
      </c>
    </row>
    <row r="146" spans="13:15" x14ac:dyDescent="0.35">
      <c r="M146">
        <v>147</v>
      </c>
      <c r="N146" t="s">
        <v>237</v>
      </c>
      <c r="O146">
        <v>5502</v>
      </c>
    </row>
    <row r="147" spans="13:15" x14ac:dyDescent="0.35">
      <c r="M147">
        <v>148</v>
      </c>
      <c r="N147" t="s">
        <v>238</v>
      </c>
      <c r="O147">
        <v>5503</v>
      </c>
    </row>
    <row r="148" spans="13:15" x14ac:dyDescent="0.35">
      <c r="M148">
        <v>149</v>
      </c>
      <c r="N148" t="s">
        <v>239</v>
      </c>
      <c r="O148">
        <v>5504</v>
      </c>
    </row>
    <row r="149" spans="13:15" x14ac:dyDescent="0.35">
      <c r="M149">
        <v>150</v>
      </c>
      <c r="N149" t="s">
        <v>240</v>
      </c>
      <c r="O149">
        <v>5505</v>
      </c>
    </row>
    <row r="150" spans="13:15" x14ac:dyDescent="0.35">
      <c r="M150">
        <v>151</v>
      </c>
      <c r="N150" t="s">
        <v>241</v>
      </c>
      <c r="O150">
        <v>5599</v>
      </c>
    </row>
    <row r="151" spans="13:15" x14ac:dyDescent="0.35">
      <c r="M151">
        <v>152</v>
      </c>
      <c r="N151" t="s">
        <v>242</v>
      </c>
      <c r="O151">
        <v>5601</v>
      </c>
    </row>
    <row r="152" spans="13:15" x14ac:dyDescent="0.35">
      <c r="M152">
        <v>153</v>
      </c>
      <c r="N152" t="s">
        <v>243</v>
      </c>
      <c r="O152">
        <v>5602</v>
      </c>
    </row>
    <row r="153" spans="13:15" x14ac:dyDescent="0.35">
      <c r="M153">
        <v>154</v>
      </c>
      <c r="N153" t="s">
        <v>244</v>
      </c>
      <c r="O153">
        <v>5603</v>
      </c>
    </row>
    <row r="154" spans="13:15" x14ac:dyDescent="0.35">
      <c r="M154">
        <v>155</v>
      </c>
      <c r="N154" t="s">
        <v>245</v>
      </c>
      <c r="O154">
        <v>5604</v>
      </c>
    </row>
    <row r="155" spans="13:15" x14ac:dyDescent="0.35">
      <c r="M155">
        <v>156</v>
      </c>
      <c r="N155" t="s">
        <v>246</v>
      </c>
      <c r="O155">
        <v>5605</v>
      </c>
    </row>
    <row r="156" spans="13:15" x14ac:dyDescent="0.35">
      <c r="M156">
        <v>157</v>
      </c>
      <c r="N156" t="s">
        <v>247</v>
      </c>
      <c r="O156">
        <v>5606</v>
      </c>
    </row>
    <row r="157" spans="13:15" x14ac:dyDescent="0.35">
      <c r="M157">
        <v>158</v>
      </c>
      <c r="N157" t="s">
        <v>248</v>
      </c>
      <c r="O157">
        <v>5607</v>
      </c>
    </row>
    <row r="158" spans="13:15" x14ac:dyDescent="0.35">
      <c r="M158">
        <v>159</v>
      </c>
      <c r="N158" t="s">
        <v>249</v>
      </c>
      <c r="O158">
        <v>5699</v>
      </c>
    </row>
    <row r="159" spans="13:15" x14ac:dyDescent="0.35">
      <c r="M159">
        <v>160</v>
      </c>
      <c r="N159" t="s">
        <v>250</v>
      </c>
      <c r="O159">
        <v>5901</v>
      </c>
    </row>
    <row r="160" spans="13:15" x14ac:dyDescent="0.35">
      <c r="M160">
        <v>161</v>
      </c>
      <c r="N160" t="s">
        <v>251</v>
      </c>
      <c r="O160">
        <v>5902</v>
      </c>
    </row>
    <row r="161" spans="13:15" x14ac:dyDescent="0.35">
      <c r="M161">
        <v>162</v>
      </c>
      <c r="N161" t="s">
        <v>252</v>
      </c>
      <c r="O161">
        <v>5903</v>
      </c>
    </row>
    <row r="162" spans="13:15" x14ac:dyDescent="0.35">
      <c r="M162">
        <v>163</v>
      </c>
      <c r="N162" t="s">
        <v>253</v>
      </c>
      <c r="O162">
        <v>5999</v>
      </c>
    </row>
    <row r="163" spans="13:15" x14ac:dyDescent="0.35">
      <c r="M163">
        <v>164</v>
      </c>
      <c r="N163" t="s">
        <v>254</v>
      </c>
      <c r="O163">
        <v>6101</v>
      </c>
    </row>
    <row r="164" spans="13:15" x14ac:dyDescent="0.35">
      <c r="M164">
        <v>165</v>
      </c>
      <c r="N164" t="s">
        <v>255</v>
      </c>
      <c r="O164">
        <v>6102</v>
      </c>
    </row>
    <row r="165" spans="13:15" x14ac:dyDescent="0.35">
      <c r="M165">
        <v>166</v>
      </c>
      <c r="N165" t="s">
        <v>256</v>
      </c>
      <c r="O165">
        <v>6103</v>
      </c>
    </row>
    <row r="166" spans="13:15" x14ac:dyDescent="0.35">
      <c r="M166">
        <v>167</v>
      </c>
      <c r="N166" t="s">
        <v>257</v>
      </c>
      <c r="O166">
        <v>6199</v>
      </c>
    </row>
    <row r="167" spans="13:15" x14ac:dyDescent="0.35">
      <c r="M167">
        <v>168</v>
      </c>
      <c r="N167" t="s">
        <v>258</v>
      </c>
      <c r="O167">
        <v>6201</v>
      </c>
    </row>
    <row r="168" spans="13:15" x14ac:dyDescent="0.35">
      <c r="M168">
        <v>169</v>
      </c>
      <c r="N168" t="s">
        <v>259</v>
      </c>
      <c r="O168">
        <v>6202</v>
      </c>
    </row>
    <row r="169" spans="13:15" x14ac:dyDescent="0.35">
      <c r="M169">
        <v>170</v>
      </c>
      <c r="N169" t="s">
        <v>260</v>
      </c>
      <c r="O169">
        <v>6299</v>
      </c>
    </row>
    <row r="170" spans="13:15" x14ac:dyDescent="0.35">
      <c r="M170">
        <v>171</v>
      </c>
      <c r="N170" t="s">
        <v>261</v>
      </c>
      <c r="O170">
        <v>6301</v>
      </c>
    </row>
    <row r="171" spans="13:15" x14ac:dyDescent="0.35">
      <c r="M171">
        <v>172</v>
      </c>
      <c r="N171" t="s">
        <v>262</v>
      </c>
      <c r="O171">
        <v>6302</v>
      </c>
    </row>
    <row r="172" spans="13:15" x14ac:dyDescent="0.35">
      <c r="M172">
        <v>173</v>
      </c>
      <c r="N172" t="s">
        <v>263</v>
      </c>
      <c r="O172">
        <v>6303</v>
      </c>
    </row>
    <row r="173" spans="13:15" x14ac:dyDescent="0.35">
      <c r="M173">
        <v>174</v>
      </c>
      <c r="N173" t="s">
        <v>264</v>
      </c>
      <c r="O173">
        <v>6304</v>
      </c>
    </row>
    <row r="174" spans="13:15" x14ac:dyDescent="0.35">
      <c r="M174">
        <v>175</v>
      </c>
      <c r="N174" t="s">
        <v>265</v>
      </c>
      <c r="O174">
        <v>6305</v>
      </c>
    </row>
    <row r="175" spans="13:15" x14ac:dyDescent="0.35">
      <c r="M175">
        <v>176</v>
      </c>
      <c r="N175" t="s">
        <v>266</v>
      </c>
      <c r="O175">
        <v>6399</v>
      </c>
    </row>
    <row r="176" spans="13:15" x14ac:dyDescent="0.35">
      <c r="M176">
        <v>177</v>
      </c>
      <c r="N176" t="s">
        <v>267</v>
      </c>
      <c r="O176">
        <v>6901</v>
      </c>
    </row>
    <row r="177" spans="13:15" x14ac:dyDescent="0.35">
      <c r="M177">
        <v>178</v>
      </c>
      <c r="N177" t="s">
        <v>268</v>
      </c>
      <c r="O177">
        <v>6902</v>
      </c>
    </row>
    <row r="178" spans="13:15" x14ac:dyDescent="0.35">
      <c r="M178">
        <v>179</v>
      </c>
      <c r="N178" t="s">
        <v>269</v>
      </c>
      <c r="O178">
        <v>6999</v>
      </c>
    </row>
    <row r="179" spans="13:15" x14ac:dyDescent="0.35">
      <c r="M179">
        <v>180</v>
      </c>
      <c r="N179" t="s">
        <v>270</v>
      </c>
      <c r="O179">
        <v>7100</v>
      </c>
    </row>
    <row r="180" spans="13:15" x14ac:dyDescent="0.35">
      <c r="M180">
        <v>181</v>
      </c>
      <c r="N180" t="s">
        <v>271</v>
      </c>
      <c r="O180">
        <v>7101</v>
      </c>
    </row>
    <row r="181" spans="13:15" x14ac:dyDescent="0.35">
      <c r="M181">
        <v>182</v>
      </c>
      <c r="N181" t="s">
        <v>272</v>
      </c>
      <c r="O181">
        <v>7102</v>
      </c>
    </row>
    <row r="182" spans="13:15" x14ac:dyDescent="0.35">
      <c r="M182">
        <v>183</v>
      </c>
      <c r="N182" t="s">
        <v>273</v>
      </c>
      <c r="O182">
        <v>7199</v>
      </c>
    </row>
    <row r="183" spans="13:15" x14ac:dyDescent="0.35">
      <c r="M183">
        <v>184</v>
      </c>
      <c r="N183" t="s">
        <v>274</v>
      </c>
      <c r="O183">
        <v>9101</v>
      </c>
    </row>
    <row r="184" spans="13:15" x14ac:dyDescent="0.35">
      <c r="M184">
        <v>185</v>
      </c>
      <c r="N184" t="s">
        <v>275</v>
      </c>
      <c r="O184">
        <v>9102</v>
      </c>
    </row>
    <row r="185" spans="13:15" x14ac:dyDescent="0.35">
      <c r="M185">
        <v>186</v>
      </c>
      <c r="N185" t="s">
        <v>276</v>
      </c>
      <c r="O185">
        <v>9103</v>
      </c>
    </row>
    <row r="186" spans="13:15" x14ac:dyDescent="0.35">
      <c r="M186">
        <v>187</v>
      </c>
      <c r="N186" t="s">
        <v>277</v>
      </c>
      <c r="O186">
        <v>9199</v>
      </c>
    </row>
    <row r="187" spans="13:15" x14ac:dyDescent="0.35">
      <c r="M187">
        <v>188</v>
      </c>
      <c r="N187" t="s">
        <v>278</v>
      </c>
      <c r="O187">
        <v>9201</v>
      </c>
    </row>
    <row r="188" spans="13:15" x14ac:dyDescent="0.35">
      <c r="M188">
        <v>189</v>
      </c>
      <c r="N188" t="s">
        <v>279</v>
      </c>
      <c r="O188">
        <v>9202</v>
      </c>
    </row>
    <row r="189" spans="13:15" x14ac:dyDescent="0.35">
      <c r="M189">
        <v>190</v>
      </c>
      <c r="N189" t="s">
        <v>280</v>
      </c>
      <c r="O189">
        <v>9299</v>
      </c>
    </row>
    <row r="190" spans="13:15" x14ac:dyDescent="0.35">
      <c r="M190">
        <v>191</v>
      </c>
      <c r="N190" t="s">
        <v>281</v>
      </c>
      <c r="O190">
        <v>9301</v>
      </c>
    </row>
    <row r="191" spans="13:15" x14ac:dyDescent="0.35">
      <c r="M191">
        <v>192</v>
      </c>
      <c r="N191" t="s">
        <v>282</v>
      </c>
      <c r="O191">
        <v>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AllTim</vt:lpstr>
      <vt:lpstr>AllTime</vt:lpstr>
      <vt:lpstr>_stats_AggregatedMeasure2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MJ</dc:creator>
  <cp:lastModifiedBy>Aftab MJ</cp:lastModifiedBy>
  <dcterms:created xsi:type="dcterms:W3CDTF">2022-03-30T21:49:01Z</dcterms:created>
  <dcterms:modified xsi:type="dcterms:W3CDTF">2022-03-31T04:12:57Z</dcterms:modified>
</cp:coreProperties>
</file>