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Sheet1" sheetId="1" r:id="rId1"/>
    <sheet name="newton_raphson" sheetId="2" r:id="rId2"/>
  </sheets>
  <calcPr calcId="144525"/>
</workbook>
</file>

<file path=xl/calcChain.xml><?xml version="1.0" encoding="utf-8"?>
<calcChain xmlns="http://schemas.openxmlformats.org/spreadsheetml/2006/main">
  <c r="O14" i="2" l="1"/>
  <c r="L14" i="2"/>
  <c r="K14" i="2"/>
  <c r="M14" i="2" s="1"/>
  <c r="E14" i="2"/>
  <c r="G14" i="2" s="1"/>
  <c r="O13" i="2"/>
  <c r="L13" i="2"/>
  <c r="K13" i="2"/>
  <c r="M13" i="2" s="1"/>
  <c r="E13" i="2"/>
  <c r="G13" i="2" s="1"/>
  <c r="O12" i="2"/>
  <c r="E12" i="2"/>
  <c r="L12" i="2" s="1"/>
  <c r="O11" i="2"/>
  <c r="L11" i="2"/>
  <c r="K11" i="2"/>
  <c r="M11" i="2" s="1"/>
  <c r="E11" i="2"/>
  <c r="G11" i="2" s="1"/>
  <c r="O10" i="2"/>
  <c r="E10" i="2"/>
  <c r="G10" i="2" s="1"/>
  <c r="O9" i="2"/>
  <c r="L9" i="2"/>
  <c r="K9" i="2"/>
  <c r="M9" i="2" s="1"/>
  <c r="E9" i="2"/>
  <c r="G9" i="2" s="1"/>
  <c r="O8" i="2"/>
  <c r="L8" i="2"/>
  <c r="K8" i="2"/>
  <c r="M8" i="2" s="1"/>
  <c r="N8" i="2" s="1"/>
  <c r="P8" i="2" s="1"/>
  <c r="G8" i="2"/>
  <c r="E8" i="2"/>
  <c r="F8" i="2" s="1"/>
  <c r="H8" i="2" s="1"/>
  <c r="I8" i="2" s="1"/>
  <c r="O7" i="2"/>
  <c r="E7" i="2"/>
  <c r="G7" i="2" s="1"/>
  <c r="O6" i="2"/>
  <c r="L6" i="2"/>
  <c r="K6" i="2"/>
  <c r="M6" i="2" s="1"/>
  <c r="E6" i="2"/>
  <c r="F6" i="2" s="1"/>
  <c r="O5" i="2"/>
  <c r="L5" i="2"/>
  <c r="K5" i="2"/>
  <c r="M5" i="2" s="1"/>
  <c r="N5" i="2" s="1"/>
  <c r="P5" i="2" s="1"/>
  <c r="G5" i="2"/>
  <c r="H5" i="2" s="1"/>
  <c r="I5" i="2" s="1"/>
  <c r="F5" i="2"/>
  <c r="E5" i="2"/>
  <c r="O4" i="2"/>
  <c r="L4" i="2"/>
  <c r="K4" i="2"/>
  <c r="M4" i="2" s="1"/>
  <c r="E4" i="2"/>
  <c r="G4" i="2" s="1"/>
  <c r="O3" i="2"/>
  <c r="L3" i="2"/>
  <c r="K3" i="2"/>
  <c r="M3" i="2" s="1"/>
  <c r="N3" i="2" s="1"/>
  <c r="P3" i="2" s="1"/>
  <c r="Q3" i="2" s="1"/>
  <c r="Q2" i="2"/>
  <c r="P2" i="2"/>
  <c r="N2" i="2"/>
  <c r="M2" i="2"/>
  <c r="I2" i="2"/>
  <c r="O2" i="2"/>
  <c r="E8" i="1"/>
  <c r="E9" i="1" s="1"/>
  <c r="E10" i="1" s="1"/>
  <c r="F8" i="1"/>
  <c r="G8" i="1"/>
  <c r="E4" i="1"/>
  <c r="E5" i="1"/>
  <c r="E6" i="1"/>
  <c r="E7" i="1"/>
  <c r="E3" i="1"/>
  <c r="I2" i="1"/>
  <c r="B7" i="2"/>
  <c r="G2" i="2"/>
  <c r="F2" i="2"/>
  <c r="F14" i="2" l="1"/>
  <c r="H14" i="2" s="1"/>
  <c r="I14" i="2" s="1"/>
  <c r="F13" i="2"/>
  <c r="H13" i="2" s="1"/>
  <c r="I13" i="2" s="1"/>
  <c r="K12" i="2"/>
  <c r="M12" i="2" s="1"/>
  <c r="F12" i="2"/>
  <c r="G12" i="2"/>
  <c r="F11" i="2"/>
  <c r="H11" i="2" s="1"/>
  <c r="I11" i="2" s="1"/>
  <c r="K10" i="2"/>
  <c r="L10" i="2"/>
  <c r="F10" i="2"/>
  <c r="H10" i="2" s="1"/>
  <c r="I10" i="2" s="1"/>
  <c r="F9" i="2"/>
  <c r="H9" i="2" s="1"/>
  <c r="I9" i="2" s="1"/>
  <c r="Q8" i="2"/>
  <c r="K7" i="2"/>
  <c r="M7" i="2" s="1"/>
  <c r="N7" i="2" s="1"/>
  <c r="P7" i="2" s="1"/>
  <c r="L7" i="2"/>
  <c r="F7" i="2"/>
  <c r="H7" i="2" s="1"/>
  <c r="I7" i="2" s="1"/>
  <c r="H6" i="2"/>
  <c r="I6" i="2" s="1"/>
  <c r="N6" i="2" s="1"/>
  <c r="P6" i="2" s="1"/>
  <c r="G6" i="2"/>
  <c r="Q5" i="2"/>
  <c r="F4" i="2"/>
  <c r="H4" i="2" s="1"/>
  <c r="I4" i="2" s="1"/>
  <c r="H2" i="2"/>
  <c r="K2" i="2"/>
  <c r="F10" i="1"/>
  <c r="G10" i="1"/>
  <c r="E11" i="1"/>
  <c r="H8" i="1"/>
  <c r="I8" i="1" s="1"/>
  <c r="F9" i="1"/>
  <c r="G9" i="1"/>
  <c r="L2" i="2"/>
  <c r="Q10" i="1"/>
  <c r="M10" i="1"/>
  <c r="L10" i="1"/>
  <c r="Q9" i="1"/>
  <c r="M9" i="1"/>
  <c r="L9" i="1"/>
  <c r="N9" i="1" s="1"/>
  <c r="M2" i="1"/>
  <c r="L2" i="1"/>
  <c r="N2" i="1"/>
  <c r="G2" i="1"/>
  <c r="F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11" i="1"/>
  <c r="Q12" i="1"/>
  <c r="Q4" i="1"/>
  <c r="Q5" i="1"/>
  <c r="Q6" i="1"/>
  <c r="Q7" i="1"/>
  <c r="Q8" i="1"/>
  <c r="Q3" i="1"/>
  <c r="Q2" i="1"/>
  <c r="N14" i="2" l="1"/>
  <c r="P14" i="2" s="1"/>
  <c r="Q14" i="2" s="1"/>
  <c r="N13" i="2"/>
  <c r="P13" i="2" s="1"/>
  <c r="Q13" i="2" s="1"/>
  <c r="H12" i="2"/>
  <c r="I12" i="2" s="1"/>
  <c r="N12" i="2"/>
  <c r="P12" i="2" s="1"/>
  <c r="N11" i="2"/>
  <c r="P11" i="2" s="1"/>
  <c r="Q11" i="2" s="1"/>
  <c r="M10" i="2"/>
  <c r="N10" i="2" s="1"/>
  <c r="P10" i="2" s="1"/>
  <c r="Q10" i="2" s="1"/>
  <c r="N9" i="2"/>
  <c r="P9" i="2" s="1"/>
  <c r="Q9" i="2" s="1"/>
  <c r="Q7" i="2"/>
  <c r="Q6" i="2"/>
  <c r="N4" i="2"/>
  <c r="P4" i="2" s="1"/>
  <c r="Q4" i="2" s="1"/>
  <c r="H10" i="1"/>
  <c r="I10" i="1" s="1"/>
  <c r="N10" i="1"/>
  <c r="O10" i="1" s="1"/>
  <c r="P10" i="1" s="1"/>
  <c r="E12" i="1"/>
  <c r="F11" i="1"/>
  <c r="G11" i="1"/>
  <c r="H9" i="1"/>
  <c r="I9" i="1" s="1"/>
  <c r="O9" i="1"/>
  <c r="P9" i="1"/>
  <c r="O2" i="1"/>
  <c r="H2" i="1"/>
  <c r="Q12" i="2" l="1"/>
  <c r="E3" i="2"/>
  <c r="F12" i="1"/>
  <c r="G12" i="1"/>
  <c r="E13" i="1"/>
  <c r="H11" i="1"/>
  <c r="I11" i="1" s="1"/>
  <c r="R10" i="1"/>
  <c r="R9" i="1"/>
  <c r="R2" i="1"/>
  <c r="P2" i="1"/>
  <c r="F3" i="2" l="1"/>
  <c r="G3" i="2"/>
  <c r="H12" i="1"/>
  <c r="I12" i="1" s="1"/>
  <c r="G13" i="1"/>
  <c r="E14" i="1"/>
  <c r="F13" i="1"/>
  <c r="H13" i="1" s="1"/>
  <c r="I13" i="1" s="1"/>
  <c r="M3" i="1"/>
  <c r="L3" i="1"/>
  <c r="G3" i="1"/>
  <c r="F3" i="1"/>
  <c r="H3" i="2" l="1"/>
  <c r="E15" i="1"/>
  <c r="F14" i="1"/>
  <c r="G14" i="1"/>
  <c r="H3" i="1"/>
  <c r="I3" i="1" s="1"/>
  <c r="N3" i="1"/>
  <c r="O3" i="1" s="1"/>
  <c r="R3" i="1"/>
  <c r="I3" i="2" l="1"/>
  <c r="H14" i="1"/>
  <c r="I14" i="1" s="1"/>
  <c r="F15" i="1"/>
  <c r="G15" i="1"/>
  <c r="E16" i="1"/>
  <c r="P3" i="1"/>
  <c r="G4" i="1"/>
  <c r="L4" i="1"/>
  <c r="M4" i="1"/>
  <c r="F4" i="1"/>
  <c r="E17" i="1" l="1"/>
  <c r="F16" i="1"/>
  <c r="G16" i="1"/>
  <c r="H15" i="1"/>
  <c r="I15" i="1" s="1"/>
  <c r="N4" i="1"/>
  <c r="H4" i="1"/>
  <c r="I4" i="1" s="1"/>
  <c r="F17" i="1" l="1"/>
  <c r="G17" i="1"/>
  <c r="E18" i="1"/>
  <c r="H16" i="1"/>
  <c r="I16" i="1" s="1"/>
  <c r="R4" i="1"/>
  <c r="O4" i="1"/>
  <c r="P4" i="1" s="1"/>
  <c r="F18" i="1" l="1"/>
  <c r="G18" i="1"/>
  <c r="E19" i="1"/>
  <c r="H17" i="1"/>
  <c r="I17" i="1" s="1"/>
  <c r="L5" i="1"/>
  <c r="M5" i="1"/>
  <c r="E20" i="1" l="1"/>
  <c r="F19" i="1"/>
  <c r="G19" i="1"/>
  <c r="H18" i="1"/>
  <c r="I18" i="1" s="1"/>
  <c r="N5" i="1"/>
  <c r="F5" i="1"/>
  <c r="G5" i="1"/>
  <c r="H19" i="1" l="1"/>
  <c r="I19" i="1" s="1"/>
  <c r="F20" i="1"/>
  <c r="G20" i="1"/>
  <c r="E21" i="1"/>
  <c r="H5" i="1"/>
  <c r="I5" i="1" s="1"/>
  <c r="G21" i="1" l="1"/>
  <c r="E22" i="1"/>
  <c r="F21" i="1"/>
  <c r="H21" i="1" s="1"/>
  <c r="I21" i="1" s="1"/>
  <c r="H20" i="1"/>
  <c r="I20" i="1" s="1"/>
  <c r="R5" i="1"/>
  <c r="O5" i="1"/>
  <c r="E23" i="1" l="1"/>
  <c r="F22" i="1"/>
  <c r="G22" i="1"/>
  <c r="P5" i="1"/>
  <c r="H22" i="1" l="1"/>
  <c r="I22" i="1" s="1"/>
  <c r="F23" i="1"/>
  <c r="E24" i="1"/>
  <c r="G23" i="1"/>
  <c r="F6" i="1"/>
  <c r="M6" i="1"/>
  <c r="G6" i="1"/>
  <c r="L6" i="1"/>
  <c r="F24" i="1" l="1"/>
  <c r="H24" i="1" s="1"/>
  <c r="I24" i="1" s="1"/>
  <c r="E25" i="1"/>
  <c r="G24" i="1"/>
  <c r="H23" i="1"/>
  <c r="I23" i="1" s="1"/>
  <c r="N6" i="1"/>
  <c r="H6" i="1"/>
  <c r="I6" i="1" s="1"/>
  <c r="F25" i="1" l="1"/>
  <c r="H25" i="1" s="1"/>
  <c r="I25" i="1" s="1"/>
  <c r="G25" i="1"/>
  <c r="E26" i="1"/>
  <c r="R6" i="1"/>
  <c r="O6" i="1"/>
  <c r="F26" i="1" l="1"/>
  <c r="G26" i="1"/>
  <c r="E27" i="1"/>
  <c r="P6" i="1"/>
  <c r="F7" i="1"/>
  <c r="G7" i="1"/>
  <c r="L7" i="1"/>
  <c r="M7" i="1"/>
  <c r="E28" i="1" l="1"/>
  <c r="G27" i="1"/>
  <c r="F27" i="1"/>
  <c r="H27" i="1" s="1"/>
  <c r="I27" i="1" s="1"/>
  <c r="H26" i="1"/>
  <c r="I26" i="1" s="1"/>
  <c r="H7" i="1"/>
  <c r="N7" i="1"/>
  <c r="O7" i="1" s="1"/>
  <c r="G28" i="1" l="1"/>
  <c r="F28" i="1"/>
  <c r="E29" i="1"/>
  <c r="R7" i="1"/>
  <c r="I7" i="1"/>
  <c r="P7" i="1"/>
  <c r="G29" i="1" l="1"/>
  <c r="E30" i="1"/>
  <c r="F29" i="1"/>
  <c r="H29" i="1" s="1"/>
  <c r="I29" i="1" s="1"/>
  <c r="H28" i="1"/>
  <c r="I28" i="1" s="1"/>
  <c r="L8" i="1"/>
  <c r="M8" i="1"/>
  <c r="E31" i="1" l="1"/>
  <c r="F30" i="1"/>
  <c r="G30" i="1"/>
  <c r="N8" i="1"/>
  <c r="H30" i="1" l="1"/>
  <c r="I30" i="1" s="1"/>
  <c r="F31" i="1"/>
  <c r="E32" i="1"/>
  <c r="G31" i="1"/>
  <c r="O8" i="1"/>
  <c r="P8" i="1" s="1"/>
  <c r="R8" i="1"/>
  <c r="F32" i="1" l="1"/>
  <c r="G32" i="1"/>
  <c r="E33" i="1"/>
  <c r="H31" i="1"/>
  <c r="I31" i="1" s="1"/>
  <c r="R12" i="1"/>
  <c r="R11" i="1"/>
  <c r="F33" i="1" l="1"/>
  <c r="G33" i="1"/>
  <c r="E34" i="1"/>
  <c r="H32" i="1"/>
  <c r="I32" i="1" s="1"/>
  <c r="R13" i="1"/>
  <c r="F34" i="1" l="1"/>
  <c r="G34" i="1"/>
  <c r="E35" i="1"/>
  <c r="H33" i="1"/>
  <c r="I33" i="1" s="1"/>
  <c r="R14" i="1"/>
  <c r="E36" i="1" l="1"/>
  <c r="F35" i="1"/>
  <c r="G35" i="1"/>
  <c r="H34" i="1"/>
  <c r="I34" i="1" s="1"/>
  <c r="R15" i="1"/>
  <c r="H35" i="1" l="1"/>
  <c r="I35" i="1" s="1"/>
  <c r="G36" i="1"/>
  <c r="E37" i="1"/>
  <c r="F36" i="1"/>
  <c r="H36" i="1" s="1"/>
  <c r="I36" i="1" s="1"/>
  <c r="R16" i="1"/>
  <c r="R17" i="1"/>
  <c r="G37" i="1" l="1"/>
  <c r="E38" i="1"/>
  <c r="F37" i="1"/>
  <c r="H37" i="1" s="1"/>
  <c r="I37" i="1" s="1"/>
  <c r="R18" i="1"/>
  <c r="E39" i="1" l="1"/>
  <c r="F38" i="1"/>
  <c r="G38" i="1"/>
  <c r="R19" i="1"/>
  <c r="F39" i="1" l="1"/>
  <c r="E40" i="1"/>
  <c r="G39" i="1"/>
  <c r="H38" i="1"/>
  <c r="I38" i="1" s="1"/>
  <c r="R20" i="1"/>
  <c r="F40" i="1" l="1"/>
  <c r="E41" i="1"/>
  <c r="G40" i="1"/>
  <c r="H39" i="1"/>
  <c r="I39" i="1" s="1"/>
  <c r="R21" i="1"/>
  <c r="F41" i="1" l="1"/>
  <c r="G41" i="1"/>
  <c r="E42" i="1"/>
  <c r="H40" i="1"/>
  <c r="I40" i="1" s="1"/>
  <c r="R23" i="1"/>
  <c r="R22" i="1"/>
  <c r="F42" i="1" l="1"/>
  <c r="G42" i="1"/>
  <c r="E43" i="1"/>
  <c r="H41" i="1"/>
  <c r="I41" i="1" s="1"/>
  <c r="R24" i="1"/>
  <c r="E44" i="1" l="1"/>
  <c r="G43" i="1"/>
  <c r="F43" i="1"/>
  <c r="H43" i="1" s="1"/>
  <c r="I43" i="1" s="1"/>
  <c r="H42" i="1"/>
  <c r="I42" i="1" s="1"/>
  <c r="R25" i="1"/>
  <c r="G44" i="1" l="1"/>
  <c r="E45" i="1"/>
  <c r="F44" i="1"/>
  <c r="H44" i="1" s="1"/>
  <c r="I44" i="1" s="1"/>
  <c r="R26" i="1"/>
  <c r="G45" i="1" l="1"/>
  <c r="E46" i="1"/>
  <c r="F45" i="1"/>
  <c r="H45" i="1" s="1"/>
  <c r="I45" i="1" s="1"/>
  <c r="R27" i="1"/>
  <c r="E47" i="1" l="1"/>
  <c r="F46" i="1"/>
  <c r="G46" i="1"/>
  <c r="R28" i="1"/>
  <c r="R29" i="1"/>
  <c r="H46" i="1" l="1"/>
  <c r="I46" i="1" s="1"/>
  <c r="F47" i="1"/>
  <c r="E48" i="1"/>
  <c r="G47" i="1"/>
  <c r="R30" i="1"/>
  <c r="F48" i="1" l="1"/>
  <c r="H48" i="1" s="1"/>
  <c r="I48" i="1" s="1"/>
  <c r="G48" i="1"/>
  <c r="E49" i="1"/>
  <c r="H47" i="1"/>
  <c r="I47" i="1" s="1"/>
  <c r="R31" i="1"/>
  <c r="F49" i="1" l="1"/>
  <c r="H49" i="1" s="1"/>
  <c r="I49" i="1" s="1"/>
  <c r="G49" i="1"/>
  <c r="E50" i="1"/>
  <c r="R32" i="1"/>
  <c r="R33" i="1"/>
  <c r="F50" i="1" l="1"/>
  <c r="H50" i="1" s="1"/>
  <c r="I50" i="1" s="1"/>
  <c r="G50" i="1"/>
  <c r="E51" i="1"/>
  <c r="R34" i="1"/>
  <c r="E52" i="1" l="1"/>
  <c r="F51" i="1"/>
  <c r="G51" i="1"/>
  <c r="R35" i="1"/>
  <c r="H51" i="1" l="1"/>
  <c r="I51" i="1" s="1"/>
  <c r="G52" i="1"/>
  <c r="E53" i="1"/>
  <c r="F52" i="1"/>
  <c r="R36" i="1"/>
  <c r="H52" i="1" l="1"/>
  <c r="I52" i="1" s="1"/>
  <c r="G53" i="1"/>
  <c r="E54" i="1"/>
  <c r="F53" i="1"/>
  <c r="H53" i="1" s="1"/>
  <c r="I53" i="1" s="1"/>
  <c r="R38" i="1"/>
  <c r="R37" i="1"/>
  <c r="E55" i="1" l="1"/>
  <c r="F54" i="1"/>
  <c r="G54" i="1"/>
  <c r="R39" i="1"/>
  <c r="R40" i="1"/>
  <c r="F55" i="1" l="1"/>
  <c r="E56" i="1"/>
  <c r="G55" i="1"/>
  <c r="H54" i="1"/>
  <c r="I54" i="1" s="1"/>
  <c r="R41" i="1"/>
  <c r="F56" i="1" l="1"/>
  <c r="G56" i="1"/>
  <c r="E57" i="1"/>
  <c r="H55" i="1"/>
  <c r="I55" i="1" s="1"/>
  <c r="R42" i="1"/>
  <c r="F57" i="1" l="1"/>
  <c r="H57" i="1" s="1"/>
  <c r="I57" i="1" s="1"/>
  <c r="G57" i="1"/>
  <c r="E58" i="1"/>
  <c r="H56" i="1"/>
  <c r="I56" i="1" s="1"/>
  <c r="R43" i="1"/>
  <c r="F58" i="1" l="1"/>
  <c r="H58" i="1" s="1"/>
  <c r="I58" i="1" s="1"/>
  <c r="G58" i="1"/>
  <c r="E59" i="1"/>
  <c r="R44" i="1"/>
  <c r="E60" i="1" l="1"/>
  <c r="G59" i="1"/>
  <c r="F59" i="1"/>
  <c r="H59" i="1" s="1"/>
  <c r="I59" i="1" s="1"/>
  <c r="R45" i="1"/>
  <c r="G60" i="1" l="1"/>
  <c r="E61" i="1"/>
  <c r="F60" i="1"/>
  <c r="H60" i="1" s="1"/>
  <c r="I60" i="1" s="1"/>
  <c r="R46" i="1"/>
  <c r="G61" i="1" l="1"/>
  <c r="E62" i="1"/>
  <c r="F61" i="1"/>
  <c r="R48" i="1"/>
  <c r="R47" i="1"/>
  <c r="H61" i="1" l="1"/>
  <c r="I61" i="1" s="1"/>
  <c r="E63" i="1"/>
  <c r="F62" i="1"/>
  <c r="G62" i="1"/>
  <c r="R49" i="1"/>
  <c r="H62" i="1" l="1"/>
  <c r="I62" i="1" s="1"/>
  <c r="F63" i="1"/>
  <c r="E64" i="1"/>
  <c r="G63" i="1"/>
  <c r="R50" i="1"/>
  <c r="F64" i="1" l="1"/>
  <c r="H64" i="1" s="1"/>
  <c r="I64" i="1" s="1"/>
  <c r="G64" i="1"/>
  <c r="E65" i="1"/>
  <c r="H63" i="1"/>
  <c r="I63" i="1" s="1"/>
  <c r="R52" i="1"/>
  <c r="R51" i="1"/>
  <c r="F65" i="1" l="1"/>
  <c r="H65" i="1" s="1"/>
  <c r="I65" i="1" s="1"/>
  <c r="G65" i="1"/>
  <c r="E66" i="1"/>
  <c r="R53" i="1"/>
  <c r="F66" i="1" l="1"/>
  <c r="H66" i="1" s="1"/>
  <c r="I66" i="1" s="1"/>
  <c r="G66" i="1"/>
  <c r="E67" i="1"/>
  <c r="R54" i="1"/>
  <c r="E68" i="1" l="1"/>
  <c r="F67" i="1"/>
  <c r="G67" i="1"/>
  <c r="R55" i="1"/>
  <c r="R56" i="1"/>
  <c r="G68" i="1" l="1"/>
  <c r="F68" i="1"/>
  <c r="H68" i="1" s="1"/>
  <c r="I68" i="1" s="1"/>
  <c r="H67" i="1"/>
  <c r="I67" i="1" s="1"/>
  <c r="R57" i="1"/>
  <c r="R58" i="1" l="1"/>
  <c r="R59" i="1" l="1"/>
  <c r="R60" i="1" l="1"/>
  <c r="R61" i="1"/>
  <c r="R62" i="1" l="1"/>
  <c r="R63" i="1" l="1"/>
  <c r="R64" i="1"/>
  <c r="R65" i="1" l="1"/>
  <c r="R66" i="1" l="1"/>
  <c r="R68" i="1" l="1"/>
  <c r="R67" i="1"/>
  <c r="R69" i="1" l="1"/>
  <c r="R70" i="1" l="1"/>
  <c r="R71" i="1"/>
  <c r="R72" i="1" l="1"/>
  <c r="R73" i="1" l="1"/>
  <c r="R74" i="1" l="1"/>
  <c r="R75" i="1"/>
  <c r="R76" i="1" l="1"/>
</calcChain>
</file>

<file path=xl/sharedStrings.xml><?xml version="1.0" encoding="utf-8"?>
<sst xmlns="http://schemas.openxmlformats.org/spreadsheetml/2006/main" count="40" uniqueCount="25">
  <si>
    <t>p</t>
  </si>
  <si>
    <t>d[0]</t>
  </si>
  <si>
    <t>d[1]</t>
  </si>
  <si>
    <t>delta</t>
  </si>
  <si>
    <t>h[0]</t>
  </si>
  <si>
    <t>h[1]</t>
  </si>
  <si>
    <t>alpha</t>
  </si>
  <si>
    <t>beta</t>
  </si>
  <si>
    <t>ex</t>
  </si>
  <si>
    <t>ey</t>
  </si>
  <si>
    <t>B</t>
  </si>
  <si>
    <t>total_demand</t>
  </si>
  <si>
    <t>total_supply</t>
  </si>
  <si>
    <t>net_total_demand</t>
  </si>
  <si>
    <t>dp</t>
  </si>
  <si>
    <t>slope, m</t>
  </si>
  <si>
    <t>total_demand2</t>
  </si>
  <si>
    <t>deltaX</t>
  </si>
  <si>
    <t>f / f'</t>
  </si>
  <si>
    <t>d[0] at p+dp</t>
  </si>
  <si>
    <t>d[1] at p+dp</t>
  </si>
  <si>
    <t>delta_y</t>
  </si>
  <si>
    <t>delta_x</t>
  </si>
  <si>
    <t>net_total_demand, f</t>
  </si>
  <si>
    <t>slope, f' = dy/dx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</si>
</sst>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.00000000_);_(* \(#,##0.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net_total_demand</c:v>
                </c:pt>
              </c:strCache>
            </c:strRef>
          </c:tx>
          <c:marker>
            <c:symbol val="none"/>
          </c:marker>
          <c:xVal>
            <c:numRef>
              <c:f>Sheet1!$E$2:$E$76</c:f>
              <c:numCache>
                <c:formatCode>General</c:formatCode>
                <c:ptCount val="75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</c:numCache>
            </c:numRef>
          </c:xVal>
          <c:yVal>
            <c:numRef>
              <c:f>Sheet1!$I$2:$I$76</c:f>
              <c:numCache>
                <c:formatCode>General</c:formatCode>
                <c:ptCount val="75"/>
                <c:pt idx="0">
                  <c:v>60.190456271809296</c:v>
                </c:pt>
                <c:pt idx="1">
                  <c:v>52.409319294402451</c:v>
                </c:pt>
                <c:pt idx="2">
                  <c:v>45.926467453745204</c:v>
                </c:pt>
                <c:pt idx="3">
                  <c:v>40.445651323119392</c:v>
                </c:pt>
                <c:pt idx="4">
                  <c:v>35.75427648690588</c:v>
                </c:pt>
                <c:pt idx="5">
                  <c:v>31.695807805497282</c:v>
                </c:pt>
                <c:pt idx="6">
                  <c:v>28.152429437872144</c:v>
                </c:pt>
                <c:pt idx="7">
                  <c:v>25.033770245861092</c:v>
                </c:pt>
                <c:pt idx="8">
                  <c:v>22.269354125455379</c:v>
                </c:pt>
                <c:pt idx="9">
                  <c:v>19.803413588571232</c:v>
                </c:pt>
                <c:pt idx="10">
                  <c:v>17.591245870443458</c:v>
                </c:pt>
                <c:pt idx="11">
                  <c:v>15.596601351296016</c:v>
                </c:pt>
                <c:pt idx="12">
                  <c:v>13.789778339050969</c:v>
                </c:pt>
                <c:pt idx="13">
                  <c:v>12.146210858177113</c:v>
                </c:pt>
                <c:pt idx="14">
                  <c:v>10.645406722944671</c:v>
                </c:pt>
                <c:pt idx="15">
                  <c:v>9.2701385347882024</c:v>
                </c:pt>
                <c:pt idx="16">
                  <c:v>8.0058199992080574</c:v>
                </c:pt>
                <c:pt idx="17">
                  <c:v>6.8400198554378449</c:v>
                </c:pt>
                <c:pt idx="18">
                  <c:v>5.7620792530901781</c:v>
                </c:pt>
                <c:pt idx="19">
                  <c:v>4.7628077739940267</c:v>
                </c:pt>
                <c:pt idx="20">
                  <c:v>3.8342398690741675</c:v>
                </c:pt>
                <c:pt idx="21">
                  <c:v>2.9694381551875324</c:v>
                </c:pt>
                <c:pt idx="22">
                  <c:v>2.1623333847523725</c:v>
                </c:pt>
                <c:pt idx="23">
                  <c:v>1.4075933557283093</c:v>
                </c:pt>
                <c:pt idx="24">
                  <c:v>0.70051483816482119</c:v>
                </c:pt>
                <c:pt idx="25">
                  <c:v>3.6933939732449517E-2</c:v>
                </c:pt>
                <c:pt idx="26">
                  <c:v>-0.58684865583501278</c:v>
                </c:pt>
                <c:pt idx="27">
                  <c:v>-1.1741303766464171</c:v>
                </c:pt>
                <c:pt idx="28">
                  <c:v>-1.7278595899962852</c:v>
                </c:pt>
                <c:pt idx="29">
                  <c:v>-2.250680330620952</c:v>
                </c:pt>
                <c:pt idx="30">
                  <c:v>-2.7449703408236559</c:v>
                </c:pt>
                <c:pt idx="31">
                  <c:v>-3.2128735594574209</c:v>
                </c:pt>
                <c:pt idx="32">
                  <c:v>-3.6563279812069283</c:v>
                </c:pt>
                <c:pt idx="33">
                  <c:v>-4.0770896369612046</c:v>
                </c:pt>
                <c:pt idx="34">
                  <c:v>-4.4767533101586423</c:v>
                </c:pt>
                <c:pt idx="35">
                  <c:v>-4.8567704951375674</c:v>
                </c:pt>
                <c:pt idx="36">
                  <c:v>-5.2184650158739316</c:v>
                </c:pt>
                <c:pt idx="37">
                  <c:v>-5.5630466525525435</c:v>
                </c:pt>
                <c:pt idx="38">
                  <c:v>-5.8916230657237918</c:v>
                </c:pt>
                <c:pt idx="39">
                  <c:v>-6.2052102606598964</c:v>
                </c:pt>
                <c:pt idx="40">
                  <c:v>-6.5047417958358835</c:v>
                </c:pt>
                <c:pt idx="41">
                  <c:v>-6.7910769075757003</c:v>
                </c:pt>
                <c:pt idx="42">
                  <c:v>-7.0650076965140869</c:v>
                </c:pt>
                <c:pt idx="43">
                  <c:v>-7.3272654996037545</c:v>
                </c:pt>
                <c:pt idx="44">
                  <c:v>-7.5785265531145853</c:v>
                </c:pt>
                <c:pt idx="45">
                  <c:v>-7.8194170367728475</c:v>
                </c:pt>
                <c:pt idx="46">
                  <c:v>-8.050517576338649</c:v>
                </c:pt>
                <c:pt idx="47">
                  <c:v>-8.2723672710955327</c:v>
                </c:pt>
                <c:pt idx="48">
                  <c:v>-8.4854673035733015</c:v>
                </c:pt>
                <c:pt idx="49">
                  <c:v>-8.6902841810677671</c:v>
                </c:pt>
                <c:pt idx="50">
                  <c:v>-8.8872526519229069</c:v>
                </c:pt>
                <c:pt idx="51">
                  <c:v>-9.0767783339132677</c:v>
                </c:pt>
                <c:pt idx="52">
                  <c:v>-9.2592400872532608</c:v>
                </c:pt>
                <c:pt idx="53">
                  <c:v>-9.4349921606340104</c:v>
                </c:pt>
                <c:pt idx="54">
                  <c:v>-9.6043661351402534</c:v>
                </c:pt>
                <c:pt idx="55">
                  <c:v>-9.767672687844879</c:v>
                </c:pt>
                <c:pt idx="56">
                  <c:v>-9.9252031942359764</c:v>
                </c:pt>
                <c:pt idx="57">
                  <c:v>-10.077231186346637</c:v>
                </c:pt>
                <c:pt idx="58">
                  <c:v>-10.224013681471519</c:v>
                </c:pt>
                <c:pt idx="59">
                  <c:v>-10.365792394630205</c:v>
                </c:pt>
                <c:pt idx="60">
                  <c:v>-10.502794846431428</c:v>
                </c:pt>
                <c:pt idx="61">
                  <c:v>-10.635235376679802</c:v>
                </c:pt>
                <c:pt idx="62">
                  <c:v>-10.76331607291624</c:v>
                </c:pt>
                <c:pt idx="63">
                  <c:v>-10.887227622075542</c:v>
                </c:pt>
                <c:pt idx="64">
                  <c:v>-11.007150092558931</c:v>
                </c:pt>
                <c:pt idx="65">
                  <c:v>-11.123253653240113</c:v>
                </c:pt>
                <c:pt idx="66">
                  <c:v>-11.235699235236666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65376"/>
        <c:axId val="206764800"/>
      </c:scatterChart>
      <c:valAx>
        <c:axId val="20676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764800"/>
        <c:crosses val="autoZero"/>
        <c:crossBetween val="midCat"/>
      </c:valAx>
      <c:valAx>
        <c:axId val="206764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65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102870</xdr:rowOff>
    </xdr:from>
    <xdr:to>
      <xdr:col>13</xdr:col>
      <xdr:colOff>800100</xdr:colOff>
      <xdr:row>28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workbookViewId="0">
      <selection activeCell="I19" sqref="I19"/>
    </sheetView>
  </sheetViews>
  <sheetFormatPr defaultRowHeight="14.4" x14ac:dyDescent="0.3"/>
  <cols>
    <col min="8" max="8" width="12.44140625" bestFit="1" customWidth="1"/>
    <col min="9" max="9" width="16.21875" bestFit="1" customWidth="1"/>
    <col min="10" max="16" width="12.44140625" customWidth="1"/>
    <col min="17" max="17" width="11" bestFit="1" customWidth="1"/>
    <col min="18" max="18" width="16.21875" bestFit="1" customWidth="1"/>
  </cols>
  <sheetData>
    <row r="1" spans="1:18" x14ac:dyDescent="0.3">
      <c r="B1" t="s">
        <v>4</v>
      </c>
      <c r="C1" t="s">
        <v>5</v>
      </c>
      <c r="E1" t="s">
        <v>0</v>
      </c>
      <c r="F1" t="s">
        <v>1</v>
      </c>
      <c r="G1" t="s">
        <v>2</v>
      </c>
      <c r="H1" t="s">
        <v>11</v>
      </c>
      <c r="I1" t="s">
        <v>13</v>
      </c>
      <c r="N1" t="s">
        <v>16</v>
      </c>
      <c r="O1" t="s">
        <v>15</v>
      </c>
      <c r="P1" t="s">
        <v>17</v>
      </c>
      <c r="Q1" t="s">
        <v>12</v>
      </c>
      <c r="R1" t="s">
        <v>13</v>
      </c>
    </row>
    <row r="2" spans="1:18" x14ac:dyDescent="0.3">
      <c r="A2" t="s">
        <v>3</v>
      </c>
      <c r="B2">
        <v>-2.1</v>
      </c>
      <c r="C2">
        <v>-0.1</v>
      </c>
      <c r="E2">
        <v>1</v>
      </c>
      <c r="F2">
        <f>($E2*$B5+$B6) / ($E2+($B4/$B3*$E2)^(1/(1-$B2)))</f>
        <v>46.734773725670649</v>
      </c>
      <c r="G2">
        <f>($E2*$C5+$C6) / ($E2+($C4/$C3*$E2)^(1/(1-$C2)))</f>
        <v>105.45568254613865</v>
      </c>
      <c r="H2">
        <f t="shared" ref="H2:H10" si="0">F2+G2</f>
        <v>152.1904562718093</v>
      </c>
      <c r="I2">
        <f>H2-$B$5-$C$5</f>
        <v>60.190456271809296</v>
      </c>
      <c r="L2">
        <f t="shared" ref="L2:L10" si="1">(($E2+$B$7)*$B$5+$B$6) / (($E2+$B$7)+($B$4/$B$3*($E2+$B$7))^(1/(1-$B$2)))</f>
        <v>46.734732052321561</v>
      </c>
      <c r="M2">
        <f t="shared" ref="M2:M10" si="2">(($E2+$B$7)*$C$5+$C$6) / (($E2+$B$7)+($C$4/$C$3*($E2+$B$7))^(1/(1-$C$2)))</f>
        <v>105.45486840957578</v>
      </c>
      <c r="N2">
        <f t="shared" ref="N2:N10" si="3">L2+M2</f>
        <v>152.18960046189733</v>
      </c>
      <c r="O2">
        <f t="shared" ref="O2:O10" si="4">(N2-H2)/$B$7</f>
        <v>-85.580991196820833</v>
      </c>
      <c r="P2">
        <f t="shared" ref="P2:P10" si="5">H2/O2</f>
        <v>-1.7783207946470112</v>
      </c>
      <c r="Q2">
        <f t="shared" ref="Q2:Q14" si="6">B$5+C$5</f>
        <v>92</v>
      </c>
      <c r="R2">
        <f t="shared" ref="R2:R14" si="7">H2-Q2</f>
        <v>60.190456271809296</v>
      </c>
    </row>
    <row r="3" spans="1:18" x14ac:dyDescent="0.3">
      <c r="A3" t="s">
        <v>6</v>
      </c>
      <c r="B3">
        <v>0.4</v>
      </c>
      <c r="C3">
        <v>0.53</v>
      </c>
      <c r="E3">
        <f>E2+0.1</f>
        <v>1.1000000000000001</v>
      </c>
      <c r="F3">
        <f t="shared" ref="F3:G10" si="8">($E3*B$5+B$6) / ($E3+(B$4/B$3*$E3)^(1/(1-B$2)))</f>
        <v>46.367105257267347</v>
      </c>
      <c r="G3">
        <f t="shared" si="8"/>
        <v>98.042214037135096</v>
      </c>
      <c r="H3">
        <f t="shared" si="0"/>
        <v>144.40931929440245</v>
      </c>
      <c r="I3">
        <f t="shared" ref="I3:I66" si="9">H3-$B$5-$C$5</f>
        <v>52.409319294402451</v>
      </c>
      <c r="L3">
        <f t="shared" si="1"/>
        <v>46.367072961597074</v>
      </c>
      <c r="M3">
        <f t="shared" si="2"/>
        <v>98.041538961946301</v>
      </c>
      <c r="N3">
        <f t="shared" si="3"/>
        <v>144.40861192354339</v>
      </c>
      <c r="O3">
        <f t="shared" si="4"/>
        <v>-70.737085906102948</v>
      </c>
      <c r="P3">
        <f t="shared" si="5"/>
        <v>-2.0414937574060188</v>
      </c>
      <c r="Q3">
        <f t="shared" si="6"/>
        <v>92</v>
      </c>
      <c r="R3">
        <f t="shared" si="7"/>
        <v>52.409319294402451</v>
      </c>
    </row>
    <row r="4" spans="1:18" x14ac:dyDescent="0.3">
      <c r="A4" t="s">
        <v>7</v>
      </c>
      <c r="B4">
        <v>0.6</v>
      </c>
      <c r="C4">
        <v>0.47</v>
      </c>
      <c r="E4">
        <f t="shared" ref="E4:E10" si="10">E3+0.1</f>
        <v>1.2000000000000002</v>
      </c>
      <c r="F4">
        <f t="shared" si="8"/>
        <v>46.081487834971995</v>
      </c>
      <c r="G4">
        <f t="shared" si="8"/>
        <v>91.844979618773223</v>
      </c>
      <c r="H4">
        <f t="shared" si="0"/>
        <v>137.9264674537452</v>
      </c>
      <c r="I4">
        <f t="shared" si="9"/>
        <v>45.926467453745204</v>
      </c>
      <c r="L4">
        <f t="shared" si="1"/>
        <v>46.081462697205424</v>
      </c>
      <c r="M4">
        <f t="shared" si="2"/>
        <v>91.844410703766428</v>
      </c>
      <c r="N4">
        <f t="shared" si="3"/>
        <v>137.92587340097185</v>
      </c>
      <c r="O4">
        <f t="shared" si="4"/>
        <v>-59.405277335144994</v>
      </c>
      <c r="P4">
        <f t="shared" si="5"/>
        <v>-2.3217881245736729</v>
      </c>
      <c r="Q4">
        <f t="shared" si="6"/>
        <v>92</v>
      </c>
      <c r="R4">
        <f t="shared" si="7"/>
        <v>45.926467453745204</v>
      </c>
    </row>
    <row r="5" spans="1:18" x14ac:dyDescent="0.3">
      <c r="A5" t="s">
        <v>8</v>
      </c>
      <c r="B5">
        <v>55</v>
      </c>
      <c r="C5">
        <v>37</v>
      </c>
      <c r="E5">
        <f t="shared" si="10"/>
        <v>1.3000000000000003</v>
      </c>
      <c r="F5">
        <f t="shared" si="8"/>
        <v>45.859033567778397</v>
      </c>
      <c r="G5">
        <f t="shared" si="8"/>
        <v>86.586617755340995</v>
      </c>
      <c r="H5">
        <f t="shared" si="0"/>
        <v>132.44565132311939</v>
      </c>
      <c r="I5">
        <f t="shared" si="9"/>
        <v>40.445651323119392</v>
      </c>
      <c r="L5">
        <f t="shared" si="1"/>
        <v>45.859013988438647</v>
      </c>
      <c r="M5">
        <f t="shared" si="2"/>
        <v>86.586131734149362</v>
      </c>
      <c r="N5">
        <f t="shared" si="3"/>
        <v>132.44514572258799</v>
      </c>
      <c r="O5">
        <f t="shared" si="4"/>
        <v>-50.560053139747644</v>
      </c>
      <c r="P5">
        <f t="shared" si="5"/>
        <v>-2.6195710466727657</v>
      </c>
      <c r="Q5">
        <f t="shared" si="6"/>
        <v>92</v>
      </c>
      <c r="R5">
        <f t="shared" si="7"/>
        <v>40.445651323119392</v>
      </c>
    </row>
    <row r="6" spans="1:18" x14ac:dyDescent="0.3">
      <c r="A6" t="s">
        <v>9</v>
      </c>
      <c r="B6">
        <v>45</v>
      </c>
      <c r="C6">
        <v>163</v>
      </c>
      <c r="E6">
        <f t="shared" si="10"/>
        <v>1.4000000000000004</v>
      </c>
      <c r="F6">
        <f t="shared" si="8"/>
        <v>45.685978344443328</v>
      </c>
      <c r="G6">
        <f t="shared" si="8"/>
        <v>82.068298142462552</v>
      </c>
      <c r="H6">
        <f t="shared" si="0"/>
        <v>127.75427648690588</v>
      </c>
      <c r="I6">
        <f t="shared" si="9"/>
        <v>35.75427648690588</v>
      </c>
      <c r="L6">
        <f t="shared" si="1"/>
        <v>45.685963144070307</v>
      </c>
      <c r="M6">
        <f t="shared" si="2"/>
        <v>82.067878094520751</v>
      </c>
      <c r="N6">
        <f t="shared" si="3"/>
        <v>127.75384123859106</v>
      </c>
      <c r="O6">
        <f t="shared" si="4"/>
        <v>-43.524831481533958</v>
      </c>
      <c r="P6">
        <f t="shared" si="5"/>
        <v>-2.935204391109647</v>
      </c>
      <c r="Q6">
        <f t="shared" si="6"/>
        <v>92</v>
      </c>
      <c r="R6">
        <f t="shared" si="7"/>
        <v>35.75427648690588</v>
      </c>
    </row>
    <row r="7" spans="1:18" x14ac:dyDescent="0.3">
      <c r="A7" t="s">
        <v>14</v>
      </c>
      <c r="B7">
        <v>1.0000000000000001E-5</v>
      </c>
      <c r="E7">
        <f t="shared" si="10"/>
        <v>1.5000000000000004</v>
      </c>
      <c r="F7">
        <f t="shared" si="8"/>
        <v>45.552074713737028</v>
      </c>
      <c r="G7">
        <f t="shared" si="8"/>
        <v>78.143733091760254</v>
      </c>
      <c r="H7">
        <f t="shared" si="0"/>
        <v>123.69580780549728</v>
      </c>
      <c r="I7">
        <f t="shared" si="9"/>
        <v>31.695807805497282</v>
      </c>
      <c r="L7">
        <f t="shared" si="1"/>
        <v>45.552063005359756</v>
      </c>
      <c r="M7">
        <f t="shared" si="2"/>
        <v>78.143366415096693</v>
      </c>
      <c r="N7">
        <f t="shared" si="3"/>
        <v>123.69542942045645</v>
      </c>
      <c r="O7">
        <f t="shared" si="4"/>
        <v>-37.838504083254065</v>
      </c>
      <c r="P7">
        <f t="shared" si="5"/>
        <v>-3.2690459309209454</v>
      </c>
      <c r="Q7">
        <f t="shared" si="6"/>
        <v>92</v>
      </c>
      <c r="R7">
        <f t="shared" si="7"/>
        <v>31.695807805497282</v>
      </c>
    </row>
    <row r="8" spans="1:18" x14ac:dyDescent="0.3">
      <c r="A8" t="s">
        <v>10</v>
      </c>
      <c r="E8">
        <f t="shared" ref="E8:E68" si="11">E7+0.1</f>
        <v>1.6000000000000005</v>
      </c>
      <c r="F8">
        <f t="shared" ref="F8:F68" si="12">($E8*B$5+B$6) / ($E8+(B$4/B$3*$E8)^(1/(1-B$2)))</f>
        <v>45.449552641854098</v>
      </c>
      <c r="G8">
        <f t="shared" ref="G8:G68" si="13">($E8*C$5+C$6) / ($E8+(C$4/C$3*$E8)^(1/(1-C$2)))</f>
        <v>74.702876796018046</v>
      </c>
      <c r="H8">
        <f t="shared" ref="H8:H68" si="14">F8+G8</f>
        <v>120.15242943787214</v>
      </c>
      <c r="I8">
        <f t="shared" si="9"/>
        <v>28.152429437872144</v>
      </c>
      <c r="L8">
        <f t="shared" si="1"/>
        <v>45.449543747117765</v>
      </c>
      <c r="M8">
        <f t="shared" si="2"/>
        <v>74.702553910890188</v>
      </c>
      <c r="N8">
        <f t="shared" si="3"/>
        <v>120.15209765800796</v>
      </c>
      <c r="O8">
        <f t="shared" si="4"/>
        <v>-33.177986418309047</v>
      </c>
      <c r="P8">
        <f t="shared" si="5"/>
        <v>-3.6214503171767785</v>
      </c>
      <c r="Q8">
        <f t="shared" si="6"/>
        <v>92</v>
      </c>
      <c r="R8">
        <f t="shared" si="7"/>
        <v>28.152429437872144</v>
      </c>
    </row>
    <row r="9" spans="1:18" x14ac:dyDescent="0.3">
      <c r="E9">
        <f t="shared" si="11"/>
        <v>1.7000000000000006</v>
      </c>
      <c r="F9">
        <f t="shared" si="12"/>
        <v>45.372426885769258</v>
      </c>
      <c r="G9">
        <f t="shared" si="13"/>
        <v>71.661343360091834</v>
      </c>
      <c r="H9">
        <f t="shared" si="14"/>
        <v>117.03377024586109</v>
      </c>
      <c r="I9">
        <f t="shared" si="9"/>
        <v>25.033770245861092</v>
      </c>
      <c r="L9">
        <f t="shared" si="1"/>
        <v>45.372420278221853</v>
      </c>
      <c r="M9">
        <f t="shared" si="2"/>
        <v>71.66105685340095</v>
      </c>
      <c r="N9">
        <f t="shared" si="3"/>
        <v>117.0334771316228</v>
      </c>
      <c r="O9">
        <f t="shared" si="4"/>
        <v>-29.311423828914936</v>
      </c>
      <c r="P9">
        <f t="shared" si="5"/>
        <v>-3.9927698814279506</v>
      </c>
      <c r="Q9">
        <f t="shared" si="6"/>
        <v>92</v>
      </c>
      <c r="R9">
        <f t="shared" si="7"/>
        <v>25.033770245861092</v>
      </c>
    </row>
    <row r="10" spans="1:18" x14ac:dyDescent="0.3">
      <c r="E10">
        <f t="shared" si="11"/>
        <v>1.8000000000000007</v>
      </c>
      <c r="F10">
        <f t="shared" si="12"/>
        <v>45.316023215789485</v>
      </c>
      <c r="G10">
        <f t="shared" si="13"/>
        <v>68.953330909665894</v>
      </c>
      <c r="H10">
        <f t="shared" si="14"/>
        <v>114.26935412545538</v>
      </c>
      <c r="I10">
        <f t="shared" si="9"/>
        <v>22.269354125455379</v>
      </c>
      <c r="L10">
        <f t="shared" si="1"/>
        <v>45.316018481599777</v>
      </c>
      <c r="M10">
        <f t="shared" si="2"/>
        <v>68.953074954620988</v>
      </c>
      <c r="N10">
        <f t="shared" si="3"/>
        <v>114.26909343622077</v>
      </c>
      <c r="O10">
        <f t="shared" si="4"/>
        <v>-26.068923460798029</v>
      </c>
      <c r="P10">
        <f t="shared" si="5"/>
        <v>-4.3833553118252677</v>
      </c>
      <c r="Q10">
        <f t="shared" si="6"/>
        <v>92</v>
      </c>
      <c r="R10">
        <f t="shared" si="7"/>
        <v>22.269354125455379</v>
      </c>
    </row>
    <row r="11" spans="1:18" x14ac:dyDescent="0.3">
      <c r="E11">
        <f t="shared" si="11"/>
        <v>1.9000000000000008</v>
      </c>
      <c r="F11">
        <f t="shared" si="12"/>
        <v>45.276646918065161</v>
      </c>
      <c r="G11">
        <f t="shared" si="13"/>
        <v>66.526766670506078</v>
      </c>
      <c r="H11">
        <f t="shared" si="14"/>
        <v>111.80341358857123</v>
      </c>
      <c r="I11">
        <f t="shared" si="9"/>
        <v>19.803413588571232</v>
      </c>
      <c r="Q11">
        <f t="shared" si="6"/>
        <v>92</v>
      </c>
      <c r="R11">
        <f t="shared" si="7"/>
        <v>19.803413588571232</v>
      </c>
    </row>
    <row r="12" spans="1:18" x14ac:dyDescent="0.3">
      <c r="E12">
        <f t="shared" si="11"/>
        <v>2.0000000000000009</v>
      </c>
      <c r="F12">
        <f t="shared" si="12"/>
        <v>45.251346189728295</v>
      </c>
      <c r="G12">
        <f t="shared" si="13"/>
        <v>64.339899680715163</v>
      </c>
      <c r="H12">
        <f t="shared" si="14"/>
        <v>109.59124587044346</v>
      </c>
      <c r="I12">
        <f t="shared" si="9"/>
        <v>17.591245870443458</v>
      </c>
      <c r="Q12">
        <f t="shared" si="6"/>
        <v>92</v>
      </c>
      <c r="R12">
        <f t="shared" si="7"/>
        <v>17.591245870443458</v>
      </c>
    </row>
    <row r="13" spans="1:18" x14ac:dyDescent="0.3">
      <c r="E13">
        <f t="shared" si="11"/>
        <v>2.100000000000001</v>
      </c>
      <c r="F13">
        <f t="shared" si="12"/>
        <v>45.237740261871934</v>
      </c>
      <c r="G13">
        <f t="shared" si="13"/>
        <v>62.358861089424074</v>
      </c>
      <c r="H13">
        <f t="shared" si="14"/>
        <v>107.59660135129602</v>
      </c>
      <c r="I13">
        <f t="shared" si="9"/>
        <v>15.596601351296016</v>
      </c>
      <c r="Q13">
        <f t="shared" si="6"/>
        <v>92</v>
      </c>
      <c r="R13">
        <f t="shared" si="7"/>
        <v>15.596601351296016</v>
      </c>
    </row>
    <row r="14" spans="1:18" x14ac:dyDescent="0.3">
      <c r="E14">
        <f t="shared" si="11"/>
        <v>2.2000000000000011</v>
      </c>
      <c r="F14">
        <f t="shared" si="12"/>
        <v>45.233892565248532</v>
      </c>
      <c r="G14">
        <f t="shared" si="13"/>
        <v>60.555885773802437</v>
      </c>
      <c r="H14">
        <f t="shared" si="14"/>
        <v>105.78977833905097</v>
      </c>
      <c r="I14">
        <f t="shared" si="9"/>
        <v>13.789778339050969</v>
      </c>
      <c r="Q14">
        <f t="shared" si="6"/>
        <v>92</v>
      </c>
      <c r="R14">
        <f t="shared" si="7"/>
        <v>13.789778339050969</v>
      </c>
    </row>
    <row r="15" spans="1:18" x14ac:dyDescent="0.3">
      <c r="E15">
        <f t="shared" si="11"/>
        <v>2.3000000000000012</v>
      </c>
      <c r="F15">
        <f t="shared" si="12"/>
        <v>45.238215805017418</v>
      </c>
      <c r="G15">
        <f t="shared" si="13"/>
        <v>58.907995053159702</v>
      </c>
      <c r="H15">
        <f t="shared" si="14"/>
        <v>104.14621085817711</v>
      </c>
      <c r="I15">
        <f t="shared" si="9"/>
        <v>12.146210858177113</v>
      </c>
      <c r="Q15">
        <f t="shared" ref="Q15:Q76" si="15">B$5+C$5</f>
        <v>92</v>
      </c>
      <c r="R15">
        <f t="shared" ref="R15:R76" si="16">H15-Q15</f>
        <v>12.146210858177113</v>
      </c>
    </row>
    <row r="16" spans="1:18" x14ac:dyDescent="0.3">
      <c r="E16">
        <f t="shared" si="11"/>
        <v>2.4000000000000012</v>
      </c>
      <c r="F16">
        <f t="shared" si="12"/>
        <v>45.249400006485388</v>
      </c>
      <c r="G16">
        <f t="shared" si="13"/>
        <v>57.396006716459283</v>
      </c>
      <c r="H16">
        <f t="shared" si="14"/>
        <v>102.64540672294467</v>
      </c>
      <c r="I16">
        <f t="shared" si="9"/>
        <v>10.645406722944671</v>
      </c>
      <c r="Q16">
        <f t="shared" si="15"/>
        <v>92</v>
      </c>
      <c r="R16">
        <f t="shared" si="16"/>
        <v>10.645406722944671</v>
      </c>
    </row>
    <row r="17" spans="5:18" x14ac:dyDescent="0.3">
      <c r="E17">
        <f t="shared" si="11"/>
        <v>2.5000000000000013</v>
      </c>
      <c r="F17">
        <f t="shared" si="12"/>
        <v>45.266357339448923</v>
      </c>
      <c r="G17">
        <f t="shared" si="13"/>
        <v>56.003781195339286</v>
      </c>
      <c r="H17">
        <f t="shared" si="14"/>
        <v>101.2701385347882</v>
      </c>
      <c r="I17">
        <f t="shared" si="9"/>
        <v>9.2701385347882024</v>
      </c>
      <c r="Q17">
        <f t="shared" si="15"/>
        <v>92</v>
      </c>
      <c r="R17">
        <f t="shared" si="16"/>
        <v>9.2701385347882024</v>
      </c>
    </row>
    <row r="18" spans="5:18" x14ac:dyDescent="0.3">
      <c r="E18">
        <f t="shared" si="11"/>
        <v>2.6000000000000014</v>
      </c>
      <c r="F18">
        <f t="shared" si="12"/>
        <v>45.288179360974304</v>
      </c>
      <c r="G18">
        <f t="shared" si="13"/>
        <v>54.717640638233746</v>
      </c>
      <c r="H18">
        <f t="shared" si="14"/>
        <v>100.00581999920806</v>
      </c>
      <c r="I18">
        <f t="shared" si="9"/>
        <v>8.0058199992080574</v>
      </c>
      <c r="Q18">
        <f t="shared" si="15"/>
        <v>92</v>
      </c>
      <c r="R18">
        <f t="shared" si="16"/>
        <v>8.0058199992080574</v>
      </c>
    </row>
    <row r="19" spans="5:18" x14ac:dyDescent="0.3">
      <c r="E19">
        <f t="shared" si="11"/>
        <v>2.7000000000000015</v>
      </c>
      <c r="F19">
        <f t="shared" si="12"/>
        <v>45.314103560984591</v>
      </c>
      <c r="G19">
        <f t="shared" si="13"/>
        <v>53.52591629445326</v>
      </c>
      <c r="H19">
        <f t="shared" si="14"/>
        <v>98.840019855437845</v>
      </c>
      <c r="I19">
        <f t="shared" si="9"/>
        <v>6.8400198554378449</v>
      </c>
      <c r="Q19">
        <f t="shared" si="15"/>
        <v>92</v>
      </c>
      <c r="R19">
        <f t="shared" si="16"/>
        <v>6.8400198554378449</v>
      </c>
    </row>
    <row r="20" spans="5:18" x14ac:dyDescent="0.3">
      <c r="E20">
        <f t="shared" si="11"/>
        <v>2.8000000000000016</v>
      </c>
      <c r="F20">
        <f t="shared" si="12"/>
        <v>45.343486954129986</v>
      </c>
      <c r="G20">
        <f t="shared" si="13"/>
        <v>52.418592298960192</v>
      </c>
      <c r="H20">
        <f t="shared" si="14"/>
        <v>97.762079253090178</v>
      </c>
      <c r="I20">
        <f t="shared" si="9"/>
        <v>5.7620792530901781</v>
      </c>
      <c r="Q20">
        <f t="shared" si="15"/>
        <v>92</v>
      </c>
      <c r="R20">
        <f t="shared" si="16"/>
        <v>5.7620792530901781</v>
      </c>
    </row>
    <row r="21" spans="5:18" x14ac:dyDescent="0.3">
      <c r="E21">
        <f t="shared" si="11"/>
        <v>2.9000000000000017</v>
      </c>
      <c r="F21">
        <f t="shared" si="12"/>
        <v>45.375785063300818</v>
      </c>
      <c r="G21">
        <f t="shared" si="13"/>
        <v>51.387022710693209</v>
      </c>
      <c r="H21">
        <f t="shared" si="14"/>
        <v>96.762807773994027</v>
      </c>
      <c r="I21">
        <f t="shared" si="9"/>
        <v>4.7628077739940267</v>
      </c>
      <c r="Q21">
        <f t="shared" si="15"/>
        <v>92</v>
      </c>
      <c r="R21">
        <f t="shared" si="16"/>
        <v>4.7628077739940267</v>
      </c>
    </row>
    <row r="22" spans="5:18" x14ac:dyDescent="0.3">
      <c r="E22">
        <f t="shared" si="11"/>
        <v>3.0000000000000018</v>
      </c>
      <c r="F22">
        <f t="shared" si="12"/>
        <v>45.410535067584888</v>
      </c>
      <c r="G22">
        <f t="shared" si="13"/>
        <v>50.423704801489272</v>
      </c>
      <c r="H22">
        <f t="shared" si="14"/>
        <v>95.834239869074167</v>
      </c>
      <c r="I22">
        <f t="shared" si="9"/>
        <v>3.8342398690741675</v>
      </c>
      <c r="Q22">
        <f t="shared" si="15"/>
        <v>92</v>
      </c>
      <c r="R22">
        <f t="shared" si="16"/>
        <v>3.8342398690741675</v>
      </c>
    </row>
    <row r="23" spans="5:18" x14ac:dyDescent="0.3">
      <c r="E23">
        <f t="shared" si="11"/>
        <v>3.1000000000000019</v>
      </c>
      <c r="F23">
        <f t="shared" si="12"/>
        <v>45.447342194859843</v>
      </c>
      <c r="G23">
        <f t="shared" si="13"/>
        <v>49.52209596032769</v>
      </c>
      <c r="H23">
        <f t="shared" si="14"/>
        <v>94.969438155187532</v>
      </c>
      <c r="I23">
        <f t="shared" si="9"/>
        <v>2.9694381551875324</v>
      </c>
      <c r="Q23">
        <f t="shared" si="15"/>
        <v>92</v>
      </c>
      <c r="R23">
        <f t="shared" si="16"/>
        <v>2.9694381551875324</v>
      </c>
    </row>
    <row r="24" spans="5:18" x14ac:dyDescent="0.3">
      <c r="E24">
        <f t="shared" si="11"/>
        <v>3.200000000000002</v>
      </c>
      <c r="F24">
        <f t="shared" si="12"/>
        <v>45.485868662843806</v>
      </c>
      <c r="G24">
        <f t="shared" si="13"/>
        <v>48.676464721908566</v>
      </c>
      <c r="H24">
        <f t="shared" si="14"/>
        <v>94.162333384752372</v>
      </c>
      <c r="I24">
        <f t="shared" si="9"/>
        <v>2.1623333847523725</v>
      </c>
      <c r="Q24">
        <f t="shared" si="15"/>
        <v>92</v>
      </c>
      <c r="R24">
        <f t="shared" si="16"/>
        <v>2.1623333847523725</v>
      </c>
    </row>
    <row r="25" spans="5:18" x14ac:dyDescent="0.3">
      <c r="E25">
        <f t="shared" si="11"/>
        <v>3.300000000000002</v>
      </c>
      <c r="F25">
        <f t="shared" si="12"/>
        <v>45.525824636886021</v>
      </c>
      <c r="G25">
        <f t="shared" si="13"/>
        <v>47.881768718842288</v>
      </c>
      <c r="H25">
        <f t="shared" si="14"/>
        <v>93.407593355728309</v>
      </c>
      <c r="I25">
        <f t="shared" si="9"/>
        <v>1.4075933557283093</v>
      </c>
      <c r="Q25">
        <f t="shared" si="15"/>
        <v>92</v>
      </c>
      <c r="R25">
        <f t="shared" si="16"/>
        <v>1.4075933557283093</v>
      </c>
    </row>
    <row r="26" spans="5:18" x14ac:dyDescent="0.3">
      <c r="E26">
        <f t="shared" si="11"/>
        <v>3.4000000000000021</v>
      </c>
      <c r="F26">
        <f t="shared" si="12"/>
        <v>45.566960794939092</v>
      </c>
      <c r="G26">
        <f t="shared" si="13"/>
        <v>47.133554043225729</v>
      </c>
      <c r="H26">
        <f t="shared" si="14"/>
        <v>92.700514838164821</v>
      </c>
      <c r="I26">
        <f t="shared" si="9"/>
        <v>0.70051483816482119</v>
      </c>
      <c r="Q26">
        <f t="shared" si="15"/>
        <v>92</v>
      </c>
      <c r="R26">
        <f t="shared" si="16"/>
        <v>0.70051483816482119</v>
      </c>
    </row>
    <row r="27" spans="5:18" x14ac:dyDescent="0.3">
      <c r="E27">
        <f t="shared" si="11"/>
        <v>3.5000000000000022</v>
      </c>
      <c r="F27">
        <f t="shared" si="12"/>
        <v>45.609062181746474</v>
      </c>
      <c r="G27">
        <f t="shared" si="13"/>
        <v>46.427871757985969</v>
      </c>
      <c r="H27">
        <f t="shared" si="14"/>
        <v>92.03693393973245</v>
      </c>
      <c r="I27">
        <f t="shared" si="9"/>
        <v>3.6933939732449517E-2</v>
      </c>
      <c r="Q27">
        <f t="shared" si="15"/>
        <v>92</v>
      </c>
      <c r="R27">
        <f t="shared" si="16"/>
        <v>3.6933939732449517E-2</v>
      </c>
    </row>
    <row r="28" spans="5:18" x14ac:dyDescent="0.3">
      <c r="E28">
        <f t="shared" si="11"/>
        <v>3.6000000000000023</v>
      </c>
      <c r="F28">
        <f t="shared" si="12"/>
        <v>45.651943103554743</v>
      </c>
      <c r="G28">
        <f t="shared" si="13"/>
        <v>45.761208240610245</v>
      </c>
      <c r="H28">
        <f t="shared" si="14"/>
        <v>91.413151344164987</v>
      </c>
      <c r="I28">
        <f t="shared" si="9"/>
        <v>-0.58684865583501278</v>
      </c>
      <c r="Q28">
        <f t="shared" si="15"/>
        <v>92</v>
      </c>
      <c r="R28">
        <f t="shared" si="16"/>
        <v>-0.58684865583501278</v>
      </c>
    </row>
    <row r="29" spans="5:18" x14ac:dyDescent="0.3">
      <c r="E29">
        <f t="shared" si="11"/>
        <v>3.7000000000000024</v>
      </c>
      <c r="F29">
        <f t="shared" si="12"/>
        <v>45.695442867488367</v>
      </c>
      <c r="G29">
        <f t="shared" si="13"/>
        <v>45.130426755865209</v>
      </c>
      <c r="H29">
        <f t="shared" si="14"/>
        <v>90.825869623353583</v>
      </c>
      <c r="I29">
        <f t="shared" si="9"/>
        <v>-1.1741303766464171</v>
      </c>
      <c r="Q29">
        <f t="shared" si="15"/>
        <v>92</v>
      </c>
      <c r="R29">
        <f t="shared" si="16"/>
        <v>-1.1741303766464171</v>
      </c>
    </row>
    <row r="30" spans="5:18" x14ac:dyDescent="0.3">
      <c r="E30">
        <f t="shared" si="11"/>
        <v>3.8000000000000025</v>
      </c>
      <c r="F30">
        <f t="shared" si="12"/>
        <v>45.739422210320654</v>
      </c>
      <c r="G30">
        <f t="shared" si="13"/>
        <v>44.532718199683067</v>
      </c>
      <c r="H30">
        <f t="shared" si="14"/>
        <v>90.272140410003715</v>
      </c>
      <c r="I30">
        <f t="shared" si="9"/>
        <v>-1.7278595899962852</v>
      </c>
      <c r="Q30">
        <f t="shared" si="15"/>
        <v>92</v>
      </c>
      <c r="R30">
        <f t="shared" si="16"/>
        <v>-1.7278595899962852</v>
      </c>
    </row>
    <row r="31" spans="5:18" x14ac:dyDescent="0.3">
      <c r="E31">
        <f t="shared" si="11"/>
        <v>3.9000000000000026</v>
      </c>
      <c r="F31">
        <f t="shared" si="12"/>
        <v>45.783760292798227</v>
      </c>
      <c r="G31">
        <f t="shared" si="13"/>
        <v>43.965559376580828</v>
      </c>
      <c r="H31">
        <f t="shared" si="14"/>
        <v>89.749319669379048</v>
      </c>
      <c r="I31">
        <f t="shared" si="9"/>
        <v>-2.250680330620952</v>
      </c>
      <c r="Q31">
        <f t="shared" si="15"/>
        <v>92</v>
      </c>
      <c r="R31">
        <f t="shared" si="16"/>
        <v>-2.250680330620952</v>
      </c>
    </row>
    <row r="32" spans="5:18" x14ac:dyDescent="0.3">
      <c r="E32">
        <f t="shared" si="11"/>
        <v>4.0000000000000027</v>
      </c>
      <c r="F32">
        <f t="shared" si="12"/>
        <v>45.828352160165331</v>
      </c>
      <c r="G32">
        <f t="shared" si="13"/>
        <v>43.426677499011014</v>
      </c>
      <c r="H32">
        <f t="shared" si="14"/>
        <v>89.255029659176344</v>
      </c>
      <c r="I32">
        <f t="shared" si="9"/>
        <v>-2.7449703408236559</v>
      </c>
      <c r="Q32">
        <f t="shared" si="15"/>
        <v>92</v>
      </c>
      <c r="R32">
        <f t="shared" si="16"/>
        <v>-2.7449703408236559</v>
      </c>
    </row>
    <row r="33" spans="5:18" x14ac:dyDescent="0.3">
      <c r="E33">
        <f t="shared" si="11"/>
        <v>4.1000000000000023</v>
      </c>
      <c r="F33">
        <f t="shared" si="12"/>
        <v>45.873106588743411</v>
      </c>
      <c r="G33">
        <f t="shared" si="13"/>
        <v>42.914019851799175</v>
      </c>
      <c r="H33">
        <f t="shared" si="14"/>
        <v>88.787126440542579</v>
      </c>
      <c r="I33">
        <f t="shared" si="9"/>
        <v>-3.2128735594574209</v>
      </c>
      <c r="Q33">
        <f t="shared" si="15"/>
        <v>92</v>
      </c>
      <c r="R33">
        <f t="shared" si="16"/>
        <v>-3.2128735594574209</v>
      </c>
    </row>
    <row r="34" spans="5:18" x14ac:dyDescent="0.3">
      <c r="E34">
        <f t="shared" si="11"/>
        <v>4.200000000000002</v>
      </c>
      <c r="F34">
        <f t="shared" si="12"/>
        <v>45.917944253580679</v>
      </c>
      <c r="G34">
        <f t="shared" si="13"/>
        <v>42.425727765212393</v>
      </c>
      <c r="H34">
        <f t="shared" si="14"/>
        <v>88.343672018793072</v>
      </c>
      <c r="I34">
        <f t="shared" si="9"/>
        <v>-3.6563279812069283</v>
      </c>
      <c r="Q34">
        <f t="shared" si="15"/>
        <v>92</v>
      </c>
      <c r="R34">
        <f t="shared" si="16"/>
        <v>-3.6563279812069283</v>
      </c>
    </row>
    <row r="35" spans="5:18" x14ac:dyDescent="0.3">
      <c r="E35">
        <f t="shared" si="11"/>
        <v>4.3000000000000016</v>
      </c>
      <c r="F35">
        <f t="shared" si="12"/>
        <v>45.962796164218261</v>
      </c>
      <c r="G35">
        <f t="shared" si="13"/>
        <v>41.960114198820534</v>
      </c>
      <c r="H35">
        <f t="shared" si="14"/>
        <v>87.922910363038795</v>
      </c>
      <c r="I35">
        <f t="shared" si="9"/>
        <v>-4.0770896369612046</v>
      </c>
      <c r="Q35">
        <f t="shared" si="15"/>
        <v>92</v>
      </c>
      <c r="R35">
        <f t="shared" si="16"/>
        <v>-4.0770896369612046</v>
      </c>
    </row>
    <row r="36" spans="5:18" x14ac:dyDescent="0.3">
      <c r="E36">
        <f t="shared" si="11"/>
        <v>4.4000000000000012</v>
      </c>
      <c r="F36">
        <f t="shared" si="12"/>
        <v>46.007602325222976</v>
      </c>
      <c r="G36">
        <f t="shared" si="13"/>
        <v>41.515644364618375</v>
      </c>
      <c r="H36">
        <f t="shared" si="14"/>
        <v>87.523246689841358</v>
      </c>
      <c r="I36">
        <f t="shared" si="9"/>
        <v>-4.4767533101586423</v>
      </c>
      <c r="Q36">
        <f t="shared" si="15"/>
        <v>92</v>
      </c>
      <c r="R36">
        <f t="shared" si="16"/>
        <v>-4.4767533101586423</v>
      </c>
    </row>
    <row r="37" spans="5:18" x14ac:dyDescent="0.3">
      <c r="E37">
        <f t="shared" si="11"/>
        <v>4.5000000000000009</v>
      </c>
      <c r="F37">
        <f t="shared" si="12"/>
        <v>46.052310585840139</v>
      </c>
      <c r="G37">
        <f t="shared" si="13"/>
        <v>41.090918919022286</v>
      </c>
      <c r="H37">
        <f t="shared" si="14"/>
        <v>87.143229504862433</v>
      </c>
      <c r="I37">
        <f t="shared" si="9"/>
        <v>-4.8567704951375674</v>
      </c>
      <c r="Q37">
        <f t="shared" si="15"/>
        <v>92</v>
      </c>
      <c r="R37">
        <f t="shared" si="16"/>
        <v>-4.8567704951375674</v>
      </c>
    </row>
    <row r="38" spans="5:18" x14ac:dyDescent="0.3">
      <c r="E38">
        <f t="shared" si="11"/>
        <v>4.6000000000000005</v>
      </c>
      <c r="F38">
        <f t="shared" si="12"/>
        <v>46.096875649331402</v>
      </c>
      <c r="G38">
        <f t="shared" si="13"/>
        <v>40.684659334794667</v>
      </c>
      <c r="H38">
        <f t="shared" si="14"/>
        <v>86.781534984126068</v>
      </c>
      <c r="I38">
        <f t="shared" si="9"/>
        <v>-5.2184650158739316</v>
      </c>
      <c r="Q38">
        <f t="shared" si="15"/>
        <v>92</v>
      </c>
      <c r="R38">
        <f t="shared" si="16"/>
        <v>-5.2184650158739316</v>
      </c>
    </row>
    <row r="39" spans="5:18" x14ac:dyDescent="0.3">
      <c r="E39">
        <f t="shared" si="11"/>
        <v>4.7</v>
      </c>
      <c r="F39">
        <f t="shared" si="12"/>
        <v>46.141258217593453</v>
      </c>
      <c r="G39">
        <f t="shared" si="13"/>
        <v>40.29569512985401</v>
      </c>
      <c r="H39">
        <f t="shared" si="14"/>
        <v>86.436953347447457</v>
      </c>
      <c r="I39">
        <f t="shared" si="9"/>
        <v>-5.5630466525525435</v>
      </c>
      <c r="Q39">
        <f t="shared" si="15"/>
        <v>92</v>
      </c>
      <c r="R39">
        <f t="shared" si="16"/>
        <v>-5.5630466525525435</v>
      </c>
    </row>
    <row r="40" spans="5:18" x14ac:dyDescent="0.3">
      <c r="E40">
        <f t="shared" si="11"/>
        <v>4.8</v>
      </c>
      <c r="F40">
        <f t="shared" si="12"/>
        <v>46.185424250747268</v>
      </c>
      <c r="G40">
        <f t="shared" si="13"/>
        <v>39.922952683528933</v>
      </c>
      <c r="H40">
        <f t="shared" si="14"/>
        <v>86.108376934276208</v>
      </c>
      <c r="I40">
        <f t="shared" si="9"/>
        <v>-5.8916230657237918</v>
      </c>
      <c r="Q40">
        <f t="shared" si="15"/>
        <v>92</v>
      </c>
      <c r="R40">
        <f t="shared" si="16"/>
        <v>-5.8916230657237918</v>
      </c>
    </row>
    <row r="41" spans="5:18" x14ac:dyDescent="0.3">
      <c r="E41">
        <f t="shared" si="11"/>
        <v>4.8999999999999995</v>
      </c>
      <c r="F41">
        <f t="shared" si="12"/>
        <v>46.229344324732779</v>
      </c>
      <c r="G41">
        <f t="shared" si="13"/>
        <v>39.565445414607325</v>
      </c>
      <c r="H41">
        <f t="shared" si="14"/>
        <v>85.794789739340104</v>
      </c>
      <c r="I41">
        <f t="shared" si="9"/>
        <v>-6.2052102606598964</v>
      </c>
      <c r="Q41">
        <f t="shared" si="15"/>
        <v>92</v>
      </c>
      <c r="R41">
        <f t="shared" si="16"/>
        <v>-6.2052102606598964</v>
      </c>
    </row>
    <row r="42" spans="5:18" x14ac:dyDescent="0.3">
      <c r="E42">
        <f t="shared" si="11"/>
        <v>4.9999999999999991</v>
      </c>
      <c r="F42">
        <f t="shared" si="12"/>
        <v>46.272993072688578</v>
      </c>
      <c r="G42">
        <f t="shared" si="13"/>
        <v>39.222265131475538</v>
      </c>
      <c r="H42">
        <f t="shared" si="14"/>
        <v>85.495258204164116</v>
      </c>
      <c r="I42">
        <f t="shared" si="9"/>
        <v>-6.5047417958358835</v>
      </c>
      <c r="Q42">
        <f t="shared" si="15"/>
        <v>92</v>
      </c>
      <c r="R42">
        <f t="shared" si="16"/>
        <v>-6.5047417958358835</v>
      </c>
    </row>
    <row r="43" spans="5:18" x14ac:dyDescent="0.3">
      <c r="E43">
        <f t="shared" si="11"/>
        <v>5.0999999999999988</v>
      </c>
      <c r="F43">
        <f t="shared" si="12"/>
        <v>46.316348698157057</v>
      </c>
      <c r="G43">
        <f t="shared" si="13"/>
        <v>38.892574394267243</v>
      </c>
      <c r="H43">
        <f t="shared" si="14"/>
        <v>85.2089230924243</v>
      </c>
      <c r="I43">
        <f t="shared" si="9"/>
        <v>-6.7910769075757003</v>
      </c>
      <c r="Q43">
        <f t="shared" si="15"/>
        <v>92</v>
      </c>
      <c r="R43">
        <f t="shared" si="16"/>
        <v>-6.7910769075757003</v>
      </c>
    </row>
    <row r="44" spans="5:18" x14ac:dyDescent="0.3">
      <c r="E44">
        <f t="shared" si="11"/>
        <v>5.1999999999999984</v>
      </c>
      <c r="F44">
        <f t="shared" si="12"/>
        <v>46.359392550025042</v>
      </c>
      <c r="G44">
        <f t="shared" si="13"/>
        <v>38.575599753460871</v>
      </c>
      <c r="H44">
        <f t="shared" si="14"/>
        <v>84.934992303485913</v>
      </c>
      <c r="I44">
        <f t="shared" si="9"/>
        <v>-7.0650076965140869</v>
      </c>
      <c r="Q44">
        <f t="shared" si="15"/>
        <v>92</v>
      </c>
      <c r="R44">
        <f t="shared" si="16"/>
        <v>-7.0650076965140869</v>
      </c>
    </row>
    <row r="45" spans="5:18" x14ac:dyDescent="0.3">
      <c r="E45">
        <f t="shared" si="11"/>
        <v>5.299999999999998</v>
      </c>
      <c r="F45">
        <f t="shared" si="12"/>
        <v>46.402108750660737</v>
      </c>
      <c r="G45">
        <f t="shared" si="13"/>
        <v>38.270625749735515</v>
      </c>
      <c r="H45">
        <f t="shared" si="14"/>
        <v>84.672734500396245</v>
      </c>
      <c r="I45">
        <f t="shared" si="9"/>
        <v>-7.3272654996037545</v>
      </c>
      <c r="Q45">
        <f t="shared" si="15"/>
        <v>92</v>
      </c>
      <c r="R45">
        <f t="shared" si="16"/>
        <v>-7.3272654996037545</v>
      </c>
    </row>
    <row r="46" spans="5:18" x14ac:dyDescent="0.3">
      <c r="E46">
        <f t="shared" si="11"/>
        <v>5.3999999999999977</v>
      </c>
      <c r="F46">
        <f t="shared" si="12"/>
        <v>46.444483869999488</v>
      </c>
      <c r="G46">
        <f t="shared" si="13"/>
        <v>37.976989576885927</v>
      </c>
      <c r="H46">
        <f t="shared" si="14"/>
        <v>84.421473446885415</v>
      </c>
      <c r="I46">
        <f t="shared" si="9"/>
        <v>-7.5785265531145853</v>
      </c>
      <c r="Q46">
        <f t="shared" si="15"/>
        <v>92</v>
      </c>
      <c r="R46">
        <f t="shared" si="16"/>
        <v>-7.5785265531145853</v>
      </c>
    </row>
    <row r="47" spans="5:18" x14ac:dyDescent="0.3">
      <c r="E47">
        <f t="shared" si="11"/>
        <v>5.4999999999999973</v>
      </c>
      <c r="F47">
        <f t="shared" si="12"/>
        <v>46.486506639409761</v>
      </c>
      <c r="G47">
        <f t="shared" si="13"/>
        <v>37.694076323817399</v>
      </c>
      <c r="H47">
        <f t="shared" si="14"/>
        <v>84.180582963227153</v>
      </c>
      <c r="I47">
        <f t="shared" si="9"/>
        <v>-7.8194170367728475</v>
      </c>
      <c r="Q47">
        <f t="shared" si="15"/>
        <v>92</v>
      </c>
      <c r="R47">
        <f t="shared" si="16"/>
        <v>-7.8194170367728475</v>
      </c>
    </row>
    <row r="48" spans="5:18" x14ac:dyDescent="0.3">
      <c r="E48">
        <f t="shared" si="11"/>
        <v>5.599999999999997</v>
      </c>
      <c r="F48">
        <f t="shared" si="12"/>
        <v>46.528167700074839</v>
      </c>
      <c r="G48">
        <f t="shared" si="13"/>
        <v>37.421314723586512</v>
      </c>
      <c r="H48">
        <f t="shared" si="14"/>
        <v>83.949482423661351</v>
      </c>
      <c r="I48">
        <f t="shared" si="9"/>
        <v>-8.050517576338649</v>
      </c>
      <c r="Q48">
        <f t="shared" si="15"/>
        <v>92</v>
      </c>
      <c r="R48">
        <f t="shared" si="16"/>
        <v>-8.050517576338649</v>
      </c>
    </row>
    <row r="49" spans="5:18" x14ac:dyDescent="0.3">
      <c r="E49">
        <f t="shared" si="11"/>
        <v>5.6999999999999966</v>
      </c>
      <c r="F49">
        <f t="shared" si="12"/>
        <v>46.569459381385592</v>
      </c>
      <c r="G49">
        <f t="shared" si="13"/>
        <v>37.158173347518883</v>
      </c>
      <c r="H49">
        <f t="shared" si="14"/>
        <v>83.727632728904467</v>
      </c>
      <c r="I49">
        <f t="shared" si="9"/>
        <v>-8.2723672710955327</v>
      </c>
      <c r="Q49">
        <f t="shared" si="15"/>
        <v>92</v>
      </c>
      <c r="R49">
        <f t="shared" si="16"/>
        <v>-8.2723672710955327</v>
      </c>
    </row>
    <row r="50" spans="5:18" x14ac:dyDescent="0.3">
      <c r="E50">
        <f t="shared" si="11"/>
        <v>5.7999999999999963</v>
      </c>
      <c r="F50">
        <f t="shared" si="12"/>
        <v>46.610375505480668</v>
      </c>
      <c r="G50">
        <f t="shared" si="13"/>
        <v>36.90415719094603</v>
      </c>
      <c r="H50">
        <f t="shared" si="14"/>
        <v>83.514532696426699</v>
      </c>
      <c r="I50">
        <f t="shared" si="9"/>
        <v>-8.4854673035733015</v>
      </c>
      <c r="Q50">
        <f t="shared" si="15"/>
        <v>92</v>
      </c>
      <c r="R50">
        <f t="shared" si="16"/>
        <v>-8.4854673035733015</v>
      </c>
    </row>
    <row r="51" spans="5:18" x14ac:dyDescent="0.3">
      <c r="E51">
        <f t="shared" si="11"/>
        <v>5.8999999999999959</v>
      </c>
      <c r="F51">
        <f t="shared" si="12"/>
        <v>46.650911214611902</v>
      </c>
      <c r="G51">
        <f t="shared" si="13"/>
        <v>36.658804604320331</v>
      </c>
      <c r="H51">
        <f t="shared" si="14"/>
        <v>83.309715818932233</v>
      </c>
      <c r="I51">
        <f t="shared" si="9"/>
        <v>-8.6902841810677671</v>
      </c>
      <c r="Q51">
        <f t="shared" si="15"/>
        <v>92</v>
      </c>
      <c r="R51">
        <f t="shared" si="16"/>
        <v>-8.6902841810677671</v>
      </c>
    </row>
    <row r="52" spans="5:18" x14ac:dyDescent="0.3">
      <c r="E52">
        <f t="shared" si="11"/>
        <v>5.9999999999999956</v>
      </c>
      <c r="F52">
        <f t="shared" si="12"/>
        <v>46.69106281847165</v>
      </c>
      <c r="G52">
        <f t="shared" si="13"/>
        <v>36.421684529605443</v>
      </c>
      <c r="H52">
        <f t="shared" si="14"/>
        <v>83.112747348077093</v>
      </c>
      <c r="I52">
        <f t="shared" si="9"/>
        <v>-8.8872526519229069</v>
      </c>
      <c r="Q52">
        <f t="shared" si="15"/>
        <v>92</v>
      </c>
      <c r="R52">
        <f t="shared" si="16"/>
        <v>-8.8872526519229069</v>
      </c>
    </row>
    <row r="53" spans="5:18" x14ac:dyDescent="0.3">
      <c r="E53">
        <f t="shared" si="11"/>
        <v>6.0999999999999952</v>
      </c>
      <c r="F53">
        <f t="shared" si="12"/>
        <v>46.730827659009641</v>
      </c>
      <c r="G53">
        <f t="shared" si="13"/>
        <v>36.192394007077098</v>
      </c>
      <c r="H53">
        <f t="shared" si="14"/>
        <v>82.923221666086732</v>
      </c>
      <c r="I53">
        <f t="shared" si="9"/>
        <v>-9.0767783339132677</v>
      </c>
      <c r="Q53">
        <f t="shared" si="15"/>
        <v>92</v>
      </c>
      <c r="R53">
        <f t="shared" si="16"/>
        <v>-9.0767783339132677</v>
      </c>
    </row>
    <row r="54" spans="5:18" x14ac:dyDescent="0.3">
      <c r="E54">
        <f t="shared" si="11"/>
        <v>6.1999999999999948</v>
      </c>
      <c r="F54">
        <f t="shared" si="12"/>
        <v>46.770203990598809</v>
      </c>
      <c r="G54">
        <f t="shared" si="13"/>
        <v>35.970555922147923</v>
      </c>
      <c r="H54">
        <f t="shared" si="14"/>
        <v>82.740759912746739</v>
      </c>
      <c r="I54">
        <f t="shared" si="9"/>
        <v>-9.2592400872532608</v>
      </c>
      <c r="Q54">
        <f t="shared" si="15"/>
        <v>92</v>
      </c>
      <c r="R54">
        <f t="shared" si="16"/>
        <v>-9.2592400872532608</v>
      </c>
    </row>
    <row r="55" spans="5:18" x14ac:dyDescent="0.3">
      <c r="E55">
        <f t="shared" si="11"/>
        <v>6.2999999999999945</v>
      </c>
      <c r="F55">
        <f t="shared" si="12"/>
        <v>46.809190873693694</v>
      </c>
      <c r="G55">
        <f t="shared" si="13"/>
        <v>35.755816965672288</v>
      </c>
      <c r="H55">
        <f t="shared" si="14"/>
        <v>82.56500783936599</v>
      </c>
      <c r="I55">
        <f t="shared" si="9"/>
        <v>-9.4349921606340104</v>
      </c>
      <c r="Q55">
        <f t="shared" si="15"/>
        <v>92</v>
      </c>
      <c r="R55">
        <f t="shared" si="16"/>
        <v>-9.4349921606340104</v>
      </c>
    </row>
    <row r="56" spans="5:18" x14ac:dyDescent="0.3">
      <c r="E56">
        <f t="shared" si="11"/>
        <v>6.3999999999999941</v>
      </c>
      <c r="F56">
        <f t="shared" si="12"/>
        <v>46.847788080368588</v>
      </c>
      <c r="G56">
        <f t="shared" si="13"/>
        <v>35.547845784491159</v>
      </c>
      <c r="H56">
        <f t="shared" si="14"/>
        <v>82.395633864859747</v>
      </c>
      <c r="I56">
        <f t="shared" si="9"/>
        <v>-9.6043661351402534</v>
      </c>
      <c r="Q56">
        <f t="shared" si="15"/>
        <v>92</v>
      </c>
      <c r="R56">
        <f t="shared" si="16"/>
        <v>-9.6043661351402534</v>
      </c>
    </row>
    <row r="57" spans="5:18" x14ac:dyDescent="0.3">
      <c r="E57">
        <f t="shared" si="11"/>
        <v>6.4999999999999938</v>
      </c>
      <c r="F57">
        <f t="shared" si="12"/>
        <v>46.885996010330402</v>
      </c>
      <c r="G57">
        <f t="shared" si="13"/>
        <v>35.346331301824719</v>
      </c>
      <c r="H57">
        <f t="shared" si="14"/>
        <v>82.232327312155121</v>
      </c>
      <c r="I57">
        <f t="shared" si="9"/>
        <v>-9.767672687844879</v>
      </c>
      <c r="Q57">
        <f t="shared" si="15"/>
        <v>92</v>
      </c>
      <c r="R57">
        <f t="shared" si="16"/>
        <v>-9.767672687844879</v>
      </c>
    </row>
    <row r="58" spans="5:18" x14ac:dyDescent="0.3">
      <c r="E58">
        <f t="shared" si="11"/>
        <v>6.5999999999999934</v>
      </c>
      <c r="F58">
        <f t="shared" si="12"/>
        <v>46.923815616181557</v>
      </c>
      <c r="G58">
        <f t="shared" si="13"/>
        <v>35.150981189582467</v>
      </c>
      <c r="H58">
        <f t="shared" si="14"/>
        <v>82.074796805764024</v>
      </c>
      <c r="I58">
        <f t="shared" si="9"/>
        <v>-9.9252031942359764</v>
      </c>
      <c r="Q58">
        <f t="shared" si="15"/>
        <v>92</v>
      </c>
      <c r="R58">
        <f t="shared" si="16"/>
        <v>-9.9252031942359764</v>
      </c>
    </row>
    <row r="59" spans="5:18" x14ac:dyDescent="0.3">
      <c r="E59">
        <f t="shared" si="11"/>
        <v>6.6999999999999931</v>
      </c>
      <c r="F59">
        <f t="shared" si="12"/>
        <v>46.961248336861772</v>
      </c>
      <c r="G59">
        <f t="shared" si="13"/>
        <v>34.961520476791598</v>
      </c>
      <c r="H59">
        <f t="shared" si="14"/>
        <v>81.922768813653363</v>
      </c>
      <c r="I59">
        <f t="shared" si="9"/>
        <v>-10.077231186346637</v>
      </c>
      <c r="Q59">
        <f t="shared" si="15"/>
        <v>92</v>
      </c>
      <c r="R59">
        <f t="shared" si="16"/>
        <v>-10.077231186346637</v>
      </c>
    </row>
    <row r="60" spans="5:18" x14ac:dyDescent="0.3">
      <c r="E60">
        <f t="shared" si="11"/>
        <v>6.7999999999999927</v>
      </c>
      <c r="F60">
        <f t="shared" si="12"/>
        <v>46.998296038332242</v>
      </c>
      <c r="G60">
        <f t="shared" si="13"/>
        <v>34.777690280196246</v>
      </c>
      <c r="H60">
        <f t="shared" si="14"/>
        <v>81.775986318528481</v>
      </c>
      <c r="I60">
        <f t="shared" si="9"/>
        <v>-10.224013681471519</v>
      </c>
      <c r="Q60">
        <f t="shared" si="15"/>
        <v>92</v>
      </c>
      <c r="R60">
        <f t="shared" si="16"/>
        <v>-10.224013681471519</v>
      </c>
    </row>
    <row r="61" spans="5:18" x14ac:dyDescent="0.3">
      <c r="E61">
        <f t="shared" si="11"/>
        <v>6.8999999999999924</v>
      </c>
      <c r="F61">
        <f t="shared" si="12"/>
        <v>47.034960960679982</v>
      </c>
      <c r="G61">
        <f t="shared" si="13"/>
        <v>34.599246644689813</v>
      </c>
      <c r="H61">
        <f t="shared" si="14"/>
        <v>81.634207605369795</v>
      </c>
      <c r="I61">
        <f t="shared" si="9"/>
        <v>-10.365792394630205</v>
      </c>
      <c r="Q61">
        <f t="shared" si="15"/>
        <v>92</v>
      </c>
      <c r="R61">
        <f t="shared" si="16"/>
        <v>-10.365792394630205</v>
      </c>
    </row>
    <row r="62" spans="5:18" x14ac:dyDescent="0.3">
      <c r="E62">
        <f t="shared" si="11"/>
        <v>6.999999999999992</v>
      </c>
      <c r="F62">
        <f t="shared" si="12"/>
        <v>47.071245670921364</v>
      </c>
      <c r="G62">
        <f t="shared" si="13"/>
        <v>34.425959482647208</v>
      </c>
      <c r="H62">
        <f t="shared" si="14"/>
        <v>81.497205153568572</v>
      </c>
      <c r="I62">
        <f t="shared" si="9"/>
        <v>-10.502794846431428</v>
      </c>
      <c r="Q62">
        <f t="shared" si="15"/>
        <v>92</v>
      </c>
      <c r="R62">
        <f t="shared" si="16"/>
        <v>-10.502794846431428</v>
      </c>
    </row>
    <row r="63" spans="5:18" x14ac:dyDescent="0.3">
      <c r="E63">
        <f t="shared" si="11"/>
        <v>7.0999999999999917</v>
      </c>
      <c r="F63">
        <f t="shared" si="12"/>
        <v>47.107153020869916</v>
      </c>
      <c r="G63">
        <f t="shared" si="13"/>
        <v>34.257611602450282</v>
      </c>
      <c r="H63">
        <f t="shared" si="14"/>
        <v>81.364764623320198</v>
      </c>
      <c r="I63">
        <f t="shared" si="9"/>
        <v>-10.635235376679802</v>
      </c>
      <c r="Q63">
        <f t="shared" si="15"/>
        <v>92</v>
      </c>
      <c r="R63">
        <f t="shared" si="16"/>
        <v>-10.635235376679802</v>
      </c>
    </row>
    <row r="64" spans="5:18" x14ac:dyDescent="0.3">
      <c r="E64">
        <f t="shared" si="11"/>
        <v>7.1999999999999913</v>
      </c>
      <c r="F64">
        <f t="shared" si="12"/>
        <v>47.142686109509597</v>
      </c>
      <c r="G64">
        <f t="shared" si="13"/>
        <v>34.093997817574156</v>
      </c>
      <c r="H64">
        <f t="shared" si="14"/>
        <v>81.23668392708376</v>
      </c>
      <c r="I64">
        <f t="shared" si="9"/>
        <v>-10.76331607291624</v>
      </c>
      <c r="Q64">
        <f t="shared" si="15"/>
        <v>92</v>
      </c>
      <c r="R64">
        <f t="shared" si="16"/>
        <v>-10.76331607291624</v>
      </c>
    </row>
    <row r="65" spans="5:18" x14ac:dyDescent="0.3">
      <c r="E65">
        <f t="shared" si="11"/>
        <v>7.2999999999999909</v>
      </c>
      <c r="F65">
        <f t="shared" si="12"/>
        <v>47.177848249380567</v>
      </c>
      <c r="G65">
        <f t="shared" si="13"/>
        <v>33.934924128543891</v>
      </c>
      <c r="H65">
        <f t="shared" si="14"/>
        <v>81.112772377924458</v>
      </c>
      <c r="I65">
        <f t="shared" si="9"/>
        <v>-10.887227622075542</v>
      </c>
      <c r="Q65">
        <f t="shared" si="15"/>
        <v>92</v>
      </c>
      <c r="R65">
        <f t="shared" si="16"/>
        <v>-10.887227622075542</v>
      </c>
    </row>
    <row r="66" spans="5:18" x14ac:dyDescent="0.3">
      <c r="E66">
        <f t="shared" si="11"/>
        <v>7.3999999999999906</v>
      </c>
      <c r="F66">
        <f t="shared" si="12"/>
        <v>47.212642936541904</v>
      </c>
      <c r="G66">
        <f t="shared" si="13"/>
        <v>33.780206970899172</v>
      </c>
      <c r="H66">
        <f t="shared" si="14"/>
        <v>80.992849907441069</v>
      </c>
      <c r="I66">
        <f t="shared" si="9"/>
        <v>-11.007150092558931</v>
      </c>
      <c r="Q66">
        <f t="shared" si="15"/>
        <v>92</v>
      </c>
      <c r="R66">
        <f t="shared" si="16"/>
        <v>-11.007150092558931</v>
      </c>
    </row>
    <row r="67" spans="5:18" x14ac:dyDescent="0.3">
      <c r="E67">
        <f t="shared" si="11"/>
        <v>7.4999999999999902</v>
      </c>
      <c r="F67">
        <f t="shared" si="12"/>
        <v>47.24707382372619</v>
      </c>
      <c r="G67">
        <f t="shared" si="13"/>
        <v>33.62967252303369</v>
      </c>
      <c r="H67">
        <f t="shared" si="14"/>
        <v>80.876746346759887</v>
      </c>
      <c r="I67">
        <f t="shared" ref="I67:I68" si="17">H67-$B$5-$C$5</f>
        <v>-11.123253653240113</v>
      </c>
      <c r="Q67">
        <f t="shared" si="15"/>
        <v>92</v>
      </c>
      <c r="R67">
        <f t="shared" si="16"/>
        <v>-11.123253653240113</v>
      </c>
    </row>
    <row r="68" spans="5:18" x14ac:dyDescent="0.3">
      <c r="E68">
        <f t="shared" si="11"/>
        <v>7.5999999999999899</v>
      </c>
      <c r="F68">
        <f t="shared" si="12"/>
        <v>47.281144696344647</v>
      </c>
      <c r="G68">
        <f t="shared" si="13"/>
        <v>33.483156068418687</v>
      </c>
      <c r="H68">
        <f t="shared" si="14"/>
        <v>80.764300764763334</v>
      </c>
      <c r="I68">
        <f t="shared" si="17"/>
        <v>-11.235699235236666</v>
      </c>
      <c r="Q68">
        <f t="shared" si="15"/>
        <v>92</v>
      </c>
      <c r="R68">
        <f t="shared" si="16"/>
        <v>-11.235699235236666</v>
      </c>
    </row>
    <row r="69" spans="5:18" x14ac:dyDescent="0.3">
      <c r="Q69">
        <f t="shared" si="15"/>
        <v>92</v>
      </c>
      <c r="R69">
        <f t="shared" si="16"/>
        <v>-92</v>
      </c>
    </row>
    <row r="70" spans="5:18" x14ac:dyDescent="0.3">
      <c r="Q70">
        <f t="shared" si="15"/>
        <v>92</v>
      </c>
      <c r="R70">
        <f t="shared" si="16"/>
        <v>-92</v>
      </c>
    </row>
    <row r="71" spans="5:18" x14ac:dyDescent="0.3">
      <c r="Q71">
        <f t="shared" si="15"/>
        <v>92</v>
      </c>
      <c r="R71">
        <f t="shared" si="16"/>
        <v>-92</v>
      </c>
    </row>
    <row r="72" spans="5:18" x14ac:dyDescent="0.3">
      <c r="Q72">
        <f t="shared" si="15"/>
        <v>92</v>
      </c>
      <c r="R72">
        <f t="shared" si="16"/>
        <v>-92</v>
      </c>
    </row>
    <row r="73" spans="5:18" x14ac:dyDescent="0.3">
      <c r="Q73">
        <f t="shared" si="15"/>
        <v>92</v>
      </c>
      <c r="R73">
        <f t="shared" si="16"/>
        <v>-92</v>
      </c>
    </row>
    <row r="74" spans="5:18" x14ac:dyDescent="0.3">
      <c r="Q74">
        <f t="shared" si="15"/>
        <v>92</v>
      </c>
      <c r="R74">
        <f t="shared" si="16"/>
        <v>-92</v>
      </c>
    </row>
    <row r="75" spans="5:18" x14ac:dyDescent="0.3">
      <c r="Q75">
        <f t="shared" si="15"/>
        <v>92</v>
      </c>
      <c r="R75">
        <f t="shared" si="16"/>
        <v>-92</v>
      </c>
    </row>
    <row r="76" spans="5:18" x14ac:dyDescent="0.3">
      <c r="Q76">
        <f t="shared" si="15"/>
        <v>92</v>
      </c>
      <c r="R76">
        <f t="shared" si="16"/>
        <v>-92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D9" sqref="D9"/>
    </sheetView>
  </sheetViews>
  <sheetFormatPr defaultRowHeight="14.4" x14ac:dyDescent="0.3"/>
  <cols>
    <col min="5" max="5" width="12.6640625" bestFit="1" customWidth="1"/>
    <col min="8" max="8" width="12.44140625" bestFit="1" customWidth="1"/>
    <col min="9" max="9" width="17.88671875" bestFit="1" customWidth="1"/>
    <col min="10" max="10" width="3.6640625" customWidth="1"/>
    <col min="11" max="12" width="12.44140625" customWidth="1"/>
    <col min="13" max="13" width="13.5546875" bestFit="1" customWidth="1"/>
    <col min="14" max="15" width="13.5546875" customWidth="1"/>
    <col min="16" max="16" width="14.33203125" bestFit="1" customWidth="1"/>
    <col min="17" max="18" width="12.44140625" customWidth="1"/>
    <col min="19" max="19" width="11" bestFit="1" customWidth="1"/>
    <col min="20" max="20" width="16.21875" bestFit="1" customWidth="1"/>
  </cols>
  <sheetData>
    <row r="1" spans="1:17" x14ac:dyDescent="0.3">
      <c r="B1" t="s">
        <v>4</v>
      </c>
      <c r="C1" t="s">
        <v>5</v>
      </c>
      <c r="E1" t="s">
        <v>0</v>
      </c>
      <c r="F1" t="s">
        <v>1</v>
      </c>
      <c r="G1" t="s">
        <v>2</v>
      </c>
      <c r="H1" t="s">
        <v>11</v>
      </c>
      <c r="I1" t="s">
        <v>23</v>
      </c>
      <c r="K1" t="s">
        <v>19</v>
      </c>
      <c r="L1" t="s">
        <v>20</v>
      </c>
      <c r="M1" t="s">
        <v>16</v>
      </c>
      <c r="N1" t="s">
        <v>21</v>
      </c>
      <c r="O1" t="s">
        <v>22</v>
      </c>
      <c r="P1" t="s">
        <v>24</v>
      </c>
      <c r="Q1" t="s">
        <v>18</v>
      </c>
    </row>
    <row r="2" spans="1:17" x14ac:dyDescent="0.3">
      <c r="A2" t="s">
        <v>3</v>
      </c>
      <c r="B2">
        <v>-2.1</v>
      </c>
      <c r="C2">
        <v>-0.1</v>
      </c>
      <c r="E2" s="1">
        <v>1</v>
      </c>
      <c r="F2">
        <f>($E2*$B5+$B6) / ($E2+($B4/$B3*$E2)^(1/(1-$B2)))</f>
        <v>46.734773725670649</v>
      </c>
      <c r="G2">
        <f>($E2*$C5+$C6) / ($E2+($C4/$C3*$E2)^(1/(1-$C2)))</f>
        <v>105.45568254613865</v>
      </c>
      <c r="H2">
        <f t="shared" ref="H2:H10" si="0">F2+G2</f>
        <v>152.1904562718093</v>
      </c>
      <c r="I2">
        <f>H2-$B$5-$C$5</f>
        <v>60.190456271809296</v>
      </c>
      <c r="K2">
        <f>(($E2+$B$7)*$B$5+$B$6) / (($E2+$B$7)+($B$4/$B$3*($E2+$B$7))^(1/(1-$B$2)))</f>
        <v>46.734732052321561</v>
      </c>
      <c r="L2">
        <f t="shared" ref="L2:L14" si="1">(($E2+$B$7)*$C$5+$C$6) / (($E2+$B$7)+($C$4/$C$3*($E2+$B$7))^(1/(1-$C$2)))</f>
        <v>105.45486840957578</v>
      </c>
      <c r="M2">
        <f>K2+L2-$B$5-$C$5</f>
        <v>60.189600461897328</v>
      </c>
      <c r="N2">
        <f>M2-I2</f>
        <v>-8.5580991196820833E-4</v>
      </c>
      <c r="O2">
        <f>$B$7</f>
        <v>1.0000000000000001E-5</v>
      </c>
      <c r="P2">
        <f>N2/O2</f>
        <v>-85.580991196820833</v>
      </c>
      <c r="Q2">
        <f>I2/P2</f>
        <v>-0.70331571801245107</v>
      </c>
    </row>
    <row r="3" spans="1:17" x14ac:dyDescent="0.3">
      <c r="A3" t="s">
        <v>6</v>
      </c>
      <c r="B3">
        <v>0.4</v>
      </c>
      <c r="C3">
        <v>0.53</v>
      </c>
      <c r="E3" s="1">
        <f>E2-Q2</f>
        <v>1.7033157180124512</v>
      </c>
      <c r="F3">
        <f>($E3*B$5+B$6) / ($E3+(B$4/B$3*$E3)^(1/(1-B$2)))</f>
        <v>45.370247296806532</v>
      </c>
      <c r="G3">
        <f>($E3*C$5+C$6) / ($E3+(C$4/C$3*$E3)^(1/(1-C$2)))</f>
        <v>71.566527634062354</v>
      </c>
      <c r="H3">
        <f>F3+G3</f>
        <v>116.93677493086889</v>
      </c>
      <c r="I3">
        <f t="shared" ref="I3:I14" si="2">H3-$B$5-$C$5</f>
        <v>24.936774930868893</v>
      </c>
      <c r="K3">
        <f>(($E3+$B$7)*$B$5+$B$6) / (($E3+$B$7)+($B$4/$B$3*($E3+$B$7))^(1/(1-$B$2)))</f>
        <v>45.370240757474136</v>
      </c>
      <c r="L3">
        <f t="shared" si="1"/>
        <v>71.566242226304951</v>
      </c>
      <c r="M3">
        <f>K3+L3-$B$5-$C$5</f>
        <v>24.936482983779086</v>
      </c>
      <c r="N3">
        <f>M3-I3</f>
        <v>-2.9194708980639916E-4</v>
      </c>
      <c r="O3">
        <f>$B$7</f>
        <v>1.0000000000000001E-5</v>
      </c>
      <c r="P3">
        <f>N3/O3</f>
        <v>-29.194708980639913</v>
      </c>
      <c r="Q3">
        <f>I3/P3</f>
        <v>-0.85415391355349313</v>
      </c>
    </row>
    <row r="4" spans="1:17" x14ac:dyDescent="0.3">
      <c r="A4" t="s">
        <v>7</v>
      </c>
      <c r="B4">
        <v>0.6</v>
      </c>
      <c r="C4">
        <v>0.47</v>
      </c>
      <c r="E4" s="1">
        <f>E3-Q3</f>
        <v>2.5574696315659442</v>
      </c>
      <c r="F4">
        <f>($E4*B$5+B$6) / ($E4+(B$4/B$3*$E4)^(1/(1-B$2)))</f>
        <v>45.278355769464547</v>
      </c>
      <c r="G4">
        <f>($E4*C$5+C$6) / ($E4+(C$4/C$3*$E4)^(1/(1-C$2)))</f>
        <v>55.252466150437755</v>
      </c>
      <c r="H4">
        <f>F4+G4</f>
        <v>100.53082191990231</v>
      </c>
      <c r="I4">
        <f t="shared" si="2"/>
        <v>8.5308219199023085</v>
      </c>
      <c r="K4">
        <f>(($E4+$B$7)*$B$5+$B$6) / (($E4+$B$7)+($B$4/$B$3*($E4+$B$7))^(1/(1-$B$2)))</f>
        <v>45.278357987927748</v>
      </c>
      <c r="L4">
        <f t="shared" si="1"/>
        <v>55.252338328114561</v>
      </c>
      <c r="M4">
        <f>K4+L4-$B$5-$C$5</f>
        <v>8.5306963160423095</v>
      </c>
      <c r="N4">
        <f>M4-I4</f>
        <v>-1.2560385999904611E-4</v>
      </c>
      <c r="O4">
        <f>$B$7</f>
        <v>1.0000000000000001E-5</v>
      </c>
      <c r="P4">
        <f>N4/O4</f>
        <v>-12.560385999904609</v>
      </c>
      <c r="Q4">
        <f>I4/P4</f>
        <v>-0.67918469384357272</v>
      </c>
    </row>
    <row r="5" spans="1:17" x14ac:dyDescent="0.3">
      <c r="A5" t="s">
        <v>8</v>
      </c>
      <c r="B5">
        <v>55</v>
      </c>
      <c r="C5">
        <v>37</v>
      </c>
      <c r="E5" s="1">
        <f>E4-Q4</f>
        <v>3.2366543254095168</v>
      </c>
      <c r="F5">
        <f>($E5*B$5+B$6) / ($E5+(B$4/B$3*$E5)^(1/(1-B$2)))</f>
        <v>45.500362289311909</v>
      </c>
      <c r="G5">
        <f>($E5*C$5+C$6) / ($E5+(C$4/C$3*$E5)^(1/(1-C$2)))</f>
        <v>48.379508275439086</v>
      </c>
      <c r="H5">
        <f>F5+G5</f>
        <v>93.879870564751002</v>
      </c>
      <c r="I5">
        <f t="shared" si="2"/>
        <v>1.8798705647510019</v>
      </c>
      <c r="K5">
        <f>(($E5+$B$7)*$B$5+$B$6) / (($E5+$B$7)+($B$4/$B$3*($E5+$B$7))^(1/(1-$B$2)))</f>
        <v>45.500366268418482</v>
      </c>
      <c r="L5">
        <f t="shared" si="1"/>
        <v>48.379428172091067</v>
      </c>
      <c r="M5">
        <f>K5+L5-$B$5-$C$5</f>
        <v>1.8797944405095564</v>
      </c>
      <c r="N5">
        <f>M5-I5</f>
        <v>-7.6124241445540974E-5</v>
      </c>
      <c r="O5">
        <f>$B$7</f>
        <v>1.0000000000000001E-5</v>
      </c>
      <c r="P5">
        <f>N5/O5</f>
        <v>-7.6124241445540966</v>
      </c>
      <c r="Q5">
        <f>I5/P5</f>
        <v>-0.24694769091339389</v>
      </c>
    </row>
    <row r="6" spans="1:17" x14ac:dyDescent="0.3">
      <c r="A6" t="s">
        <v>9</v>
      </c>
      <c r="B6">
        <v>45</v>
      </c>
      <c r="C6">
        <v>163</v>
      </c>
      <c r="E6" s="1">
        <f>E5-Q5</f>
        <v>3.4836020163229109</v>
      </c>
      <c r="F6">
        <f>($E6*B$5+B$6) / ($E6+(B$4/B$3*$E6)^(1/(1-B$2)))</f>
        <v>45.602100357091366</v>
      </c>
      <c r="G6">
        <f>($E6*C$5+C$6) / ($E6+(C$4/C$3*$E6)^(1/(1-C$2)))</f>
        <v>46.540826313099977</v>
      </c>
      <c r="H6">
        <f>F6+G6</f>
        <v>92.142926670191343</v>
      </c>
      <c r="I6">
        <f t="shared" si="2"/>
        <v>0.14292667019134342</v>
      </c>
      <c r="K6">
        <f>(($E6+$B$7)*$B$5+$B$6) / (($E6+$B$7)+($B$4/$B$3*($E6+$B$7))^(1/(1-$B$2)))</f>
        <v>45.602104596102279</v>
      </c>
      <c r="L6">
        <f t="shared" si="1"/>
        <v>46.540757107452848</v>
      </c>
      <c r="M6">
        <f>K6+L6-$B$5-$C$5</f>
        <v>0.14286170355512695</v>
      </c>
      <c r="N6">
        <f>M6-I6</f>
        <v>-6.4966636216468032E-5</v>
      </c>
      <c r="O6">
        <f>$B$7</f>
        <v>1.0000000000000001E-5</v>
      </c>
      <c r="P6">
        <f>N6/O6</f>
        <v>-6.4966636216468023</v>
      </c>
      <c r="Q6">
        <f>I6/P6</f>
        <v>-2.2000010854050307E-2</v>
      </c>
    </row>
    <row r="7" spans="1:17" x14ac:dyDescent="0.3">
      <c r="A7" t="s">
        <v>14</v>
      </c>
      <c r="B7">
        <f>10^(-5)</f>
        <v>1.0000000000000001E-5</v>
      </c>
      <c r="E7" s="1">
        <f>E6-Q6</f>
        <v>3.5056020271769612</v>
      </c>
      <c r="F7">
        <f>($E7*B$5+B$6) / ($E7+(B$4/B$3*$E7)^(1/(1-B$2)))</f>
        <v>45.611445372460111</v>
      </c>
      <c r="G7">
        <f>($E7*C$5+C$6) / ($E7+(C$4/C$3*$E7)^(1/(1-C$2)))</f>
        <v>46.38952419172098</v>
      </c>
      <c r="H7">
        <f>F7+G7</f>
        <v>92.000969564181091</v>
      </c>
      <c r="I7">
        <f t="shared" si="2"/>
        <v>9.6956418109073184E-4</v>
      </c>
      <c r="K7">
        <f>(($E7+$B$7)*$B$5+$B$6) / (($E7+$B$7)+($B$4/$B$3*($E7+$B$7))^(1/(1-$B$2)))</f>
        <v>45.611449628781379</v>
      </c>
      <c r="L7">
        <f t="shared" si="1"/>
        <v>46.389455847756579</v>
      </c>
      <c r="M7">
        <f>K7+L7-$B$5-$C$5</f>
        <v>9.0547653795169936E-4</v>
      </c>
      <c r="N7">
        <f>M7-I7</f>
        <v>-6.408764313903248E-5</v>
      </c>
      <c r="O7">
        <f>$B$7</f>
        <v>1.0000000000000001E-5</v>
      </c>
      <c r="P7">
        <f>N7/O7</f>
        <v>-6.4087643139032471</v>
      </c>
      <c r="Q7">
        <f>I7/P7</f>
        <v>-1.5128722692880876E-4</v>
      </c>
    </row>
    <row r="8" spans="1:17" x14ac:dyDescent="0.3">
      <c r="A8" t="s">
        <v>10</v>
      </c>
      <c r="E8" s="1">
        <f>E7-Q7</f>
        <v>3.5057533144038899</v>
      </c>
      <c r="F8">
        <f>($E8*B$5+B$6) / ($E8+(B$4/B$3*$E8)^(1/(1-B$2)))</f>
        <v>45.611509765984799</v>
      </c>
      <c r="G8">
        <f>($E8*C$5+C$6) / ($E8+(C$4/C$3*$E8)^(1/(1-C$2)))</f>
        <v>46.388490276304161</v>
      </c>
      <c r="H8">
        <f>F8+G8</f>
        <v>92.00000004228896</v>
      </c>
      <c r="I8">
        <f t="shared" si="2"/>
        <v>4.2288959889447142E-8</v>
      </c>
      <c r="K8">
        <f>(($E8+$B$7)*$B$5+$B$6) / (($E8+$B$7)+($B$4/$B$3*($E8+$B$7))^(1/(1-$B$2)))</f>
        <v>45.611514022422199</v>
      </c>
      <c r="L8">
        <f t="shared" si="1"/>
        <v>46.388421938209689</v>
      </c>
      <c r="M8">
        <f>K8+L8-$B$5-$C$5</f>
        <v>-6.4039368112389639E-5</v>
      </c>
      <c r="N8">
        <f>M8-I8</f>
        <v>-6.4081657072279086E-5</v>
      </c>
      <c r="O8">
        <f>$B$7</f>
        <v>1.0000000000000001E-5</v>
      </c>
      <c r="P8">
        <f>N8/O8</f>
        <v>-6.4081657072279077</v>
      </c>
      <c r="Q8">
        <f>I8/P8</f>
        <v>-6.5992300794825755E-9</v>
      </c>
    </row>
    <row r="9" spans="1:17" x14ac:dyDescent="0.3">
      <c r="E9" s="1">
        <f>E8-Q8</f>
        <v>3.50575332100312</v>
      </c>
      <c r="F9">
        <f>($E9*B$5+B$6) / ($E9+(B$4/B$3*$E9)^(1/(1-B$2)))</f>
        <v>45.611509768793709</v>
      </c>
      <c r="G9">
        <f>($E9*C$5+C$6) / ($E9+(C$4/C$3*$E9)^(1/(1-C$2)))</f>
        <v>46.388490231206156</v>
      </c>
      <c r="H9">
        <f>F9+G9</f>
        <v>91.999999999999858</v>
      </c>
      <c r="I9">
        <f t="shared" si="2"/>
        <v>-1.4210854715202004E-13</v>
      </c>
      <c r="K9">
        <f>(($E9+$B$7)*$B$5+$B$6) / (($E9+$B$7)+($B$4/$B$3*($E9+$B$7))^(1/(1-$B$2)))</f>
        <v>45.611514025231131</v>
      </c>
      <c r="L9">
        <f t="shared" si="1"/>
        <v>46.388421893111953</v>
      </c>
      <c r="M9">
        <f>K9+L9-$B$5-$C$5</f>
        <v>-6.4081656915959684E-5</v>
      </c>
      <c r="N9">
        <f>M9-I9</f>
        <v>-6.4081656773851137E-5</v>
      </c>
      <c r="O9">
        <f>$B$7</f>
        <v>1.0000000000000001E-5</v>
      </c>
      <c r="P9">
        <f>N9/O9</f>
        <v>-6.4081656773851128</v>
      </c>
      <c r="Q9">
        <f>I9/P9</f>
        <v>2.217616620830069E-14</v>
      </c>
    </row>
    <row r="10" spans="1:17" x14ac:dyDescent="0.3">
      <c r="E10" s="1">
        <f>E9-Q9</f>
        <v>3.5057533210030978</v>
      </c>
      <c r="F10">
        <f>($E10*B$5+B$6) / ($E10+(B$4/B$3*$E10)^(1/(1-B$2)))</f>
        <v>45.611509768793702</v>
      </c>
      <c r="G10">
        <f>($E10*C$5+C$6) / ($E10+(C$4/C$3*$E10)^(1/(1-C$2)))</f>
        <v>46.388490231206305</v>
      </c>
      <c r="H10">
        <f>F10+G10</f>
        <v>92</v>
      </c>
      <c r="I10">
        <f t="shared" si="2"/>
        <v>0</v>
      </c>
      <c r="K10">
        <f>(($E10+$B$7)*$B$5+$B$6) / (($E10+$B$7)+($B$4/$B$3*($E10+$B$7))^(1/(1-$B$2)))</f>
        <v>45.611514025231116</v>
      </c>
      <c r="L10">
        <f t="shared" si="1"/>
        <v>46.388421893112088</v>
      </c>
      <c r="M10">
        <f>K10+L10-$B$5-$C$5</f>
        <v>-6.4081656802272846E-5</v>
      </c>
      <c r="N10">
        <f>M10-I10</f>
        <v>-6.4081656802272846E-5</v>
      </c>
      <c r="O10">
        <f>$B$7</f>
        <v>1.0000000000000001E-5</v>
      </c>
      <c r="P10">
        <f>N10/O10</f>
        <v>-6.4081656802272837</v>
      </c>
      <c r="Q10">
        <f>I10/P10</f>
        <v>0</v>
      </c>
    </row>
    <row r="11" spans="1:17" x14ac:dyDescent="0.3">
      <c r="E11" s="1">
        <f>E10-Q10</f>
        <v>3.5057533210030978</v>
      </c>
      <c r="F11">
        <f>($E11*B$5+B$6) / ($E11+(B$4/B$3*$E11)^(1/(1-B$2)))</f>
        <v>45.611509768793702</v>
      </c>
      <c r="G11">
        <f>($E11*C$5+C$6) / ($E11+(C$4/C$3*$E11)^(1/(1-C$2)))</f>
        <v>46.388490231206305</v>
      </c>
      <c r="H11">
        <f>F11+G11</f>
        <v>92</v>
      </c>
      <c r="I11">
        <f t="shared" si="2"/>
        <v>0</v>
      </c>
      <c r="K11">
        <f>(($E11+$B$7)*$B$5+$B$6) / (($E11+$B$7)+($B$4/$B$3*($E11+$B$7))^(1/(1-$B$2)))</f>
        <v>45.611514025231116</v>
      </c>
      <c r="L11">
        <f t="shared" si="1"/>
        <v>46.388421893112088</v>
      </c>
      <c r="M11">
        <f>K11+L11-$B$5-$C$5</f>
        <v>-6.4081656802272846E-5</v>
      </c>
      <c r="N11">
        <f>M11-I11</f>
        <v>-6.4081656802272846E-5</v>
      </c>
      <c r="O11">
        <f>$B$7</f>
        <v>1.0000000000000001E-5</v>
      </c>
      <c r="P11">
        <f>N11/O11</f>
        <v>-6.4081656802272837</v>
      </c>
      <c r="Q11">
        <f>I11/P11</f>
        <v>0</v>
      </c>
    </row>
    <row r="12" spans="1:17" x14ac:dyDescent="0.3">
      <c r="E12" s="1">
        <f>E11-Q11</f>
        <v>3.5057533210030978</v>
      </c>
      <c r="F12">
        <f>($E12*B$5+B$6) / ($E12+(B$4/B$3*$E12)^(1/(1-B$2)))</f>
        <v>45.611509768793702</v>
      </c>
      <c r="G12">
        <f>($E12*C$5+C$6) / ($E12+(C$4/C$3*$E12)^(1/(1-C$2)))</f>
        <v>46.388490231206305</v>
      </c>
      <c r="H12">
        <f>F12+G12</f>
        <v>92</v>
      </c>
      <c r="I12">
        <f t="shared" si="2"/>
        <v>0</v>
      </c>
      <c r="K12">
        <f>(($E12+$B$7)*$B$5+$B$6) / (($E12+$B$7)+($B$4/$B$3*($E12+$B$7))^(1/(1-$B$2)))</f>
        <v>45.611514025231116</v>
      </c>
      <c r="L12">
        <f t="shared" si="1"/>
        <v>46.388421893112088</v>
      </c>
      <c r="M12">
        <f>K12+L12-$B$5-$C$5</f>
        <v>-6.4081656802272846E-5</v>
      </c>
      <c r="N12">
        <f>M12-I12</f>
        <v>-6.4081656802272846E-5</v>
      </c>
      <c r="O12">
        <f>$B$7</f>
        <v>1.0000000000000001E-5</v>
      </c>
      <c r="P12">
        <f>N12/O12</f>
        <v>-6.4081656802272837</v>
      </c>
      <c r="Q12">
        <f>I12/P12</f>
        <v>0</v>
      </c>
    </row>
    <row r="13" spans="1:17" x14ac:dyDescent="0.3">
      <c r="E13" s="1">
        <f>E12-Q12</f>
        <v>3.5057533210030978</v>
      </c>
      <c r="F13">
        <f>($E13*B$5+B$6) / ($E13+(B$4/B$3*$E13)^(1/(1-B$2)))</f>
        <v>45.611509768793702</v>
      </c>
      <c r="G13">
        <f>($E13*C$5+C$6) / ($E13+(C$4/C$3*$E13)^(1/(1-C$2)))</f>
        <v>46.388490231206305</v>
      </c>
      <c r="H13">
        <f>F13+G13</f>
        <v>92</v>
      </c>
      <c r="I13">
        <f t="shared" si="2"/>
        <v>0</v>
      </c>
      <c r="K13">
        <f>(($E13+$B$7)*$B$5+$B$6) / (($E13+$B$7)+($B$4/$B$3*($E13+$B$7))^(1/(1-$B$2)))</f>
        <v>45.611514025231116</v>
      </c>
      <c r="L13">
        <f t="shared" si="1"/>
        <v>46.388421893112088</v>
      </c>
      <c r="M13">
        <f>K13+L13-$B$5-$C$5</f>
        <v>-6.4081656802272846E-5</v>
      </c>
      <c r="N13">
        <f>M13-I13</f>
        <v>-6.4081656802272846E-5</v>
      </c>
      <c r="O13">
        <f>$B$7</f>
        <v>1.0000000000000001E-5</v>
      </c>
      <c r="P13">
        <f>N13/O13</f>
        <v>-6.4081656802272837</v>
      </c>
      <c r="Q13">
        <f>I13/P13</f>
        <v>0</v>
      </c>
    </row>
    <row r="14" spans="1:17" x14ac:dyDescent="0.3">
      <c r="E14" s="1">
        <f>E13-Q13</f>
        <v>3.5057533210030978</v>
      </c>
      <c r="F14">
        <f>($E14*B$5+B$6) / ($E14+(B$4/B$3*$E14)^(1/(1-B$2)))</f>
        <v>45.611509768793702</v>
      </c>
      <c r="G14">
        <f>($E14*C$5+C$6) / ($E14+(C$4/C$3*$E14)^(1/(1-C$2)))</f>
        <v>46.388490231206305</v>
      </c>
      <c r="H14">
        <f>F14+G14</f>
        <v>92</v>
      </c>
      <c r="I14">
        <f t="shared" si="2"/>
        <v>0</v>
      </c>
      <c r="K14">
        <f>(($E14+$B$7)*$B$5+$B$6) / (($E14+$B$7)+($B$4/$B$3*($E14+$B$7))^(1/(1-$B$2)))</f>
        <v>45.611514025231116</v>
      </c>
      <c r="L14">
        <f t="shared" si="1"/>
        <v>46.388421893112088</v>
      </c>
      <c r="M14">
        <f>K14+L14-$B$5-$C$5</f>
        <v>-6.4081656802272846E-5</v>
      </c>
      <c r="N14">
        <f>M14-I14</f>
        <v>-6.4081656802272846E-5</v>
      </c>
      <c r="O14">
        <f>$B$7</f>
        <v>1.0000000000000001E-5</v>
      </c>
      <c r="P14">
        <f>N14/O14</f>
        <v>-6.4081656802272837</v>
      </c>
      <c r="Q14">
        <f>I14/P14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newton_raphson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Dextercat</dc:creator>
  <cp:lastModifiedBy>Dextercat</cp:lastModifiedBy>
  <dcterms:created xsi:type="dcterms:W3CDTF">2022-07-08T05:42:37Z</dcterms:created>
  <dcterms:modified xsi:type="dcterms:W3CDTF">2022-07-08T13:13:00Z</dcterms:modified>
</cp:coreProperties>
</file>