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cza\Dropbox\UdelaR\CCEEA\Semestre 9\Muestreo I\Prácticos\Práctico 4\"/>
    </mc:Choice>
  </mc:AlternateContent>
  <bookViews>
    <workbookView xWindow="0" yWindow="0" windowWidth="20490" windowHeight="7755" activeTab="2"/>
  </bookViews>
  <sheets>
    <sheet name="Hoja1" sheetId="1" r:id="rId1"/>
    <sheet name="Hoja2" sheetId="2" r:id="rId2"/>
    <sheet name="4.1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F19" i="3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5" i="3"/>
  <c r="C19" i="3"/>
  <c r="B19" i="3"/>
  <c r="H8" i="2" l="1"/>
  <c r="H3" i="2"/>
  <c r="H4" i="2"/>
  <c r="H2" i="2"/>
  <c r="D8" i="2"/>
  <c r="F3" i="2"/>
  <c r="F4" i="2"/>
  <c r="F5" i="2"/>
  <c r="F2" i="2"/>
  <c r="E3" i="2"/>
  <c r="E4" i="2"/>
  <c r="E5" i="2"/>
  <c r="E2" i="2"/>
  <c r="A14" i="1"/>
  <c r="E8" i="1"/>
  <c r="E9" i="1"/>
  <c r="E10" i="1" s="1"/>
  <c r="E11" i="1" s="1"/>
  <c r="E12" i="1" s="1"/>
  <c r="E13" i="1" s="1"/>
  <c r="C13" i="1"/>
  <c r="D13" i="1"/>
  <c r="C12" i="1"/>
  <c r="D12" i="1"/>
  <c r="C11" i="1"/>
  <c r="D11" i="1"/>
  <c r="C10" i="1"/>
  <c r="D10" i="1"/>
  <c r="C9" i="1"/>
  <c r="D9" i="1"/>
  <c r="C8" i="1"/>
  <c r="D8" i="1"/>
  <c r="C2" i="1"/>
  <c r="C3" i="1"/>
  <c r="C4" i="1"/>
  <c r="C5" i="1"/>
  <c r="C6" i="1"/>
  <c r="C7" i="1"/>
  <c r="C1" i="1"/>
  <c r="E3" i="1"/>
  <c r="E4" i="1"/>
  <c r="E5" i="1" s="1"/>
  <c r="E6" i="1" s="1"/>
  <c r="E7" i="1" s="1"/>
  <c r="E2" i="1"/>
  <c r="E1" i="1"/>
  <c r="D2" i="1"/>
  <c r="D3" i="1"/>
  <c r="D4" i="1"/>
  <c r="D5" i="1"/>
  <c r="D6" i="1"/>
  <c r="D7" i="1"/>
  <c r="D1" i="1"/>
</calcChain>
</file>

<file path=xl/sharedStrings.xml><?xml version="1.0" encoding="utf-8"?>
<sst xmlns="http://schemas.openxmlformats.org/spreadsheetml/2006/main" count="17" uniqueCount="17">
  <si>
    <t>H</t>
  </si>
  <si>
    <t>S_u</t>
  </si>
  <si>
    <t>N_h</t>
  </si>
  <si>
    <t>n_h</t>
  </si>
  <si>
    <t>N_h*S_u</t>
  </si>
  <si>
    <t>N_h*S_u^2</t>
  </si>
  <si>
    <t>V_stsi</t>
  </si>
  <si>
    <t>Cluster</t>
  </si>
  <si>
    <t>N_I_i</t>
  </si>
  <si>
    <t>sum_S_i y_k</t>
  </si>
  <si>
    <t>pi_I_i</t>
  </si>
  <si>
    <t>N</t>
  </si>
  <si>
    <t>E(n_I)</t>
  </si>
  <si>
    <t>pi_k|i</t>
  </si>
  <si>
    <t>n_I_i</t>
  </si>
  <si>
    <t>t_i</t>
  </si>
  <si>
    <t>\bar{y}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</si>
</sst>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7" formatCode="_(* #,##0.0000_);_(* \(#,##0.0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165" fontId="0" fillId="0" borderId="0" xfId="1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167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J7" sqref="J7"/>
    </sheetView>
  </sheetViews>
  <sheetFormatPr baseColWidth="10" defaultRowHeight="15" x14ac:dyDescent="0.25"/>
  <sheetData>
    <row r="1" spans="1:5" x14ac:dyDescent="0.25">
      <c r="A1" s="2">
        <v>2500</v>
      </c>
      <c r="B1" s="1">
        <v>0.5</v>
      </c>
      <c r="C1" s="1">
        <f>+SQRT(A1/B1)</f>
        <v>70.710678118654755</v>
      </c>
      <c r="D1" s="1">
        <f>+SQRT(A1*B1)</f>
        <v>35.355339059327378</v>
      </c>
      <c r="E1" s="1">
        <f>+D1</f>
        <v>35.355339059327378</v>
      </c>
    </row>
    <row r="2" spans="1:5" x14ac:dyDescent="0.25">
      <c r="A2" s="2">
        <v>1800</v>
      </c>
      <c r="B2" s="1">
        <v>0.5</v>
      </c>
      <c r="C2" s="1">
        <f t="shared" ref="C2:C13" si="0">+SQRT(A2/B2)</f>
        <v>60</v>
      </c>
      <c r="D2" s="1">
        <f t="shared" ref="D2:D13" si="1">+SQRT(A2*B2)</f>
        <v>30</v>
      </c>
      <c r="E2" s="1">
        <f>+E1+D2</f>
        <v>65.355339059327378</v>
      </c>
    </row>
    <row r="3" spans="1:5" x14ac:dyDescent="0.25">
      <c r="A3" s="2">
        <v>1200</v>
      </c>
      <c r="B3" s="1">
        <v>1</v>
      </c>
      <c r="C3" s="1">
        <f t="shared" si="0"/>
        <v>34.641016151377549</v>
      </c>
      <c r="D3" s="1">
        <f t="shared" si="1"/>
        <v>34.641016151377549</v>
      </c>
      <c r="E3" s="1">
        <f t="shared" ref="E3:E13" si="2">+E2+D3</f>
        <v>99.996355210704934</v>
      </c>
    </row>
    <row r="4" spans="1:5" x14ac:dyDescent="0.25">
      <c r="A4" s="2">
        <v>950</v>
      </c>
      <c r="B4" s="1">
        <v>1</v>
      </c>
      <c r="C4" s="1">
        <f t="shared" si="0"/>
        <v>30.822070014844883</v>
      </c>
      <c r="D4" s="1">
        <f t="shared" si="1"/>
        <v>30.822070014844883</v>
      </c>
      <c r="E4" s="1">
        <f t="shared" si="2"/>
        <v>130.81842522554982</v>
      </c>
    </row>
    <row r="5" spans="1:5" x14ac:dyDescent="0.25">
      <c r="A5" s="2">
        <v>900</v>
      </c>
      <c r="B5" s="1">
        <v>1</v>
      </c>
      <c r="C5" s="1">
        <f t="shared" si="0"/>
        <v>30</v>
      </c>
      <c r="D5" s="1">
        <f t="shared" si="1"/>
        <v>30</v>
      </c>
      <c r="E5" s="1">
        <f t="shared" si="2"/>
        <v>160.81842522554982</v>
      </c>
    </row>
    <row r="6" spans="1:5" x14ac:dyDescent="0.25">
      <c r="A6" s="2">
        <v>850</v>
      </c>
      <c r="B6" s="1">
        <v>1</v>
      </c>
      <c r="C6" s="1">
        <f t="shared" si="0"/>
        <v>29.154759474226502</v>
      </c>
      <c r="D6" s="1">
        <f t="shared" si="1"/>
        <v>29.154759474226502</v>
      </c>
      <c r="E6" s="1">
        <f t="shared" si="2"/>
        <v>189.97318469977631</v>
      </c>
    </row>
    <row r="7" spans="1:5" x14ac:dyDescent="0.25">
      <c r="A7" s="2">
        <v>790</v>
      </c>
      <c r="B7" s="1">
        <v>2</v>
      </c>
      <c r="C7" s="1">
        <f t="shared" si="0"/>
        <v>19.874606914351791</v>
      </c>
      <c r="D7" s="1">
        <f t="shared" si="1"/>
        <v>39.749213828703581</v>
      </c>
      <c r="E7" s="1">
        <f t="shared" si="2"/>
        <v>229.72239852847989</v>
      </c>
    </row>
    <row r="8" spans="1:5" x14ac:dyDescent="0.25">
      <c r="A8" s="2">
        <v>530</v>
      </c>
      <c r="B8" s="1">
        <v>3</v>
      </c>
      <c r="C8" s="1">
        <f t="shared" si="0"/>
        <v>13.291601358251256</v>
      </c>
      <c r="D8" s="1">
        <f t="shared" si="1"/>
        <v>39.874804074753769</v>
      </c>
      <c r="E8" s="1">
        <f t="shared" si="2"/>
        <v>269.59720260323365</v>
      </c>
    </row>
    <row r="9" spans="1:5" x14ac:dyDescent="0.25">
      <c r="A9" s="2">
        <v>245</v>
      </c>
      <c r="B9" s="1">
        <v>5</v>
      </c>
      <c r="C9" s="1">
        <f t="shared" si="0"/>
        <v>7</v>
      </c>
      <c r="D9" s="1">
        <f t="shared" si="1"/>
        <v>35</v>
      </c>
      <c r="E9" s="1">
        <f t="shared" si="2"/>
        <v>304.59720260323365</v>
      </c>
    </row>
    <row r="10" spans="1:5" x14ac:dyDescent="0.25">
      <c r="A10" s="2">
        <v>120</v>
      </c>
      <c r="B10" s="1">
        <v>5</v>
      </c>
      <c r="C10" s="1">
        <f t="shared" si="0"/>
        <v>4.8989794855663558</v>
      </c>
      <c r="D10" s="1">
        <f t="shared" si="1"/>
        <v>24.494897427831781</v>
      </c>
      <c r="E10" s="1">
        <f t="shared" si="2"/>
        <v>329.09210003106546</v>
      </c>
    </row>
    <row r="11" spans="1:5" x14ac:dyDescent="0.25">
      <c r="A11" s="2">
        <v>70</v>
      </c>
      <c r="B11" s="1">
        <v>5</v>
      </c>
      <c r="C11" s="1">
        <f t="shared" si="0"/>
        <v>3.7416573867739413</v>
      </c>
      <c r="D11" s="1">
        <f t="shared" si="1"/>
        <v>18.708286933869708</v>
      </c>
      <c r="E11" s="1">
        <f t="shared" si="2"/>
        <v>347.80038696493517</v>
      </c>
    </row>
    <row r="12" spans="1:5" x14ac:dyDescent="0.25">
      <c r="A12" s="2">
        <v>30</v>
      </c>
      <c r="B12" s="1">
        <v>5</v>
      </c>
      <c r="C12" s="1">
        <f t="shared" si="0"/>
        <v>2.4494897427831779</v>
      </c>
      <c r="D12" s="1">
        <f t="shared" si="1"/>
        <v>12.24744871391589</v>
      </c>
      <c r="E12" s="1">
        <f t="shared" si="2"/>
        <v>360.04783567885107</v>
      </c>
    </row>
    <row r="13" spans="1:5" x14ac:dyDescent="0.25">
      <c r="A13" s="2">
        <v>15</v>
      </c>
      <c r="B13" s="1">
        <v>15</v>
      </c>
      <c r="C13" s="1">
        <f t="shared" si="0"/>
        <v>1</v>
      </c>
      <c r="D13" s="1">
        <f t="shared" si="1"/>
        <v>15</v>
      </c>
      <c r="E13" s="1">
        <f t="shared" si="2"/>
        <v>375.04783567885107</v>
      </c>
    </row>
    <row r="14" spans="1:5" x14ac:dyDescent="0.25">
      <c r="A14" s="2">
        <f>SUM(A1:A13)</f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M16" sqref="M1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</v>
      </c>
      <c r="B2">
        <v>10</v>
      </c>
      <c r="C2">
        <v>300</v>
      </c>
      <c r="D2">
        <v>38</v>
      </c>
      <c r="E2">
        <f>+B2*C2</f>
        <v>3000</v>
      </c>
      <c r="F2">
        <f>+C2*B2^2</f>
        <v>30000</v>
      </c>
      <c r="H2" s="1">
        <f>+C2^2/D2*(1-D2/C2)*B2^2</f>
        <v>206842.10526315786</v>
      </c>
    </row>
    <row r="3" spans="1:8" x14ac:dyDescent="0.25">
      <c r="A3">
        <v>2</v>
      </c>
      <c r="B3">
        <v>20</v>
      </c>
      <c r="C3">
        <v>250</v>
      </c>
      <c r="D3">
        <v>64</v>
      </c>
      <c r="E3">
        <f t="shared" ref="E3:E5" si="0">+B3*C3</f>
        <v>5000</v>
      </c>
      <c r="F3">
        <f t="shared" ref="F3:F5" si="1">+C3*B3^2</f>
        <v>100000</v>
      </c>
      <c r="H3" s="1">
        <f t="shared" ref="H3:H4" si="2">+C3^2/D3*(1-D3/C3)*B3^2</f>
        <v>290625</v>
      </c>
    </row>
    <row r="4" spans="1:8" x14ac:dyDescent="0.25">
      <c r="A4">
        <v>3</v>
      </c>
      <c r="B4">
        <v>38</v>
      </c>
      <c r="C4">
        <v>100</v>
      </c>
      <c r="D4">
        <v>48</v>
      </c>
      <c r="E4">
        <f t="shared" si="0"/>
        <v>3800</v>
      </c>
      <c r="F4">
        <f t="shared" si="1"/>
        <v>144400</v>
      </c>
      <c r="H4" s="1">
        <f t="shared" si="2"/>
        <v>156433.33333333334</v>
      </c>
    </row>
    <row r="5" spans="1:8" x14ac:dyDescent="0.25">
      <c r="A5">
        <v>4</v>
      </c>
      <c r="B5">
        <v>100</v>
      </c>
      <c r="C5">
        <v>50</v>
      </c>
      <c r="D5">
        <v>50</v>
      </c>
      <c r="E5">
        <f t="shared" si="0"/>
        <v>5000</v>
      </c>
      <c r="F5">
        <f t="shared" si="1"/>
        <v>500000</v>
      </c>
    </row>
    <row r="8" spans="1:8" x14ac:dyDescent="0.25">
      <c r="C8" t="s">
        <v>6</v>
      </c>
      <c r="D8" s="1">
        <f>+(1/SUM(D2:D4))*(SUM(E2:E4))^2-SUM(F2:F4)</f>
        <v>653866.66666666674</v>
      </c>
      <c r="H8" s="3">
        <f>+SUM(H2:H4)</f>
        <v>653900.43859649124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2" sqref="E2"/>
    </sheetView>
  </sheetViews>
  <sheetFormatPr baseColWidth="10" defaultRowHeight="15" x14ac:dyDescent="0.25"/>
  <cols>
    <col min="2" max="2" width="13.140625" bestFit="1" customWidth="1"/>
  </cols>
  <sheetData>
    <row r="1" spans="1:6" x14ac:dyDescent="0.25">
      <c r="A1" t="s">
        <v>11</v>
      </c>
      <c r="B1" s="2">
        <v>8327484</v>
      </c>
      <c r="D1" t="s">
        <v>16</v>
      </c>
      <c r="E1" s="7">
        <f>+$F$19/$B$1</f>
        <v>1.0729999999999997</v>
      </c>
    </row>
    <row r="2" spans="1:6" x14ac:dyDescent="0.25">
      <c r="A2" t="s">
        <v>12</v>
      </c>
      <c r="B2" s="2">
        <v>10</v>
      </c>
    </row>
    <row r="3" spans="1:6" x14ac:dyDescent="0.25">
      <c r="A3" t="s">
        <v>14</v>
      </c>
      <c r="B3" s="2">
        <v>100</v>
      </c>
    </row>
    <row r="4" spans="1:6" x14ac:dyDescent="0.25">
      <c r="A4" s="5" t="s">
        <v>7</v>
      </c>
      <c r="B4" s="5" t="s">
        <v>8</v>
      </c>
      <c r="C4" s="5" t="s">
        <v>9</v>
      </c>
      <c r="D4" s="5" t="s">
        <v>10</v>
      </c>
      <c r="E4" s="5" t="s">
        <v>13</v>
      </c>
      <c r="F4" s="5" t="s">
        <v>15</v>
      </c>
    </row>
    <row r="5" spans="1:6" x14ac:dyDescent="0.25">
      <c r="A5">
        <v>10</v>
      </c>
      <c r="B5" s="2">
        <v>59665</v>
      </c>
      <c r="C5" s="2">
        <v>72</v>
      </c>
      <c r="D5" s="4">
        <f>+$B$2*B5/$B$1</f>
        <v>7.1648291368677508E-2</v>
      </c>
      <c r="E5" s="4">
        <f>+$B$3/B5</f>
        <v>1.6760244699572614E-3</v>
      </c>
      <c r="F5" s="2">
        <f>+C5/(D5*E5)</f>
        <v>599578.84799999988</v>
      </c>
    </row>
    <row r="6" spans="1:6" x14ac:dyDescent="0.25">
      <c r="A6">
        <v>19</v>
      </c>
      <c r="B6" s="2">
        <v>26052</v>
      </c>
      <c r="C6" s="2">
        <v>83</v>
      </c>
      <c r="D6" s="4">
        <f t="shared" ref="D6:D18" si="0">+$B$2*B6/$B$1</f>
        <v>3.1284359117351654E-2</v>
      </c>
      <c r="E6" s="4">
        <f t="shared" ref="E6:E18" si="1">+$B$3/B6</f>
        <v>3.8384768923691078E-3</v>
      </c>
      <c r="F6" s="2">
        <f t="shared" ref="F6:F18" si="2">+C6/(D6*E6)</f>
        <v>691181.17200000002</v>
      </c>
    </row>
    <row r="7" spans="1:6" x14ac:dyDescent="0.25">
      <c r="A7">
        <v>86</v>
      </c>
      <c r="B7" s="2">
        <v>29885</v>
      </c>
      <c r="C7" s="2">
        <v>76</v>
      </c>
      <c r="D7" s="4">
        <f t="shared" si="0"/>
        <v>3.5887189936360128E-2</v>
      </c>
      <c r="E7" s="4">
        <f t="shared" si="1"/>
        <v>3.3461602810774638E-3</v>
      </c>
      <c r="F7" s="2">
        <f t="shared" si="2"/>
        <v>632888.78399999999</v>
      </c>
    </row>
    <row r="8" spans="1:6" x14ac:dyDescent="0.25">
      <c r="A8">
        <v>89</v>
      </c>
      <c r="B8" s="2">
        <v>15151</v>
      </c>
      <c r="C8" s="2">
        <v>74</v>
      </c>
      <c r="D8" s="4">
        <f t="shared" si="0"/>
        <v>1.8193970711922112E-2</v>
      </c>
      <c r="E8" s="4">
        <f t="shared" si="1"/>
        <v>6.6002244076298596E-3</v>
      </c>
      <c r="F8" s="2">
        <f t="shared" si="2"/>
        <v>616233.81599999999</v>
      </c>
    </row>
    <row r="9" spans="1:6" x14ac:dyDescent="0.25">
      <c r="A9">
        <v>101</v>
      </c>
      <c r="B9" s="2">
        <v>48839</v>
      </c>
      <c r="C9" s="2">
        <v>76</v>
      </c>
      <c r="D9" s="4">
        <f t="shared" si="0"/>
        <v>5.8647966180421361E-2</v>
      </c>
      <c r="E9" s="4">
        <f t="shared" si="1"/>
        <v>2.0475439710067773E-3</v>
      </c>
      <c r="F9" s="2">
        <f t="shared" si="2"/>
        <v>632888.78399999999</v>
      </c>
    </row>
    <row r="10" spans="1:6" x14ac:dyDescent="0.25">
      <c r="A10">
        <v>114</v>
      </c>
      <c r="B10" s="2">
        <v>230381</v>
      </c>
      <c r="C10" s="2">
        <v>81</v>
      </c>
      <c r="D10" s="4">
        <f t="shared" si="0"/>
        <v>0.27665138714166249</v>
      </c>
      <c r="E10" s="4">
        <f t="shared" si="1"/>
        <v>4.3406357295089441E-4</v>
      </c>
      <c r="F10" s="2">
        <f t="shared" si="2"/>
        <v>674526.20399999991</v>
      </c>
    </row>
    <row r="11" spans="1:6" x14ac:dyDescent="0.25">
      <c r="A11">
        <v>129</v>
      </c>
      <c r="B11" s="2">
        <v>27784</v>
      </c>
      <c r="C11" s="2">
        <v>74</v>
      </c>
      <c r="D11" s="4">
        <f t="shared" si="0"/>
        <v>3.3364219012609331E-2</v>
      </c>
      <c r="E11" s="4">
        <f t="shared" si="1"/>
        <v>3.5991937805931471E-3</v>
      </c>
      <c r="F11" s="2">
        <f t="shared" si="2"/>
        <v>616233.81599999999</v>
      </c>
    </row>
    <row r="12" spans="1:6" x14ac:dyDescent="0.25">
      <c r="A12">
        <v>133</v>
      </c>
      <c r="B12" s="2">
        <v>12639</v>
      </c>
      <c r="C12" s="2">
        <v>75</v>
      </c>
      <c r="D12" s="4">
        <f t="shared" si="0"/>
        <v>1.517745335806109E-2</v>
      </c>
      <c r="E12" s="4">
        <f t="shared" si="1"/>
        <v>7.9120183558825854E-3</v>
      </c>
      <c r="F12" s="2">
        <f t="shared" si="2"/>
        <v>624561.30000000005</v>
      </c>
    </row>
    <row r="13" spans="1:6" x14ac:dyDescent="0.25">
      <c r="A13">
        <v>157</v>
      </c>
      <c r="B13" s="2">
        <v>30355</v>
      </c>
      <c r="C13" s="2">
        <v>75</v>
      </c>
      <c r="D13" s="4">
        <f t="shared" si="0"/>
        <v>3.6451586097313429E-2</v>
      </c>
      <c r="E13" s="4">
        <f t="shared" si="1"/>
        <v>3.2943501894251359E-3</v>
      </c>
      <c r="F13" s="2">
        <f t="shared" si="2"/>
        <v>624561.29999999993</v>
      </c>
    </row>
    <row r="14" spans="1:6" x14ac:dyDescent="0.25">
      <c r="A14">
        <v>160</v>
      </c>
      <c r="B14" s="2">
        <v>13408</v>
      </c>
      <c r="C14" s="2">
        <v>80</v>
      </c>
      <c r="D14" s="4">
        <f t="shared" si="0"/>
        <v>1.6100901544812335E-2</v>
      </c>
      <c r="E14" s="4">
        <f t="shared" si="1"/>
        <v>7.4582338902147967E-3</v>
      </c>
      <c r="F14" s="2">
        <f t="shared" si="2"/>
        <v>666198.72</v>
      </c>
    </row>
    <row r="15" spans="1:6" x14ac:dyDescent="0.25">
      <c r="A15">
        <v>236</v>
      </c>
      <c r="B15" s="2">
        <v>87621</v>
      </c>
      <c r="C15" s="2">
        <v>79</v>
      </c>
      <c r="D15" s="4">
        <f t="shared" si="0"/>
        <v>0.10521905535933783</v>
      </c>
      <c r="E15" s="4">
        <f t="shared" si="1"/>
        <v>1.1412789171545634E-3</v>
      </c>
      <c r="F15" s="2">
        <f t="shared" si="2"/>
        <v>657871.23600000003</v>
      </c>
    </row>
    <row r="16" spans="1:6" x14ac:dyDescent="0.25">
      <c r="A16">
        <v>242</v>
      </c>
      <c r="B16" s="2">
        <v>18600</v>
      </c>
      <c r="C16" s="2">
        <v>75</v>
      </c>
      <c r="D16" s="4">
        <f t="shared" si="0"/>
        <v>2.2335677859002791E-2</v>
      </c>
      <c r="E16" s="4">
        <f t="shared" si="1"/>
        <v>5.3763440860215058E-3</v>
      </c>
      <c r="F16" s="2">
        <f t="shared" si="2"/>
        <v>624561.30000000005</v>
      </c>
    </row>
    <row r="17" spans="1:6" x14ac:dyDescent="0.25">
      <c r="A17">
        <v>266</v>
      </c>
      <c r="B17" s="2">
        <v>8664</v>
      </c>
      <c r="C17" s="2">
        <v>78</v>
      </c>
      <c r="D17" s="4">
        <f t="shared" si="0"/>
        <v>1.0404102847870978E-2</v>
      </c>
      <c r="E17" s="4">
        <f t="shared" si="1"/>
        <v>1.1542012927054479E-2</v>
      </c>
      <c r="F17" s="2">
        <f t="shared" si="2"/>
        <v>649543.75199999998</v>
      </c>
    </row>
    <row r="18" spans="1:6" x14ac:dyDescent="0.25">
      <c r="A18">
        <v>283</v>
      </c>
      <c r="B18" s="2">
        <v>9969</v>
      </c>
      <c r="C18" s="2">
        <v>75</v>
      </c>
      <c r="D18" s="4">
        <f t="shared" si="0"/>
        <v>1.1971202826688109E-2</v>
      </c>
      <c r="E18" s="4">
        <f t="shared" si="1"/>
        <v>1.0031096398836392E-2</v>
      </c>
      <c r="F18" s="2">
        <f t="shared" si="2"/>
        <v>624561.30000000005</v>
      </c>
    </row>
    <row r="19" spans="1:6" x14ac:dyDescent="0.25">
      <c r="B19" s="2">
        <f>+SUM(B5:B18)</f>
        <v>619013</v>
      </c>
      <c r="C19" s="2">
        <f>+SUM(C5:C18)</f>
        <v>1073</v>
      </c>
      <c r="F19" s="6">
        <f>SUM(F5:F18)</f>
        <v>8935390.3319999985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4.10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Czarnievicz</dc:creator>
  <cp:lastModifiedBy>Daniel Czarnievicz</cp:lastModifiedBy>
  <dcterms:created xsi:type="dcterms:W3CDTF">2017-06-09T18:17:26Z</dcterms:created>
  <dcterms:modified xsi:type="dcterms:W3CDTF">2017-06-13T00:01:10Z</dcterms:modified>
</cp:coreProperties>
</file>