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4895" windowHeight="793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4519"/>
</workbook>
</file>

<file path=xl/calcChain.xml><?xml version="1.0" encoding="utf-8"?>
<calcChain xmlns="http://schemas.openxmlformats.org/spreadsheetml/2006/main">
  <c r="A2" i="1"/>
  <c r="B2"/>
  <c r="C2"/>
  <c r="D2"/>
  <c r="E2"/>
  <c r="F2"/>
  <c r="G2"/>
  <c r="H2"/>
  <c r="I2"/>
  <c r="J2"/>
  <c r="K2"/>
  <c r="L2"/>
  <c r="B4"/>
  <c r="B8"/>
  <c r="A8"/>
  <c r="B6"/>
  <c r="A6"/>
  <c r="F4" l="1"/>
  <c r="F5" s="1"/>
</calcChain>
</file>

<file path=xl/sharedStrings.xml><?xml version="1.0" encoding="utf-8"?>
<sst xmlns="http://schemas.openxmlformats.org/spreadsheetml/2006/main" count="16" uniqueCount="16">
  <si>
    <t>名稱</t>
  </si>
  <si>
    <t>代碼</t>
  </si>
  <si>
    <t>時間</t>
  </si>
  <si>
    <t>買價</t>
  </si>
  <si>
    <t>賣價</t>
  </si>
  <si>
    <t>成交價</t>
  </si>
  <si>
    <t>漲跌</t>
  </si>
  <si>
    <t>成交量</t>
  </si>
  <si>
    <t>開盤價</t>
  </si>
  <si>
    <t>最高價</t>
  </si>
  <si>
    <t>最低價</t>
  </si>
  <si>
    <t>昨收</t>
  </si>
  <si>
    <t>目前報價-橡膠</t>
  </si>
  <si>
    <t>目前時間</t>
    <phoneticPr fontId="1" type="noConversion"/>
  </si>
  <si>
    <t>橡膠第一盤時間</t>
    <phoneticPr fontId="2" type="noConversion"/>
  </si>
  <si>
    <t>橡膠第二盤時間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</si>
</sst>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h:mm:ss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18" fontId="0" fillId="5" borderId="0" xfId="0" applyNumberFormat="1" applyFill="1" applyAlignment="1">
      <alignment vertical="center"/>
    </xf>
    <xf numFmtId="176" fontId="0" fillId="2" borderId="0" xfId="0" applyNumberFormat="1" applyFill="1">
      <alignment vertical="center"/>
    </xf>
    <xf numFmtId="0" fontId="0" fillId="5" borderId="0" xfId="0" applyFill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externalLink1.xml><?xml version="1.0" encoding="utf-8"?>
<externalLink xmlns="http://schemas.openxmlformats.org/spreadsheetml/2006/main">
  <ddeLink xmlns:r="http://schemas.openxmlformats.org/officeDocument/2006/relationships" ddeService="MMSDDE" ddeTopic="FUSA">
    <ddeItems>
      <ddeItem name="JRU&amp;.101" advise="1">
        <values>
          <value>
            <val>203.7</val>
          </value>
        </values>
      </ddeItem>
      <ddeItem name="JRU&amp;.1018" advise="1">
        <values>
          <value t="str">
            <val>JRU&amp;</val>
          </value>
        </values>
      </ddeItem>
      <ddeItem name="JRU&amp;.102" advise="1">
        <values>
          <value>
            <val>203.8</val>
          </value>
        </values>
      </ddeItem>
      <ddeItem name="JRU&amp;.125" advise="1">
        <values>
          <value>
            <val>203.7</val>
          </value>
        </values>
      </ddeItem>
      <ddeItem name="JRU&amp;.126" advise="1">
        <values>
          <value>
            <val>202</val>
          </value>
        </values>
      </ddeItem>
      <ddeItem name="JRU&amp;.129" advise="1">
        <values>
          <value>
            <val>202</val>
          </value>
        </values>
      </ddeItem>
      <ddeItem name="JRU&amp;.130" advise="1">
        <values>
          <value>
            <val>203.9</val>
          </value>
        </values>
      </ddeItem>
      <ddeItem name="JRU&amp;.131" advise="1">
        <values>
          <value>
            <val>200.5</val>
          </value>
        </values>
      </ddeItem>
      <ddeItem name="JRU&amp;.143" advise="1">
        <values>
          <value>
            <val>104709</val>
          </value>
        </values>
      </ddeItem>
      <ddeItem name="JRU&amp;.184" advise="1">
        <values>
          <value>
            <val>1.7</val>
          </value>
        </values>
      </ddeItem>
      <ddeItem name="JRU&amp;.2020" advise="1">
        <values>
          <value t="str">
            <val>橡膠1002</val>
          </value>
        </values>
      </ddeItem>
      <ddeItem name="JRU&amp;.404" advise="1">
        <values>
          <value>
            <val>6455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>
      <selection activeCell="F3" sqref="F3"/>
    </sheetView>
  </sheetViews>
  <sheetFormatPr defaultRowHeight="16.5"/>
  <cols>
    <col min="1" max="1" width="10.5" customWidth="1"/>
    <col min="2" max="2" width="11" customWidth="1"/>
    <col min="5" max="5" width="14.37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tr">
        <f>[1]!'JRU&amp;.2020'</f>
        <v>橡膠1002</v>
      </c>
      <c r="B2" t="str">
        <f>[1]!'JRU&amp;.1018'</f>
        <v>JRU&amp;</v>
      </c>
      <c r="C2">
        <f>[1]!'JRU&amp;.143'</f>
        <v>104709</v>
      </c>
      <c r="D2">
        <f>[1]!'JRU&amp;.101'</f>
        <v>203.7</v>
      </c>
      <c r="E2">
        <f>[1]!'JRU&amp;.102'</f>
        <v>203.8</v>
      </c>
      <c r="F2">
        <f>[1]!'JRU&amp;.125'</f>
        <v>203.7</v>
      </c>
      <c r="G2">
        <f>[1]!'JRU&amp;.184'</f>
        <v>1.7</v>
      </c>
      <c r="H2">
        <f>[1]!'JRU&amp;.404'</f>
        <v>6455</v>
      </c>
      <c r="I2">
        <f>[1]!'JRU&amp;.126'</f>
        <v>202</v>
      </c>
      <c r="J2">
        <f>[1]!'JRU&amp;.130'</f>
        <v>203.9</v>
      </c>
      <c r="K2">
        <f>[1]!'JRU&amp;.131'</f>
        <v>200.5</v>
      </c>
      <c r="L2">
        <f>[1]!'JRU&amp;.129'</f>
        <v>202</v>
      </c>
    </row>
    <row r="3" spans="1:1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>
      <c r="A4" s="1" t="s">
        <v>13</v>
      </c>
      <c r="B4" s="5">
        <f ca="1">TIMEVALUE((TEXT(NOW(),"h:mm:ss AM/PM")))</f>
        <v>0.40760416666666671</v>
      </c>
      <c r="C4" s="1"/>
      <c r="D4" s="1"/>
      <c r="E4" s="1"/>
      <c r="F4" s="1">
        <f>IF(H3&gt;H2+10,F3,F2)</f>
        <v>203.7</v>
      </c>
      <c r="G4" s="1"/>
      <c r="H4" s="1"/>
      <c r="I4" s="1"/>
      <c r="J4" s="1"/>
      <c r="K4" s="1"/>
      <c r="L4" s="1"/>
    </row>
    <row r="5" spans="1:12">
      <c r="A5" s="6" t="s">
        <v>14</v>
      </c>
      <c r="B5" s="6"/>
      <c r="E5" s="1" t="s">
        <v>12</v>
      </c>
      <c r="F5" s="1">
        <f ca="1">IF(OR(AND(B4&gt;=A6,B4&lt;B6),AND(B4&gt;=A8,B4&lt;B8)),F4,"")</f>
        <v>203.7</v>
      </c>
    </row>
    <row r="6" spans="1:12">
      <c r="A6" s="4">
        <f>TIME(8,0,0)</f>
        <v>0.33333333333333331</v>
      </c>
      <c r="B6" s="4">
        <f>TIME(14,30,0)</f>
        <v>0.60416666666666663</v>
      </c>
    </row>
    <row r="7" spans="1:12">
      <c r="A7" s="6" t="s">
        <v>15</v>
      </c>
      <c r="B7" s="6"/>
    </row>
    <row r="8" spans="1:12">
      <c r="A8" s="4">
        <f>TIME(16,0,0)</f>
        <v>0.66666666666666663</v>
      </c>
      <c r="B8" s="4">
        <f>TIME(18,0,0)</f>
        <v>0.75</v>
      </c>
    </row>
  </sheetData>
  <mergeCells count="2">
    <mergeCell ref="A5:B5"/>
    <mergeCell ref="A7:B7"/>
  </mergeCells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NEFUser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NEFUser</dc:creator>
  <cp:lastModifiedBy>NEFUser</cp:lastModifiedBy>
  <dcterms:created xsi:type="dcterms:W3CDTF">2009-07-17T00:43:03Z</dcterms:created>
  <dcterms:modified xsi:type="dcterms:W3CDTF">2009-08-26T01:47:14Z</dcterms:modified>
</cp:coreProperties>
</file>