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79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/>
</workbook>
</file>

<file path=xl/calcChain.xml><?xml version="1.0" encoding="utf-8"?>
<calcChain xmlns="http://schemas.openxmlformats.org/spreadsheetml/2006/main">
  <c r="M2" i="1"/>
  <c r="K2"/>
  <c r="J2"/>
  <c r="I2"/>
  <c r="L2"/>
  <c r="G2"/>
  <c r="H2"/>
  <c r="F2"/>
  <c r="E2"/>
  <c r="D2"/>
  <c r="A2"/>
  <c r="L3"/>
  <c r="K3"/>
  <c r="J3"/>
  <c r="I3"/>
  <c r="H3"/>
  <c r="G3"/>
  <c r="F3"/>
  <c r="E3"/>
  <c r="D3"/>
  <c r="C3"/>
  <c r="B3"/>
  <c r="A3"/>
  <c r="B4"/>
  <c r="B8"/>
  <c r="A8"/>
  <c r="B6"/>
  <c r="A6"/>
  <c r="F4" l="1"/>
  <c r="F5" s="1"/>
</calcChain>
</file>

<file path=xl/sharedStrings.xml><?xml version="1.0" encoding="utf-8"?>
<sst xmlns="http://schemas.openxmlformats.org/spreadsheetml/2006/main" count="17" uniqueCount="17">
  <si>
    <t>名稱</t>
  </si>
  <si>
    <t>代碼</t>
  </si>
  <si>
    <t>時間</t>
  </si>
  <si>
    <t>買價</t>
  </si>
  <si>
    <t>賣價</t>
  </si>
  <si>
    <t>成交價</t>
  </si>
  <si>
    <t>漲跌</t>
  </si>
  <si>
    <t>成交量</t>
  </si>
  <si>
    <t>開盤價</t>
  </si>
  <si>
    <t>最高價</t>
  </si>
  <si>
    <t>最低價</t>
  </si>
  <si>
    <t>昨收</t>
  </si>
  <si>
    <t>目前報價-橡膠</t>
  </si>
  <si>
    <t>目前時間</t>
    <phoneticPr fontId="1" type="noConversion"/>
  </si>
  <si>
    <t>橡膠第一盤時間</t>
    <phoneticPr fontId="2" type="noConversion"/>
  </si>
  <si>
    <t>橡膠第二盤時間</t>
    <phoneticPr fontId="2" type="noConversion"/>
  </si>
  <si>
    <t>現量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</si>
</sst>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:ss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8" fontId="0" fillId="4" borderId="0" xfId="0" applyNumberFormat="1" applyFill="1" applyAlignment="1">
      <alignment vertical="center"/>
    </xf>
    <xf numFmtId="176" fontId="0" fillId="2" borderId="0" xfId="0" applyNumberFormat="1" applyFill="1">
      <alignment vertical="center"/>
    </xf>
    <xf numFmtId="0" fontId="0" fillId="4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MMSDDE" ddeTopic="FUSA">
    <ddeItems>
      <ddeItem name="JRU&amp;.101" advise="1">
        <values>
          <value>
            <val>263.39999999999998</val>
          </value>
        </values>
      </ddeItem>
      <ddeItem name="JRU&amp;.1018" advise="1">
        <values>
          <value t="str">
            <val>JRU&amp;</val>
          </value>
        </values>
      </ddeItem>
      <ddeItem name="JRU&amp;.102" advise="1">
        <values>
          <value>
            <val>263.60000000000002</val>
          </value>
        </values>
      </ddeItem>
      <ddeItem name="JRU&amp;.125" advise="1">
        <values>
          <value>
            <val>263.60000000000002</val>
          </value>
        </values>
      </ddeItem>
      <ddeItem name="JRU&amp;.126" advise="1">
        <values>
          <value>
            <val>263.3</val>
          </value>
        </values>
      </ddeItem>
      <ddeItem name="JRU&amp;.129" advise="1">
        <values>
          <value>
            <val>262.5</val>
          </value>
        </values>
      </ddeItem>
      <ddeItem name="JRU&amp;.130" advise="1">
        <values>
          <value>
            <val>264.7</val>
          </value>
        </values>
      </ddeItem>
      <ddeItem name="JRU&amp;.131" advise="1">
        <values>
          <value>
            <val>262.39999999999998</val>
          </value>
        </values>
      </ddeItem>
      <ddeItem name="JRU&amp;.143" advise="1">
        <values>
          <value>
            <val>185956</val>
          </value>
        </values>
      </ddeItem>
      <ddeItem name="JRU&amp;.184" advise="1">
        <values>
          <value>
            <val>1.1000000000000001</val>
          </value>
        </values>
      </ddeItem>
      <ddeItem name="JRU&amp;.2020" advise="1">
        <values>
          <value t="str">
            <val>橡膠1005</val>
          </value>
        </values>
      </ddeItem>
      <ddeItem name="JRU&amp;.404" advise="1">
        <values>
          <value>
            <val>1550</val>
          </value>
        </values>
      </ddeItem>
      <ddeItem name="StdDocumentName" ole="1" advise="1"/>
    </ddeItems>
  </ddeLink>
</externalLink>
</file>

<file path=xl/externalLinks/externalLink2.xml><?xml version="1.0" encoding="utf-8"?>
<externalLink xmlns="http://schemas.openxmlformats.org/spreadsheetml/2006/main">
  <ddeLink xmlns:r="http://schemas.openxmlformats.org/officeDocument/2006/relationships" ddeService="TCGQ" ddeTopic="ICE.TOCOM.RUBBER.201005">
    <ddeItems>
      <ddeItem name="_xlbgnm.p10" advise="1">
        <values>
          <value>
            <val>262.39999999999998</val>
          </value>
        </values>
      </ddeItem>
      <ddeItem name="_xlbgnm.p15" advise="1">
        <values>
          <value>
            <val>261.89999999999998</val>
          </value>
        </values>
      </ddeItem>
      <ddeItem name="_xlbgnm.p3" advise="1">
        <values>
          <value>
            <val>263.60000000000002</val>
          </value>
        </values>
      </ddeItem>
      <ddeItem name="_xlbgnm.p30" advise="1">
        <values>
          <value>
            <val>263.39999999999998</val>
          </value>
        </values>
      </ddeItem>
      <ddeItem name="_xlbgnm.p5" advise="1">
        <values>
          <value>
            <val>2.7</val>
          </value>
        </values>
      </ddeItem>
      <ddeItem name="_xlbgnm.p50" advise="1">
        <values>
          <value>
            <val>263.60000000000002</val>
          </value>
        </values>
      </ddeItem>
      <ddeItem name="_xlbgnm.p8" advise="1">
        <values>
          <value>
            <val>263.3</val>
          </value>
        </values>
      </ddeItem>
      <ddeItem name="_xlbgnm.p9" advise="1">
        <values>
          <value>
            <val>264.7</val>
          </value>
        </values>
      </ddeItem>
      <ddeItem name="_xlbgnm.s1" advise="1">
        <values>
          <value t="str">
            <val>橡膠201005</val>
          </value>
        </values>
      </ddeItem>
      <ddeItem name="StdDocumentName" ole="1" advise="1"/>
      <ddeItem name="_xlbgnm.v4" advise="1">
        <values>
          <value>
            <val>1</val>
          </value>
        </values>
      </ddeItem>
      <ddeItem name="_xlbgnm.v6" advise="1">
        <values>
          <value>
            <val>1550</val>
          </value>
        </values>
      </ddeItem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C2" sqref="C2"/>
    </sheetView>
  </sheetViews>
  <sheetFormatPr defaultRowHeight="16.5"/>
  <cols>
    <col min="1" max="1" width="10.5" customWidth="1"/>
    <col min="2" max="2" width="11" customWidth="1"/>
    <col min="5" max="5" width="14.3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</row>
    <row r="2" spans="1:13">
      <c r="A2" t="str">
        <f>[2]!_xlbgnm.s1</f>
        <v>橡膠201005</v>
      </c>
      <c r="D2">
        <f>[2]!_xlbgnm.p30</f>
        <v>263.39999999999998</v>
      </c>
      <c r="E2">
        <f>[2]!_xlbgnm.p50</f>
        <v>263.60000000000002</v>
      </c>
      <c r="F2">
        <f>[2]!_xlbgnm.p3</f>
        <v>263.60000000000002</v>
      </c>
      <c r="G2">
        <f>[2]!_xlbgnm.p5</f>
        <v>2.7</v>
      </c>
      <c r="H2">
        <f>[2]!_xlbgnm.v6</f>
        <v>1550</v>
      </c>
      <c r="I2">
        <f>[2]!_xlbgnm.p8</f>
        <v>263.3</v>
      </c>
      <c r="J2">
        <f>[2]!_xlbgnm.p9</f>
        <v>264.7</v>
      </c>
      <c r="K2">
        <f>[2]!_xlbgnm.p10</f>
        <v>262.39999999999998</v>
      </c>
      <c r="L2">
        <f>[2]!_xlbgnm.p15</f>
        <v>261.89999999999998</v>
      </c>
      <c r="M2">
        <f>[2]!_xlbgnm.v4</f>
        <v>1</v>
      </c>
    </row>
    <row r="3" spans="1:13">
      <c r="A3" t="str">
        <f>[1]!'JRU&amp;.2020'</f>
        <v>橡膠1005</v>
      </c>
      <c r="B3" t="str">
        <f>[1]!'JRU&amp;.1018'</f>
        <v>JRU&amp;</v>
      </c>
      <c r="C3">
        <f>[1]!'JRU&amp;.143'</f>
        <v>185956</v>
      </c>
      <c r="D3">
        <f>[1]!'JRU&amp;.101'</f>
        <v>263.39999999999998</v>
      </c>
      <c r="E3">
        <f>[1]!'JRU&amp;.102'</f>
        <v>263.60000000000002</v>
      </c>
      <c r="F3">
        <f>[1]!'JRU&amp;.125'</f>
        <v>263.60000000000002</v>
      </c>
      <c r="G3">
        <f>[1]!'JRU&amp;.184'</f>
        <v>1.1000000000000001</v>
      </c>
      <c r="H3">
        <f>[1]!'JRU&amp;.404'</f>
        <v>1550</v>
      </c>
      <c r="I3">
        <f>[1]!'JRU&amp;.126'</f>
        <v>263.3</v>
      </c>
      <c r="J3">
        <f>[1]!'JRU&amp;.130'</f>
        <v>264.7</v>
      </c>
      <c r="K3">
        <f>[1]!'JRU&amp;.131'</f>
        <v>262.39999999999998</v>
      </c>
      <c r="L3">
        <f>[1]!'JRU&amp;.129'</f>
        <v>262.5</v>
      </c>
    </row>
    <row r="4" spans="1:13">
      <c r="A4" s="1" t="s">
        <v>13</v>
      </c>
      <c r="B4" s="4">
        <f ca="1">TIMEVALUE((TEXT(NOW(),"h:mm:ss AM/PM")))</f>
        <v>2.5358796296296296E-2</v>
      </c>
      <c r="C4" s="1"/>
      <c r="D4" s="1"/>
      <c r="E4" s="1"/>
      <c r="F4" s="1">
        <f>IF(H3&gt;H2+10,F3,F2)</f>
        <v>263.60000000000002</v>
      </c>
      <c r="G4" s="1"/>
      <c r="H4" s="1"/>
      <c r="I4" s="1"/>
      <c r="J4" s="1"/>
      <c r="K4" s="1"/>
      <c r="L4" s="1"/>
    </row>
    <row r="5" spans="1:13">
      <c r="A5" s="5" t="s">
        <v>14</v>
      </c>
      <c r="B5" s="5"/>
      <c r="E5" s="1" t="s">
        <v>12</v>
      </c>
      <c r="F5" s="1" t="str">
        <f ca="1">IF(OR(AND(B4&gt;=A6,B4&lt;B6),AND(B4&gt;=A8,B4&lt;B8)),F4,"")</f>
        <v/>
      </c>
    </row>
    <row r="6" spans="1:13">
      <c r="A6" s="3">
        <f>TIME(8,0,0)</f>
        <v>0.33333333333333331</v>
      </c>
      <c r="B6" s="3">
        <f>TIME(14,30,0)</f>
        <v>0.60416666666666663</v>
      </c>
    </row>
    <row r="7" spans="1:13">
      <c r="A7" s="5" t="s">
        <v>15</v>
      </c>
      <c r="B7" s="5"/>
    </row>
    <row r="8" spans="1:13">
      <c r="A8" s="3">
        <f>TIME(16,0,0)</f>
        <v>0.66666666666666663</v>
      </c>
      <c r="B8" s="3">
        <f>TIME(18,0,0)</f>
        <v>0.75</v>
      </c>
    </row>
  </sheetData>
  <mergeCells count="2">
    <mergeCell ref="A5:B5"/>
    <mergeCell ref="A7:B7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NEFUser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NEFUser</dc:creator>
  <cp:lastModifiedBy>NEFUser</cp:lastModifiedBy>
  <dcterms:created xsi:type="dcterms:W3CDTF">2009-07-17T00:43:03Z</dcterms:created>
  <dcterms:modified xsi:type="dcterms:W3CDTF">2009-12-04T16:36:56Z</dcterms:modified>
</cp:coreProperties>
</file>