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銀行帳目" sheetId="8" r:id="rId1"/>
    <sheet name="交屋後明細" sheetId="6" r:id="rId2"/>
    <sheet name="交屋前支出" sheetId="7" r:id="rId3"/>
    <sheet name="借款" sheetId="3" r:id="rId4"/>
    <sheet name="財務報表" sheetId="9" r:id="rId5"/>
  </sheets>
  <externalReferences>
    <externalReference r:id="rId6"/>
  </externalReferences>
  <definedNames>
    <definedName name="_xlnm._FilterDatabase" localSheetId="1" hidden="1">交屋後明細!$A$2:$K$411</definedName>
    <definedName name="_xlnm._FilterDatabase" localSheetId="0" hidden="1">銀行帳目!$A$2:$J$410</definedName>
  </definedNames>
  <calcPr calcId="125725"/>
</workbook>
</file>

<file path=xl/calcChain.xml><?xml version="1.0" encoding="utf-8"?>
<calcChain xmlns="http://schemas.openxmlformats.org/spreadsheetml/2006/main">
  <c r="D2" i="9"/>
  <c r="D3" s="1"/>
  <c r="D4" s="1"/>
  <c r="D5" s="1"/>
  <c r="D6" s="1"/>
  <c r="D7" s="1"/>
  <c r="K2"/>
  <c r="K3" s="1"/>
  <c r="K4" s="1"/>
  <c r="K5" s="1"/>
  <c r="K6" s="1"/>
  <c r="K7" s="1"/>
  <c r="O2"/>
  <c r="R13"/>
  <c r="N2" l="1"/>
  <c r="J2"/>
  <c r="F3"/>
  <c r="J3" s="1"/>
  <c r="Q13"/>
  <c r="R2"/>
  <c r="Q2"/>
  <c r="P2"/>
  <c r="E3"/>
  <c r="N3" l="1"/>
  <c r="O3"/>
  <c r="F4"/>
  <c r="J4" s="1"/>
  <c r="P3"/>
  <c r="Q14"/>
  <c r="R14"/>
  <c r="E4"/>
  <c r="R3"/>
  <c r="Q3"/>
  <c r="F5" l="1"/>
  <c r="J5" s="1"/>
  <c r="R4"/>
  <c r="O4"/>
  <c r="N4"/>
  <c r="R15"/>
  <c r="E5"/>
  <c r="P4"/>
  <c r="Q15"/>
  <c r="Q4"/>
  <c r="R5" l="1"/>
  <c r="F6"/>
  <c r="J6" s="1"/>
  <c r="O5"/>
  <c r="N5"/>
  <c r="Q5"/>
  <c r="Q16"/>
  <c r="R16"/>
  <c r="E6"/>
  <c r="P5"/>
  <c r="F7" l="1"/>
  <c r="J7" s="1"/>
  <c r="O6"/>
  <c r="R6"/>
  <c r="N6"/>
  <c r="Q17"/>
  <c r="E7"/>
  <c r="P6"/>
  <c r="R17"/>
  <c r="Q6"/>
  <c r="E1" i="7"/>
  <c r="D1"/>
  <c r="C1"/>
  <c r="E1" i="3"/>
  <c r="D1"/>
  <c r="D1" i="6"/>
  <c r="D1" i="8"/>
  <c r="C1"/>
  <c r="B1" s="1"/>
  <c r="C1" i="6"/>
  <c r="F246"/>
  <c r="F1" s="1"/>
  <c r="F246" i="8"/>
  <c r="F1" s="1"/>
  <c r="N7" i="9" l="1"/>
  <c r="K24"/>
  <c r="O7"/>
  <c r="M27"/>
  <c r="M24"/>
  <c r="R7"/>
  <c r="Q7"/>
  <c r="R18"/>
  <c r="M18"/>
  <c r="M21" s="1"/>
  <c r="Q18"/>
  <c r="P7"/>
  <c r="E1" i="6"/>
  <c r="E1" i="8"/>
</calcChain>
</file>

<file path=xl/sharedStrings.xml><?xml version="1.0" encoding="utf-8"?>
<sst xmlns="http://schemas.openxmlformats.org/spreadsheetml/2006/main" count="1017" uniqueCount="361">
  <si>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</si>
  <si>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</si>
  <si>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</si>
  <si>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</si>
  <si>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</si>
  <si>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</si>
  <si>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</si>
  <si>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</si>
  <si>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</si>
  <si>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</si>
  <si>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</si>
  <si>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</si>
  <si>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</si>
  <si>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</si>
  <si>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</si>
  <si>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</si>
  <si>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</si>
  <si>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</si>
  <si>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</si>
  <si>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</si>
  <si>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</si>
  <si>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</si>
  <si>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</si>
  <si>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</si>
  <si>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</si>
  <si>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</si>
  <si>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</si>
  <si>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</si>
  <si>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</si>
  <si>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</si>
  <si>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</si>
  <si>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</si>
  <si>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</si>
  <si>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</si>
  <si>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</si>
  <si>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</si>
  <si>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</si>
  <si>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</si>
  <si>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</si>
  <si>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</si>
  <si>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</si>
  <si>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</si>
  <si>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</si>
  <si>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</si>
  <si>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</si>
  <si>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</si>
  <si>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</si>
  <si>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</si>
  <si>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</si>
  <si>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</si>
  <si>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</si>
  <si>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</si>
  <si>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</si>
  <si>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</si>
  <si>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</si>
  <si>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</si>
  <si>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</si>
  <si>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</si>
  <si>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</si>
  <si>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</si>
  <si>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</si>
  <si>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</si>
  <si>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</si>
  <si>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</si>
  <si>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</si>
  <si>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</si>
  <si>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</si>
  <si>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</si>
  <si>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</si>
  <si>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</si>
  <si>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</si>
  <si>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</si>
  <si>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</si>
  <si>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</si>
  <si>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</si>
  <si>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</si>
  <si>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</si>
  <si>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</si>
  <si>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</si>
  <si>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</si>
  <si>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</si>
  <si>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</si>
  <si>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</si>
  <si>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</si>
  <si>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</si>
  <si>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</si>
  <si>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</si>
  <si>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</si>
  <si>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</si>
  <si>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</si>
  <si>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</si>
  <si>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</si>
  <si>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</si>
  <si>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</si>
  <si>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</si>
  <si>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</si>
  <si>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</si>
  <si>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</si>
  <si>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</si>
  <si>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</si>
  <si>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</si>
  <si>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</si>
  <si>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</si>
  <si>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</si>
  <si>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</si>
  <si>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</si>
  <si>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</si>
  <si>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</si>
  <si>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</si>
  <si>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</si>
  <si>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</si>
  <si>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</si>
  <si>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</si>
  <si>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</si>
  <si>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</si>
  <si>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</si>
  <si>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</si>
  <si>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</si>
  <si>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</si>
  <si>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</si>
  <si>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</si>
  <si>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</si>
  <si>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</si>
  <si>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</si>
  <si>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</si>
  <si>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</si>
  <si>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</si>
  <si>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</si>
  <si>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</si>
  <si>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</si>
  <si>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</si>
  <si>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</si>
  <si>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</si>
  <si>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</si>
  <si>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</si>
  <si>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</si>
  <si>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</si>
  <si>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</si>
  <si>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</si>
  <si>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</si>
  <si>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</si>
  <si>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</si>
  <si>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</si>
  <si>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</si>
  <si>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</si>
  <si>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</si>
  <si>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</si>
  <si>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</si>
  <si>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</si>
  <si>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</si>
  <si>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</si>
  <si>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</si>
  <si>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</si>
  <si>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</si>
  <si>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</si>
  <si>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</si>
  <si>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</si>
  <si>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</si>
  <si>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</si>
  <si>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</si>
  <si>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</si>
  <si>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</si>
  <si>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</si>
  <si>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</si>
  <si>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</si>
  <si>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</si>
  <si>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</si>
  <si>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</si>
  <si>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</si>
  <si>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</si>
  <si>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</si>
  <si>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</si>
  <si>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</si>
  <si>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</si>
  <si>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</si>
  <si>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</si>
  <si>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</si>
  <si>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</si>
  <si>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</si>
  <si>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</si>
  <si>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</si>
  <si>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</si>
  <si>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</si>
  <si>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</si>
  <si>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</si>
  <si>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</si>
  <si>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</si>
  <si>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</si>
  <si>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</si>
  <si>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</si>
  <si>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</si>
  <si>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</si>
  <si>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</si>
  <si>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</si>
  <si>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</si>
  <si>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</si>
  <si>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</si>
  <si>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</si>
  <si>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</si>
  <si>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</si>
  <si>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</si>
  <si>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</si>
  <si>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</si>
  <si>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</si>
  <si>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</si>
  <si>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</si>
  <si>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</si>
  <si>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</si>
  <si>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</si>
  <si>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</si>
  <si>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</si>
  <si>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</si>
  <si>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</si>
  <si>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</si>
  <si>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</si>
  <si>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</si>
  <si>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</si>
  <si>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</si>
  <si>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</si>
  <si>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</si>
  <si>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</si>
  <si>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</si>
  <si>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</si>
  <si>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</si>
  <si>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</si>
  <si>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</si>
  <si>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</si>
  <si>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</si>
  <si>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</si>
  <si>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</si>
  <si>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</si>
  <si>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</si>
  <si>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</si>
  <si>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</si>
  <si>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</si>
  <si>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</si>
  <si>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</si>
  <si>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</si>
  <si>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</si>
  <si>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</si>
  <si>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</si>
  <si>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</si>
  <si>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</si>
  <si>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</si>
  <si>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</si>
  <si>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</si>
  <si>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</si>
  <si>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</si>
  <si>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</si>
  <si>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</si>
  <si>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</si>
  <si>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</si>
  <si>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</si>
  <si>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</si>
  <si>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</si>
  <si>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</si>
  <si>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</si>
  <si>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</si>
  <si>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</si>
  <si>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</si>
  <si>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</si>
  <si>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</si>
  <si>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</si>
  <si>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</si>
  <si>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</si>
  <si>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</si>
  <si>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</si>
  <si>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</si>
  <si>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</si>
  <si>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</si>
  <si>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</si>
  <si>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2015/7/1~2016/6/30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</si>
  <si>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</si>
  <si>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</si>
  <si>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</si>
  <si>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</si>
  <si>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</si>
  <si>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</si>
  <si>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</si>
  <si>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</si>
  <si>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</si>
  <si>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</si>
  <si>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</si>
  <si>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</si>
  <si>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</si>
  <si>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</si>
  <si>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</si>
  <si>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</si>
  <si>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</si>
  <si>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</si>
  <si>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</si>
  <si>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</si>
  <si>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</si>
  <si>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</si>
  <si>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</si>
  <si>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</si>
  <si>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</si>
  <si>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</si>
  <si>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</si>
  <si>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</si>
  <si>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</si>
  <si>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</si>
  <si>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</si>
  <si>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</si>
  <si>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</si>
  <si>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</si>
  <si>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</si>
  <si>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</si>
  <si>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</si>
  <si>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</si>
  <si>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</si>
  <si>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</si>
  <si>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</si>
  <si>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</si>
  <si>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</si>
  <si>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</si>
  <si>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</si>
  <si>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有線電視費12~1月</t>
    <phoneticPr fontId="1" type="noConversion"/>
  </si>
  <si>
    <t>多繳1個月，到時要去退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</si>
  <si>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</si>
  <si>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</si>
  <si>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</si>
  <si>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</si>
  <si>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</si>
  <si>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</si>
  <si>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</si>
  <si>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</si>
  <si>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</si>
  <si>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</si>
  <si>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債務(最高)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</si>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</sst>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74666752"/>
        <c:axId val="74668288"/>
      </c:lineChart>
      <c:catAx>
        <c:axId val="74666752"/>
        <c:scaling>
          <c:orientation val="minMax"/>
        </c:scaling>
        <c:axPos val="b"/>
        <c:tickLblPos val="nextTo"/>
        <c:crossAx val="74668288"/>
        <c:crosses val="autoZero"/>
        <c:auto val="1"/>
        <c:lblAlgn val="ctr"/>
        <c:lblOffset val="100"/>
      </c:catAx>
      <c:valAx>
        <c:axId val="74668288"/>
        <c:scaling>
          <c:orientation val="minMax"/>
        </c:scaling>
        <c:axPos val="l"/>
        <c:majorGridlines/>
        <c:numFmt formatCode="General" sourceLinked="1"/>
        <c:tickLblPos val="nextTo"/>
        <c:crossAx val="7466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9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6131;&#32000;&#37636;-&#32929;&#31080;&#27402;&#35657;&#21644;&#20844;&#21496;&#24115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老婆合資(投資)"/>
      <sheetName val="股票獲利曲線"/>
      <sheetName val="股份統計"/>
      <sheetName val="公司資金"/>
      <sheetName val="專案收入"/>
      <sheetName val="福利金"/>
    </sheetNames>
    <sheetDataSet>
      <sheetData sheetId="0" refreshError="1"/>
      <sheetData sheetId="1">
        <row r="1">
          <cell r="B1" t="str">
            <v>結算損益</v>
          </cell>
          <cell r="C1" t="str">
            <v>現金股利</v>
          </cell>
          <cell r="D1" t="str">
            <v>累計盈餘</v>
          </cell>
        </row>
        <row r="2">
          <cell r="A2" t="str">
            <v>2010</v>
          </cell>
          <cell r="B2">
            <v>29983</v>
          </cell>
          <cell r="D2">
            <v>29983</v>
          </cell>
        </row>
        <row r="3">
          <cell r="A3" t="str">
            <v>2011</v>
          </cell>
          <cell r="B3">
            <v>20086</v>
          </cell>
          <cell r="D3">
            <v>50069</v>
          </cell>
        </row>
        <row r="4">
          <cell r="A4" t="str">
            <v>2012</v>
          </cell>
          <cell r="B4">
            <v>-17592</v>
          </cell>
          <cell r="D4">
            <v>32477</v>
          </cell>
        </row>
        <row r="5">
          <cell r="A5" t="str">
            <v>2013</v>
          </cell>
          <cell r="B5">
            <v>37434</v>
          </cell>
          <cell r="C5">
            <v>9561</v>
          </cell>
          <cell r="D5">
            <v>69911</v>
          </cell>
        </row>
        <row r="6">
          <cell r="A6" t="str">
            <v>2014</v>
          </cell>
          <cell r="B6">
            <v>327767</v>
          </cell>
          <cell r="C6">
            <v>78922</v>
          </cell>
          <cell r="D6">
            <v>397678</v>
          </cell>
        </row>
        <row r="7">
          <cell r="A7" t="str">
            <v>2015</v>
          </cell>
          <cell r="B7">
            <v>1892186</v>
          </cell>
          <cell r="C7">
            <v>313669</v>
          </cell>
          <cell r="D7">
            <v>2289864</v>
          </cell>
        </row>
        <row r="8">
          <cell r="A8" t="str">
            <v>2016</v>
          </cell>
          <cell r="C8">
            <v>411500</v>
          </cell>
          <cell r="D8">
            <v>2289864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FFC000"/>
  </sheetPr>
  <dimension ref="A1:J410"/>
  <sheetViews>
    <sheetView workbookViewId="0">
      <pane ySplit="2" topLeftCell="A3" activePane="bottomLeft" state="frozen"/>
      <selection pane="bottomLeft" activeCell="E11" sqref="E11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</f>
        <v>217994</v>
      </c>
      <c r="C1" s="2">
        <f>SUBTOTAL(9,C3:C1009)</f>
        <v>316291</v>
      </c>
      <c r="D1" s="6">
        <f>SUBTOTAL(9,D3:D1009)</f>
        <v>438327</v>
      </c>
      <c r="E1" s="6">
        <f>D1-C1</f>
        <v>122036</v>
      </c>
      <c r="F1" s="6">
        <f>SUBTOTAL(9,F3:F1009)</f>
        <v>35600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282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225</v>
      </c>
      <c r="D74" s="6">
        <v>60500</v>
      </c>
      <c r="I74" s="2"/>
      <c r="J74" s="6"/>
    </row>
    <row r="75" spans="1:10">
      <c r="A75" s="1">
        <v>41172</v>
      </c>
      <c r="B75" t="s">
        <v>224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 hidden="1">
      <c r="A91" s="1">
        <v>41278</v>
      </c>
      <c r="B91" t="s">
        <v>31</v>
      </c>
      <c r="D91" s="6">
        <v>6000</v>
      </c>
    </row>
    <row r="92" spans="1:4" hidden="1">
      <c r="A92" s="1">
        <v>41281</v>
      </c>
      <c r="B92" t="s">
        <v>48</v>
      </c>
      <c r="D92" s="2">
        <v>10000</v>
      </c>
    </row>
    <row r="93" spans="1:4" hidden="1">
      <c r="A93" s="1">
        <v>41281</v>
      </c>
      <c r="B93" t="s">
        <v>44</v>
      </c>
      <c r="C93" s="2">
        <v>22173</v>
      </c>
    </row>
    <row r="94" spans="1:4" hidden="1">
      <c r="A94" s="1">
        <v>41282</v>
      </c>
      <c r="B94" t="s">
        <v>105</v>
      </c>
      <c r="C94" s="2">
        <v>2200</v>
      </c>
    </row>
    <row r="95" spans="1:4" hidden="1">
      <c r="A95" s="1">
        <v>41285</v>
      </c>
      <c r="B95" t="s">
        <v>108</v>
      </c>
      <c r="C95" s="2">
        <v>4062</v>
      </c>
    </row>
    <row r="96" spans="1:4" hidden="1">
      <c r="A96" s="1">
        <v>41286</v>
      </c>
      <c r="B96" t="s">
        <v>109</v>
      </c>
      <c r="C96" s="2">
        <v>1597</v>
      </c>
    </row>
    <row r="97" spans="1:7" hidden="1">
      <c r="A97" s="1">
        <v>41306</v>
      </c>
      <c r="B97" t="s">
        <v>27</v>
      </c>
      <c r="C97" s="2">
        <v>2339</v>
      </c>
    </row>
    <row r="98" spans="1:7" hidden="1">
      <c r="A98" s="1">
        <v>41310</v>
      </c>
      <c r="B98" t="s">
        <v>48</v>
      </c>
      <c r="D98" s="2">
        <v>10000</v>
      </c>
    </row>
    <row r="99" spans="1:7" hidden="1">
      <c r="A99" s="1">
        <v>41310</v>
      </c>
      <c r="B99" t="s">
        <v>44</v>
      </c>
      <c r="C99" s="2">
        <v>22173</v>
      </c>
    </row>
    <row r="100" spans="1:7" hidden="1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 hidden="1">
      <c r="A101" s="1">
        <v>41310</v>
      </c>
      <c r="B101" t="s">
        <v>114</v>
      </c>
      <c r="D101" s="6">
        <v>1950</v>
      </c>
    </row>
    <row r="102" spans="1:7" hidden="1">
      <c r="A102" s="1">
        <v>41310</v>
      </c>
      <c r="B102" t="s">
        <v>115</v>
      </c>
      <c r="D102" s="6">
        <v>7433</v>
      </c>
    </row>
    <row r="103" spans="1:7" hidden="1">
      <c r="A103" s="1">
        <v>41310</v>
      </c>
      <c r="B103" t="s">
        <v>64</v>
      </c>
      <c r="C103" s="2">
        <v>2200</v>
      </c>
    </row>
    <row r="104" spans="1:7" hidden="1">
      <c r="A104" s="1">
        <v>41318</v>
      </c>
      <c r="B104" t="s">
        <v>111</v>
      </c>
      <c r="C104" s="2">
        <v>539</v>
      </c>
    </row>
    <row r="105" spans="1:7" hidden="1">
      <c r="A105" s="1">
        <v>41318</v>
      </c>
      <c r="B105" t="s">
        <v>109</v>
      </c>
      <c r="C105" s="2">
        <v>480</v>
      </c>
    </row>
    <row r="106" spans="1:7" hidden="1">
      <c r="A106" s="1">
        <v>41320</v>
      </c>
      <c r="B106" t="s">
        <v>196</v>
      </c>
      <c r="D106" s="6">
        <v>13200</v>
      </c>
    </row>
    <row r="107" spans="1:7" hidden="1">
      <c r="A107" s="1">
        <v>41322</v>
      </c>
      <c r="B107" t="s">
        <v>117</v>
      </c>
      <c r="C107" s="2">
        <v>5380</v>
      </c>
    </row>
    <row r="108" spans="1:7" hidden="1">
      <c r="A108" s="1">
        <v>41322</v>
      </c>
      <c r="B108" t="s">
        <v>118</v>
      </c>
      <c r="C108" s="2">
        <v>1279</v>
      </c>
    </row>
    <row r="109" spans="1:7" hidden="1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 hidden="1">
      <c r="A110" s="1">
        <v>41323</v>
      </c>
      <c r="B110" t="s">
        <v>43</v>
      </c>
      <c r="D110" s="6">
        <v>6500</v>
      </c>
    </row>
    <row r="111" spans="1:7" hidden="1">
      <c r="A111" s="1">
        <v>41338</v>
      </c>
      <c r="B111" t="s">
        <v>48</v>
      </c>
      <c r="D111" s="2">
        <v>10000</v>
      </c>
    </row>
    <row r="112" spans="1:7" hidden="1">
      <c r="A112" s="1">
        <v>41338</v>
      </c>
      <c r="B112" t="s">
        <v>44</v>
      </c>
      <c r="C112" s="2">
        <v>22173</v>
      </c>
    </row>
    <row r="113" spans="1:4" hidden="1">
      <c r="A113" s="1">
        <v>41345</v>
      </c>
      <c r="B113" t="s">
        <v>124</v>
      </c>
      <c r="C113" s="2">
        <v>2722</v>
      </c>
    </row>
    <row r="114" spans="1:4" hidden="1">
      <c r="A114" s="1">
        <v>41346</v>
      </c>
      <c r="B114" t="s">
        <v>52</v>
      </c>
      <c r="C114" s="2">
        <v>4497</v>
      </c>
    </row>
    <row r="115" spans="1:4" hidden="1">
      <c r="A115" s="1">
        <v>41353</v>
      </c>
      <c r="B115" t="s">
        <v>125</v>
      </c>
      <c r="D115" s="6">
        <v>6500</v>
      </c>
    </row>
    <row r="116" spans="1:4" hidden="1">
      <c r="A116" s="1">
        <v>41370</v>
      </c>
      <c r="B116" t="s">
        <v>59</v>
      </c>
      <c r="C116" s="2">
        <v>2200</v>
      </c>
    </row>
    <row r="117" spans="1:4" hidden="1">
      <c r="A117" s="1">
        <v>41373</v>
      </c>
      <c r="B117" t="s">
        <v>48</v>
      </c>
      <c r="D117" s="2">
        <v>10000</v>
      </c>
    </row>
    <row r="118" spans="1:4" hidden="1">
      <c r="A118" s="1">
        <v>41373</v>
      </c>
      <c r="B118" t="s">
        <v>44</v>
      </c>
      <c r="C118" s="2">
        <v>22173</v>
      </c>
    </row>
    <row r="119" spans="1:4" ht="15.75" hidden="1" customHeight="1">
      <c r="A119" s="1">
        <v>41377</v>
      </c>
      <c r="B119" t="s">
        <v>126</v>
      </c>
      <c r="C119" s="2">
        <v>370</v>
      </c>
    </row>
    <row r="120" spans="1:4" hidden="1">
      <c r="A120" s="1">
        <v>41386</v>
      </c>
      <c r="B120" t="s">
        <v>127</v>
      </c>
      <c r="D120" s="6">
        <v>6500</v>
      </c>
    </row>
    <row r="121" spans="1:4" hidden="1">
      <c r="A121" s="1">
        <v>41401</v>
      </c>
      <c r="B121" t="s">
        <v>48</v>
      </c>
      <c r="D121" s="2">
        <v>10000</v>
      </c>
    </row>
    <row r="122" spans="1:4" hidden="1">
      <c r="A122" s="1">
        <v>41401</v>
      </c>
      <c r="B122" t="s">
        <v>44</v>
      </c>
      <c r="C122" s="2">
        <v>22173</v>
      </c>
    </row>
    <row r="123" spans="1:4" hidden="1">
      <c r="A123" s="1">
        <v>41408</v>
      </c>
      <c r="B123" t="s">
        <v>128</v>
      </c>
      <c r="C123" s="2">
        <v>4392</v>
      </c>
    </row>
    <row r="124" spans="1:4" hidden="1">
      <c r="A124" s="1">
        <v>41418</v>
      </c>
      <c r="B124" t="s">
        <v>130</v>
      </c>
      <c r="D124" s="6">
        <v>6500</v>
      </c>
    </row>
    <row r="125" spans="1:4" hidden="1">
      <c r="A125" s="1">
        <v>41425</v>
      </c>
      <c r="B125" t="s">
        <v>72</v>
      </c>
      <c r="C125" s="2">
        <v>5901</v>
      </c>
    </row>
    <row r="126" spans="1:4" hidden="1">
      <c r="A126" s="1">
        <v>41426</v>
      </c>
      <c r="B126" t="s">
        <v>131</v>
      </c>
      <c r="C126" s="2">
        <v>568</v>
      </c>
    </row>
    <row r="127" spans="1:4" hidden="1">
      <c r="A127" s="1">
        <v>41430</v>
      </c>
      <c r="B127" t="s">
        <v>48</v>
      </c>
      <c r="D127" s="2">
        <v>10000</v>
      </c>
    </row>
    <row r="128" spans="1:4" hidden="1">
      <c r="A128" s="1">
        <v>41430</v>
      </c>
      <c r="B128" t="s">
        <v>44</v>
      </c>
      <c r="C128" s="2">
        <v>22173</v>
      </c>
    </row>
    <row r="129" spans="1:7" hidden="1">
      <c r="A129" s="1">
        <v>41435</v>
      </c>
      <c r="B129" t="s">
        <v>132</v>
      </c>
      <c r="C129" s="2">
        <v>2200</v>
      </c>
    </row>
    <row r="130" spans="1:7" hidden="1">
      <c r="A130" s="1">
        <v>41440</v>
      </c>
      <c r="B130" t="s">
        <v>129</v>
      </c>
      <c r="C130" s="2">
        <v>4497</v>
      </c>
    </row>
    <row r="131" spans="1:7" hidden="1">
      <c r="A131" s="1">
        <v>41441</v>
      </c>
      <c r="B131" t="s">
        <v>133</v>
      </c>
      <c r="D131" s="6">
        <v>6230</v>
      </c>
    </row>
    <row r="132" spans="1:7" hidden="1">
      <c r="A132" s="1">
        <v>41441</v>
      </c>
      <c r="B132" t="s">
        <v>135</v>
      </c>
      <c r="D132" s="6">
        <v>1800</v>
      </c>
    </row>
    <row r="133" spans="1:7" hidden="1">
      <c r="A133" s="1">
        <v>41441</v>
      </c>
      <c r="B133" t="s">
        <v>134</v>
      </c>
      <c r="D133" s="6">
        <v>63800</v>
      </c>
    </row>
    <row r="134" spans="1:7" hidden="1">
      <c r="A134" s="1">
        <v>41441</v>
      </c>
      <c r="B134" t="s">
        <v>273</v>
      </c>
      <c r="C134" s="2">
        <v>400</v>
      </c>
    </row>
    <row r="135" spans="1:7" hidden="1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 hidden="1">
      <c r="A136" s="1">
        <v>41444</v>
      </c>
      <c r="B136" t="s">
        <v>114</v>
      </c>
      <c r="D136" s="6">
        <v>600</v>
      </c>
    </row>
    <row r="137" spans="1:7" hidden="1">
      <c r="A137" s="1">
        <v>41444</v>
      </c>
      <c r="B137" t="s">
        <v>115</v>
      </c>
      <c r="D137" s="6">
        <v>4158</v>
      </c>
    </row>
    <row r="138" spans="1:7" hidden="1">
      <c r="A138" s="1">
        <v>41450</v>
      </c>
      <c r="B138" t="s">
        <v>109</v>
      </c>
      <c r="C138" s="2">
        <v>81</v>
      </c>
    </row>
    <row r="139" spans="1:7" hidden="1">
      <c r="A139" s="1">
        <v>41450</v>
      </c>
      <c r="B139" t="s">
        <v>144</v>
      </c>
      <c r="C139" s="2">
        <v>124</v>
      </c>
    </row>
    <row r="140" spans="1:7" hidden="1">
      <c r="A140" s="1">
        <v>41450</v>
      </c>
      <c r="B140" t="s">
        <v>143</v>
      </c>
      <c r="C140" s="2">
        <v>20</v>
      </c>
    </row>
    <row r="141" spans="1:7" hidden="1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 hidden="1">
      <c r="A142" s="1">
        <v>41451</v>
      </c>
      <c r="B142" t="s">
        <v>139</v>
      </c>
      <c r="D142" s="6">
        <v>74800</v>
      </c>
      <c r="G142" s="5"/>
    </row>
    <row r="143" spans="1:7" hidden="1">
      <c r="A143" s="1">
        <v>41451</v>
      </c>
      <c r="B143" t="s">
        <v>140</v>
      </c>
      <c r="D143" s="6">
        <v>1200</v>
      </c>
    </row>
    <row r="144" spans="1:7" hidden="1">
      <c r="A144" s="1">
        <v>41460</v>
      </c>
      <c r="B144" t="s">
        <v>48</v>
      </c>
      <c r="D144" s="2">
        <v>10000</v>
      </c>
    </row>
    <row r="145" spans="1:4" hidden="1">
      <c r="A145" s="1">
        <v>41460</v>
      </c>
      <c r="B145" t="s">
        <v>44</v>
      </c>
      <c r="C145" s="2">
        <v>22173</v>
      </c>
    </row>
    <row r="146" spans="1:4" hidden="1">
      <c r="A146" s="1">
        <v>41466</v>
      </c>
      <c r="B146" t="s">
        <v>145</v>
      </c>
      <c r="C146" s="2">
        <v>4526</v>
      </c>
    </row>
    <row r="147" spans="1:4" hidden="1">
      <c r="A147" s="1">
        <v>41486</v>
      </c>
      <c r="B147" t="s">
        <v>146</v>
      </c>
      <c r="C147" s="2">
        <v>2200</v>
      </c>
    </row>
    <row r="148" spans="1:4" hidden="1">
      <c r="A148" s="1">
        <v>41487</v>
      </c>
      <c r="B148" t="s">
        <v>147</v>
      </c>
      <c r="C148" s="2">
        <v>489</v>
      </c>
    </row>
    <row r="149" spans="1:4" hidden="1">
      <c r="A149" s="1">
        <v>41491</v>
      </c>
      <c r="B149" t="s">
        <v>48</v>
      </c>
      <c r="D149" s="2">
        <v>10000</v>
      </c>
    </row>
    <row r="150" spans="1:4" hidden="1">
      <c r="A150" s="1">
        <v>41491</v>
      </c>
      <c r="B150" t="s">
        <v>44</v>
      </c>
      <c r="C150" s="2">
        <v>22173</v>
      </c>
    </row>
    <row r="151" spans="1:4" hidden="1">
      <c r="A151" s="1">
        <v>41522</v>
      </c>
      <c r="B151" t="s">
        <v>48</v>
      </c>
      <c r="D151" s="2">
        <v>10000</v>
      </c>
    </row>
    <row r="152" spans="1:4" hidden="1">
      <c r="A152" s="1">
        <v>41522</v>
      </c>
      <c r="B152" t="s">
        <v>44</v>
      </c>
      <c r="C152" s="2">
        <v>22173</v>
      </c>
    </row>
    <row r="153" spans="1:4" hidden="1">
      <c r="A153" s="1">
        <v>41528</v>
      </c>
      <c r="B153" t="s">
        <v>95</v>
      </c>
      <c r="C153" s="2">
        <v>4647</v>
      </c>
    </row>
    <row r="154" spans="1:4" hidden="1">
      <c r="A154" s="1">
        <v>41532</v>
      </c>
      <c r="B154" t="s">
        <v>96</v>
      </c>
      <c r="C154" s="2">
        <v>4497</v>
      </c>
    </row>
    <row r="155" spans="1:4" hidden="1">
      <c r="A155" s="1">
        <v>41534</v>
      </c>
      <c r="B155" t="s">
        <v>93</v>
      </c>
      <c r="D155" s="2">
        <v>4917</v>
      </c>
    </row>
    <row r="156" spans="1:4" hidden="1">
      <c r="A156" s="1">
        <v>41534</v>
      </c>
      <c r="B156" t="s">
        <v>225</v>
      </c>
      <c r="C156" s="6"/>
      <c r="D156" s="6">
        <v>60500</v>
      </c>
    </row>
    <row r="157" spans="1:4" hidden="1">
      <c r="A157" s="1">
        <v>41534</v>
      </c>
      <c r="B157" t="s">
        <v>224</v>
      </c>
      <c r="C157" s="6"/>
      <c r="D157" s="6">
        <v>1800</v>
      </c>
    </row>
    <row r="158" spans="1:4" hidden="1">
      <c r="A158" s="1">
        <v>41542</v>
      </c>
      <c r="B158" t="s">
        <v>115</v>
      </c>
      <c r="D158" s="6">
        <v>2874</v>
      </c>
    </row>
    <row r="159" spans="1:4" hidden="1">
      <c r="A159" s="1">
        <v>41542</v>
      </c>
      <c r="B159" t="s">
        <v>211</v>
      </c>
      <c r="D159" s="6">
        <v>450</v>
      </c>
    </row>
    <row r="160" spans="1:4" hidden="1">
      <c r="A160" s="1">
        <v>41548</v>
      </c>
      <c r="B160" t="s">
        <v>150</v>
      </c>
      <c r="C160" s="2">
        <v>370</v>
      </c>
    </row>
    <row r="161" spans="1:4" hidden="1">
      <c r="A161" s="1">
        <v>41549</v>
      </c>
      <c r="B161" t="s">
        <v>101</v>
      </c>
      <c r="C161" s="2">
        <v>2200</v>
      </c>
    </row>
    <row r="162" spans="1:4" hidden="1">
      <c r="A162" s="1">
        <v>41552</v>
      </c>
      <c r="B162" t="s">
        <v>48</v>
      </c>
      <c r="D162" s="2">
        <v>10000</v>
      </c>
    </row>
    <row r="163" spans="1:4" hidden="1">
      <c r="A163" s="1">
        <v>41552</v>
      </c>
      <c r="B163" t="s">
        <v>44</v>
      </c>
      <c r="C163" s="2">
        <v>22173</v>
      </c>
    </row>
    <row r="164" spans="1:4" hidden="1">
      <c r="A164" s="1">
        <v>41583</v>
      </c>
      <c r="B164" t="s">
        <v>48</v>
      </c>
      <c r="D164" s="2">
        <v>10000</v>
      </c>
    </row>
    <row r="165" spans="1:4" hidden="1">
      <c r="A165" s="1">
        <v>41583</v>
      </c>
      <c r="B165" t="s">
        <v>44</v>
      </c>
      <c r="C165" s="2">
        <v>22173</v>
      </c>
    </row>
    <row r="166" spans="1:4" hidden="1">
      <c r="A166" s="1">
        <v>41590</v>
      </c>
      <c r="B166" t="s">
        <v>152</v>
      </c>
      <c r="C166" s="2">
        <v>4187</v>
      </c>
    </row>
    <row r="167" spans="1:4" hidden="1">
      <c r="A167" s="1">
        <v>41607</v>
      </c>
      <c r="B167" t="s">
        <v>151</v>
      </c>
      <c r="C167" s="2">
        <v>254</v>
      </c>
    </row>
    <row r="168" spans="1:4" hidden="1">
      <c r="A168" s="1">
        <v>41613</v>
      </c>
      <c r="B168" t="s">
        <v>48</v>
      </c>
      <c r="D168" s="2">
        <v>10000</v>
      </c>
    </row>
    <row r="169" spans="1:4" hidden="1">
      <c r="A169" s="1">
        <v>41613</v>
      </c>
      <c r="B169" t="s">
        <v>44</v>
      </c>
      <c r="C169" s="2">
        <v>22173</v>
      </c>
    </row>
    <row r="170" spans="1:4" hidden="1">
      <c r="A170" s="1">
        <v>41614</v>
      </c>
      <c r="B170" t="s">
        <v>153</v>
      </c>
      <c r="C170" s="2">
        <v>2200</v>
      </c>
    </row>
    <row r="171" spans="1:4" hidden="1">
      <c r="A171" s="1">
        <v>41619</v>
      </c>
      <c r="B171" t="s">
        <v>115</v>
      </c>
      <c r="D171" s="6">
        <v>2398</v>
      </c>
    </row>
    <row r="172" spans="1:4" hidden="1">
      <c r="A172" s="1">
        <v>41619</v>
      </c>
      <c r="B172" t="s">
        <v>211</v>
      </c>
      <c r="D172" s="6">
        <v>300</v>
      </c>
    </row>
    <row r="173" spans="1:4" hidden="1">
      <c r="A173" s="1">
        <v>41621</v>
      </c>
      <c r="B173" t="s">
        <v>107</v>
      </c>
      <c r="C173" s="2">
        <v>529</v>
      </c>
    </row>
    <row r="174" spans="1:4" hidden="1">
      <c r="A174" s="1">
        <v>41623</v>
      </c>
      <c r="B174" t="s">
        <v>103</v>
      </c>
      <c r="C174" s="2">
        <v>4497</v>
      </c>
    </row>
    <row r="175" spans="1:4" hidden="1">
      <c r="A175" s="1">
        <v>41646</v>
      </c>
      <c r="B175" t="s">
        <v>48</v>
      </c>
      <c r="D175" s="2">
        <v>10000</v>
      </c>
    </row>
    <row r="176" spans="1:4" hidden="1">
      <c r="A176" s="1">
        <v>41646</v>
      </c>
      <c r="B176" t="s">
        <v>44</v>
      </c>
      <c r="C176" s="2">
        <v>22173</v>
      </c>
    </row>
    <row r="177" spans="1:4" hidden="1">
      <c r="A177" s="1">
        <v>41652</v>
      </c>
      <c r="B177" t="s">
        <v>154</v>
      </c>
      <c r="C177" s="2">
        <v>2933</v>
      </c>
    </row>
    <row r="178" spans="1:4" hidden="1">
      <c r="A178" s="1">
        <v>41675</v>
      </c>
      <c r="B178" t="s">
        <v>120</v>
      </c>
      <c r="D178" s="6">
        <v>6600</v>
      </c>
    </row>
    <row r="179" spans="1:4" hidden="1">
      <c r="A179" s="1">
        <v>41675</v>
      </c>
      <c r="B179" t="s">
        <v>27</v>
      </c>
      <c r="C179" s="2">
        <v>2263</v>
      </c>
    </row>
    <row r="180" spans="1:4" hidden="1">
      <c r="A180" s="1">
        <v>41676</v>
      </c>
      <c r="B180" t="s">
        <v>48</v>
      </c>
      <c r="D180" s="2">
        <v>10000</v>
      </c>
    </row>
    <row r="181" spans="1:4" hidden="1">
      <c r="A181" s="1">
        <v>41676</v>
      </c>
      <c r="B181" t="s">
        <v>44</v>
      </c>
      <c r="C181" s="2">
        <v>22747</v>
      </c>
    </row>
    <row r="182" spans="1:4" hidden="1">
      <c r="A182" s="1">
        <v>41677</v>
      </c>
      <c r="B182" t="s">
        <v>157</v>
      </c>
      <c r="C182" s="2">
        <v>2200</v>
      </c>
    </row>
    <row r="183" spans="1:4" hidden="1">
      <c r="A183" s="1">
        <v>41683</v>
      </c>
      <c r="B183" t="s">
        <v>111</v>
      </c>
      <c r="C183" s="2">
        <v>410</v>
      </c>
    </row>
    <row r="184" spans="1:4" hidden="1">
      <c r="A184" s="1">
        <v>41694</v>
      </c>
      <c r="B184" t="s">
        <v>115</v>
      </c>
      <c r="D184" s="6">
        <v>1336</v>
      </c>
    </row>
    <row r="185" spans="1:4" hidden="1">
      <c r="A185" s="1">
        <v>41694</v>
      </c>
      <c r="B185" t="s">
        <v>211</v>
      </c>
      <c r="D185" s="6">
        <v>300</v>
      </c>
    </row>
    <row r="186" spans="1:4" hidden="1">
      <c r="A186" s="1">
        <v>41703</v>
      </c>
      <c r="B186" t="s">
        <v>48</v>
      </c>
      <c r="D186" s="2">
        <v>10000</v>
      </c>
    </row>
    <row r="187" spans="1:4" hidden="1">
      <c r="A187" s="1">
        <v>41703</v>
      </c>
      <c r="B187" t="s">
        <v>44</v>
      </c>
      <c r="C187" s="2">
        <v>22747</v>
      </c>
    </row>
    <row r="188" spans="1:4" hidden="1">
      <c r="A188" s="1">
        <v>41710</v>
      </c>
      <c r="B188" t="s">
        <v>124</v>
      </c>
      <c r="C188" s="2">
        <v>2416</v>
      </c>
    </row>
    <row r="189" spans="1:4" hidden="1">
      <c r="A189" s="1">
        <v>41713</v>
      </c>
      <c r="B189" t="s">
        <v>156</v>
      </c>
      <c r="C189" s="2">
        <v>4497</v>
      </c>
    </row>
    <row r="190" spans="1:4" hidden="1">
      <c r="A190" s="1">
        <v>41726</v>
      </c>
      <c r="B190" t="s">
        <v>115</v>
      </c>
      <c r="D190" s="6">
        <v>1423</v>
      </c>
    </row>
    <row r="191" spans="1:4" hidden="1">
      <c r="A191" s="1">
        <v>41726</v>
      </c>
      <c r="B191" t="s">
        <v>211</v>
      </c>
      <c r="D191" s="6">
        <v>300</v>
      </c>
    </row>
    <row r="192" spans="1:4" hidden="1">
      <c r="A192" s="1">
        <v>41736</v>
      </c>
      <c r="B192" t="s">
        <v>48</v>
      </c>
      <c r="D192" s="2">
        <v>10000</v>
      </c>
    </row>
    <row r="193" spans="1:4" hidden="1">
      <c r="A193" s="1">
        <v>41736</v>
      </c>
      <c r="B193" t="s">
        <v>44</v>
      </c>
      <c r="C193" s="2">
        <v>22747</v>
      </c>
    </row>
    <row r="194" spans="1:4" hidden="1">
      <c r="A194" s="1">
        <v>41737</v>
      </c>
      <c r="B194" t="s">
        <v>59</v>
      </c>
      <c r="C194" s="2">
        <v>2200</v>
      </c>
    </row>
    <row r="195" spans="1:4" hidden="1">
      <c r="A195" s="1">
        <v>41742</v>
      </c>
      <c r="B195" t="s">
        <v>70</v>
      </c>
      <c r="C195" s="2">
        <v>361</v>
      </c>
    </row>
    <row r="196" spans="1:4" hidden="1">
      <c r="A196" s="1">
        <v>41765</v>
      </c>
      <c r="B196" t="s">
        <v>48</v>
      </c>
      <c r="D196" s="2">
        <v>10000</v>
      </c>
    </row>
    <row r="197" spans="1:4" hidden="1">
      <c r="A197" s="1">
        <v>41765</v>
      </c>
      <c r="B197" t="s">
        <v>44</v>
      </c>
      <c r="C197" s="2">
        <v>22747</v>
      </c>
    </row>
    <row r="198" spans="1:4" hidden="1">
      <c r="A198" s="1">
        <v>41772</v>
      </c>
      <c r="B198" t="s">
        <v>71</v>
      </c>
      <c r="C198" s="2">
        <v>2400</v>
      </c>
    </row>
    <row r="199" spans="1:4" hidden="1">
      <c r="A199" s="1">
        <v>41787</v>
      </c>
      <c r="B199" t="s">
        <v>133</v>
      </c>
      <c r="D199" s="2">
        <v>7734</v>
      </c>
    </row>
    <row r="200" spans="1:4" hidden="1">
      <c r="A200" s="1">
        <v>41787</v>
      </c>
      <c r="B200" t="s">
        <v>135</v>
      </c>
      <c r="D200" s="2">
        <v>1800</v>
      </c>
    </row>
    <row r="201" spans="1:4" hidden="1">
      <c r="A201" s="1">
        <v>41787</v>
      </c>
      <c r="B201" t="s">
        <v>134</v>
      </c>
      <c r="D201" s="2">
        <v>63800</v>
      </c>
    </row>
    <row r="202" spans="1:4" hidden="1">
      <c r="A202" s="1">
        <v>41787</v>
      </c>
      <c r="B202" t="s">
        <v>274</v>
      </c>
      <c r="C202" s="2">
        <v>350</v>
      </c>
    </row>
    <row r="203" spans="1:4" hidden="1">
      <c r="A203" s="1">
        <v>41787</v>
      </c>
      <c r="B203" t="s">
        <v>158</v>
      </c>
      <c r="C203" s="2">
        <v>519</v>
      </c>
    </row>
    <row r="204" spans="1:4" hidden="1">
      <c r="A204" s="1">
        <v>41792</v>
      </c>
      <c r="B204" t="s">
        <v>275</v>
      </c>
      <c r="C204" s="2">
        <v>2000</v>
      </c>
    </row>
    <row r="205" spans="1:4" hidden="1">
      <c r="A205" s="1">
        <v>41795</v>
      </c>
      <c r="B205" t="s">
        <v>48</v>
      </c>
      <c r="D205" s="2">
        <v>10000</v>
      </c>
    </row>
    <row r="206" spans="1:4" hidden="1">
      <c r="A206" s="1">
        <v>41795</v>
      </c>
      <c r="B206" t="s">
        <v>44</v>
      </c>
      <c r="C206" s="2">
        <v>22747</v>
      </c>
    </row>
    <row r="207" spans="1:4" hidden="1">
      <c r="A207" s="1">
        <v>41796</v>
      </c>
      <c r="B207" t="s">
        <v>132</v>
      </c>
      <c r="C207" s="2">
        <v>2200</v>
      </c>
    </row>
    <row r="208" spans="1:4" hidden="1">
      <c r="A208" s="1">
        <v>41799</v>
      </c>
      <c r="B208" t="s">
        <v>129</v>
      </c>
      <c r="C208" s="2">
        <v>4497</v>
      </c>
    </row>
    <row r="209" spans="1:7" hidden="1">
      <c r="A209" s="1">
        <v>41802</v>
      </c>
      <c r="B209" t="s">
        <v>276</v>
      </c>
      <c r="C209" s="2">
        <v>800</v>
      </c>
    </row>
    <row r="210" spans="1:7" hidden="1">
      <c r="A210" s="1">
        <v>41803</v>
      </c>
      <c r="B210" t="s">
        <v>73</v>
      </c>
      <c r="C210" s="2">
        <v>341</v>
      </c>
    </row>
    <row r="211" spans="1:7" hidden="1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 hidden="1">
      <c r="A212" s="1">
        <v>41821</v>
      </c>
      <c r="B212" t="s">
        <v>115</v>
      </c>
      <c r="D212" s="6">
        <v>4258</v>
      </c>
    </row>
    <row r="213" spans="1:7" hidden="1">
      <c r="A213" s="1">
        <v>41821</v>
      </c>
      <c r="B213" t="s">
        <v>211</v>
      </c>
      <c r="D213" s="6">
        <v>450</v>
      </c>
    </row>
    <row r="214" spans="1:7" hidden="1">
      <c r="A214" s="1">
        <v>41827</v>
      </c>
      <c r="B214" t="s">
        <v>48</v>
      </c>
      <c r="D214" s="2">
        <v>10000</v>
      </c>
    </row>
    <row r="215" spans="1:7" hidden="1">
      <c r="A215" s="1">
        <v>41827</v>
      </c>
      <c r="B215" t="s">
        <v>44</v>
      </c>
      <c r="C215" s="2">
        <v>22747</v>
      </c>
    </row>
    <row r="216" spans="1:7" hidden="1">
      <c r="A216" s="1">
        <v>41830</v>
      </c>
      <c r="B216" t="s">
        <v>89</v>
      </c>
      <c r="C216" s="2">
        <v>4733</v>
      </c>
    </row>
    <row r="217" spans="1:7" hidden="1">
      <c r="A217" s="1">
        <v>41832</v>
      </c>
      <c r="B217" t="s">
        <v>159</v>
      </c>
      <c r="C217" s="2">
        <v>90</v>
      </c>
    </row>
    <row r="218" spans="1:7" hidden="1">
      <c r="A218" s="1">
        <v>41832</v>
      </c>
      <c r="B218" t="s">
        <v>109</v>
      </c>
      <c r="C218" s="2">
        <v>39</v>
      </c>
    </row>
    <row r="219" spans="1:7" hidden="1">
      <c r="A219" s="1">
        <v>41842</v>
      </c>
      <c r="B219" t="s">
        <v>72</v>
      </c>
      <c r="C219" s="2">
        <v>5815</v>
      </c>
    </row>
    <row r="220" spans="1:7" hidden="1">
      <c r="A220" s="1">
        <v>41856</v>
      </c>
      <c r="B220" t="s">
        <v>48</v>
      </c>
      <c r="D220" s="2">
        <v>10000</v>
      </c>
    </row>
    <row r="221" spans="1:7" hidden="1">
      <c r="A221" s="1">
        <v>41856</v>
      </c>
      <c r="B221" t="s">
        <v>44</v>
      </c>
      <c r="C221" s="2">
        <v>22747</v>
      </c>
    </row>
    <row r="222" spans="1:7" hidden="1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 hidden="1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 hidden="1">
      <c r="A224" s="1">
        <v>41857</v>
      </c>
      <c r="B224" t="s">
        <v>163</v>
      </c>
      <c r="D224" s="6">
        <v>6800</v>
      </c>
    </row>
    <row r="225" spans="1:7" hidden="1">
      <c r="A225" s="1">
        <v>41857</v>
      </c>
      <c r="B225" t="s">
        <v>226</v>
      </c>
      <c r="D225" s="6">
        <v>150</v>
      </c>
    </row>
    <row r="226" spans="1:7" hidden="1">
      <c r="A226" s="1">
        <v>41857</v>
      </c>
      <c r="B226" t="s">
        <v>227</v>
      </c>
      <c r="D226" s="6">
        <v>150</v>
      </c>
    </row>
    <row r="227" spans="1:7" hidden="1">
      <c r="A227" s="1">
        <v>41859</v>
      </c>
      <c r="B227" t="s">
        <v>164</v>
      </c>
      <c r="C227" s="2">
        <v>2200</v>
      </c>
    </row>
    <row r="228" spans="1:7" hidden="1">
      <c r="A228" s="1">
        <v>41864</v>
      </c>
      <c r="B228" t="s">
        <v>90</v>
      </c>
      <c r="C228" s="2">
        <v>400</v>
      </c>
    </row>
    <row r="229" spans="1:7" hidden="1">
      <c r="A229" s="1">
        <v>41887</v>
      </c>
      <c r="B229" t="s">
        <v>48</v>
      </c>
      <c r="D229" s="2">
        <v>10000</v>
      </c>
    </row>
    <row r="230" spans="1:7" hidden="1">
      <c r="A230" s="1">
        <v>41887</v>
      </c>
      <c r="B230" t="s">
        <v>44</v>
      </c>
      <c r="C230" s="2">
        <v>22747</v>
      </c>
    </row>
    <row r="231" spans="1:7" hidden="1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 hidden="1">
      <c r="A232" s="1">
        <v>41888</v>
      </c>
      <c r="B232" t="s">
        <v>93</v>
      </c>
      <c r="D232" s="6">
        <v>4824</v>
      </c>
    </row>
    <row r="233" spans="1:7" hidden="1">
      <c r="A233" s="1">
        <v>41888</v>
      </c>
      <c r="B233" t="s">
        <v>277</v>
      </c>
      <c r="C233" s="2">
        <v>310</v>
      </c>
    </row>
    <row r="234" spans="1:7" hidden="1">
      <c r="A234" s="1">
        <v>41888</v>
      </c>
      <c r="B234" t="s">
        <v>225</v>
      </c>
      <c r="D234" s="6">
        <v>55000</v>
      </c>
    </row>
    <row r="235" spans="1:7" hidden="1">
      <c r="A235" s="1">
        <v>41888</v>
      </c>
      <c r="B235" t="s">
        <v>224</v>
      </c>
      <c r="D235" s="6">
        <v>1500</v>
      </c>
    </row>
    <row r="236" spans="1:7" hidden="1">
      <c r="A236" s="1">
        <v>41888</v>
      </c>
      <c r="B236" t="s">
        <v>281</v>
      </c>
      <c r="C236" s="2">
        <v>1600</v>
      </c>
    </row>
    <row r="237" spans="1:7" hidden="1">
      <c r="A237" s="1">
        <v>41888</v>
      </c>
      <c r="B237" t="s">
        <v>171</v>
      </c>
      <c r="C237" s="2">
        <v>20</v>
      </c>
    </row>
    <row r="238" spans="1:7" hidden="1">
      <c r="A238" s="1">
        <v>41888</v>
      </c>
      <c r="B238" t="s">
        <v>109</v>
      </c>
      <c r="C238" s="2">
        <v>374</v>
      </c>
    </row>
    <row r="239" spans="1:7" hidden="1">
      <c r="A239" s="1">
        <v>41888</v>
      </c>
      <c r="B239" t="s">
        <v>172</v>
      </c>
      <c r="C239" s="2">
        <v>4131</v>
      </c>
    </row>
    <row r="240" spans="1:7" hidden="1">
      <c r="A240" s="1">
        <v>41888</v>
      </c>
      <c r="B240" t="s">
        <v>175</v>
      </c>
      <c r="C240" s="2">
        <v>79</v>
      </c>
    </row>
    <row r="241" spans="1:7" hidden="1">
      <c r="A241" s="1">
        <v>41893</v>
      </c>
      <c r="B241" t="s">
        <v>186</v>
      </c>
      <c r="C241" s="2">
        <v>5665</v>
      </c>
    </row>
    <row r="242" spans="1:7" hidden="1">
      <c r="A242" s="1">
        <v>41897</v>
      </c>
      <c r="B242" t="s">
        <v>165</v>
      </c>
      <c r="C242" s="2">
        <v>4497</v>
      </c>
    </row>
    <row r="243" spans="1:7" hidden="1">
      <c r="A243" s="1">
        <v>41897</v>
      </c>
      <c r="B243" t="s">
        <v>94</v>
      </c>
      <c r="D243" s="6">
        <v>6800</v>
      </c>
    </row>
    <row r="244" spans="1:7" hidden="1">
      <c r="A244" s="1">
        <v>41897</v>
      </c>
      <c r="B244" t="s">
        <v>228</v>
      </c>
      <c r="D244" s="6">
        <v>150</v>
      </c>
    </row>
    <row r="245" spans="1:7" hidden="1">
      <c r="A245" s="1">
        <v>41897</v>
      </c>
      <c r="B245" t="s">
        <v>229</v>
      </c>
      <c r="D245" s="6">
        <v>150</v>
      </c>
    </row>
    <row r="246" spans="1:7" hidden="1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 hidden="1">
      <c r="A247" s="1">
        <v>41910</v>
      </c>
      <c r="B247" t="s">
        <v>81</v>
      </c>
      <c r="D247" s="6">
        <v>6920</v>
      </c>
    </row>
    <row r="248" spans="1:7" hidden="1">
      <c r="A248" s="1">
        <v>41910</v>
      </c>
      <c r="B248" t="s">
        <v>80</v>
      </c>
      <c r="D248" s="6">
        <v>550</v>
      </c>
    </row>
    <row r="249" spans="1:7" hidden="1">
      <c r="A249" s="1">
        <v>41910</v>
      </c>
      <c r="B249" t="s">
        <v>178</v>
      </c>
      <c r="C249" s="2">
        <v>36733</v>
      </c>
    </row>
    <row r="250" spans="1:7" hidden="1">
      <c r="A250" s="1">
        <v>41910</v>
      </c>
      <c r="B250" t="s">
        <v>109</v>
      </c>
      <c r="C250" s="2">
        <v>264</v>
      </c>
    </row>
    <row r="251" spans="1:7" hidden="1">
      <c r="A251" s="1">
        <v>41910</v>
      </c>
      <c r="B251" t="s">
        <v>179</v>
      </c>
      <c r="C251" s="2">
        <v>3690</v>
      </c>
    </row>
    <row r="252" spans="1:7" hidden="1">
      <c r="A252" s="1">
        <v>41910</v>
      </c>
      <c r="B252" t="s">
        <v>183</v>
      </c>
      <c r="C252" s="2">
        <v>95</v>
      </c>
    </row>
    <row r="253" spans="1:7" hidden="1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 hidden="1">
      <c r="A254" s="1">
        <v>41914</v>
      </c>
      <c r="B254" t="s">
        <v>278</v>
      </c>
      <c r="C254" s="2">
        <v>325</v>
      </c>
    </row>
    <row r="255" spans="1:7" hidden="1">
      <c r="A255" s="1">
        <v>41917</v>
      </c>
      <c r="B255" t="s">
        <v>184</v>
      </c>
      <c r="C255" s="2">
        <v>129</v>
      </c>
    </row>
    <row r="256" spans="1:7" hidden="1">
      <c r="A256" s="1">
        <v>41917</v>
      </c>
      <c r="B256" t="s">
        <v>230</v>
      </c>
      <c r="D256" s="6">
        <v>6000</v>
      </c>
    </row>
    <row r="257" spans="1:4" hidden="1">
      <c r="A257" s="1">
        <v>41917</v>
      </c>
      <c r="B257" t="s">
        <v>231</v>
      </c>
      <c r="D257" s="6">
        <v>150</v>
      </c>
    </row>
    <row r="258" spans="1:4" hidden="1">
      <c r="A258" s="1">
        <v>41918</v>
      </c>
      <c r="B258" t="s">
        <v>48</v>
      </c>
      <c r="D258" s="2">
        <v>10000</v>
      </c>
    </row>
    <row r="259" spans="1:4" hidden="1">
      <c r="A259" s="1">
        <v>41918</v>
      </c>
      <c r="B259" t="s">
        <v>44</v>
      </c>
      <c r="C259" s="2">
        <v>22747</v>
      </c>
    </row>
    <row r="260" spans="1:4" hidden="1">
      <c r="A260" s="1">
        <v>41920</v>
      </c>
      <c r="B260" t="s">
        <v>101</v>
      </c>
      <c r="C260" s="2">
        <v>2200</v>
      </c>
    </row>
    <row r="261" spans="1:4" hidden="1">
      <c r="A261" s="1">
        <v>41925</v>
      </c>
      <c r="B261" t="s">
        <v>187</v>
      </c>
      <c r="C261" s="2">
        <v>430</v>
      </c>
    </row>
    <row r="262" spans="1:4" hidden="1">
      <c r="A262" s="1">
        <v>41932</v>
      </c>
      <c r="B262" t="s">
        <v>188</v>
      </c>
      <c r="D262" s="6">
        <v>6800</v>
      </c>
    </row>
    <row r="263" spans="1:4" hidden="1">
      <c r="A263" s="1">
        <v>41932</v>
      </c>
      <c r="B263" t="s">
        <v>232</v>
      </c>
      <c r="D263" s="6">
        <v>150</v>
      </c>
    </row>
    <row r="264" spans="1:4" hidden="1">
      <c r="A264" s="1">
        <v>41932</v>
      </c>
      <c r="B264" t="s">
        <v>233</v>
      </c>
      <c r="D264" s="6">
        <v>150</v>
      </c>
    </row>
    <row r="265" spans="1:4" hidden="1">
      <c r="A265" s="1">
        <v>41932</v>
      </c>
      <c r="B265" t="s">
        <v>189</v>
      </c>
      <c r="D265" s="6">
        <v>1943</v>
      </c>
    </row>
    <row r="266" spans="1:4" hidden="1">
      <c r="A266" s="1">
        <v>41948</v>
      </c>
      <c r="B266" t="s">
        <v>48</v>
      </c>
      <c r="D266" s="2">
        <v>10000</v>
      </c>
    </row>
    <row r="267" spans="1:4" hidden="1">
      <c r="A267" s="1">
        <v>41948</v>
      </c>
      <c r="B267" t="s">
        <v>44</v>
      </c>
      <c r="C267" s="2">
        <v>22747</v>
      </c>
    </row>
    <row r="268" spans="1:4" hidden="1">
      <c r="A268" s="1">
        <v>41949</v>
      </c>
      <c r="B268" t="s">
        <v>234</v>
      </c>
      <c r="D268" s="6">
        <v>6000</v>
      </c>
    </row>
    <row r="269" spans="1:4" hidden="1">
      <c r="A269" s="1">
        <v>41949</v>
      </c>
      <c r="B269" t="s">
        <v>235</v>
      </c>
      <c r="D269" s="6">
        <v>150</v>
      </c>
    </row>
    <row r="270" spans="1:4" hidden="1">
      <c r="A270" s="1">
        <v>41953</v>
      </c>
      <c r="B270" t="s">
        <v>104</v>
      </c>
      <c r="C270" s="6">
        <v>254</v>
      </c>
    </row>
    <row r="271" spans="1:4" hidden="1">
      <c r="A271" s="1">
        <v>41955</v>
      </c>
      <c r="B271" t="s">
        <v>190</v>
      </c>
      <c r="C271" s="2">
        <v>4767</v>
      </c>
    </row>
    <row r="272" spans="1:4" hidden="1">
      <c r="A272" s="1">
        <v>41957</v>
      </c>
      <c r="B272" t="s">
        <v>100</v>
      </c>
      <c r="D272" s="6">
        <v>6800</v>
      </c>
    </row>
    <row r="273" spans="1:4" hidden="1">
      <c r="A273" s="1">
        <v>41957</v>
      </c>
      <c r="B273" t="s">
        <v>236</v>
      </c>
      <c r="D273" s="6">
        <v>150</v>
      </c>
    </row>
    <row r="274" spans="1:4" hidden="1">
      <c r="A274" s="1">
        <v>41957</v>
      </c>
      <c r="B274" t="s">
        <v>237</v>
      </c>
      <c r="D274" s="6">
        <v>150</v>
      </c>
    </row>
    <row r="275" spans="1:4" hidden="1">
      <c r="A275" s="1">
        <v>41959</v>
      </c>
      <c r="B275" t="s">
        <v>279</v>
      </c>
      <c r="C275" s="2">
        <v>300</v>
      </c>
    </row>
    <row r="276" spans="1:4" hidden="1">
      <c r="A276" s="1">
        <v>41967</v>
      </c>
      <c r="B276" t="s">
        <v>199</v>
      </c>
      <c r="D276" s="6">
        <v>858</v>
      </c>
    </row>
    <row r="277" spans="1:4" hidden="1">
      <c r="A277" s="1">
        <v>41978</v>
      </c>
      <c r="B277" t="s">
        <v>48</v>
      </c>
      <c r="D277" s="2">
        <v>10000</v>
      </c>
    </row>
    <row r="278" spans="1:4" hidden="1">
      <c r="A278" s="1">
        <v>41978</v>
      </c>
      <c r="B278" t="s">
        <v>44</v>
      </c>
      <c r="C278" s="2">
        <v>22747</v>
      </c>
    </row>
    <row r="279" spans="1:4" hidden="1">
      <c r="A279" s="1">
        <v>41981</v>
      </c>
      <c r="B279" t="s">
        <v>198</v>
      </c>
      <c r="C279" s="2">
        <v>2200</v>
      </c>
    </row>
    <row r="280" spans="1:4" hidden="1">
      <c r="A280" s="1">
        <v>41982</v>
      </c>
      <c r="B280" t="s">
        <v>106</v>
      </c>
      <c r="D280" s="6">
        <v>6800</v>
      </c>
    </row>
    <row r="281" spans="1:4" hidden="1">
      <c r="A281" s="1">
        <v>41982</v>
      </c>
      <c r="B281" t="s">
        <v>238</v>
      </c>
      <c r="D281" s="6">
        <v>150</v>
      </c>
    </row>
    <row r="282" spans="1:4" hidden="1">
      <c r="A282" s="1">
        <v>41982</v>
      </c>
      <c r="B282" t="s">
        <v>239</v>
      </c>
      <c r="D282" s="6">
        <v>150</v>
      </c>
    </row>
    <row r="283" spans="1:4" hidden="1">
      <c r="A283" s="1">
        <v>41982</v>
      </c>
      <c r="B283" t="s">
        <v>193</v>
      </c>
      <c r="D283" s="6">
        <v>1277</v>
      </c>
    </row>
    <row r="284" spans="1:4" hidden="1">
      <c r="A284" s="1">
        <v>41983</v>
      </c>
      <c r="B284" t="s">
        <v>246</v>
      </c>
      <c r="D284" s="6">
        <v>6000</v>
      </c>
    </row>
    <row r="285" spans="1:4" hidden="1">
      <c r="A285" s="1">
        <v>41983</v>
      </c>
      <c r="B285" t="s">
        <v>247</v>
      </c>
      <c r="D285" s="6">
        <v>150</v>
      </c>
    </row>
    <row r="286" spans="1:4" hidden="1">
      <c r="A286" s="1">
        <v>41983</v>
      </c>
      <c r="B286" t="s">
        <v>194</v>
      </c>
      <c r="D286" s="6">
        <v>967</v>
      </c>
    </row>
    <row r="287" spans="1:4" hidden="1">
      <c r="A287" s="1">
        <v>41985</v>
      </c>
      <c r="B287" t="s">
        <v>195</v>
      </c>
      <c r="D287" s="6">
        <v>6600</v>
      </c>
    </row>
    <row r="288" spans="1:4" hidden="1">
      <c r="A288" s="1">
        <v>41986</v>
      </c>
      <c r="B288" t="s">
        <v>192</v>
      </c>
      <c r="C288" s="2">
        <v>390</v>
      </c>
    </row>
    <row r="289" spans="1:6" hidden="1">
      <c r="A289" s="1">
        <v>41988</v>
      </c>
      <c r="B289" t="s">
        <v>103</v>
      </c>
      <c r="C289" s="2">
        <v>4497</v>
      </c>
    </row>
    <row r="290" spans="1:6" hidden="1">
      <c r="A290" s="1">
        <v>42010</v>
      </c>
      <c r="B290" t="s">
        <v>48</v>
      </c>
      <c r="D290" s="2">
        <v>10000</v>
      </c>
    </row>
    <row r="291" spans="1:6" hidden="1">
      <c r="A291" s="1">
        <v>42010</v>
      </c>
      <c r="B291" t="s">
        <v>44</v>
      </c>
      <c r="C291" s="2">
        <v>22747</v>
      </c>
    </row>
    <row r="292" spans="1:6" hidden="1">
      <c r="A292" s="1">
        <v>42014</v>
      </c>
      <c r="B292" t="s">
        <v>240</v>
      </c>
      <c r="D292" s="6">
        <v>6000</v>
      </c>
    </row>
    <row r="293" spans="1:6" hidden="1">
      <c r="A293" s="1">
        <v>42014</v>
      </c>
      <c r="B293" t="s">
        <v>241</v>
      </c>
      <c r="D293" s="6">
        <v>150</v>
      </c>
    </row>
    <row r="294" spans="1:6" hidden="1">
      <c r="A294" s="1">
        <v>42017</v>
      </c>
      <c r="B294" t="s">
        <v>108</v>
      </c>
      <c r="C294" s="2">
        <v>3278</v>
      </c>
    </row>
    <row r="295" spans="1:6" hidden="1">
      <c r="A295" s="1">
        <v>42018</v>
      </c>
      <c r="B295" t="s">
        <v>106</v>
      </c>
      <c r="D295" s="6">
        <v>6800</v>
      </c>
    </row>
    <row r="296" spans="1:6" hidden="1">
      <c r="A296" s="1">
        <v>42018</v>
      </c>
      <c r="B296" t="s">
        <v>238</v>
      </c>
      <c r="D296" s="6">
        <v>150</v>
      </c>
    </row>
    <row r="297" spans="1:6" hidden="1">
      <c r="A297" s="1">
        <v>42018</v>
      </c>
      <c r="B297" t="s">
        <v>239</v>
      </c>
      <c r="D297" s="6">
        <v>150</v>
      </c>
    </row>
    <row r="298" spans="1:6" s="5" customFormat="1" hidden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 hidden="1">
      <c r="A299" s="1">
        <v>42036</v>
      </c>
      <c r="B299" t="s">
        <v>27</v>
      </c>
      <c r="C299" s="2">
        <v>2263</v>
      </c>
    </row>
    <row r="300" spans="1:6" hidden="1">
      <c r="A300" s="1">
        <v>42040</v>
      </c>
      <c r="B300" t="s">
        <v>48</v>
      </c>
      <c r="D300" s="2">
        <v>10000</v>
      </c>
    </row>
    <row r="301" spans="1:6" hidden="1">
      <c r="A301" s="1">
        <v>42040</v>
      </c>
      <c r="B301" t="s">
        <v>44</v>
      </c>
      <c r="C301" s="2">
        <v>22747</v>
      </c>
    </row>
    <row r="302" spans="1:6" hidden="1">
      <c r="A302" s="1">
        <v>42043</v>
      </c>
      <c r="B302" t="s">
        <v>202</v>
      </c>
      <c r="C302" s="2">
        <v>2200</v>
      </c>
    </row>
    <row r="303" spans="1:6" hidden="1">
      <c r="A303" s="1">
        <v>42045</v>
      </c>
      <c r="B303" t="s">
        <v>242</v>
      </c>
      <c r="D303" s="6">
        <v>6000</v>
      </c>
    </row>
    <row r="304" spans="1:6" hidden="1">
      <c r="A304" s="1">
        <v>42045</v>
      </c>
      <c r="B304" t="s">
        <v>243</v>
      </c>
      <c r="D304" s="6">
        <v>150</v>
      </c>
    </row>
    <row r="305" spans="1:7" hidden="1">
      <c r="A305" s="1">
        <v>42045</v>
      </c>
      <c r="B305" t="s">
        <v>201</v>
      </c>
      <c r="D305" s="6">
        <v>1424</v>
      </c>
    </row>
    <row r="306" spans="1:7" hidden="1">
      <c r="A306" s="1">
        <v>42048</v>
      </c>
      <c r="B306" t="s">
        <v>111</v>
      </c>
      <c r="C306" s="2">
        <v>370</v>
      </c>
    </row>
    <row r="307" spans="1:7" hidden="1">
      <c r="A307" s="1">
        <v>42062</v>
      </c>
      <c r="B307" t="s">
        <v>203</v>
      </c>
      <c r="D307" s="6">
        <v>13200</v>
      </c>
      <c r="F307" s="6">
        <v>13200</v>
      </c>
    </row>
    <row r="308" spans="1:7" hidden="1">
      <c r="A308" s="1">
        <v>42062</v>
      </c>
      <c r="B308" t="s">
        <v>207</v>
      </c>
      <c r="D308" s="6">
        <v>16800</v>
      </c>
    </row>
    <row r="309" spans="1:7" hidden="1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 hidden="1">
      <c r="A310" s="1">
        <v>42063</v>
      </c>
      <c r="B310" t="s">
        <v>250</v>
      </c>
      <c r="D310" s="6">
        <v>5587</v>
      </c>
    </row>
    <row r="311" spans="1:7" hidden="1">
      <c r="A311" s="1">
        <v>42063</v>
      </c>
      <c r="B311" t="s">
        <v>244</v>
      </c>
      <c r="D311" s="6">
        <v>123</v>
      </c>
    </row>
    <row r="312" spans="1:7" hidden="1">
      <c r="A312" s="1">
        <v>42063</v>
      </c>
      <c r="B312" t="s">
        <v>245</v>
      </c>
      <c r="D312" s="6">
        <v>123</v>
      </c>
    </row>
    <row r="313" spans="1:7" hidden="1">
      <c r="A313" s="1">
        <v>42063</v>
      </c>
      <c r="B313" t="s">
        <v>204</v>
      </c>
      <c r="D313" s="6">
        <v>940</v>
      </c>
    </row>
    <row r="314" spans="1:7" hidden="1">
      <c r="A314" s="1">
        <v>42063</v>
      </c>
      <c r="B314" t="s">
        <v>205</v>
      </c>
      <c r="D314" s="6">
        <v>683</v>
      </c>
    </row>
    <row r="315" spans="1:7" hidden="1">
      <c r="A315" s="1">
        <v>42068</v>
      </c>
      <c r="B315" t="s">
        <v>48</v>
      </c>
      <c r="D315" s="2">
        <v>10000</v>
      </c>
    </row>
    <row r="316" spans="1:7" hidden="1">
      <c r="A316" s="1">
        <v>42068</v>
      </c>
      <c r="B316" t="s">
        <v>44</v>
      </c>
      <c r="C316" s="2">
        <v>22747</v>
      </c>
    </row>
    <row r="317" spans="1:7" hidden="1">
      <c r="A317" s="1">
        <v>42070</v>
      </c>
      <c r="B317" t="s">
        <v>208</v>
      </c>
      <c r="C317" s="2">
        <v>140</v>
      </c>
    </row>
    <row r="318" spans="1:7" hidden="1">
      <c r="A318" s="1">
        <v>42070</v>
      </c>
      <c r="B318" t="s">
        <v>207</v>
      </c>
      <c r="D318" s="6">
        <v>3000</v>
      </c>
    </row>
    <row r="319" spans="1:7" hidden="1">
      <c r="A319" s="1">
        <v>42070</v>
      </c>
      <c r="B319" s="15" t="s">
        <v>261</v>
      </c>
      <c r="D319" s="6">
        <v>750</v>
      </c>
    </row>
    <row r="320" spans="1:7" hidden="1">
      <c r="A320" s="1">
        <v>42070</v>
      </c>
      <c r="B320" s="15" t="s">
        <v>260</v>
      </c>
      <c r="D320" s="6">
        <v>170</v>
      </c>
    </row>
    <row r="321" spans="1:4" hidden="1">
      <c r="A321" s="1">
        <v>42074</v>
      </c>
      <c r="B321" t="s">
        <v>57</v>
      </c>
      <c r="D321" s="6">
        <v>6000</v>
      </c>
    </row>
    <row r="322" spans="1:4" hidden="1">
      <c r="A322" s="1">
        <v>42074</v>
      </c>
      <c r="B322" t="s">
        <v>253</v>
      </c>
      <c r="D322" s="6">
        <v>150</v>
      </c>
    </row>
    <row r="323" spans="1:4" hidden="1">
      <c r="A323" s="1">
        <v>42075</v>
      </c>
      <c r="B323" t="s">
        <v>69</v>
      </c>
      <c r="C323" s="2">
        <v>3146</v>
      </c>
    </row>
    <row r="324" spans="1:4" hidden="1">
      <c r="A324" s="1">
        <v>42078</v>
      </c>
      <c r="B324" t="s">
        <v>249</v>
      </c>
      <c r="C324" s="2">
        <v>4497</v>
      </c>
    </row>
    <row r="325" spans="1:4" hidden="1">
      <c r="A325" s="1">
        <v>42087</v>
      </c>
      <c r="B325" s="5" t="s">
        <v>252</v>
      </c>
      <c r="D325" s="6">
        <v>612</v>
      </c>
    </row>
    <row r="326" spans="1:4" hidden="1">
      <c r="A326" s="1">
        <v>42102</v>
      </c>
      <c r="B326" t="s">
        <v>48</v>
      </c>
      <c r="D326" s="2">
        <v>10000</v>
      </c>
    </row>
    <row r="327" spans="1:4" hidden="1">
      <c r="A327" s="1">
        <v>42102</v>
      </c>
      <c r="B327" t="s">
        <v>44</v>
      </c>
      <c r="C327" s="2">
        <v>22747</v>
      </c>
    </row>
    <row r="328" spans="1:4" hidden="1">
      <c r="A328" s="1">
        <v>42102</v>
      </c>
      <c r="B328" t="s">
        <v>59</v>
      </c>
      <c r="C328" s="2">
        <v>2200</v>
      </c>
    </row>
    <row r="329" spans="1:4" hidden="1">
      <c r="A329" s="1">
        <v>42105</v>
      </c>
      <c r="B329" t="s">
        <v>254</v>
      </c>
      <c r="D329" s="6">
        <v>6000</v>
      </c>
    </row>
    <row r="330" spans="1:4" hidden="1">
      <c r="A330" s="1">
        <v>42105</v>
      </c>
      <c r="B330" t="s">
        <v>255</v>
      </c>
      <c r="D330" s="6">
        <v>150</v>
      </c>
    </row>
    <row r="331" spans="1:4" hidden="1">
      <c r="A331" s="1">
        <v>42105</v>
      </c>
      <c r="B331" t="s">
        <v>251</v>
      </c>
      <c r="D331" s="6">
        <v>1100</v>
      </c>
    </row>
    <row r="332" spans="1:4" hidden="1">
      <c r="A332" s="1">
        <v>42107</v>
      </c>
      <c r="B332" t="s">
        <v>70</v>
      </c>
      <c r="C332" s="2">
        <v>301</v>
      </c>
    </row>
    <row r="333" spans="1:4" hidden="1">
      <c r="A333" s="1">
        <v>42129</v>
      </c>
      <c r="B333" t="s">
        <v>48</v>
      </c>
      <c r="D333" s="2">
        <v>10000</v>
      </c>
    </row>
    <row r="334" spans="1:4" hidden="1">
      <c r="A334" s="1">
        <v>42129</v>
      </c>
      <c r="B334" t="s">
        <v>44</v>
      </c>
      <c r="C334" s="2">
        <v>22747</v>
      </c>
    </row>
    <row r="335" spans="1:4" hidden="1">
      <c r="A335" s="1">
        <v>42135</v>
      </c>
      <c r="B335" t="s">
        <v>63</v>
      </c>
      <c r="D335" s="6">
        <v>6000</v>
      </c>
    </row>
    <row r="336" spans="1:4" hidden="1">
      <c r="A336" s="1">
        <v>42135</v>
      </c>
      <c r="B336" t="s">
        <v>262</v>
      </c>
      <c r="D336" s="6">
        <v>150</v>
      </c>
    </row>
    <row r="337" spans="1:6" hidden="1">
      <c r="A337" s="1">
        <v>42137</v>
      </c>
      <c r="B337" t="s">
        <v>71</v>
      </c>
      <c r="C337" s="2">
        <v>2267</v>
      </c>
    </row>
    <row r="338" spans="1:6" hidden="1">
      <c r="A338" s="1">
        <v>42140</v>
      </c>
      <c r="B338" t="s">
        <v>34</v>
      </c>
      <c r="D338" s="6">
        <v>12000</v>
      </c>
      <c r="F338" s="6">
        <v>12000</v>
      </c>
    </row>
    <row r="339" spans="1:6" hidden="1">
      <c r="A339" s="1">
        <v>42159</v>
      </c>
      <c r="B339" s="5" t="s">
        <v>258</v>
      </c>
      <c r="D339" s="6">
        <v>653</v>
      </c>
    </row>
    <row r="340" spans="1:6" hidden="1">
      <c r="A340" s="1">
        <v>42159</v>
      </c>
      <c r="B340" t="s">
        <v>259</v>
      </c>
      <c r="D340" s="6">
        <v>26400</v>
      </c>
    </row>
    <row r="341" spans="1:6" hidden="1">
      <c r="A341" s="1">
        <v>42159</v>
      </c>
      <c r="B341" s="15" t="s">
        <v>309</v>
      </c>
      <c r="D341" s="6">
        <v>600</v>
      </c>
    </row>
    <row r="342" spans="1:6" hidden="1">
      <c r="A342" s="1">
        <v>42159</v>
      </c>
      <c r="B342" s="15" t="s">
        <v>295</v>
      </c>
      <c r="D342" s="6">
        <v>228</v>
      </c>
    </row>
    <row r="343" spans="1:6" hidden="1">
      <c r="A343" s="1">
        <v>42159</v>
      </c>
      <c r="B343" s="15" t="s">
        <v>189</v>
      </c>
      <c r="D343" s="6">
        <v>197</v>
      </c>
    </row>
    <row r="344" spans="1:6" hidden="1">
      <c r="A344" s="1">
        <v>42160</v>
      </c>
      <c r="B344" t="s">
        <v>48</v>
      </c>
      <c r="D344" s="2">
        <v>10000</v>
      </c>
    </row>
    <row r="345" spans="1:6" hidden="1">
      <c r="A345" s="1">
        <v>42160</v>
      </c>
      <c r="B345" t="s">
        <v>44</v>
      </c>
      <c r="C345" s="2">
        <v>22747</v>
      </c>
    </row>
    <row r="346" spans="1:6" hidden="1">
      <c r="A346" s="1">
        <v>42164</v>
      </c>
      <c r="B346" t="s">
        <v>256</v>
      </c>
      <c r="C346" s="2">
        <v>5729</v>
      </c>
    </row>
    <row r="347" spans="1:6" hidden="1">
      <c r="A347" s="1">
        <v>42168</v>
      </c>
      <c r="B347" t="s">
        <v>257</v>
      </c>
      <c r="C347" s="2">
        <v>233</v>
      </c>
    </row>
    <row r="348" spans="1:6" hidden="1">
      <c r="A348" s="1">
        <v>42170</v>
      </c>
      <c r="B348" t="s">
        <v>129</v>
      </c>
      <c r="C348" s="2">
        <v>4497</v>
      </c>
    </row>
    <row r="349" spans="1:6" hidden="1">
      <c r="A349" s="1">
        <v>42171</v>
      </c>
      <c r="B349" t="s">
        <v>263</v>
      </c>
      <c r="D349" s="6">
        <v>6000</v>
      </c>
    </row>
    <row r="350" spans="1:6" hidden="1">
      <c r="A350" s="1">
        <v>42171</v>
      </c>
      <c r="B350" t="s">
        <v>264</v>
      </c>
      <c r="D350" s="6">
        <v>150</v>
      </c>
    </row>
    <row r="351" spans="1:6" hidden="1">
      <c r="A351" s="1">
        <v>42171</v>
      </c>
      <c r="B351" t="s">
        <v>265</v>
      </c>
      <c r="D351" s="6">
        <v>1221</v>
      </c>
    </row>
    <row r="352" spans="1:6" hidden="1">
      <c r="A352" s="1">
        <v>42179</v>
      </c>
      <c r="B352" t="s">
        <v>266</v>
      </c>
      <c r="C352" s="2">
        <v>2200</v>
      </c>
    </row>
    <row r="353" spans="1:7" hidden="1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 hidden="1">
      <c r="A354" s="1">
        <v>42183</v>
      </c>
      <c r="B354" t="s">
        <v>268</v>
      </c>
      <c r="D354" s="6">
        <v>1938</v>
      </c>
    </row>
    <row r="355" spans="1:7" hidden="1">
      <c r="A355" s="1">
        <v>42183</v>
      </c>
      <c r="B355" t="s">
        <v>270</v>
      </c>
      <c r="C355" s="2">
        <v>90</v>
      </c>
    </row>
    <row r="356" spans="1:7" hidden="1">
      <c r="A356" s="1">
        <v>42186</v>
      </c>
      <c r="B356" t="s">
        <v>280</v>
      </c>
      <c r="C356" s="2">
        <v>500</v>
      </c>
    </row>
    <row r="357" spans="1:7" hidden="1">
      <c r="A357" s="1">
        <v>42187</v>
      </c>
      <c r="B357" t="s">
        <v>283</v>
      </c>
      <c r="C357" s="2">
        <v>2000</v>
      </c>
    </row>
    <row r="358" spans="1:7" hidden="1">
      <c r="A358" s="1">
        <v>42191</v>
      </c>
      <c r="B358" t="s">
        <v>48</v>
      </c>
      <c r="D358" s="2">
        <v>10000</v>
      </c>
    </row>
    <row r="359" spans="1:7" hidden="1">
      <c r="A359" s="1">
        <v>42191</v>
      </c>
      <c r="B359" t="s">
        <v>44</v>
      </c>
      <c r="C359" s="2">
        <v>22747</v>
      </c>
    </row>
    <row r="360" spans="1:7" hidden="1">
      <c r="A360" s="1">
        <v>42195</v>
      </c>
      <c r="B360" t="s">
        <v>285</v>
      </c>
      <c r="D360" s="2">
        <v>6000</v>
      </c>
    </row>
    <row r="361" spans="1:7" hidden="1">
      <c r="A361" s="1">
        <v>42195</v>
      </c>
      <c r="B361" t="s">
        <v>286</v>
      </c>
      <c r="D361" s="2">
        <v>150</v>
      </c>
    </row>
    <row r="362" spans="1:7" hidden="1">
      <c r="A362" s="1">
        <v>42198</v>
      </c>
      <c r="B362" t="s">
        <v>89</v>
      </c>
      <c r="C362" s="2">
        <v>3497</v>
      </c>
    </row>
    <row r="363" spans="1:7" hidden="1">
      <c r="A363" s="1">
        <v>42210</v>
      </c>
      <c r="B363" t="s">
        <v>289</v>
      </c>
      <c r="D363" s="6">
        <v>66000</v>
      </c>
    </row>
    <row r="364" spans="1:7" hidden="1">
      <c r="A364" s="1">
        <v>42210</v>
      </c>
      <c r="B364" t="s">
        <v>290</v>
      </c>
      <c r="D364" s="6">
        <v>1800</v>
      </c>
    </row>
    <row r="365" spans="1:7" hidden="1">
      <c r="A365" s="1">
        <v>42210</v>
      </c>
      <c r="B365" t="s">
        <v>287</v>
      </c>
      <c r="D365" s="6">
        <v>1172</v>
      </c>
    </row>
    <row r="366" spans="1:7" hidden="1">
      <c r="A366" s="1">
        <v>42210</v>
      </c>
      <c r="B366" t="s">
        <v>288</v>
      </c>
      <c r="C366" s="2">
        <v>110</v>
      </c>
    </row>
    <row r="367" spans="1:7" hidden="1">
      <c r="A367" s="1">
        <v>42210</v>
      </c>
      <c r="B367" t="s">
        <v>292</v>
      </c>
      <c r="D367" s="6">
        <v>500</v>
      </c>
      <c r="F367" s="6">
        <v>500</v>
      </c>
    </row>
    <row r="368" spans="1:7" hidden="1">
      <c r="A368" s="1">
        <v>42210</v>
      </c>
      <c r="B368" t="s">
        <v>291</v>
      </c>
      <c r="D368" s="6">
        <v>1800</v>
      </c>
    </row>
    <row r="369" spans="1:4" hidden="1">
      <c r="A369" s="1">
        <v>42217</v>
      </c>
      <c r="B369" t="s">
        <v>299</v>
      </c>
      <c r="C369" s="2">
        <v>229</v>
      </c>
    </row>
    <row r="370" spans="1:4" hidden="1">
      <c r="A370" s="1">
        <v>42221</v>
      </c>
      <c r="B370" t="s">
        <v>48</v>
      </c>
      <c r="D370" s="2">
        <v>10000</v>
      </c>
    </row>
    <row r="371" spans="1:4" hidden="1">
      <c r="A371" s="1">
        <v>42221</v>
      </c>
      <c r="B371" t="s">
        <v>44</v>
      </c>
      <c r="C371" s="2">
        <v>22747</v>
      </c>
    </row>
    <row r="372" spans="1:4" hidden="1">
      <c r="A372" s="1">
        <v>42223</v>
      </c>
      <c r="B372" t="s">
        <v>92</v>
      </c>
      <c r="C372" s="2">
        <v>2200</v>
      </c>
    </row>
    <row r="373" spans="1:4" hidden="1">
      <c r="A373" s="1">
        <v>42226</v>
      </c>
      <c r="B373" t="s">
        <v>301</v>
      </c>
      <c r="D373" s="2">
        <v>6000</v>
      </c>
    </row>
    <row r="374" spans="1:4" hidden="1">
      <c r="A374" s="1">
        <v>42226</v>
      </c>
      <c r="B374" t="s">
        <v>302</v>
      </c>
      <c r="D374" s="2">
        <v>150</v>
      </c>
    </row>
    <row r="375" spans="1:4" hidden="1">
      <c r="A375" s="1">
        <v>42229</v>
      </c>
      <c r="B375" t="s">
        <v>298</v>
      </c>
      <c r="C375" s="2">
        <v>178</v>
      </c>
    </row>
    <row r="376" spans="1:4" hidden="1">
      <c r="A376" s="1">
        <v>42254</v>
      </c>
      <c r="B376" t="s">
        <v>48</v>
      </c>
      <c r="D376" s="2">
        <v>10000</v>
      </c>
    </row>
    <row r="377" spans="1:4" hidden="1">
      <c r="A377" s="1">
        <v>42254</v>
      </c>
      <c r="B377" t="s">
        <v>44</v>
      </c>
      <c r="C377" s="2">
        <v>22747</v>
      </c>
    </row>
    <row r="378" spans="1:4" hidden="1">
      <c r="A378" s="1">
        <v>42254</v>
      </c>
      <c r="B378" t="s">
        <v>303</v>
      </c>
      <c r="D378" s="2">
        <v>6000</v>
      </c>
    </row>
    <row r="379" spans="1:4" hidden="1">
      <c r="A379" s="1">
        <v>42254</v>
      </c>
      <c r="B379" t="s">
        <v>304</v>
      </c>
      <c r="D379" s="2">
        <v>150</v>
      </c>
    </row>
    <row r="380" spans="1:4" hidden="1">
      <c r="A380" s="1">
        <v>42258</v>
      </c>
      <c r="B380" t="s">
        <v>305</v>
      </c>
      <c r="C380" s="2">
        <v>2534</v>
      </c>
    </row>
    <row r="381" spans="1:4" hidden="1">
      <c r="A381" s="1">
        <v>42262</v>
      </c>
      <c r="B381" t="s">
        <v>165</v>
      </c>
      <c r="C381" s="2">
        <v>4497</v>
      </c>
    </row>
    <row r="382" spans="1:4" hidden="1">
      <c r="A382" s="1">
        <v>42277</v>
      </c>
      <c r="B382" t="s">
        <v>306</v>
      </c>
      <c r="D382" s="6">
        <v>26400</v>
      </c>
    </row>
    <row r="383" spans="1:4" hidden="1">
      <c r="A383" s="1">
        <v>42283</v>
      </c>
      <c r="B383" t="s">
        <v>48</v>
      </c>
      <c r="D383" s="2">
        <v>10000</v>
      </c>
    </row>
    <row r="384" spans="1:4" hidden="1">
      <c r="A384" s="1">
        <v>42283</v>
      </c>
      <c r="B384" t="s">
        <v>44</v>
      </c>
      <c r="C384" s="2">
        <v>22747</v>
      </c>
    </row>
    <row r="385" spans="1:4" hidden="1">
      <c r="A385" s="1">
        <v>42286</v>
      </c>
      <c r="B385" s="15" t="s">
        <v>238</v>
      </c>
      <c r="D385" s="2">
        <v>150</v>
      </c>
    </row>
    <row r="386" spans="1:4" hidden="1">
      <c r="A386" s="1">
        <v>42286</v>
      </c>
      <c r="B386" s="15" t="s">
        <v>193</v>
      </c>
      <c r="D386" s="2">
        <v>306</v>
      </c>
    </row>
    <row r="387" spans="1:4" hidden="1">
      <c r="A387" s="1">
        <v>42286</v>
      </c>
      <c r="B387" t="s">
        <v>310</v>
      </c>
      <c r="C387" s="2">
        <v>110</v>
      </c>
    </row>
    <row r="388" spans="1:4" hidden="1">
      <c r="A388" s="1">
        <v>42289</v>
      </c>
      <c r="B388" t="s">
        <v>307</v>
      </c>
      <c r="D388" s="6">
        <v>415</v>
      </c>
    </row>
    <row r="389" spans="1:4" hidden="1">
      <c r="A389" s="1">
        <v>42289</v>
      </c>
      <c r="B389" t="s">
        <v>230</v>
      </c>
      <c r="D389" s="6">
        <v>6000</v>
      </c>
    </row>
    <row r="390" spans="1:4" hidden="1">
      <c r="A390" s="1">
        <v>42289</v>
      </c>
      <c r="B390" t="s">
        <v>231</v>
      </c>
      <c r="D390" s="6">
        <v>150</v>
      </c>
    </row>
    <row r="391" spans="1:4" hidden="1">
      <c r="A391" s="1">
        <v>42289</v>
      </c>
      <c r="B391" t="s">
        <v>308</v>
      </c>
      <c r="D391" s="6">
        <v>1995</v>
      </c>
    </row>
    <row r="392" spans="1:4" hidden="1">
      <c r="A392" s="1">
        <v>42290</v>
      </c>
      <c r="B392" t="s">
        <v>98</v>
      </c>
      <c r="C392" s="2">
        <v>219</v>
      </c>
    </row>
    <row r="393" spans="1:4" hidden="1">
      <c r="A393" s="1">
        <v>42290</v>
      </c>
      <c r="B393" t="s">
        <v>101</v>
      </c>
      <c r="C393" s="2">
        <v>2200</v>
      </c>
    </row>
    <row r="394" spans="1:4" hidden="1">
      <c r="A394" s="1">
        <v>42313</v>
      </c>
      <c r="B394" t="s">
        <v>48</v>
      </c>
      <c r="D394" s="2">
        <v>10000</v>
      </c>
    </row>
    <row r="395" spans="1:4" hidden="1">
      <c r="A395" s="1">
        <v>42313</v>
      </c>
      <c r="B395" t="s">
        <v>44</v>
      </c>
      <c r="C395" s="2">
        <v>22624</v>
      </c>
    </row>
    <row r="396" spans="1:4" hidden="1">
      <c r="A396" s="1">
        <v>42317</v>
      </c>
      <c r="B396" t="s">
        <v>311</v>
      </c>
      <c r="D396" s="6">
        <v>6000</v>
      </c>
    </row>
    <row r="397" spans="1:4" hidden="1">
      <c r="A397" s="1">
        <v>42317</v>
      </c>
      <c r="B397" t="s">
        <v>312</v>
      </c>
      <c r="D397" s="6">
        <v>150</v>
      </c>
    </row>
    <row r="398" spans="1:4" hidden="1">
      <c r="A398" s="1">
        <v>42320</v>
      </c>
      <c r="B398" t="s">
        <v>313</v>
      </c>
      <c r="C398" s="2">
        <v>1564</v>
      </c>
    </row>
    <row r="399" spans="1:4" hidden="1">
      <c r="A399" s="1">
        <v>42321</v>
      </c>
      <c r="B399" t="s">
        <v>314</v>
      </c>
      <c r="C399" s="2">
        <v>254</v>
      </c>
    </row>
    <row r="400" spans="1:4" hidden="1">
      <c r="A400" s="1">
        <v>42334</v>
      </c>
      <c r="B400" t="s">
        <v>315</v>
      </c>
      <c r="C400" s="6">
        <v>16</v>
      </c>
    </row>
    <row r="401" spans="1:7" hidden="1">
      <c r="A401" s="1">
        <v>42334</v>
      </c>
      <c r="B401" t="s">
        <v>316</v>
      </c>
      <c r="C401" s="2">
        <v>5302</v>
      </c>
    </row>
    <row r="402" spans="1:7" hidden="1">
      <c r="A402" s="1">
        <v>42342</v>
      </c>
      <c r="B402" t="s">
        <v>191</v>
      </c>
      <c r="D402" s="6">
        <v>637</v>
      </c>
    </row>
    <row r="403" spans="1:7" hidden="1">
      <c r="A403" s="1">
        <v>42345</v>
      </c>
      <c r="B403" t="s">
        <v>48</v>
      </c>
      <c r="D403" s="2">
        <v>10000</v>
      </c>
    </row>
    <row r="404" spans="1:7" hidden="1">
      <c r="A404" s="1">
        <v>42345</v>
      </c>
      <c r="B404" t="s">
        <v>44</v>
      </c>
      <c r="C404" s="2">
        <v>22624</v>
      </c>
    </row>
    <row r="405" spans="1:7" hidden="1">
      <c r="A405" s="1">
        <v>42346</v>
      </c>
      <c r="B405" s="5" t="s">
        <v>317</v>
      </c>
      <c r="C405" s="2">
        <v>2200</v>
      </c>
      <c r="G405" s="5"/>
    </row>
    <row r="406" spans="1:7" hidden="1">
      <c r="A406" s="1">
        <v>42347</v>
      </c>
      <c r="B406" t="s">
        <v>246</v>
      </c>
      <c r="D406" s="6">
        <v>6000</v>
      </c>
    </row>
    <row r="407" spans="1:7" hidden="1">
      <c r="A407" s="1">
        <v>42347</v>
      </c>
      <c r="B407" t="s">
        <v>247</v>
      </c>
      <c r="D407" s="6">
        <v>150</v>
      </c>
    </row>
    <row r="408" spans="1:7" hidden="1">
      <c r="A408" s="1">
        <v>42347</v>
      </c>
      <c r="B408" t="s">
        <v>194</v>
      </c>
      <c r="D408" s="6">
        <v>818</v>
      </c>
    </row>
    <row r="409" spans="1:7" hidden="1">
      <c r="A409" s="1">
        <v>42351</v>
      </c>
      <c r="B409" t="s">
        <v>192</v>
      </c>
      <c r="C409" s="2">
        <v>235</v>
      </c>
    </row>
    <row r="410" spans="1:7" hidden="1">
      <c r="A410" s="1">
        <v>42353</v>
      </c>
      <c r="B410" t="s">
        <v>165</v>
      </c>
      <c r="C410" s="2">
        <v>4497</v>
      </c>
    </row>
  </sheetData>
  <autoFilter ref="A2:J410">
    <filterColumn colId="0">
      <filters>
        <dateGroupItem year="2012" dateTimeGrouping="year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11"/>
  <sheetViews>
    <sheetView tabSelected="1" workbookViewId="0">
      <pane ySplit="2" topLeftCell="A54" activePane="bottomLeft" state="frozen"/>
      <selection pane="bottomLeft" activeCell="F61" sqref="F61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SUBTOTAL(9,C3:C1009)</f>
        <v>1377989</v>
      </c>
      <c r="D1" s="6">
        <f>SUBTOTAL(9,D3:D1009)</f>
        <v>1025905</v>
      </c>
      <c r="E1" s="6">
        <f>D1-C1</f>
        <v>-352084</v>
      </c>
      <c r="F1" s="6">
        <f>SUBTOTAL(9,F3:F1009)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>
      <c r="A22" s="1">
        <v>40974</v>
      </c>
      <c r="B22" t="s">
        <v>49</v>
      </c>
      <c r="C22" s="2">
        <v>10000</v>
      </c>
    </row>
    <row r="23" spans="1:7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>
      <c r="A28" s="1">
        <v>41005</v>
      </c>
      <c r="B28" t="s">
        <v>48</v>
      </c>
      <c r="C28" s="2">
        <v>10000</v>
      </c>
      <c r="D28" s="2"/>
    </row>
    <row r="29" spans="1:7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C33" s="2">
        <v>10000</v>
      </c>
      <c r="D33" s="2"/>
    </row>
    <row r="34" spans="1:7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>
      <c r="A42" s="1">
        <v>41065</v>
      </c>
      <c r="B42" t="s">
        <v>48</v>
      </c>
      <c r="C42" s="2">
        <v>10000</v>
      </c>
      <c r="D42" s="2"/>
    </row>
    <row r="43" spans="1:7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282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C55" s="2">
        <v>10000</v>
      </c>
    </row>
    <row r="56" spans="1:7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C64" s="2">
        <v>10000</v>
      </c>
    </row>
    <row r="65" spans="1:1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>
      <c r="A67" s="1">
        <v>41157</v>
      </c>
      <c r="B67" t="s">
        <v>48</v>
      </c>
      <c r="C67" s="2">
        <v>10000</v>
      </c>
    </row>
    <row r="68" spans="1:1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225</v>
      </c>
      <c r="D74" s="6">
        <v>60500</v>
      </c>
      <c r="J74" s="2"/>
      <c r="K74" s="6"/>
    </row>
    <row r="75" spans="1:11">
      <c r="A75" s="1">
        <v>41172</v>
      </c>
      <c r="B75" t="s">
        <v>224</v>
      </c>
      <c r="D75" s="6">
        <v>1800</v>
      </c>
      <c r="J75" s="2"/>
      <c r="K75" s="6"/>
    </row>
    <row r="76" spans="1:11">
      <c r="A76" s="1">
        <v>41187</v>
      </c>
      <c r="B76" t="s">
        <v>48</v>
      </c>
      <c r="C76" s="2">
        <v>10000</v>
      </c>
      <c r="J76" s="2"/>
      <c r="K76" s="6"/>
    </row>
    <row r="77" spans="1:1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>
      <c r="A80" s="1">
        <v>41219</v>
      </c>
      <c r="B80" t="s">
        <v>48</v>
      </c>
      <c r="C80" s="2">
        <v>10000</v>
      </c>
    </row>
    <row r="81" spans="1:7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>
      <c r="A87" s="1">
        <v>41248</v>
      </c>
      <c r="B87" t="s">
        <v>48</v>
      </c>
      <c r="C87" s="2">
        <v>10000</v>
      </c>
    </row>
    <row r="88" spans="1:7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>
      <c r="A91" s="1">
        <v>41278</v>
      </c>
      <c r="B91" t="s">
        <v>31</v>
      </c>
      <c r="D91" s="6">
        <v>6000</v>
      </c>
    </row>
    <row r="92" spans="1:7">
      <c r="A92" s="1">
        <v>41281</v>
      </c>
      <c r="B92" t="s">
        <v>48</v>
      </c>
      <c r="C92" s="2">
        <v>10000</v>
      </c>
    </row>
    <row r="93" spans="1:7">
      <c r="A93" s="1">
        <v>41281</v>
      </c>
      <c r="B93" t="s">
        <v>44</v>
      </c>
      <c r="C93" s="2">
        <v>12173</v>
      </c>
    </row>
    <row r="94" spans="1:7">
      <c r="A94" s="1">
        <v>41282</v>
      </c>
      <c r="B94" t="s">
        <v>105</v>
      </c>
      <c r="C94" s="2">
        <v>2200</v>
      </c>
    </row>
    <row r="95" spans="1:7">
      <c r="A95" s="1">
        <v>41285</v>
      </c>
      <c r="B95" t="s">
        <v>108</v>
      </c>
      <c r="C95" s="2">
        <v>4062</v>
      </c>
    </row>
    <row r="96" spans="1:7">
      <c r="A96" s="1">
        <v>41286</v>
      </c>
      <c r="B96" t="s">
        <v>109</v>
      </c>
      <c r="C96" s="2">
        <v>1597</v>
      </c>
      <c r="G96" t="s">
        <v>110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C98" s="2">
        <v>10000</v>
      </c>
    </row>
    <row r="99" spans="1:7">
      <c r="A99" s="1">
        <v>41310</v>
      </c>
      <c r="B99" t="s">
        <v>44</v>
      </c>
      <c r="C99" s="2">
        <v>12173</v>
      </c>
    </row>
    <row r="100" spans="1:7">
      <c r="A100" s="1">
        <v>41310</v>
      </c>
      <c r="B100" t="s">
        <v>112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  <c r="G102" t="s">
        <v>116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12">
        <v>480</v>
      </c>
      <c r="G105" t="s">
        <v>123</v>
      </c>
    </row>
    <row r="106" spans="1:7">
      <c r="A106" s="1">
        <v>41320</v>
      </c>
      <c r="B106" t="s">
        <v>319</v>
      </c>
      <c r="D106" s="6">
        <v>13200</v>
      </c>
      <c r="G106" t="s">
        <v>121</v>
      </c>
    </row>
    <row r="107" spans="1:7">
      <c r="A107" s="1">
        <v>41322</v>
      </c>
      <c r="B107" t="s">
        <v>169</v>
      </c>
      <c r="C107" s="2">
        <v>5380</v>
      </c>
    </row>
    <row r="108" spans="1:7">
      <c r="A108" s="1">
        <v>41322</v>
      </c>
      <c r="B108" t="s">
        <v>170</v>
      </c>
      <c r="C108" s="2">
        <v>1279</v>
      </c>
    </row>
    <row r="109" spans="1:7">
      <c r="A109" s="1">
        <v>41323</v>
      </c>
      <c r="B109" t="s">
        <v>36</v>
      </c>
      <c r="F109" s="6">
        <v>13000</v>
      </c>
      <c r="G109" s="5" t="s">
        <v>119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C111" s="2">
        <v>10000</v>
      </c>
    </row>
    <row r="112" spans="1:7">
      <c r="A112" s="1">
        <v>41338</v>
      </c>
      <c r="B112" t="s">
        <v>44</v>
      </c>
      <c r="C112" s="2">
        <v>12173</v>
      </c>
    </row>
    <row r="113" spans="1:7">
      <c r="A113" s="1">
        <v>41345</v>
      </c>
      <c r="B113" t="s">
        <v>124</v>
      </c>
      <c r="C113" s="2">
        <v>2722</v>
      </c>
    </row>
    <row r="114" spans="1:7">
      <c r="A114" s="1">
        <v>41346</v>
      </c>
      <c r="B114" t="s">
        <v>52</v>
      </c>
      <c r="C114" s="2">
        <v>4497</v>
      </c>
      <c r="G114" t="s">
        <v>55</v>
      </c>
    </row>
    <row r="115" spans="1:7">
      <c r="A115" s="1">
        <v>41353</v>
      </c>
      <c r="B115" t="s">
        <v>125</v>
      </c>
      <c r="D115" s="6">
        <v>6500</v>
      </c>
    </row>
    <row r="116" spans="1:7">
      <c r="A116" s="1">
        <v>41370</v>
      </c>
      <c r="B116" t="s">
        <v>59</v>
      </c>
      <c r="C116" s="2">
        <v>2200</v>
      </c>
    </row>
    <row r="117" spans="1:7">
      <c r="A117" s="1">
        <v>41373</v>
      </c>
      <c r="B117" t="s">
        <v>48</v>
      </c>
      <c r="C117" s="2">
        <v>10000</v>
      </c>
    </row>
    <row r="118" spans="1:7">
      <c r="A118" s="1">
        <v>41373</v>
      </c>
      <c r="B118" t="s">
        <v>44</v>
      </c>
      <c r="C118" s="2">
        <v>12173</v>
      </c>
    </row>
    <row r="119" spans="1:7">
      <c r="A119" s="1">
        <v>41377</v>
      </c>
      <c r="B119" t="s">
        <v>126</v>
      </c>
      <c r="C119" s="2">
        <v>370</v>
      </c>
    </row>
    <row r="120" spans="1:7">
      <c r="A120" s="1">
        <v>41386</v>
      </c>
      <c r="B120" t="s">
        <v>127</v>
      </c>
      <c r="D120" s="6">
        <v>6500</v>
      </c>
    </row>
    <row r="121" spans="1:7">
      <c r="A121" s="1">
        <v>41401</v>
      </c>
      <c r="B121" t="s">
        <v>48</v>
      </c>
      <c r="C121" s="2">
        <v>10000</v>
      </c>
    </row>
    <row r="122" spans="1:7">
      <c r="A122" s="1">
        <v>41401</v>
      </c>
      <c r="B122" t="s">
        <v>44</v>
      </c>
      <c r="C122" s="2">
        <v>12173</v>
      </c>
    </row>
    <row r="123" spans="1:7">
      <c r="A123" s="1">
        <v>41408</v>
      </c>
      <c r="B123" t="s">
        <v>128</v>
      </c>
      <c r="C123" s="2">
        <v>4392</v>
      </c>
    </row>
    <row r="124" spans="1:7">
      <c r="A124" s="1">
        <v>41418</v>
      </c>
      <c r="B124" t="s">
        <v>130</v>
      </c>
      <c r="D124" s="6">
        <v>6500</v>
      </c>
    </row>
    <row r="125" spans="1:7">
      <c r="A125" s="1">
        <v>41425</v>
      </c>
      <c r="B125" t="s">
        <v>72</v>
      </c>
      <c r="C125" s="2">
        <v>5901</v>
      </c>
    </row>
    <row r="126" spans="1:7">
      <c r="A126" s="1">
        <v>41426</v>
      </c>
      <c r="B126" t="s">
        <v>131</v>
      </c>
      <c r="C126" s="2">
        <v>568</v>
      </c>
    </row>
    <row r="127" spans="1:7">
      <c r="A127" s="1">
        <v>41430</v>
      </c>
      <c r="B127" t="s">
        <v>48</v>
      </c>
      <c r="C127" s="2">
        <v>10000</v>
      </c>
    </row>
    <row r="128" spans="1:7">
      <c r="A128" s="1">
        <v>41430</v>
      </c>
      <c r="B128" t="s">
        <v>44</v>
      </c>
      <c r="C128" s="2">
        <v>12173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  <c r="G130" t="s">
        <v>55</v>
      </c>
    </row>
    <row r="131" spans="1:7">
      <c r="A131" s="1">
        <v>41441</v>
      </c>
      <c r="B131" t="s">
        <v>133</v>
      </c>
      <c r="D131" s="6">
        <v>6230</v>
      </c>
      <c r="G131" t="s">
        <v>136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273</v>
      </c>
      <c r="C134" s="2">
        <v>400</v>
      </c>
    </row>
    <row r="135" spans="1:7">
      <c r="A135" s="1">
        <v>41444</v>
      </c>
      <c r="B135" t="s">
        <v>137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  <c r="G137" t="s">
        <v>138</v>
      </c>
    </row>
    <row r="138" spans="1:7">
      <c r="A138" s="1">
        <v>41450</v>
      </c>
      <c r="B138" t="s">
        <v>109</v>
      </c>
      <c r="C138" s="2">
        <v>81</v>
      </c>
      <c r="G138" t="s">
        <v>142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F141" s="6">
        <v>13600</v>
      </c>
      <c r="G141" s="5" t="s">
        <v>141</v>
      </c>
    </row>
    <row r="142" spans="1:7">
      <c r="A142" s="1">
        <v>41451</v>
      </c>
      <c r="B142" t="s">
        <v>139</v>
      </c>
      <c r="D142" s="6">
        <v>74800</v>
      </c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C144" s="2">
        <v>10000</v>
      </c>
    </row>
    <row r="145" spans="1:7">
      <c r="A145" s="1">
        <v>41460</v>
      </c>
      <c r="B145" t="s">
        <v>44</v>
      </c>
      <c r="C145" s="2">
        <v>12173</v>
      </c>
    </row>
    <row r="146" spans="1:7">
      <c r="A146" s="1">
        <v>41466</v>
      </c>
      <c r="B146" t="s">
        <v>145</v>
      </c>
      <c r="C146" s="2">
        <v>4526</v>
      </c>
    </row>
    <row r="147" spans="1:7">
      <c r="A147" s="1">
        <v>41486</v>
      </c>
      <c r="B147" t="s">
        <v>146</v>
      </c>
      <c r="C147" s="2">
        <v>2200</v>
      </c>
    </row>
    <row r="148" spans="1:7">
      <c r="A148" s="1">
        <v>41487</v>
      </c>
      <c r="B148" t="s">
        <v>147</v>
      </c>
      <c r="C148" s="2">
        <v>489</v>
      </c>
    </row>
    <row r="149" spans="1:7">
      <c r="A149" s="1">
        <v>41491</v>
      </c>
      <c r="B149" t="s">
        <v>48</v>
      </c>
      <c r="C149" s="2">
        <v>10000</v>
      </c>
    </row>
    <row r="150" spans="1:7">
      <c r="A150" s="1">
        <v>41491</v>
      </c>
      <c r="B150" t="s">
        <v>44</v>
      </c>
      <c r="C150" s="2">
        <v>12173</v>
      </c>
    </row>
    <row r="151" spans="1:7">
      <c r="A151" s="1">
        <v>41522</v>
      </c>
      <c r="B151" t="s">
        <v>48</v>
      </c>
      <c r="C151" s="2">
        <v>10000</v>
      </c>
    </row>
    <row r="152" spans="1:7">
      <c r="A152" s="1">
        <v>41522</v>
      </c>
      <c r="B152" t="s">
        <v>44</v>
      </c>
      <c r="C152" s="2">
        <v>12173</v>
      </c>
    </row>
    <row r="153" spans="1:7">
      <c r="A153" s="1">
        <v>41528</v>
      </c>
      <c r="B153" t="s">
        <v>95</v>
      </c>
      <c r="C153" s="2">
        <v>4647</v>
      </c>
    </row>
    <row r="154" spans="1:7">
      <c r="A154" s="1">
        <v>41532</v>
      </c>
      <c r="B154" t="s">
        <v>96</v>
      </c>
      <c r="C154" s="2">
        <v>4497</v>
      </c>
      <c r="G154" t="s">
        <v>55</v>
      </c>
    </row>
    <row r="155" spans="1:7">
      <c r="A155" s="1">
        <v>41534</v>
      </c>
      <c r="B155" t="s">
        <v>93</v>
      </c>
      <c r="D155" s="2">
        <v>4917</v>
      </c>
      <c r="G155" t="s">
        <v>149</v>
      </c>
    </row>
    <row r="156" spans="1:7">
      <c r="A156" s="1">
        <v>41534</v>
      </c>
      <c r="B156" t="s">
        <v>225</v>
      </c>
      <c r="C156" s="6"/>
      <c r="D156" s="6">
        <v>60500</v>
      </c>
    </row>
    <row r="157" spans="1:7">
      <c r="A157" s="1">
        <v>41534</v>
      </c>
      <c r="B157" t="s">
        <v>224</v>
      </c>
      <c r="C157" s="6"/>
      <c r="D157" s="6">
        <v>1800</v>
      </c>
    </row>
    <row r="158" spans="1:7">
      <c r="A158" s="1">
        <v>41542</v>
      </c>
      <c r="B158" t="s">
        <v>115</v>
      </c>
      <c r="D158" s="6">
        <v>2874</v>
      </c>
      <c r="G158" t="s">
        <v>209</v>
      </c>
    </row>
    <row r="159" spans="1:7">
      <c r="A159" s="1">
        <v>41542</v>
      </c>
      <c r="B159" t="s">
        <v>211</v>
      </c>
      <c r="D159" s="6">
        <v>450</v>
      </c>
      <c r="G159" t="s">
        <v>210</v>
      </c>
    </row>
    <row r="160" spans="1:7">
      <c r="A160" s="1">
        <v>41548</v>
      </c>
      <c r="B160" t="s">
        <v>150</v>
      </c>
      <c r="C160" s="2">
        <v>370</v>
      </c>
    </row>
    <row r="161" spans="1:7">
      <c r="A161" s="1">
        <v>41549</v>
      </c>
      <c r="B161" t="s">
        <v>101</v>
      </c>
      <c r="C161" s="2">
        <v>2200</v>
      </c>
    </row>
    <row r="162" spans="1:7">
      <c r="A162" s="1">
        <v>41552</v>
      </c>
      <c r="B162" t="s">
        <v>48</v>
      </c>
      <c r="C162" s="2">
        <v>10000</v>
      </c>
    </row>
    <row r="163" spans="1:7">
      <c r="A163" s="1">
        <v>41552</v>
      </c>
      <c r="B163" t="s">
        <v>44</v>
      </c>
      <c r="C163" s="2">
        <v>12173</v>
      </c>
    </row>
    <row r="164" spans="1:7">
      <c r="A164" s="1">
        <v>41583</v>
      </c>
      <c r="B164" t="s">
        <v>48</v>
      </c>
      <c r="C164" s="2">
        <v>10000</v>
      </c>
    </row>
    <row r="165" spans="1:7">
      <c r="A165" s="1">
        <v>41583</v>
      </c>
      <c r="B165" t="s">
        <v>44</v>
      </c>
      <c r="C165" s="2">
        <v>12173</v>
      </c>
    </row>
    <row r="166" spans="1:7">
      <c r="A166" s="1">
        <v>41590</v>
      </c>
      <c r="B166" t="s">
        <v>152</v>
      </c>
      <c r="C166" s="2">
        <v>4187</v>
      </c>
    </row>
    <row r="167" spans="1:7">
      <c r="A167" s="1">
        <v>41607</v>
      </c>
      <c r="B167" t="s">
        <v>151</v>
      </c>
      <c r="C167" s="2">
        <v>254</v>
      </c>
    </row>
    <row r="168" spans="1:7">
      <c r="A168" s="1">
        <v>41613</v>
      </c>
      <c r="B168" t="s">
        <v>48</v>
      </c>
      <c r="C168" s="2">
        <v>10000</v>
      </c>
    </row>
    <row r="169" spans="1:7">
      <c r="A169" s="1">
        <v>41613</v>
      </c>
      <c r="B169" t="s">
        <v>44</v>
      </c>
      <c r="C169" s="2">
        <v>12173</v>
      </c>
    </row>
    <row r="170" spans="1:7">
      <c r="A170" s="1">
        <v>41614</v>
      </c>
      <c r="B170" t="s">
        <v>153</v>
      </c>
      <c r="C170" s="2">
        <v>2200</v>
      </c>
    </row>
    <row r="171" spans="1:7">
      <c r="A171" s="1">
        <v>41619</v>
      </c>
      <c r="B171" t="s">
        <v>115</v>
      </c>
      <c r="D171" s="6">
        <v>2398</v>
      </c>
      <c r="G171" t="s">
        <v>212</v>
      </c>
    </row>
    <row r="172" spans="1:7">
      <c r="A172" s="1">
        <v>41619</v>
      </c>
      <c r="B172" t="s">
        <v>211</v>
      </c>
      <c r="D172" s="6">
        <v>300</v>
      </c>
      <c r="G172" t="s">
        <v>213</v>
      </c>
    </row>
    <row r="173" spans="1:7">
      <c r="A173" s="1">
        <v>41621</v>
      </c>
      <c r="B173" t="s">
        <v>107</v>
      </c>
      <c r="C173" s="2">
        <v>529</v>
      </c>
    </row>
    <row r="174" spans="1:7">
      <c r="A174" s="1">
        <v>41623</v>
      </c>
      <c r="B174" t="s">
        <v>103</v>
      </c>
      <c r="C174" s="2">
        <v>4497</v>
      </c>
      <c r="G174" t="s">
        <v>55</v>
      </c>
    </row>
    <row r="175" spans="1:7">
      <c r="A175" s="1">
        <v>41646</v>
      </c>
      <c r="B175" t="s">
        <v>48</v>
      </c>
      <c r="C175" s="2">
        <v>10000</v>
      </c>
    </row>
    <row r="176" spans="1:7">
      <c r="A176" s="1">
        <v>41646</v>
      </c>
      <c r="B176" t="s">
        <v>44</v>
      </c>
      <c r="C176" s="2">
        <v>12173</v>
      </c>
    </row>
    <row r="177" spans="1:7">
      <c r="A177" s="1">
        <v>41652</v>
      </c>
      <c r="B177" t="s">
        <v>154</v>
      </c>
      <c r="C177" s="2">
        <v>2933</v>
      </c>
    </row>
    <row r="178" spans="1:7">
      <c r="A178" s="1">
        <v>41675</v>
      </c>
      <c r="B178" t="s">
        <v>319</v>
      </c>
      <c r="D178" s="6">
        <v>6600</v>
      </c>
      <c r="G178" t="s">
        <v>155</v>
      </c>
    </row>
    <row r="179" spans="1:7">
      <c r="A179" s="1">
        <v>41675</v>
      </c>
      <c r="B179" t="s">
        <v>27</v>
      </c>
      <c r="C179" s="2">
        <v>2263</v>
      </c>
    </row>
    <row r="180" spans="1:7">
      <c r="A180" s="1">
        <v>41676</v>
      </c>
      <c r="B180" t="s">
        <v>48</v>
      </c>
      <c r="C180" s="2">
        <v>10000</v>
      </c>
      <c r="D180" s="2"/>
    </row>
    <row r="181" spans="1:7">
      <c r="A181" s="1">
        <v>41676</v>
      </c>
      <c r="B181" t="s">
        <v>44</v>
      </c>
      <c r="C181" s="2">
        <v>12747</v>
      </c>
    </row>
    <row r="182" spans="1:7">
      <c r="A182" s="1">
        <v>41677</v>
      </c>
      <c r="B182" t="s">
        <v>157</v>
      </c>
      <c r="C182" s="2">
        <v>2200</v>
      </c>
    </row>
    <row r="183" spans="1:7">
      <c r="A183" s="1">
        <v>41683</v>
      </c>
      <c r="B183" t="s">
        <v>111</v>
      </c>
      <c r="C183" s="2">
        <v>410</v>
      </c>
    </row>
    <row r="184" spans="1:7">
      <c r="A184" s="1">
        <v>41694</v>
      </c>
      <c r="B184" t="s">
        <v>115</v>
      </c>
      <c r="D184" s="6">
        <v>1336</v>
      </c>
      <c r="G184" t="s">
        <v>214</v>
      </c>
    </row>
    <row r="185" spans="1:7">
      <c r="A185" s="1">
        <v>41694</v>
      </c>
      <c r="B185" t="s">
        <v>211</v>
      </c>
      <c r="D185" s="6">
        <v>300</v>
      </c>
      <c r="G185" t="s">
        <v>215</v>
      </c>
    </row>
    <row r="186" spans="1:7">
      <c r="A186" s="1">
        <v>41703</v>
      </c>
      <c r="B186" t="s">
        <v>48</v>
      </c>
      <c r="C186" s="2">
        <v>10000</v>
      </c>
    </row>
    <row r="187" spans="1:7">
      <c r="A187" s="1">
        <v>41703</v>
      </c>
      <c r="B187" t="s">
        <v>44</v>
      </c>
      <c r="C187" s="2">
        <v>12747</v>
      </c>
    </row>
    <row r="188" spans="1:7">
      <c r="A188" s="1">
        <v>41710</v>
      </c>
      <c r="B188" t="s">
        <v>124</v>
      </c>
      <c r="C188" s="2">
        <v>2416</v>
      </c>
    </row>
    <row r="189" spans="1:7">
      <c r="A189" s="1">
        <v>41713</v>
      </c>
      <c r="B189" t="s">
        <v>156</v>
      </c>
      <c r="C189" s="2">
        <v>4497</v>
      </c>
      <c r="G189" t="s">
        <v>55</v>
      </c>
    </row>
    <row r="190" spans="1:7">
      <c r="A190" s="1">
        <v>41726</v>
      </c>
      <c r="B190" t="s">
        <v>115</v>
      </c>
      <c r="D190" s="6">
        <v>1423</v>
      </c>
      <c r="G190" t="s">
        <v>216</v>
      </c>
    </row>
    <row r="191" spans="1:7">
      <c r="A191" s="1">
        <v>41726</v>
      </c>
      <c r="B191" t="s">
        <v>211</v>
      </c>
      <c r="D191" s="6">
        <v>300</v>
      </c>
      <c r="G191" t="s">
        <v>217</v>
      </c>
    </row>
    <row r="192" spans="1:7">
      <c r="A192" s="1">
        <v>41736</v>
      </c>
      <c r="B192" t="s">
        <v>48</v>
      </c>
      <c r="C192" s="2">
        <v>10000</v>
      </c>
    </row>
    <row r="193" spans="1:7">
      <c r="A193" s="1">
        <v>41736</v>
      </c>
      <c r="B193" t="s">
        <v>44</v>
      </c>
      <c r="C193" s="2">
        <v>12747</v>
      </c>
    </row>
    <row r="194" spans="1:7">
      <c r="A194" s="1">
        <v>41737</v>
      </c>
      <c r="B194" t="s">
        <v>59</v>
      </c>
      <c r="C194" s="2">
        <v>2200</v>
      </c>
    </row>
    <row r="195" spans="1:7">
      <c r="A195" s="1">
        <v>41742</v>
      </c>
      <c r="B195" t="s">
        <v>70</v>
      </c>
      <c r="C195" s="2">
        <v>361</v>
      </c>
    </row>
    <row r="196" spans="1:7">
      <c r="A196" s="1">
        <v>41765</v>
      </c>
      <c r="B196" t="s">
        <v>48</v>
      </c>
      <c r="C196" s="2">
        <v>10000</v>
      </c>
    </row>
    <row r="197" spans="1:7">
      <c r="A197" s="1">
        <v>41765</v>
      </c>
      <c r="B197" t="s">
        <v>44</v>
      </c>
      <c r="C197" s="2">
        <v>12747</v>
      </c>
    </row>
    <row r="198" spans="1:7">
      <c r="A198" s="1">
        <v>41772</v>
      </c>
      <c r="B198" t="s">
        <v>71</v>
      </c>
      <c r="C198" s="2">
        <v>2400</v>
      </c>
    </row>
    <row r="199" spans="1:7">
      <c r="A199" s="1">
        <v>41787</v>
      </c>
      <c r="B199" t="s">
        <v>133</v>
      </c>
      <c r="D199" s="2">
        <v>7734</v>
      </c>
      <c r="G199" t="s">
        <v>136</v>
      </c>
    </row>
    <row r="200" spans="1:7">
      <c r="A200" s="1">
        <v>41787</v>
      </c>
      <c r="B200" t="s">
        <v>135</v>
      </c>
      <c r="D200" s="2">
        <v>1800</v>
      </c>
    </row>
    <row r="201" spans="1:7">
      <c r="A201" s="1">
        <v>41787</v>
      </c>
      <c r="B201" t="s">
        <v>134</v>
      </c>
      <c r="D201" s="2">
        <v>63800</v>
      </c>
    </row>
    <row r="202" spans="1:7">
      <c r="A202" s="1">
        <v>41787</v>
      </c>
      <c r="B202" t="s">
        <v>274</v>
      </c>
      <c r="C202" s="2">
        <v>350</v>
      </c>
    </row>
    <row r="203" spans="1:7">
      <c r="A203" s="1">
        <v>41787</v>
      </c>
      <c r="B203" t="s">
        <v>158</v>
      </c>
      <c r="C203" s="2">
        <v>519</v>
      </c>
    </row>
    <row r="204" spans="1:7">
      <c r="A204" s="1">
        <v>41792</v>
      </c>
      <c r="B204" t="s">
        <v>275</v>
      </c>
      <c r="C204" s="2">
        <v>2000</v>
      </c>
    </row>
    <row r="205" spans="1:7">
      <c r="A205" s="1">
        <v>41795</v>
      </c>
      <c r="B205" t="s">
        <v>48</v>
      </c>
      <c r="C205" s="2">
        <v>10000</v>
      </c>
    </row>
    <row r="206" spans="1:7">
      <c r="A206" s="1">
        <v>41795</v>
      </c>
      <c r="B206" t="s">
        <v>44</v>
      </c>
      <c r="C206" s="2">
        <v>12747</v>
      </c>
    </row>
    <row r="207" spans="1:7">
      <c r="A207" s="1">
        <v>41796</v>
      </c>
      <c r="B207" t="s">
        <v>132</v>
      </c>
      <c r="C207" s="2">
        <v>2200</v>
      </c>
    </row>
    <row r="208" spans="1:7">
      <c r="A208" s="1">
        <v>41799</v>
      </c>
      <c r="B208" t="s">
        <v>129</v>
      </c>
      <c r="C208" s="2">
        <v>4497</v>
      </c>
      <c r="G208" t="s">
        <v>55</v>
      </c>
    </row>
    <row r="209" spans="1:7">
      <c r="A209" s="1">
        <v>41802</v>
      </c>
      <c r="B209" t="s">
        <v>276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  <c r="G212" t="s">
        <v>218</v>
      </c>
    </row>
    <row r="213" spans="1:7">
      <c r="A213" s="1">
        <v>41821</v>
      </c>
      <c r="B213" t="s">
        <v>211</v>
      </c>
      <c r="D213" s="6">
        <v>450</v>
      </c>
      <c r="G213" t="s">
        <v>219</v>
      </c>
    </row>
    <row r="214" spans="1:7">
      <c r="A214" s="1">
        <v>41827</v>
      </c>
      <c r="B214" t="s">
        <v>48</v>
      </c>
      <c r="C214" s="2">
        <v>10000</v>
      </c>
    </row>
    <row r="215" spans="1:7">
      <c r="A215" s="1">
        <v>41827</v>
      </c>
      <c r="B215" t="s">
        <v>44</v>
      </c>
      <c r="C215" s="2">
        <v>12747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  <c r="G217" t="s">
        <v>160</v>
      </c>
    </row>
    <row r="218" spans="1:7">
      <c r="A218" s="1">
        <v>41832</v>
      </c>
      <c r="B218" t="s">
        <v>109</v>
      </c>
      <c r="C218" s="2">
        <v>39</v>
      </c>
      <c r="G218" t="s">
        <v>174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C220" s="2">
        <v>10000</v>
      </c>
    </row>
    <row r="221" spans="1:7">
      <c r="A221" s="1">
        <v>41856</v>
      </c>
      <c r="B221" t="s">
        <v>44</v>
      </c>
      <c r="C221" s="2">
        <v>12747</v>
      </c>
    </row>
    <row r="222" spans="1:7">
      <c r="A222" s="1">
        <v>41856</v>
      </c>
      <c r="B222" t="s">
        <v>180</v>
      </c>
      <c r="F222" s="6">
        <v>11000</v>
      </c>
      <c r="G222" s="8" t="s">
        <v>294</v>
      </c>
    </row>
    <row r="223" spans="1:7">
      <c r="A223" s="1">
        <v>41857</v>
      </c>
      <c r="B223" t="s">
        <v>161</v>
      </c>
      <c r="D223" s="2"/>
      <c r="F223" s="2">
        <v>13600</v>
      </c>
      <c r="G223" s="5" t="s">
        <v>248</v>
      </c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226</v>
      </c>
      <c r="D225" s="6">
        <v>150</v>
      </c>
    </row>
    <row r="226" spans="1:7">
      <c r="A226" s="1">
        <v>41857</v>
      </c>
      <c r="B226" t="s">
        <v>227</v>
      </c>
      <c r="D226" s="6">
        <v>150</v>
      </c>
    </row>
    <row r="227" spans="1:7">
      <c r="A227" s="1">
        <v>41859</v>
      </c>
      <c r="B227" t="s">
        <v>197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C229" s="2">
        <v>10000</v>
      </c>
    </row>
    <row r="230" spans="1:7">
      <c r="A230" s="1">
        <v>41887</v>
      </c>
      <c r="B230" t="s">
        <v>44</v>
      </c>
      <c r="C230" s="2">
        <v>12747</v>
      </c>
    </row>
    <row r="231" spans="1:7">
      <c r="A231" s="1">
        <v>41888</v>
      </c>
      <c r="B231" t="s">
        <v>167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  <c r="G232" t="s">
        <v>168</v>
      </c>
    </row>
    <row r="233" spans="1:7">
      <c r="A233" s="1">
        <v>41888</v>
      </c>
      <c r="B233" t="s">
        <v>277</v>
      </c>
      <c r="C233" s="2">
        <v>310</v>
      </c>
      <c r="G233" t="s">
        <v>173</v>
      </c>
    </row>
    <row r="234" spans="1:7">
      <c r="A234" s="1">
        <v>41888</v>
      </c>
      <c r="B234" t="s">
        <v>225</v>
      </c>
      <c r="D234" s="6">
        <v>55000</v>
      </c>
    </row>
    <row r="235" spans="1:7">
      <c r="A235" s="1">
        <v>41888</v>
      </c>
      <c r="B235" t="s">
        <v>224</v>
      </c>
      <c r="D235" s="6">
        <v>1500</v>
      </c>
    </row>
    <row r="236" spans="1:7">
      <c r="A236" s="1">
        <v>41888</v>
      </c>
      <c r="B236" t="s">
        <v>281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  <c r="G238" t="s">
        <v>181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  <c r="G242" t="s">
        <v>55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228</v>
      </c>
      <c r="D244" s="6">
        <v>150</v>
      </c>
    </row>
    <row r="245" spans="1:7">
      <c r="A245" s="1">
        <v>41897</v>
      </c>
      <c r="B245" t="s">
        <v>229</v>
      </c>
      <c r="D245" s="6">
        <v>150</v>
      </c>
    </row>
    <row r="246" spans="1:7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220</v>
      </c>
      <c r="D247" s="6">
        <v>6920</v>
      </c>
      <c r="G247" t="s">
        <v>209</v>
      </c>
    </row>
    <row r="248" spans="1:7">
      <c r="A248" s="1">
        <v>41910</v>
      </c>
      <c r="B248" t="s">
        <v>222</v>
      </c>
      <c r="D248" s="6">
        <v>550</v>
      </c>
      <c r="G248" t="s">
        <v>221</v>
      </c>
    </row>
    <row r="249" spans="1:7">
      <c r="A249" s="1">
        <v>41910</v>
      </c>
      <c r="B249" t="s">
        <v>223</v>
      </c>
      <c r="D249" s="6">
        <v>500</v>
      </c>
    </row>
    <row r="250" spans="1:7">
      <c r="A250" s="1">
        <v>41910</v>
      </c>
      <c r="B250" t="s">
        <v>178</v>
      </c>
      <c r="C250" s="2">
        <v>36733</v>
      </c>
    </row>
    <row r="251" spans="1:7">
      <c r="A251" s="1">
        <v>41910</v>
      </c>
      <c r="B251" t="s">
        <v>109</v>
      </c>
      <c r="C251" s="2">
        <v>264</v>
      </c>
      <c r="G251" t="s">
        <v>182</v>
      </c>
    </row>
    <row r="252" spans="1:7">
      <c r="A252" s="1">
        <v>41910</v>
      </c>
      <c r="B252" t="s">
        <v>179</v>
      </c>
      <c r="C252" s="2">
        <v>3690</v>
      </c>
    </row>
    <row r="253" spans="1:7">
      <c r="A253" s="1">
        <v>41910</v>
      </c>
      <c r="B253" t="s">
        <v>183</v>
      </c>
      <c r="C253" s="2">
        <v>95</v>
      </c>
    </row>
    <row r="254" spans="1:7">
      <c r="A254" s="1">
        <v>41911</v>
      </c>
      <c r="B254" t="s">
        <v>162</v>
      </c>
      <c r="F254" s="6">
        <v>12000</v>
      </c>
      <c r="G254" s="5" t="s">
        <v>272</v>
      </c>
    </row>
    <row r="255" spans="1:7">
      <c r="A255" s="1">
        <v>41914</v>
      </c>
      <c r="B255" t="s">
        <v>278</v>
      </c>
      <c r="C255" s="2">
        <v>325</v>
      </c>
      <c r="G255" t="s">
        <v>185</v>
      </c>
    </row>
    <row r="256" spans="1:7">
      <c r="A256" s="1">
        <v>41917</v>
      </c>
      <c r="B256" t="s">
        <v>184</v>
      </c>
      <c r="C256" s="2">
        <v>129</v>
      </c>
    </row>
    <row r="257" spans="1:4">
      <c r="A257" s="1">
        <v>41917</v>
      </c>
      <c r="B257" t="s">
        <v>230</v>
      </c>
      <c r="D257" s="6">
        <v>6000</v>
      </c>
    </row>
    <row r="258" spans="1:4">
      <c r="A258" s="1">
        <v>41917</v>
      </c>
      <c r="B258" t="s">
        <v>231</v>
      </c>
      <c r="D258" s="6">
        <v>150</v>
      </c>
    </row>
    <row r="259" spans="1:4">
      <c r="A259" s="1">
        <v>41918</v>
      </c>
      <c r="B259" t="s">
        <v>48</v>
      </c>
      <c r="C259" s="2">
        <v>10000</v>
      </c>
    </row>
    <row r="260" spans="1:4">
      <c r="A260" s="1">
        <v>41918</v>
      </c>
      <c r="B260" t="s">
        <v>44</v>
      </c>
      <c r="C260" s="2">
        <v>12747</v>
      </c>
    </row>
    <row r="261" spans="1:4">
      <c r="A261" s="1">
        <v>41920</v>
      </c>
      <c r="B261" t="s">
        <v>101</v>
      </c>
      <c r="C261" s="2">
        <v>2200</v>
      </c>
    </row>
    <row r="262" spans="1:4">
      <c r="A262" s="1">
        <v>41925</v>
      </c>
      <c r="B262" t="s">
        <v>187</v>
      </c>
      <c r="C262" s="2">
        <v>430</v>
      </c>
    </row>
    <row r="263" spans="1:4">
      <c r="A263" s="1">
        <v>41932</v>
      </c>
      <c r="B263" t="s">
        <v>188</v>
      </c>
      <c r="D263" s="6">
        <v>6800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233</v>
      </c>
      <c r="D265" s="6">
        <v>150</v>
      </c>
    </row>
    <row r="266" spans="1:4">
      <c r="A266" s="1">
        <v>41932</v>
      </c>
      <c r="B266" t="s">
        <v>189</v>
      </c>
      <c r="D266" s="6">
        <v>1943</v>
      </c>
    </row>
    <row r="267" spans="1:4">
      <c r="A267" s="1">
        <v>41948</v>
      </c>
      <c r="B267" t="s">
        <v>48</v>
      </c>
      <c r="C267" s="2">
        <v>10000</v>
      </c>
    </row>
    <row r="268" spans="1:4">
      <c r="A268" s="1">
        <v>41948</v>
      </c>
      <c r="B268" t="s">
        <v>44</v>
      </c>
      <c r="C268" s="2">
        <v>12747</v>
      </c>
    </row>
    <row r="269" spans="1:4">
      <c r="A269" s="1">
        <v>41949</v>
      </c>
      <c r="B269" t="s">
        <v>234</v>
      </c>
      <c r="D269" s="6">
        <v>6000</v>
      </c>
    </row>
    <row r="270" spans="1:4">
      <c r="A270" s="1">
        <v>41949</v>
      </c>
      <c r="B270" t="s">
        <v>235</v>
      </c>
      <c r="D270" s="6">
        <v>150</v>
      </c>
    </row>
    <row r="271" spans="1:4">
      <c r="A271" s="1">
        <v>41953</v>
      </c>
      <c r="B271" t="s">
        <v>104</v>
      </c>
      <c r="C271" s="6">
        <v>254</v>
      </c>
    </row>
    <row r="272" spans="1:4">
      <c r="A272" s="1">
        <v>41955</v>
      </c>
      <c r="B272" t="s">
        <v>190</v>
      </c>
      <c r="C272" s="2">
        <v>4767</v>
      </c>
    </row>
    <row r="273" spans="1:7">
      <c r="A273" s="1">
        <v>41957</v>
      </c>
      <c r="B273" t="s">
        <v>100</v>
      </c>
      <c r="D273" s="6">
        <v>6800</v>
      </c>
    </row>
    <row r="274" spans="1:7">
      <c r="A274" s="1">
        <v>41957</v>
      </c>
      <c r="B274" t="s">
        <v>236</v>
      </c>
      <c r="D274" s="6">
        <v>150</v>
      </c>
    </row>
    <row r="275" spans="1:7">
      <c r="A275" s="1">
        <v>41957</v>
      </c>
      <c r="B275" t="s">
        <v>237</v>
      </c>
      <c r="D275" s="6">
        <v>150</v>
      </c>
    </row>
    <row r="276" spans="1:7">
      <c r="A276" s="1">
        <v>41959</v>
      </c>
      <c r="B276" t="s">
        <v>279</v>
      </c>
      <c r="C276" s="2">
        <v>300</v>
      </c>
    </row>
    <row r="277" spans="1:7">
      <c r="A277" s="1">
        <v>41967</v>
      </c>
      <c r="B277" t="s">
        <v>191</v>
      </c>
      <c r="D277" s="6">
        <v>858</v>
      </c>
    </row>
    <row r="278" spans="1:7">
      <c r="A278" s="1">
        <v>41978</v>
      </c>
      <c r="B278" t="s">
        <v>48</v>
      </c>
      <c r="C278" s="2">
        <v>10000</v>
      </c>
    </row>
    <row r="279" spans="1:7">
      <c r="A279" s="1">
        <v>41978</v>
      </c>
      <c r="B279" t="s">
        <v>44</v>
      </c>
      <c r="C279" s="2">
        <v>12747</v>
      </c>
    </row>
    <row r="280" spans="1:7">
      <c r="A280" s="1">
        <v>41981</v>
      </c>
      <c r="B280" t="s">
        <v>198</v>
      </c>
      <c r="C280" s="2">
        <v>2200</v>
      </c>
    </row>
    <row r="281" spans="1:7">
      <c r="A281" s="1">
        <v>41982</v>
      </c>
      <c r="B281" t="s">
        <v>106</v>
      </c>
      <c r="D281" s="6">
        <v>6800</v>
      </c>
    </row>
    <row r="282" spans="1:7">
      <c r="A282" s="1">
        <v>41982</v>
      </c>
      <c r="B282" t="s">
        <v>238</v>
      </c>
      <c r="D282" s="6">
        <v>150</v>
      </c>
    </row>
    <row r="283" spans="1:7">
      <c r="A283" s="1">
        <v>41982</v>
      </c>
      <c r="B283" t="s">
        <v>239</v>
      </c>
      <c r="D283" s="6">
        <v>150</v>
      </c>
    </row>
    <row r="284" spans="1:7">
      <c r="A284" s="1">
        <v>41982</v>
      </c>
      <c r="B284" t="s">
        <v>193</v>
      </c>
      <c r="D284" s="6">
        <v>1277</v>
      </c>
    </row>
    <row r="285" spans="1:7">
      <c r="A285" s="1">
        <v>41983</v>
      </c>
      <c r="B285" t="s">
        <v>246</v>
      </c>
      <c r="D285" s="6">
        <v>6000</v>
      </c>
    </row>
    <row r="286" spans="1:7">
      <c r="A286" s="1">
        <v>41983</v>
      </c>
      <c r="B286" t="s">
        <v>247</v>
      </c>
      <c r="D286" s="6">
        <v>150</v>
      </c>
    </row>
    <row r="287" spans="1:7">
      <c r="A287" s="1">
        <v>41983</v>
      </c>
      <c r="B287" t="s">
        <v>194</v>
      </c>
      <c r="D287" s="6">
        <v>967</v>
      </c>
    </row>
    <row r="288" spans="1:7">
      <c r="A288" s="1">
        <v>41985</v>
      </c>
      <c r="B288" t="s">
        <v>320</v>
      </c>
      <c r="D288" s="6">
        <v>6600</v>
      </c>
      <c r="G288" t="s">
        <v>284</v>
      </c>
    </row>
    <row r="289" spans="1:7">
      <c r="A289" s="1">
        <v>41986</v>
      </c>
      <c r="B289" t="s">
        <v>192</v>
      </c>
      <c r="C289" s="2">
        <v>390</v>
      </c>
    </row>
    <row r="290" spans="1:7">
      <c r="A290" s="1">
        <v>41988</v>
      </c>
      <c r="B290" t="s">
        <v>103</v>
      </c>
      <c r="C290" s="2">
        <v>4497</v>
      </c>
      <c r="G290" t="s">
        <v>55</v>
      </c>
    </row>
    <row r="291" spans="1:7">
      <c r="A291" s="1">
        <v>42010</v>
      </c>
      <c r="B291" t="s">
        <v>48</v>
      </c>
      <c r="C291" s="2">
        <v>10000</v>
      </c>
    </row>
    <row r="292" spans="1:7">
      <c r="A292" s="1">
        <v>42010</v>
      </c>
      <c r="B292" t="s">
        <v>44</v>
      </c>
      <c r="C292" s="2">
        <v>12747</v>
      </c>
    </row>
    <row r="293" spans="1:7">
      <c r="A293" s="1">
        <v>42014</v>
      </c>
      <c r="B293" t="s">
        <v>240</v>
      </c>
      <c r="D293" s="6">
        <v>6000</v>
      </c>
    </row>
    <row r="294" spans="1:7">
      <c r="A294" s="1">
        <v>42014</v>
      </c>
      <c r="B294" t="s">
        <v>241</v>
      </c>
      <c r="D294" s="6">
        <v>150</v>
      </c>
    </row>
    <row r="295" spans="1:7">
      <c r="A295" s="1">
        <v>42017</v>
      </c>
      <c r="B295" t="s">
        <v>108</v>
      </c>
      <c r="C295" s="2">
        <v>3278</v>
      </c>
    </row>
    <row r="296" spans="1:7">
      <c r="A296" s="1">
        <v>42018</v>
      </c>
      <c r="B296" t="s">
        <v>106</v>
      </c>
      <c r="D296" s="6">
        <v>6800</v>
      </c>
    </row>
    <row r="297" spans="1:7">
      <c r="A297" s="1">
        <v>42018</v>
      </c>
      <c r="B297" t="s">
        <v>238</v>
      </c>
      <c r="D297" s="6">
        <v>150</v>
      </c>
    </row>
    <row r="298" spans="1:7">
      <c r="A298" s="1">
        <v>42018</v>
      </c>
      <c r="B298" t="s">
        <v>239</v>
      </c>
      <c r="D298" s="6">
        <v>150</v>
      </c>
    </row>
    <row r="299" spans="1:7" s="5" customForma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>
      <c r="A300" s="1">
        <v>42036</v>
      </c>
      <c r="B300" t="s">
        <v>27</v>
      </c>
      <c r="C300" s="2">
        <v>2263</v>
      </c>
    </row>
    <row r="301" spans="1:7">
      <c r="A301" s="1">
        <v>42040</v>
      </c>
      <c r="B301" t="s">
        <v>48</v>
      </c>
      <c r="C301" s="2">
        <v>10000</v>
      </c>
    </row>
    <row r="302" spans="1:7">
      <c r="A302" s="1">
        <v>42040</v>
      </c>
      <c r="B302" t="s">
        <v>44</v>
      </c>
      <c r="C302" s="2">
        <v>12747</v>
      </c>
    </row>
    <row r="303" spans="1:7">
      <c r="A303" s="1">
        <v>42043</v>
      </c>
      <c r="B303" t="s">
        <v>202</v>
      </c>
      <c r="C303" s="2">
        <v>2200</v>
      </c>
    </row>
    <row r="304" spans="1:7">
      <c r="A304" s="1">
        <v>42045</v>
      </c>
      <c r="B304" t="s">
        <v>242</v>
      </c>
      <c r="D304" s="6">
        <v>6000</v>
      </c>
    </row>
    <row r="305" spans="1:7">
      <c r="A305" s="1">
        <v>42045</v>
      </c>
      <c r="B305" t="s">
        <v>243</v>
      </c>
      <c r="D305" s="6">
        <v>150</v>
      </c>
    </row>
    <row r="306" spans="1:7">
      <c r="A306" s="1">
        <v>42045</v>
      </c>
      <c r="B306" t="s">
        <v>201</v>
      </c>
      <c r="D306" s="6">
        <v>1424</v>
      </c>
    </row>
    <row r="307" spans="1:7">
      <c r="A307" s="1">
        <v>42048</v>
      </c>
      <c r="B307" t="s">
        <v>111</v>
      </c>
      <c r="C307" s="2">
        <v>370</v>
      </c>
    </row>
    <row r="308" spans="1:7">
      <c r="A308" s="1">
        <v>42062</v>
      </c>
      <c r="B308" t="s">
        <v>203</v>
      </c>
      <c r="F308" s="6">
        <v>13200</v>
      </c>
      <c r="G308" s="8" t="s">
        <v>206</v>
      </c>
    </row>
    <row r="309" spans="1:7">
      <c r="A309" s="1">
        <v>42062</v>
      </c>
      <c r="B309" t="s">
        <v>207</v>
      </c>
      <c r="D309" s="6">
        <v>16800</v>
      </c>
    </row>
    <row r="310" spans="1:7">
      <c r="A310" s="1">
        <v>42063</v>
      </c>
      <c r="B310" t="s">
        <v>203</v>
      </c>
      <c r="F310" s="6">
        <v>-13600</v>
      </c>
      <c r="G310" t="s">
        <v>79</v>
      </c>
    </row>
    <row r="311" spans="1:7">
      <c r="A311" s="1">
        <v>42063</v>
      </c>
      <c r="B311" t="s">
        <v>43</v>
      </c>
      <c r="D311" s="6">
        <v>5587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245</v>
      </c>
      <c r="D313" s="6">
        <v>123</v>
      </c>
    </row>
    <row r="314" spans="1:7">
      <c r="A314" s="1">
        <v>42063</v>
      </c>
      <c r="B314" t="s">
        <v>204</v>
      </c>
      <c r="D314" s="6">
        <v>940</v>
      </c>
    </row>
    <row r="315" spans="1:7">
      <c r="A315" s="1">
        <v>42063</v>
      </c>
      <c r="B315" t="s">
        <v>205</v>
      </c>
      <c r="D315" s="6">
        <v>683</v>
      </c>
    </row>
    <row r="316" spans="1:7">
      <c r="A316" s="1">
        <v>42068</v>
      </c>
      <c r="B316" t="s">
        <v>48</v>
      </c>
      <c r="C316" s="2">
        <v>10000</v>
      </c>
    </row>
    <row r="317" spans="1:7">
      <c r="A317" s="1">
        <v>42068</v>
      </c>
      <c r="B317" t="s">
        <v>44</v>
      </c>
      <c r="C317" s="2">
        <v>12747</v>
      </c>
    </row>
    <row r="318" spans="1:7">
      <c r="A318" s="1">
        <v>42070</v>
      </c>
      <c r="B318" t="s">
        <v>208</v>
      </c>
      <c r="C318" s="2">
        <v>140</v>
      </c>
    </row>
    <row r="319" spans="1:7">
      <c r="A319" s="1">
        <v>42070</v>
      </c>
      <c r="B319" t="s">
        <v>207</v>
      </c>
      <c r="D319" s="6">
        <v>3000</v>
      </c>
    </row>
    <row r="320" spans="1:7">
      <c r="A320" s="1">
        <v>42070</v>
      </c>
      <c r="B320" s="15" t="s">
        <v>261</v>
      </c>
      <c r="D320" s="6">
        <v>750</v>
      </c>
      <c r="G320" s="15" t="s">
        <v>296</v>
      </c>
    </row>
    <row r="321" spans="1:7">
      <c r="A321" s="1">
        <v>42070</v>
      </c>
      <c r="B321" s="15" t="s">
        <v>260</v>
      </c>
      <c r="D321" s="6">
        <v>170</v>
      </c>
      <c r="G321" s="15"/>
    </row>
    <row r="322" spans="1:7">
      <c r="A322" s="1">
        <v>42074</v>
      </c>
      <c r="B322" t="s">
        <v>57</v>
      </c>
      <c r="D322" s="6">
        <v>6000</v>
      </c>
    </row>
    <row r="323" spans="1:7">
      <c r="A323" s="1">
        <v>42074</v>
      </c>
      <c r="B323" t="s">
        <v>253</v>
      </c>
      <c r="D323" s="6">
        <v>150</v>
      </c>
    </row>
    <row r="324" spans="1:7">
      <c r="A324" s="1">
        <v>42075</v>
      </c>
      <c r="B324" t="s">
        <v>69</v>
      </c>
      <c r="C324" s="2">
        <v>3146</v>
      </c>
    </row>
    <row r="325" spans="1:7">
      <c r="A325" s="1">
        <v>42078</v>
      </c>
      <c r="B325" t="s">
        <v>249</v>
      </c>
      <c r="C325" s="2">
        <v>4497</v>
      </c>
      <c r="G325" t="s">
        <v>55</v>
      </c>
    </row>
    <row r="326" spans="1:7">
      <c r="A326" s="1">
        <v>42087</v>
      </c>
      <c r="B326" s="5" t="s">
        <v>252</v>
      </c>
      <c r="D326" s="6">
        <v>612</v>
      </c>
    </row>
    <row r="327" spans="1:7">
      <c r="A327" s="1">
        <v>42102</v>
      </c>
      <c r="B327" t="s">
        <v>48</v>
      </c>
      <c r="C327" s="2">
        <v>10000</v>
      </c>
    </row>
    <row r="328" spans="1:7">
      <c r="A328" s="1">
        <v>42102</v>
      </c>
      <c r="B328" t="s">
        <v>44</v>
      </c>
      <c r="C328" s="2">
        <v>12747</v>
      </c>
    </row>
    <row r="329" spans="1:7">
      <c r="A329" s="1">
        <v>42102</v>
      </c>
      <c r="B329" t="s">
        <v>59</v>
      </c>
      <c r="C329" s="2">
        <v>2200</v>
      </c>
    </row>
    <row r="330" spans="1:7">
      <c r="A330" s="1">
        <v>42105</v>
      </c>
      <c r="B330" t="s">
        <v>254</v>
      </c>
      <c r="D330" s="6">
        <v>6000</v>
      </c>
    </row>
    <row r="331" spans="1:7">
      <c r="A331" s="1">
        <v>42105</v>
      </c>
      <c r="B331" t="s">
        <v>255</v>
      </c>
      <c r="D331" s="6">
        <v>150</v>
      </c>
    </row>
    <row r="332" spans="1:7">
      <c r="A332" s="1">
        <v>42105</v>
      </c>
      <c r="B332" t="s">
        <v>251</v>
      </c>
      <c r="D332" s="6">
        <v>1100</v>
      </c>
    </row>
    <row r="333" spans="1:7">
      <c r="A333" s="1">
        <v>42107</v>
      </c>
      <c r="B333" t="s">
        <v>70</v>
      </c>
      <c r="C333" s="2">
        <v>301</v>
      </c>
    </row>
    <row r="334" spans="1:7">
      <c r="A334" s="1">
        <v>42129</v>
      </c>
      <c r="B334" t="s">
        <v>48</v>
      </c>
      <c r="C334" s="2">
        <v>10000</v>
      </c>
    </row>
    <row r="335" spans="1:7">
      <c r="A335" s="1">
        <v>42129</v>
      </c>
      <c r="B335" t="s">
        <v>44</v>
      </c>
      <c r="C335" s="2">
        <v>12747</v>
      </c>
    </row>
    <row r="336" spans="1:7">
      <c r="A336" s="1">
        <v>42135</v>
      </c>
      <c r="B336" t="s">
        <v>57</v>
      </c>
      <c r="D336" s="6">
        <v>6000</v>
      </c>
    </row>
    <row r="337" spans="1:7">
      <c r="A337" s="1">
        <v>42135</v>
      </c>
      <c r="B337" t="s">
        <v>253</v>
      </c>
      <c r="D337" s="6">
        <v>150</v>
      </c>
    </row>
    <row r="338" spans="1:7">
      <c r="A338" s="1">
        <v>42137</v>
      </c>
      <c r="B338" t="s">
        <v>128</v>
      </c>
      <c r="C338" s="2">
        <v>2267</v>
      </c>
    </row>
    <row r="339" spans="1:7">
      <c r="A339" s="1">
        <v>42140</v>
      </c>
      <c r="B339" t="s">
        <v>34</v>
      </c>
      <c r="F339" s="6">
        <v>12000</v>
      </c>
      <c r="G339" s="8" t="s">
        <v>271</v>
      </c>
    </row>
    <row r="340" spans="1:7">
      <c r="A340" s="1">
        <v>42159</v>
      </c>
      <c r="B340" s="5" t="s">
        <v>258</v>
      </c>
      <c r="D340" s="6">
        <v>653</v>
      </c>
      <c r="G340" s="5"/>
    </row>
    <row r="341" spans="1:7">
      <c r="A341" s="1">
        <v>42159</v>
      </c>
      <c r="B341" t="s">
        <v>259</v>
      </c>
      <c r="D341" s="6">
        <v>26400</v>
      </c>
      <c r="G341" s="5"/>
    </row>
    <row r="342" spans="1:7">
      <c r="A342" s="1">
        <v>42159</v>
      </c>
      <c r="B342" s="15" t="s">
        <v>309</v>
      </c>
      <c r="D342" s="6">
        <v>600</v>
      </c>
      <c r="G342" s="15" t="s">
        <v>296</v>
      </c>
    </row>
    <row r="343" spans="1:7">
      <c r="A343" s="1">
        <v>42159</v>
      </c>
      <c r="B343" s="15" t="s">
        <v>295</v>
      </c>
      <c r="D343" s="6">
        <v>228</v>
      </c>
      <c r="G343" s="5"/>
    </row>
    <row r="344" spans="1:7">
      <c r="A344" s="1">
        <v>42159</v>
      </c>
      <c r="B344" s="15" t="s">
        <v>297</v>
      </c>
      <c r="D344" s="6">
        <v>197</v>
      </c>
      <c r="G344" s="5"/>
    </row>
    <row r="345" spans="1:7">
      <c r="A345" s="1">
        <v>42160</v>
      </c>
      <c r="B345" t="s">
        <v>48</v>
      </c>
      <c r="C345" s="2">
        <v>10000</v>
      </c>
    </row>
    <row r="346" spans="1:7">
      <c r="A346" s="1">
        <v>42160</v>
      </c>
      <c r="B346" t="s">
        <v>44</v>
      </c>
      <c r="C346" s="2">
        <v>12747</v>
      </c>
    </row>
    <row r="347" spans="1:7">
      <c r="A347" s="1">
        <v>42164</v>
      </c>
      <c r="B347" t="s">
        <v>256</v>
      </c>
      <c r="C347" s="2">
        <v>5729</v>
      </c>
    </row>
    <row r="348" spans="1:7">
      <c r="A348" s="1">
        <v>42168</v>
      </c>
      <c r="B348" t="s">
        <v>257</v>
      </c>
      <c r="C348" s="2">
        <v>233</v>
      </c>
    </row>
    <row r="349" spans="1:7">
      <c r="A349" s="1">
        <v>42170</v>
      </c>
      <c r="B349" t="s">
        <v>129</v>
      </c>
      <c r="C349" s="2">
        <v>4497</v>
      </c>
      <c r="G349" t="s">
        <v>55</v>
      </c>
    </row>
    <row r="350" spans="1:7">
      <c r="A350" s="1">
        <v>42171</v>
      </c>
      <c r="B350" t="s">
        <v>263</v>
      </c>
      <c r="D350" s="6">
        <v>6000</v>
      </c>
    </row>
    <row r="351" spans="1:7">
      <c r="A351" s="1">
        <v>42171</v>
      </c>
      <c r="B351" t="s">
        <v>264</v>
      </c>
      <c r="D351" s="6">
        <v>150</v>
      </c>
    </row>
    <row r="352" spans="1:7">
      <c r="A352" s="1">
        <v>42171</v>
      </c>
      <c r="B352" t="s">
        <v>265</v>
      </c>
      <c r="D352" s="6">
        <v>1221</v>
      </c>
    </row>
    <row r="353" spans="1:7">
      <c r="A353" s="1">
        <v>42179</v>
      </c>
      <c r="B353" t="s">
        <v>266</v>
      </c>
      <c r="C353" s="2">
        <v>2200</v>
      </c>
    </row>
    <row r="354" spans="1:7">
      <c r="A354" s="1">
        <v>42183</v>
      </c>
      <c r="B354" t="s">
        <v>267</v>
      </c>
      <c r="F354" s="6">
        <v>-12000</v>
      </c>
      <c r="G354" t="s">
        <v>79</v>
      </c>
    </row>
    <row r="355" spans="1:7">
      <c r="A355" s="1">
        <v>42183</v>
      </c>
      <c r="B355" t="s">
        <v>268</v>
      </c>
      <c r="D355" s="6">
        <v>1938</v>
      </c>
    </row>
    <row r="356" spans="1:7">
      <c r="A356" s="1">
        <v>42183</v>
      </c>
      <c r="B356" t="s">
        <v>270</v>
      </c>
      <c r="C356" s="2">
        <v>90</v>
      </c>
      <c r="G356" t="s">
        <v>269</v>
      </c>
    </row>
    <row r="357" spans="1:7">
      <c r="A357" s="1">
        <v>42186</v>
      </c>
      <c r="B357" t="s">
        <v>280</v>
      </c>
      <c r="C357" s="2">
        <v>500</v>
      </c>
    </row>
    <row r="358" spans="1:7">
      <c r="A358" s="1">
        <v>42187</v>
      </c>
      <c r="B358" t="s">
        <v>283</v>
      </c>
      <c r="C358" s="2">
        <v>2000</v>
      </c>
    </row>
    <row r="359" spans="1:7">
      <c r="A359" s="1">
        <v>42191</v>
      </c>
      <c r="B359" t="s">
        <v>48</v>
      </c>
      <c r="C359" s="2">
        <v>10000</v>
      </c>
    </row>
    <row r="360" spans="1:7">
      <c r="A360" s="1">
        <v>42191</v>
      </c>
      <c r="B360" t="s">
        <v>44</v>
      </c>
      <c r="C360" s="2">
        <v>12747</v>
      </c>
    </row>
    <row r="361" spans="1:7">
      <c r="A361" s="1">
        <v>42195</v>
      </c>
      <c r="B361" t="s">
        <v>285</v>
      </c>
      <c r="D361" s="2">
        <v>6000</v>
      </c>
    </row>
    <row r="362" spans="1:7">
      <c r="A362" s="1">
        <v>42195</v>
      </c>
      <c r="B362" t="s">
        <v>286</v>
      </c>
      <c r="D362" s="2">
        <v>150</v>
      </c>
    </row>
    <row r="363" spans="1:7">
      <c r="A363" s="1">
        <v>42198</v>
      </c>
      <c r="B363" t="s">
        <v>89</v>
      </c>
      <c r="C363" s="2">
        <v>3497</v>
      </c>
    </row>
    <row r="364" spans="1:7">
      <c r="A364" s="1">
        <v>42210</v>
      </c>
      <c r="B364" t="s">
        <v>289</v>
      </c>
      <c r="D364" s="6">
        <v>66000</v>
      </c>
    </row>
    <row r="365" spans="1:7">
      <c r="A365" s="1">
        <v>42210</v>
      </c>
      <c r="B365" t="s">
        <v>290</v>
      </c>
      <c r="D365" s="6">
        <v>1800</v>
      </c>
    </row>
    <row r="366" spans="1:7">
      <c r="A366" s="1">
        <v>42210</v>
      </c>
      <c r="B366" t="s">
        <v>287</v>
      </c>
      <c r="D366" s="6">
        <v>1172</v>
      </c>
      <c r="G366" s="5"/>
    </row>
    <row r="367" spans="1:7">
      <c r="A367" s="1">
        <v>42210</v>
      </c>
      <c r="B367" t="s">
        <v>288</v>
      </c>
      <c r="C367" s="2">
        <v>110</v>
      </c>
      <c r="G367" s="5"/>
    </row>
    <row r="368" spans="1:7">
      <c r="A368" s="1">
        <v>42210</v>
      </c>
      <c r="B368" t="s">
        <v>292</v>
      </c>
      <c r="F368" s="6">
        <v>500</v>
      </c>
      <c r="G368" s="8" t="s">
        <v>293</v>
      </c>
    </row>
    <row r="369" spans="1:7">
      <c r="A369" s="1">
        <v>42210</v>
      </c>
      <c r="B369" t="s">
        <v>291</v>
      </c>
      <c r="D369" s="6">
        <v>1800</v>
      </c>
    </row>
    <row r="370" spans="1:7">
      <c r="A370" s="1">
        <v>42217</v>
      </c>
      <c r="B370" t="s">
        <v>299</v>
      </c>
      <c r="C370" s="2">
        <v>229</v>
      </c>
      <c r="G370" t="s">
        <v>300</v>
      </c>
    </row>
    <row r="371" spans="1:7">
      <c r="A371" s="1">
        <v>42221</v>
      </c>
      <c r="B371" t="s">
        <v>48</v>
      </c>
      <c r="C371" s="2">
        <v>10000</v>
      </c>
    </row>
    <row r="372" spans="1:7">
      <c r="A372" s="1">
        <v>42221</v>
      </c>
      <c r="B372" t="s">
        <v>44</v>
      </c>
      <c r="C372" s="2">
        <v>12747</v>
      </c>
    </row>
    <row r="373" spans="1:7">
      <c r="A373" s="1">
        <v>42223</v>
      </c>
      <c r="B373" t="s">
        <v>92</v>
      </c>
      <c r="C373" s="2">
        <v>2200</v>
      </c>
    </row>
    <row r="374" spans="1:7">
      <c r="A374" s="1">
        <v>42226</v>
      </c>
      <c r="B374" t="s">
        <v>301</v>
      </c>
      <c r="D374" s="2">
        <v>6000</v>
      </c>
    </row>
    <row r="375" spans="1:7">
      <c r="A375" s="1">
        <v>42226</v>
      </c>
      <c r="B375" t="s">
        <v>302</v>
      </c>
      <c r="D375" s="2">
        <v>150</v>
      </c>
    </row>
    <row r="376" spans="1:7">
      <c r="A376" s="1">
        <v>42229</v>
      </c>
      <c r="B376" t="s">
        <v>298</v>
      </c>
      <c r="C376" s="2">
        <v>178</v>
      </c>
    </row>
    <row r="377" spans="1:7">
      <c r="A377" s="1">
        <v>42254</v>
      </c>
      <c r="B377" t="s">
        <v>48</v>
      </c>
      <c r="C377" s="2">
        <v>10000</v>
      </c>
    </row>
    <row r="378" spans="1:7">
      <c r="A378" s="1">
        <v>42254</v>
      </c>
      <c r="B378" t="s">
        <v>44</v>
      </c>
      <c r="C378" s="2">
        <v>12747</v>
      </c>
    </row>
    <row r="379" spans="1:7">
      <c r="A379" s="1">
        <v>42254</v>
      </c>
      <c r="B379" t="s">
        <v>303</v>
      </c>
      <c r="D379" s="2">
        <v>6000</v>
      </c>
    </row>
    <row r="380" spans="1:7">
      <c r="A380" s="1">
        <v>42254</v>
      </c>
      <c r="B380" t="s">
        <v>304</v>
      </c>
      <c r="D380" s="2">
        <v>150</v>
      </c>
    </row>
    <row r="381" spans="1:7">
      <c r="A381" s="1">
        <v>42258</v>
      </c>
      <c r="B381" t="s">
        <v>305</v>
      </c>
      <c r="C381" s="2">
        <v>2534</v>
      </c>
    </row>
    <row r="382" spans="1:7">
      <c r="A382" s="1">
        <v>42262</v>
      </c>
      <c r="B382" t="s">
        <v>165</v>
      </c>
      <c r="C382" s="2">
        <v>4497</v>
      </c>
      <c r="G382" t="s">
        <v>55</v>
      </c>
    </row>
    <row r="383" spans="1:7">
      <c r="A383" s="1">
        <v>42277</v>
      </c>
      <c r="B383" t="s">
        <v>306</v>
      </c>
      <c r="D383" s="6">
        <v>26400</v>
      </c>
    </row>
    <row r="384" spans="1:7">
      <c r="A384" s="1">
        <v>42283</v>
      </c>
      <c r="B384" t="s">
        <v>48</v>
      </c>
      <c r="C384" s="2">
        <v>10000</v>
      </c>
    </row>
    <row r="385" spans="1:7">
      <c r="A385" s="1">
        <v>42283</v>
      </c>
      <c r="B385" t="s">
        <v>44</v>
      </c>
      <c r="C385" s="2">
        <v>12747</v>
      </c>
    </row>
    <row r="386" spans="1:7">
      <c r="A386" s="1">
        <v>42286</v>
      </c>
      <c r="B386" s="15" t="s">
        <v>238</v>
      </c>
      <c r="D386" s="2">
        <v>150</v>
      </c>
      <c r="G386" s="15" t="s">
        <v>296</v>
      </c>
    </row>
    <row r="387" spans="1:7">
      <c r="A387" s="1">
        <v>42286</v>
      </c>
      <c r="B387" s="15" t="s">
        <v>193</v>
      </c>
      <c r="D387" s="2">
        <v>306</v>
      </c>
      <c r="G387" s="15"/>
    </row>
    <row r="388" spans="1:7">
      <c r="A388" s="1">
        <v>42286</v>
      </c>
      <c r="B388" t="s">
        <v>310</v>
      </c>
      <c r="C388" s="2">
        <v>110</v>
      </c>
    </row>
    <row r="389" spans="1:7">
      <c r="A389" s="1">
        <v>42289</v>
      </c>
      <c r="B389" t="s">
        <v>307</v>
      </c>
      <c r="D389" s="6">
        <v>415</v>
      </c>
    </row>
    <row r="390" spans="1:7">
      <c r="A390" s="1">
        <v>42289</v>
      </c>
      <c r="B390" t="s">
        <v>230</v>
      </c>
      <c r="D390" s="6">
        <v>6000</v>
      </c>
    </row>
    <row r="391" spans="1:7">
      <c r="A391" s="1">
        <v>42289</v>
      </c>
      <c r="B391" t="s">
        <v>231</v>
      </c>
      <c r="D391" s="6">
        <v>150</v>
      </c>
    </row>
    <row r="392" spans="1:7">
      <c r="A392" s="1">
        <v>42289</v>
      </c>
      <c r="B392" t="s">
        <v>308</v>
      </c>
      <c r="D392" s="6">
        <v>1995</v>
      </c>
    </row>
    <row r="393" spans="1:7">
      <c r="A393" s="1">
        <v>42290</v>
      </c>
      <c r="B393" t="s">
        <v>98</v>
      </c>
      <c r="C393" s="2">
        <v>219</v>
      </c>
    </row>
    <row r="394" spans="1:7">
      <c r="A394" s="1">
        <v>42290</v>
      </c>
      <c r="B394" t="s">
        <v>101</v>
      </c>
      <c r="C394" s="2">
        <v>2200</v>
      </c>
    </row>
    <row r="395" spans="1:7">
      <c r="A395" s="1">
        <v>42313</v>
      </c>
      <c r="B395" t="s">
        <v>48</v>
      </c>
      <c r="C395" s="2">
        <v>10000</v>
      </c>
    </row>
    <row r="396" spans="1:7">
      <c r="A396" s="1">
        <v>42313</v>
      </c>
      <c r="B396" t="s">
        <v>44</v>
      </c>
      <c r="C396" s="2">
        <v>12624</v>
      </c>
    </row>
    <row r="397" spans="1:7">
      <c r="A397" s="1">
        <v>42317</v>
      </c>
      <c r="B397" t="s">
        <v>311</v>
      </c>
      <c r="D397" s="6">
        <v>6000</v>
      </c>
    </row>
    <row r="398" spans="1:7">
      <c r="A398" s="1">
        <v>42317</v>
      </c>
      <c r="B398" t="s">
        <v>312</v>
      </c>
      <c r="D398" s="6">
        <v>150</v>
      </c>
    </row>
    <row r="399" spans="1:7">
      <c r="A399" s="1">
        <v>42320</v>
      </c>
      <c r="B399" t="s">
        <v>313</v>
      </c>
      <c r="C399" s="2">
        <v>1564</v>
      </c>
    </row>
    <row r="400" spans="1:7">
      <c r="A400" s="1">
        <v>42321</v>
      </c>
      <c r="B400" t="s">
        <v>314</v>
      </c>
      <c r="C400" s="2">
        <v>254</v>
      </c>
    </row>
    <row r="401" spans="1:7">
      <c r="A401" s="1">
        <v>42334</v>
      </c>
      <c r="B401" t="s">
        <v>315</v>
      </c>
      <c r="C401" s="6">
        <v>16</v>
      </c>
    </row>
    <row r="402" spans="1:7">
      <c r="A402" s="1">
        <v>42334</v>
      </c>
      <c r="B402" t="s">
        <v>316</v>
      </c>
      <c r="C402" s="2">
        <v>5302</v>
      </c>
    </row>
    <row r="403" spans="1:7">
      <c r="A403" s="1">
        <v>42342</v>
      </c>
      <c r="B403" t="s">
        <v>191</v>
      </c>
      <c r="D403" s="6">
        <v>637</v>
      </c>
    </row>
    <row r="404" spans="1:7">
      <c r="A404" s="1">
        <v>42345</v>
      </c>
      <c r="B404" t="s">
        <v>48</v>
      </c>
      <c r="C404" s="2">
        <v>10000</v>
      </c>
    </row>
    <row r="405" spans="1:7">
      <c r="A405" s="1">
        <v>42345</v>
      </c>
      <c r="B405" t="s">
        <v>44</v>
      </c>
      <c r="C405" s="2">
        <v>12624</v>
      </c>
    </row>
    <row r="406" spans="1:7">
      <c r="A406" s="1">
        <v>42346</v>
      </c>
      <c r="B406" s="15" t="s">
        <v>317</v>
      </c>
      <c r="C406" s="2">
        <v>2200</v>
      </c>
      <c r="G406" s="15" t="s">
        <v>318</v>
      </c>
    </row>
    <row r="407" spans="1:7">
      <c r="A407" s="1">
        <v>42347</v>
      </c>
      <c r="B407" t="s">
        <v>246</v>
      </c>
      <c r="D407" s="6">
        <v>6000</v>
      </c>
    </row>
    <row r="408" spans="1:7">
      <c r="A408" s="1">
        <v>42347</v>
      </c>
      <c r="B408" t="s">
        <v>247</v>
      </c>
      <c r="D408" s="6">
        <v>150</v>
      </c>
    </row>
    <row r="409" spans="1:7">
      <c r="A409" s="1">
        <v>42347</v>
      </c>
      <c r="B409" t="s">
        <v>194</v>
      </c>
      <c r="D409" s="6">
        <v>818</v>
      </c>
    </row>
    <row r="410" spans="1:7">
      <c r="A410" s="1">
        <v>42351</v>
      </c>
      <c r="B410" t="s">
        <v>192</v>
      </c>
      <c r="C410" s="2">
        <v>235</v>
      </c>
    </row>
    <row r="411" spans="1:7">
      <c r="A411" s="1">
        <v>42353</v>
      </c>
      <c r="B411" t="s">
        <v>165</v>
      </c>
      <c r="C411" s="2">
        <v>4497</v>
      </c>
      <c r="G411" t="s">
        <v>55</v>
      </c>
    </row>
  </sheetData>
  <autoFilter ref="A2:K411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5" activePane="bottomLeft" state="frozen"/>
      <selection pane="bottomLeft" activeCell="D27" sqref="D27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0"/>
  <sheetViews>
    <sheetView zoomScale="70" zoomScaleNormal="70" workbookViewId="0">
      <selection activeCell="G3" sqref="G3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t="s">
        <v>321</v>
      </c>
      <c r="B1" t="s">
        <v>322</v>
      </c>
      <c r="C1" t="s">
        <v>360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323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</row>
    <row r="2" spans="1:18">
      <c r="A2" s="16" t="s">
        <v>338</v>
      </c>
      <c r="D2">
        <f>B2</f>
        <v>0</v>
      </c>
      <c r="E2">
        <v>1937798</v>
      </c>
      <c r="F2">
        <v>1937798</v>
      </c>
      <c r="G2">
        <v>115000</v>
      </c>
      <c r="I2">
        <v>0</v>
      </c>
      <c r="J2">
        <f t="shared" ref="J2:J7" si="0">I2/(F2+I2)*100</f>
        <v>0</v>
      </c>
      <c r="K2">
        <f>B2-L2-M2</f>
        <v>0</v>
      </c>
      <c r="L2">
        <v>0</v>
      </c>
      <c r="M2">
        <v>0</v>
      </c>
      <c r="N2">
        <f t="shared" ref="N2:N7" si="1">(B2/F2)*100</f>
        <v>0</v>
      </c>
      <c r="O2">
        <f t="shared" ref="O2:O7" si="2">(B2/(F2+I2))*100</f>
        <v>0</v>
      </c>
      <c r="P2">
        <f t="shared" ref="P2:P7" si="3">(B2/E2)*10</f>
        <v>0</v>
      </c>
      <c r="Q2">
        <f t="shared" ref="Q2:Q6" si="4">(F2/E2)*10</f>
        <v>10</v>
      </c>
      <c r="R2">
        <f t="shared" ref="R2:R4" si="5">((F2+B2-L2)/(E2))*10</f>
        <v>10</v>
      </c>
    </row>
    <row r="3" spans="1:18">
      <c r="A3" s="16" t="s">
        <v>339</v>
      </c>
      <c r="B3">
        <v>0</v>
      </c>
      <c r="C3">
        <v>264733</v>
      </c>
      <c r="D3">
        <f t="shared" ref="D3:D7" si="6">D2+B3</f>
        <v>0</v>
      </c>
      <c r="E3">
        <f t="shared" ref="E3:E5" si="7">E2+G2+M2</f>
        <v>2052798</v>
      </c>
      <c r="F3">
        <f t="shared" ref="F3:F6" si="8">F2+B2+G2+H2-L2</f>
        <v>2052798</v>
      </c>
      <c r="G3">
        <v>120000</v>
      </c>
      <c r="I3">
        <v>0</v>
      </c>
      <c r="J3">
        <f t="shared" si="0"/>
        <v>0</v>
      </c>
      <c r="K3">
        <f t="shared" ref="K3:K7" si="9">K2+B3-L3-M3</f>
        <v>0</v>
      </c>
      <c r="L3">
        <v>0</v>
      </c>
      <c r="M3">
        <v>0</v>
      </c>
      <c r="N3">
        <f t="shared" si="1"/>
        <v>0</v>
      </c>
      <c r="O3">
        <f t="shared" si="2"/>
        <v>0</v>
      </c>
      <c r="P3">
        <f t="shared" si="3"/>
        <v>0</v>
      </c>
      <c r="Q3">
        <f t="shared" si="4"/>
        <v>10</v>
      </c>
      <c r="R3">
        <f t="shared" si="5"/>
        <v>10</v>
      </c>
    </row>
    <row r="4" spans="1:18">
      <c r="A4" s="16" t="s">
        <v>340</v>
      </c>
      <c r="B4">
        <v>0</v>
      </c>
      <c r="C4">
        <v>232300</v>
      </c>
      <c r="D4">
        <f t="shared" si="6"/>
        <v>0</v>
      </c>
      <c r="E4">
        <f t="shared" si="7"/>
        <v>2172798</v>
      </c>
      <c r="F4">
        <f t="shared" si="8"/>
        <v>2172798</v>
      </c>
      <c r="G4">
        <v>120000</v>
      </c>
      <c r="I4">
        <v>600000</v>
      </c>
      <c r="J4">
        <f t="shared" si="0"/>
        <v>21.638792295724389</v>
      </c>
      <c r="K4">
        <f t="shared" si="9"/>
        <v>0</v>
      </c>
      <c r="L4">
        <v>0</v>
      </c>
      <c r="M4">
        <v>0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10</v>
      </c>
      <c r="R4">
        <f t="shared" si="5"/>
        <v>10</v>
      </c>
    </row>
    <row r="5" spans="1:18">
      <c r="A5" s="16" t="s">
        <v>341</v>
      </c>
      <c r="B5">
        <v>0</v>
      </c>
      <c r="C5">
        <v>171550</v>
      </c>
      <c r="D5">
        <f t="shared" si="6"/>
        <v>0</v>
      </c>
      <c r="E5">
        <f t="shared" si="7"/>
        <v>2292798</v>
      </c>
      <c r="F5">
        <f t="shared" si="8"/>
        <v>2292798</v>
      </c>
      <c r="G5">
        <v>120000</v>
      </c>
      <c r="H5">
        <v>37500</v>
      </c>
      <c r="I5">
        <v>800000</v>
      </c>
      <c r="J5">
        <f t="shared" si="0"/>
        <v>25.866545438790379</v>
      </c>
      <c r="K5">
        <f t="shared" si="9"/>
        <v>0</v>
      </c>
      <c r="L5">
        <v>0</v>
      </c>
      <c r="M5">
        <v>0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10</v>
      </c>
      <c r="R5">
        <f>((F5+B5-L5)/(E5))*10</f>
        <v>10</v>
      </c>
    </row>
    <row r="6" spans="1:18">
      <c r="A6" s="16" t="s">
        <v>342</v>
      </c>
      <c r="B6">
        <v>0</v>
      </c>
      <c r="C6">
        <v>225060</v>
      </c>
      <c r="D6">
        <f t="shared" si="6"/>
        <v>0</v>
      </c>
      <c r="E6">
        <f>E5+G5+M5</f>
        <v>2412798</v>
      </c>
      <c r="F6">
        <f t="shared" si="8"/>
        <v>2450298</v>
      </c>
      <c r="G6">
        <v>120000</v>
      </c>
      <c r="H6">
        <v>37500</v>
      </c>
      <c r="I6">
        <v>4042518</v>
      </c>
      <c r="J6">
        <f t="shared" si="0"/>
        <v>62.261397827999446</v>
      </c>
      <c r="K6">
        <f t="shared" si="9"/>
        <v>0</v>
      </c>
      <c r="L6">
        <v>0</v>
      </c>
      <c r="M6">
        <v>0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10.15542121636374</v>
      </c>
      <c r="R6">
        <f>((F6+B6-L6)/(E6))*10</f>
        <v>10.15542121636374</v>
      </c>
    </row>
    <row r="7" spans="1:18">
      <c r="A7" s="16" t="s">
        <v>343</v>
      </c>
      <c r="B7">
        <v>0</v>
      </c>
      <c r="C7">
        <v>0</v>
      </c>
      <c r="D7">
        <f t="shared" si="6"/>
        <v>0</v>
      </c>
      <c r="E7">
        <f>E6+G6+M6</f>
        <v>2532798</v>
      </c>
      <c r="F7">
        <f>F6+B6+G6+H6-L6</f>
        <v>2607798</v>
      </c>
      <c r="I7">
        <v>3974696</v>
      </c>
      <c r="J7">
        <f t="shared" si="0"/>
        <v>60.382827542265893</v>
      </c>
      <c r="K7">
        <f t="shared" si="9"/>
        <v>0</v>
      </c>
      <c r="L7">
        <v>0</v>
      </c>
      <c r="M7">
        <v>0</v>
      </c>
      <c r="N7">
        <f t="shared" si="1"/>
        <v>0</v>
      </c>
      <c r="O7">
        <f t="shared" si="2"/>
        <v>0</v>
      </c>
      <c r="P7">
        <f t="shared" si="3"/>
        <v>0</v>
      </c>
      <c r="Q7">
        <f>(F7/E7)*10</f>
        <v>10.296115205397351</v>
      </c>
      <c r="R7" s="17">
        <f>((F7+B7-L7+K12-K15+K18)/(E7))*10</f>
        <v>7.9911544465843694</v>
      </c>
    </row>
    <row r="8" spans="1:18">
      <c r="A8" s="16"/>
      <c r="R8" s="17"/>
    </row>
    <row r="9" spans="1:18">
      <c r="A9" s="16"/>
      <c r="R9" s="17"/>
    </row>
    <row r="11" spans="1:18">
      <c r="K11" s="3" t="s">
        <v>344</v>
      </c>
      <c r="M11" s="3" t="s">
        <v>345</v>
      </c>
      <c r="P11" s="3" t="s">
        <v>346</v>
      </c>
      <c r="Q11" s="3"/>
      <c r="R11" s="3"/>
    </row>
    <row r="12" spans="1:18">
      <c r="K12">
        <v>-583800</v>
      </c>
      <c r="M12">
        <v>700000</v>
      </c>
      <c r="P12" s="3" t="s">
        <v>321</v>
      </c>
      <c r="Q12" s="3" t="s">
        <v>347</v>
      </c>
      <c r="R12" s="3" t="s">
        <v>348</v>
      </c>
    </row>
    <row r="13" spans="1:18">
      <c r="P13">
        <v>2011</v>
      </c>
      <c r="Q13">
        <f t="shared" ref="Q13:Q18" si="10">L2/(E2/10)</f>
        <v>0</v>
      </c>
      <c r="R13">
        <f t="shared" ref="R13:R18" si="11">M2/(E2/10)</f>
        <v>0</v>
      </c>
    </row>
    <row r="14" spans="1:18">
      <c r="K14" s="3" t="s">
        <v>349</v>
      </c>
      <c r="M14" s="3" t="s">
        <v>350</v>
      </c>
      <c r="N14" s="3" t="s">
        <v>332</v>
      </c>
      <c r="P14">
        <v>2012</v>
      </c>
      <c r="Q14">
        <f t="shared" si="10"/>
        <v>0</v>
      </c>
      <c r="R14">
        <f t="shared" si="11"/>
        <v>0</v>
      </c>
    </row>
    <row r="15" spans="1:18">
      <c r="P15">
        <v>2013</v>
      </c>
      <c r="Q15">
        <f t="shared" si="10"/>
        <v>0</v>
      </c>
      <c r="R15">
        <f t="shared" si="11"/>
        <v>0</v>
      </c>
    </row>
    <row r="16" spans="1:18">
      <c r="P16">
        <v>2014</v>
      </c>
      <c r="Q16">
        <f t="shared" si="10"/>
        <v>0</v>
      </c>
      <c r="R16">
        <f t="shared" si="11"/>
        <v>0</v>
      </c>
    </row>
    <row r="17" spans="11:18">
      <c r="K17" s="3" t="s">
        <v>351</v>
      </c>
      <c r="M17" s="3" t="s">
        <v>352</v>
      </c>
      <c r="P17">
        <v>2015</v>
      </c>
      <c r="Q17">
        <f t="shared" si="10"/>
        <v>0</v>
      </c>
      <c r="R17">
        <f t="shared" si="11"/>
        <v>0</v>
      </c>
    </row>
    <row r="18" spans="11:18">
      <c r="M18">
        <f>E7+M12+((E7/10)*N15)</f>
        <v>3232798</v>
      </c>
      <c r="P18">
        <v>2016</v>
      </c>
      <c r="Q18">
        <f t="shared" si="10"/>
        <v>0</v>
      </c>
      <c r="R18">
        <f t="shared" si="11"/>
        <v>0</v>
      </c>
    </row>
    <row r="20" spans="11:18">
      <c r="K20" s="3" t="s">
        <v>353</v>
      </c>
      <c r="M20" s="3" t="s">
        <v>354</v>
      </c>
    </row>
    <row r="21" spans="11:18">
      <c r="M21">
        <f>((F7+B7+M12-((E7/10)*M15))/M18)*10</f>
        <v>10.231997173965091</v>
      </c>
    </row>
    <row r="23" spans="11:18">
      <c r="K23" s="3" t="s">
        <v>355</v>
      </c>
      <c r="M23" s="3" t="s">
        <v>356</v>
      </c>
    </row>
    <row r="24" spans="11:18">
      <c r="K24">
        <f>K21/(F7+B7+K12-K15+K21+K18)*100</f>
        <v>0</v>
      </c>
      <c r="M24">
        <f>K27/(F7+B7+K12+M12-K15+K21+K27)*100</f>
        <v>54.135656859031023</v>
      </c>
    </row>
    <row r="26" spans="11:18">
      <c r="K26" s="3" t="s">
        <v>357</v>
      </c>
      <c r="M26" s="3" t="s">
        <v>358</v>
      </c>
    </row>
    <row r="27" spans="11:18">
      <c r="K27">
        <v>3215252</v>
      </c>
      <c r="M27">
        <f>(K27+K30)/(F7+B7+K12+M12-K15+K21+K27+K30)*100</f>
        <v>57.696967814574677</v>
      </c>
    </row>
    <row r="29" spans="11:18">
      <c r="K29" s="3" t="s">
        <v>359</v>
      </c>
    </row>
    <row r="30" spans="11:18">
      <c r="K30">
        <v>500000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銀行帳目</vt:lpstr>
      <vt:lpstr>交屋後明細</vt:lpstr>
      <vt:lpstr>交屋前支出</vt:lpstr>
      <vt:lpstr>借款</vt:lpstr>
      <vt:lpstr>財務報表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2015-12-30T10:11:09Z</dcterms:modified>
</cp:coreProperties>
</file>