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'老婆合資(投資)'!$A$1:$K$532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551" i="1"/>
  <c r="I544"/>
  <c r="I532"/>
  <c r="I504"/>
  <c r="I502"/>
  <c r="C504"/>
  <c r="J504" s="1"/>
  <c r="C502"/>
  <c r="H532"/>
  <c r="G532"/>
  <c r="C532"/>
  <c r="B532"/>
  <c r="C544"/>
  <c r="G544"/>
  <c r="B544"/>
  <c r="H551"/>
  <c r="G551"/>
  <c r="B551"/>
  <c r="J551" s="1"/>
  <c r="C551"/>
  <c r="C550"/>
  <c r="C549"/>
  <c r="C531"/>
  <c r="C543"/>
  <c r="C548"/>
  <c r="C547"/>
  <c r="C546"/>
  <c r="C530"/>
  <c r="C542"/>
  <c r="C541"/>
  <c r="C540"/>
  <c r="C539"/>
  <c r="C538"/>
  <c r="C545"/>
  <c r="B504"/>
  <c r="G504"/>
  <c r="B493"/>
  <c r="E493"/>
  <c r="J493" s="1"/>
  <c r="C529"/>
  <c r="J484"/>
  <c r="J485"/>
  <c r="C537"/>
  <c r="C536"/>
  <c r="J481"/>
  <c r="J482"/>
  <c r="J483"/>
  <c r="C483"/>
  <c r="C484"/>
  <c r="C535"/>
  <c r="C534"/>
  <c r="C533"/>
  <c r="C482"/>
  <c r="C481"/>
  <c r="J480"/>
  <c r="J479"/>
  <c r="B477"/>
  <c r="J477" s="1"/>
  <c r="C528"/>
  <c r="B474"/>
  <c r="E474"/>
  <c r="C476"/>
  <c r="C475"/>
  <c r="C527"/>
  <c r="C526"/>
  <c r="B462"/>
  <c r="J462" s="1"/>
  <c r="C480"/>
  <c r="H502"/>
  <c r="G502"/>
  <c r="D9" i="5"/>
  <c r="C525" i="1"/>
  <c r="C524"/>
  <c r="C523"/>
  <c r="C522"/>
  <c r="C518"/>
  <c r="C515"/>
  <c r="C512"/>
  <c r="C521"/>
  <c r="C520"/>
  <c r="C519"/>
  <c r="C517"/>
  <c r="C516"/>
  <c r="C514"/>
  <c r="C513"/>
  <c r="C507"/>
  <c r="C511"/>
  <c r="C510"/>
  <c r="C509"/>
  <c r="C508"/>
  <c r="B459"/>
  <c r="J459" s="1"/>
  <c r="B456"/>
  <c r="C457"/>
  <c r="C453"/>
  <c r="E456"/>
  <c r="C506"/>
  <c r="J451"/>
  <c r="C505"/>
  <c r="J447"/>
  <c r="C447"/>
  <c r="C458"/>
  <c r="B502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03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44" i="1" l="1"/>
  <c r="J474"/>
  <c r="J532"/>
  <c r="J456"/>
  <c r="J432"/>
  <c r="J384"/>
  <c r="J502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0"/>
  <c r="C318"/>
  <c r="J305"/>
  <c r="C501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9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<sst xmlns="http://schemas.openxmlformats.org/spreadsheetml/2006/main" count="1380" uniqueCount="500">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</sst>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1891478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4577232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47568512"/>
        <c:axId val="147570048"/>
      </c:lineChart>
      <c:catAx>
        <c:axId val="147568512"/>
        <c:scaling>
          <c:orientation val="minMax"/>
        </c:scaling>
        <c:axPos val="b"/>
        <c:tickLblPos val="nextTo"/>
        <c:crossAx val="147570048"/>
        <c:crosses val="autoZero"/>
        <c:auto val="1"/>
        <c:lblAlgn val="ctr"/>
        <c:lblOffset val="100"/>
      </c:catAx>
      <c:valAx>
        <c:axId val="147570048"/>
        <c:scaling>
          <c:orientation val="minMax"/>
        </c:scaling>
        <c:axPos val="l"/>
        <c:majorGridlines/>
        <c:numFmt formatCode="General" sourceLinked="1"/>
        <c:tickLblPos val="nextTo"/>
        <c:crossAx val="14756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8497152"/>
        <c:axId val="148498688"/>
      </c:lineChart>
      <c:catAx>
        <c:axId val="148497152"/>
        <c:scaling>
          <c:orientation val="minMax"/>
        </c:scaling>
        <c:axPos val="b"/>
        <c:tickLblPos val="nextTo"/>
        <c:crossAx val="148498688"/>
        <c:crosses val="autoZero"/>
        <c:auto val="1"/>
        <c:lblAlgn val="ctr"/>
        <c:lblOffset val="100"/>
      </c:catAx>
      <c:valAx>
        <c:axId val="148498688"/>
        <c:scaling>
          <c:orientation val="minMax"/>
        </c:scaling>
        <c:axPos val="l"/>
        <c:majorGridlines/>
        <c:numFmt formatCode="General" sourceLinked="1"/>
        <c:tickLblPos val="nextTo"/>
        <c:crossAx val="14849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0"/>
  <sheetViews>
    <sheetView tabSelected="1" topLeftCell="A487" zoomScale="85" zoomScaleNormal="85" workbookViewId="0">
      <selection activeCell="I551" sqref="I502:I551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/>
      <c r="B494" s="5"/>
      <c r="D494" s="1"/>
    </row>
    <row r="495" spans="1:12">
      <c r="A495" s="1"/>
      <c r="B495" s="5"/>
      <c r="D495" s="1"/>
    </row>
    <row r="496" spans="1:12">
      <c r="A496" s="1">
        <v>42611</v>
      </c>
      <c r="B496" s="5">
        <v>0</v>
      </c>
      <c r="C496" s="5"/>
      <c r="D496" s="4"/>
      <c r="E496" s="5"/>
      <c r="K496" t="s">
        <v>411</v>
      </c>
      <c r="L496">
        <v>1E-3</v>
      </c>
    </row>
    <row r="497" spans="1:12">
      <c r="A497" s="1">
        <v>42611</v>
      </c>
      <c r="B497" s="5">
        <v>0</v>
      </c>
      <c r="C497" s="5"/>
      <c r="D497" s="4"/>
      <c r="E497" s="5"/>
      <c r="K497" t="s">
        <v>412</v>
      </c>
      <c r="L497">
        <v>0.68</v>
      </c>
    </row>
    <row r="498" spans="1:12">
      <c r="A498" s="1">
        <v>42611</v>
      </c>
      <c r="B498" s="5">
        <v>0</v>
      </c>
      <c r="C498" s="5"/>
      <c r="D498" s="4"/>
      <c r="E498" s="5"/>
      <c r="K498" t="s">
        <v>413</v>
      </c>
      <c r="L498">
        <v>0.22600000000000001</v>
      </c>
    </row>
    <row r="499" spans="1:12">
      <c r="A499" s="1">
        <v>42314</v>
      </c>
      <c r="B499" s="5">
        <v>39728</v>
      </c>
      <c r="C499" s="5">
        <f>B499/1</f>
        <v>39728</v>
      </c>
      <c r="D499" s="4"/>
      <c r="E499" s="5"/>
      <c r="F499" t="s">
        <v>7</v>
      </c>
      <c r="K499" t="s">
        <v>331</v>
      </c>
      <c r="L499">
        <v>1</v>
      </c>
    </row>
    <row r="500" spans="1:12">
      <c r="A500" s="1">
        <v>42502</v>
      </c>
      <c r="B500" s="5">
        <v>2559</v>
      </c>
      <c r="C500" s="5">
        <f>B500/0.06</f>
        <v>42650</v>
      </c>
      <c r="D500" s="4"/>
      <c r="E500" s="5"/>
      <c r="F500" t="s">
        <v>7</v>
      </c>
      <c r="K500" t="s">
        <v>399</v>
      </c>
      <c r="L500">
        <v>0.06</v>
      </c>
    </row>
    <row r="501" spans="1:12">
      <c r="A501" s="1">
        <v>42503</v>
      </c>
      <c r="B501" s="5">
        <v>41884</v>
      </c>
      <c r="C501" s="5">
        <f>B501/1</f>
        <v>41884</v>
      </c>
      <c r="D501" s="4"/>
      <c r="E501" s="5"/>
      <c r="F501" t="s">
        <v>7</v>
      </c>
      <c r="K501" t="s">
        <v>331</v>
      </c>
      <c r="L501">
        <v>1</v>
      </c>
    </row>
    <row r="502" spans="1:12">
      <c r="A502" s="1" t="s">
        <v>451</v>
      </c>
      <c r="B502" s="5">
        <f>SUM(B496:B501)</f>
        <v>84171</v>
      </c>
      <c r="C502" s="5">
        <f>32.8*SUM(L496:L501)*1000</f>
        <v>97317.6</v>
      </c>
      <c r="D502" s="4"/>
      <c r="E502" s="5"/>
      <c r="G502">
        <f>SUM(L496:L501)*1000*2.6</f>
        <v>7714.2</v>
      </c>
      <c r="H502">
        <f>SUM(L496:L501)*1000*0.3</f>
        <v>890.1</v>
      </c>
      <c r="I502">
        <f>SUM(L496:L501)*1000*2.7</f>
        <v>8010.9000000000005</v>
      </c>
      <c r="J502">
        <f>C502-B502</f>
        <v>13146.600000000006</v>
      </c>
    </row>
    <row r="503" spans="1:12">
      <c r="A503" s="1">
        <v>42550</v>
      </c>
      <c r="B503" s="5">
        <v>873464</v>
      </c>
      <c r="C503">
        <f>B503/9</f>
        <v>97051.555555555562</v>
      </c>
      <c r="F503" t="s">
        <v>7</v>
      </c>
      <c r="K503" t="s">
        <v>463</v>
      </c>
      <c r="L503">
        <v>9</v>
      </c>
    </row>
    <row r="504" spans="1:12">
      <c r="A504" s="1" t="s">
        <v>452</v>
      </c>
      <c r="B504" s="5">
        <f>SUM(B503:B503)</f>
        <v>873464</v>
      </c>
      <c r="C504">
        <f>70.9*SUM(L503:L503)*1000</f>
        <v>638100</v>
      </c>
      <c r="G504">
        <f>SUM(L503)*1000*4.2</f>
        <v>37800</v>
      </c>
      <c r="I504">
        <f>SUM(L503)*1000*4.2</f>
        <v>37800</v>
      </c>
      <c r="J504">
        <f>C504-B504</f>
        <v>-235364</v>
      </c>
    </row>
    <row r="505" spans="1:12">
      <c r="A505" s="1">
        <v>42857</v>
      </c>
      <c r="B505" s="5">
        <v>144327</v>
      </c>
      <c r="C505">
        <f>B505/2</f>
        <v>72163.5</v>
      </c>
      <c r="F505" t="s">
        <v>7</v>
      </c>
      <c r="K505" t="s">
        <v>449</v>
      </c>
      <c r="L505">
        <v>2</v>
      </c>
    </row>
    <row r="506" spans="1:12">
      <c r="A506" s="1">
        <v>42864</v>
      </c>
      <c r="B506" s="5">
        <v>139899</v>
      </c>
      <c r="C506">
        <f>B506/2</f>
        <v>69949.5</v>
      </c>
      <c r="F506" t="s">
        <v>7</v>
      </c>
      <c r="K506" t="s">
        <v>449</v>
      </c>
      <c r="L506">
        <v>2</v>
      </c>
    </row>
    <row r="507" spans="1:12">
      <c r="A507" s="1">
        <v>42864</v>
      </c>
      <c r="B507" s="5">
        <v>68849</v>
      </c>
      <c r="C507">
        <f>B507/1</f>
        <v>68849</v>
      </c>
      <c r="F507" t="s">
        <v>7</v>
      </c>
      <c r="K507" t="s">
        <v>450</v>
      </c>
      <c r="L507">
        <v>1</v>
      </c>
    </row>
    <row r="508" spans="1:12">
      <c r="A508" s="1">
        <v>42865</v>
      </c>
      <c r="B508" s="5">
        <v>138498</v>
      </c>
      <c r="C508">
        <f>B508/2</f>
        <v>69249</v>
      </c>
      <c r="F508" t="s">
        <v>7</v>
      </c>
      <c r="K508" t="s">
        <v>449</v>
      </c>
      <c r="L508">
        <v>2</v>
      </c>
    </row>
    <row r="509" spans="1:12">
      <c r="A509" s="1">
        <v>42865</v>
      </c>
      <c r="B509" s="5">
        <v>693493</v>
      </c>
      <c r="C509">
        <f>B509/10</f>
        <v>69349.3</v>
      </c>
      <c r="F509" t="s">
        <v>7</v>
      </c>
      <c r="K509" t="s">
        <v>476</v>
      </c>
      <c r="L509">
        <v>10</v>
      </c>
    </row>
    <row r="510" spans="1:12">
      <c r="A510" s="1">
        <v>42865</v>
      </c>
      <c r="B510" s="5">
        <v>695495</v>
      </c>
      <c r="C510">
        <f>B510/10</f>
        <v>69549.5</v>
      </c>
      <c r="F510" t="s">
        <v>7</v>
      </c>
      <c r="K510" t="s">
        <v>476</v>
      </c>
      <c r="L510">
        <v>10</v>
      </c>
    </row>
    <row r="511" spans="1:12">
      <c r="A511" s="1">
        <v>42865</v>
      </c>
      <c r="B511" s="5">
        <v>1044743</v>
      </c>
      <c r="C511">
        <f>B511/15</f>
        <v>69649.53333333334</v>
      </c>
      <c r="F511" t="s">
        <v>7</v>
      </c>
      <c r="K511" t="s">
        <v>477</v>
      </c>
      <c r="L511">
        <v>15</v>
      </c>
    </row>
    <row r="512" spans="1:12">
      <c r="A512" s="1">
        <v>42865</v>
      </c>
      <c r="B512" s="5">
        <v>69749</v>
      </c>
      <c r="C512">
        <f>B512/1</f>
        <v>69749</v>
      </c>
      <c r="F512" t="s">
        <v>7</v>
      </c>
      <c r="K512" t="s">
        <v>450</v>
      </c>
      <c r="L512">
        <v>1</v>
      </c>
    </row>
    <row r="513" spans="1:12">
      <c r="A513" s="1">
        <v>42866</v>
      </c>
      <c r="B513" s="5">
        <v>700498</v>
      </c>
      <c r="C513">
        <f>B513/10</f>
        <v>70049.8</v>
      </c>
      <c r="F513" t="s">
        <v>7</v>
      </c>
      <c r="K513" t="s">
        <v>476</v>
      </c>
      <c r="L513">
        <v>10</v>
      </c>
    </row>
    <row r="514" spans="1:12">
      <c r="A514" s="1">
        <v>42866</v>
      </c>
      <c r="B514" s="5">
        <v>69949</v>
      </c>
      <c r="C514">
        <f>B514/1</f>
        <v>69949</v>
      </c>
      <c r="F514" t="s">
        <v>7</v>
      </c>
      <c r="K514" t="s">
        <v>450</v>
      </c>
      <c r="L514">
        <v>1</v>
      </c>
    </row>
    <row r="515" spans="1:12">
      <c r="A515" s="1">
        <v>42866</v>
      </c>
      <c r="B515" s="5">
        <v>419698</v>
      </c>
      <c r="C515">
        <f>B515/6</f>
        <v>69949.666666666672</v>
      </c>
      <c r="F515" t="s">
        <v>7</v>
      </c>
      <c r="K515" t="s">
        <v>478</v>
      </c>
      <c r="L515">
        <v>6</v>
      </c>
    </row>
    <row r="516" spans="1:12">
      <c r="A516" s="1">
        <v>42866</v>
      </c>
      <c r="B516" s="5">
        <v>139099</v>
      </c>
      <c r="C516">
        <f>B516/2</f>
        <v>69549.5</v>
      </c>
      <c r="F516" t="s">
        <v>7</v>
      </c>
      <c r="K516" t="s">
        <v>449</v>
      </c>
      <c r="L516">
        <v>2</v>
      </c>
    </row>
    <row r="517" spans="1:12">
      <c r="A517" s="1">
        <v>42866</v>
      </c>
      <c r="B517" s="5">
        <v>139099</v>
      </c>
      <c r="C517">
        <f>B517/2</f>
        <v>69549.5</v>
      </c>
      <c r="F517" t="s">
        <v>7</v>
      </c>
      <c r="K517" t="s">
        <v>449</v>
      </c>
      <c r="L517">
        <v>2</v>
      </c>
    </row>
    <row r="518" spans="1:12">
      <c r="A518" s="1">
        <v>42866</v>
      </c>
      <c r="B518" s="5">
        <v>417297</v>
      </c>
      <c r="C518">
        <f>B518/6</f>
        <v>69549.5</v>
      </c>
      <c r="F518" t="s">
        <v>7</v>
      </c>
      <c r="K518" t="s">
        <v>478</v>
      </c>
      <c r="L518">
        <v>6</v>
      </c>
    </row>
    <row r="519" spans="1:12">
      <c r="A519" s="1">
        <v>42866</v>
      </c>
      <c r="B519" s="5">
        <v>68548</v>
      </c>
      <c r="C519">
        <f>B519/1</f>
        <v>68548</v>
      </c>
      <c r="F519" t="s">
        <v>7</v>
      </c>
      <c r="K519" t="s">
        <v>450</v>
      </c>
      <c r="L519">
        <v>1</v>
      </c>
    </row>
    <row r="520" spans="1:12">
      <c r="A520" s="1">
        <v>42866</v>
      </c>
      <c r="B520" s="5">
        <v>274195</v>
      </c>
      <c r="C520">
        <f>B520/4</f>
        <v>68548.75</v>
      </c>
      <c r="F520" t="s">
        <v>7</v>
      </c>
      <c r="K520" t="s">
        <v>479</v>
      </c>
      <c r="L520">
        <v>4</v>
      </c>
    </row>
    <row r="521" spans="1:12">
      <c r="A521" s="1">
        <v>42866</v>
      </c>
      <c r="B521" s="5">
        <v>342744</v>
      </c>
      <c r="C521">
        <f>B521/5</f>
        <v>68548.800000000003</v>
      </c>
      <c r="F521" t="s">
        <v>7</v>
      </c>
      <c r="K521" t="s">
        <v>480</v>
      </c>
      <c r="L521">
        <v>5</v>
      </c>
    </row>
    <row r="522" spans="1:12">
      <c r="A522" s="1">
        <v>42870</v>
      </c>
      <c r="B522" s="5">
        <v>275396</v>
      </c>
      <c r="C522">
        <f>B522/4</f>
        <v>68849</v>
      </c>
      <c r="F522" t="s">
        <v>7</v>
      </c>
      <c r="K522" t="s">
        <v>453</v>
      </c>
      <c r="L522">
        <v>4</v>
      </c>
    </row>
    <row r="523" spans="1:12">
      <c r="A523" s="1">
        <v>42870</v>
      </c>
      <c r="B523" s="5">
        <v>68849</v>
      </c>
      <c r="C523">
        <f>B523/1</f>
        <v>68849</v>
      </c>
      <c r="F523" t="s">
        <v>7</v>
      </c>
      <c r="K523" t="s">
        <v>450</v>
      </c>
      <c r="L523">
        <v>1</v>
      </c>
    </row>
    <row r="524" spans="1:12">
      <c r="A524" s="1">
        <v>42870</v>
      </c>
      <c r="B524" s="5">
        <v>276967</v>
      </c>
      <c r="C524">
        <f>B524/4</f>
        <v>69241.75</v>
      </c>
      <c r="F524" t="s">
        <v>7</v>
      </c>
      <c r="K524" t="s">
        <v>453</v>
      </c>
      <c r="L524">
        <v>4</v>
      </c>
    </row>
    <row r="525" spans="1:12">
      <c r="A525" s="1">
        <v>42870</v>
      </c>
      <c r="B525" s="5">
        <v>348748</v>
      </c>
      <c r="C525">
        <f>B525/5</f>
        <v>69749.600000000006</v>
      </c>
      <c r="F525" t="s">
        <v>7</v>
      </c>
      <c r="K525" t="s">
        <v>480</v>
      </c>
      <c r="L525">
        <v>5</v>
      </c>
    </row>
    <row r="526" spans="1:12">
      <c r="A526" s="1">
        <v>42880</v>
      </c>
      <c r="B526" s="5">
        <v>140299</v>
      </c>
      <c r="C526">
        <f>B526/2</f>
        <v>70149.5</v>
      </c>
      <c r="F526" t="s">
        <v>7</v>
      </c>
      <c r="K526" t="s">
        <v>449</v>
      </c>
      <c r="L526">
        <v>2</v>
      </c>
    </row>
    <row r="527" spans="1:12">
      <c r="A527" s="1">
        <v>42881</v>
      </c>
      <c r="B527" s="5">
        <v>139499</v>
      </c>
      <c r="C527">
        <f>B527/2</f>
        <v>69749.5</v>
      </c>
      <c r="F527" t="s">
        <v>7</v>
      </c>
      <c r="K527" t="s">
        <v>449</v>
      </c>
      <c r="L527">
        <v>2</v>
      </c>
    </row>
    <row r="528" spans="1:12">
      <c r="A528" s="1">
        <v>42887</v>
      </c>
      <c r="B528" s="5">
        <v>138698</v>
      </c>
      <c r="C528">
        <f>B528/2</f>
        <v>69349</v>
      </c>
      <c r="F528" t="s">
        <v>7</v>
      </c>
      <c r="K528" t="s">
        <v>449</v>
      </c>
      <c r="L528">
        <v>2</v>
      </c>
    </row>
    <row r="529" spans="1:12">
      <c r="A529" s="1">
        <v>42889</v>
      </c>
      <c r="B529" s="5">
        <v>146104</v>
      </c>
      <c r="C529">
        <f>B529/2</f>
        <v>73052</v>
      </c>
      <c r="F529" t="s">
        <v>7</v>
      </c>
      <c r="K529" t="s">
        <v>449</v>
      </c>
      <c r="L529">
        <v>2</v>
      </c>
    </row>
    <row r="530" spans="1:12">
      <c r="A530" s="1">
        <v>42894</v>
      </c>
      <c r="B530" s="5">
        <v>345245</v>
      </c>
      <c r="C530">
        <f>B530/5</f>
        <v>69049</v>
      </c>
      <c r="F530" t="s">
        <v>7</v>
      </c>
      <c r="K530" t="s">
        <v>480</v>
      </c>
      <c r="L530">
        <v>5</v>
      </c>
    </row>
    <row r="531" spans="1:12">
      <c r="A531" s="1">
        <v>42894</v>
      </c>
      <c r="B531" s="5">
        <v>139499</v>
      </c>
      <c r="C531">
        <f>B531/2</f>
        <v>69749.5</v>
      </c>
      <c r="F531" t="s">
        <v>7</v>
      </c>
      <c r="K531" t="s">
        <v>449</v>
      </c>
      <c r="L531">
        <v>2</v>
      </c>
    </row>
    <row r="532" spans="1:12">
      <c r="A532" s="1" t="s">
        <v>472</v>
      </c>
      <c r="B532" s="5">
        <f>SUM(B505:B531)</f>
        <v>7585484</v>
      </c>
      <c r="C532">
        <f>69.6*SUM(L505:L531)*1000</f>
        <v>7586400</v>
      </c>
      <c r="G532">
        <f>SUM(L505:L531)*1000*3</f>
        <v>327000</v>
      </c>
      <c r="H532">
        <f>SUM(L505:L531)*1000*6</f>
        <v>654000</v>
      </c>
      <c r="I532">
        <f>SUM(L505:L531)*1000*4</f>
        <v>436000</v>
      </c>
      <c r="J532">
        <f>C532-B532</f>
        <v>916</v>
      </c>
    </row>
    <row r="533" spans="1:12">
      <c r="A533" s="1">
        <v>42891</v>
      </c>
      <c r="B533" s="5">
        <v>141500</v>
      </c>
      <c r="C533">
        <f>B533/2</f>
        <v>70750</v>
      </c>
      <c r="D533" s="1"/>
      <c r="K533" t="s">
        <v>484</v>
      </c>
      <c r="L533">
        <v>2</v>
      </c>
    </row>
    <row r="534" spans="1:12">
      <c r="A534" s="1">
        <v>42891</v>
      </c>
      <c r="B534" s="5">
        <v>70550</v>
      </c>
      <c r="C534">
        <f t="shared" ref="C534:C542" si="24">B534/1</f>
        <v>70550</v>
      </c>
      <c r="D534" s="1"/>
      <c r="K534" t="s">
        <v>485</v>
      </c>
      <c r="L534">
        <v>1</v>
      </c>
    </row>
    <row r="535" spans="1:12">
      <c r="A535" s="1">
        <v>42891</v>
      </c>
      <c r="B535" s="5">
        <v>70350</v>
      </c>
      <c r="C535">
        <f t="shared" si="24"/>
        <v>70350</v>
      </c>
      <c r="D535" s="1"/>
      <c r="K535" t="s">
        <v>485</v>
      </c>
      <c r="L535">
        <v>1</v>
      </c>
    </row>
    <row r="536" spans="1:12">
      <c r="A536" s="1">
        <v>42891</v>
      </c>
      <c r="B536" s="5">
        <v>69649</v>
      </c>
      <c r="C536">
        <f t="shared" si="24"/>
        <v>69649</v>
      </c>
      <c r="D536" s="1"/>
      <c r="K536" t="s">
        <v>485</v>
      </c>
      <c r="L536">
        <v>1</v>
      </c>
    </row>
    <row r="537" spans="1:12">
      <c r="A537" s="1">
        <v>42891</v>
      </c>
      <c r="B537" s="5">
        <v>69749</v>
      </c>
      <c r="C537">
        <f t="shared" si="24"/>
        <v>69749</v>
      </c>
      <c r="D537" s="1"/>
      <c r="K537" t="s">
        <v>485</v>
      </c>
      <c r="L537">
        <v>1</v>
      </c>
    </row>
    <row r="538" spans="1:12">
      <c r="A538" s="1">
        <v>42893</v>
      </c>
      <c r="B538" s="5">
        <v>69949</v>
      </c>
      <c r="C538">
        <f t="shared" si="24"/>
        <v>69949</v>
      </c>
      <c r="D538" s="1"/>
      <c r="K538" t="s">
        <v>485</v>
      </c>
      <c r="L538">
        <v>1</v>
      </c>
    </row>
    <row r="539" spans="1:12">
      <c r="A539" s="1">
        <v>42893</v>
      </c>
      <c r="B539" s="5">
        <v>68048</v>
      </c>
      <c r="C539">
        <f t="shared" si="24"/>
        <v>68048</v>
      </c>
      <c r="D539" s="1"/>
      <c r="K539" t="s">
        <v>485</v>
      </c>
      <c r="L539">
        <v>1</v>
      </c>
    </row>
    <row r="540" spans="1:12">
      <c r="A540" s="1">
        <v>42893</v>
      </c>
      <c r="B540" s="5">
        <v>67648</v>
      </c>
      <c r="C540">
        <f t="shared" si="24"/>
        <v>67648</v>
      </c>
      <c r="D540" s="1"/>
      <c r="K540" t="s">
        <v>485</v>
      </c>
      <c r="L540">
        <v>1</v>
      </c>
    </row>
    <row r="541" spans="1:12">
      <c r="A541" s="1">
        <v>42893</v>
      </c>
      <c r="B541" s="5">
        <v>67648</v>
      </c>
      <c r="C541">
        <f t="shared" si="24"/>
        <v>67648</v>
      </c>
      <c r="D541" s="1"/>
      <c r="K541" t="s">
        <v>485</v>
      </c>
      <c r="L541">
        <v>1</v>
      </c>
    </row>
    <row r="542" spans="1:12">
      <c r="A542" s="1">
        <v>42893</v>
      </c>
      <c r="B542" s="5">
        <v>67748</v>
      </c>
      <c r="C542">
        <f t="shared" si="24"/>
        <v>67748</v>
      </c>
      <c r="D542" s="1"/>
      <c r="K542" t="s">
        <v>485</v>
      </c>
      <c r="L542">
        <v>1</v>
      </c>
    </row>
    <row r="543" spans="1:12">
      <c r="A543" s="1">
        <v>42894</v>
      </c>
      <c r="B543" s="5">
        <v>270992</v>
      </c>
      <c r="C543">
        <f>B543/4</f>
        <v>67748</v>
      </c>
      <c r="D543" s="1"/>
      <c r="K543" t="s">
        <v>499</v>
      </c>
      <c r="L543">
        <v>4</v>
      </c>
    </row>
    <row r="544" spans="1:12">
      <c r="A544" s="1" t="s">
        <v>486</v>
      </c>
      <c r="B544" s="5">
        <f>SUM(B533:B543)</f>
        <v>1033831</v>
      </c>
      <c r="C544">
        <f>67.9*SUM(L533:L543)*1000</f>
        <v>1018500.0000000001</v>
      </c>
      <c r="G544">
        <f>SUM(L533:L543)*1000*3.6312</f>
        <v>54468</v>
      </c>
      <c r="I544">
        <f>SUM(L533:L543)*1000*3.6312</f>
        <v>54468</v>
      </c>
      <c r="J544">
        <f>C544-B544</f>
        <v>-15330.999999999884</v>
      </c>
    </row>
    <row r="545" spans="1:12">
      <c r="A545" s="1">
        <v>42893</v>
      </c>
      <c r="B545" s="5">
        <v>202143</v>
      </c>
      <c r="C545">
        <f>B545/2</f>
        <v>101071.5</v>
      </c>
      <c r="K545" t="s">
        <v>497</v>
      </c>
      <c r="L545">
        <v>2</v>
      </c>
    </row>
    <row r="546" spans="1:12">
      <c r="A546" s="1">
        <v>42894</v>
      </c>
      <c r="B546" s="5">
        <v>201143</v>
      </c>
      <c r="C546">
        <f>B546/2</f>
        <v>100571.5</v>
      </c>
      <c r="K546" t="s">
        <v>439</v>
      </c>
      <c r="L546">
        <v>2</v>
      </c>
    </row>
    <row r="547" spans="1:12">
      <c r="A547" s="1">
        <v>42894</v>
      </c>
      <c r="B547" s="5">
        <v>101071</v>
      </c>
      <c r="C547">
        <f>B547/1</f>
        <v>101071</v>
      </c>
      <c r="K547" t="s">
        <v>445</v>
      </c>
      <c r="L547">
        <v>1</v>
      </c>
    </row>
    <row r="548" spans="1:12">
      <c r="A548" s="1">
        <v>42894</v>
      </c>
      <c r="B548" s="5">
        <v>100071</v>
      </c>
      <c r="C548">
        <f>B548/1</f>
        <v>100071</v>
      </c>
      <c r="K548" t="s">
        <v>445</v>
      </c>
      <c r="L548">
        <v>1</v>
      </c>
    </row>
    <row r="549" spans="1:12">
      <c r="A549" s="1">
        <v>42894</v>
      </c>
      <c r="B549" s="5">
        <v>101572</v>
      </c>
      <c r="C549">
        <f>B549/1</f>
        <v>101572</v>
      </c>
      <c r="K549" t="s">
        <v>445</v>
      </c>
      <c r="L549">
        <v>1</v>
      </c>
    </row>
    <row r="550" spans="1:12">
      <c r="A550" s="1">
        <v>42894</v>
      </c>
      <c r="B550" s="5">
        <v>100571</v>
      </c>
      <c r="C550">
        <f>B550/1</f>
        <v>100571</v>
      </c>
      <c r="K550" t="s">
        <v>445</v>
      </c>
      <c r="L550">
        <v>1</v>
      </c>
    </row>
    <row r="551" spans="1:12">
      <c r="A551" t="s">
        <v>498</v>
      </c>
      <c r="B551">
        <f>SUM(B545:B550)</f>
        <v>806571</v>
      </c>
      <c r="C551">
        <f>99.4*SUM(L545:L550)*1000</f>
        <v>795200</v>
      </c>
      <c r="G551">
        <f>SUM(L545:L550)*1000*4</f>
        <v>32000</v>
      </c>
      <c r="H551">
        <f>SUM(L545:L550)*1000*4.5</f>
        <v>36000</v>
      </c>
      <c r="I551">
        <f>SUM(L545:L550)*1000*4.5</f>
        <v>36000</v>
      </c>
      <c r="J551">
        <f>C551-B551</f>
        <v>-11371</v>
      </c>
    </row>
    <row r="554" spans="1:12">
      <c r="A554" s="1">
        <v>41177</v>
      </c>
      <c r="B554">
        <v>254.9</v>
      </c>
      <c r="D554" s="1">
        <v>41200</v>
      </c>
      <c r="E554">
        <v>259.39999999999998</v>
      </c>
      <c r="F554" t="s">
        <v>141</v>
      </c>
      <c r="H554">
        <v>22800</v>
      </c>
      <c r="K554" s="5" t="s">
        <v>142</v>
      </c>
    </row>
    <row r="555" spans="1:12">
      <c r="A555" s="1">
        <v>41222</v>
      </c>
      <c r="B555">
        <v>250</v>
      </c>
      <c r="D555" s="1">
        <v>41227</v>
      </c>
      <c r="E555">
        <v>244.9</v>
      </c>
      <c r="F555" t="s">
        <v>133</v>
      </c>
      <c r="H555">
        <v>23900</v>
      </c>
      <c r="K555" s="5" t="s">
        <v>143</v>
      </c>
    </row>
    <row r="556" spans="1:12">
      <c r="A556" s="1">
        <v>41241</v>
      </c>
      <c r="B556">
        <v>257.2</v>
      </c>
      <c r="D556" s="1">
        <v>41247</v>
      </c>
      <c r="E556">
        <v>263</v>
      </c>
      <c r="F556" t="s">
        <v>141</v>
      </c>
      <c r="H556">
        <v>27400</v>
      </c>
      <c r="J556">
        <v>25935</v>
      </c>
      <c r="K556" s="5" t="s">
        <v>153</v>
      </c>
    </row>
    <row r="557" spans="1:12">
      <c r="A557" s="1">
        <v>41306</v>
      </c>
      <c r="B557">
        <v>315.89999999999998</v>
      </c>
      <c r="D557" s="1">
        <v>41309</v>
      </c>
      <c r="E557">
        <v>335</v>
      </c>
      <c r="F557" t="s">
        <v>7</v>
      </c>
      <c r="H557">
        <v>93700</v>
      </c>
    </row>
    <row r="558" spans="1:12">
      <c r="A558" s="1">
        <v>41311</v>
      </c>
      <c r="B558">
        <v>336.6</v>
      </c>
      <c r="D558" s="1">
        <v>41316</v>
      </c>
      <c r="E558">
        <v>325.2</v>
      </c>
      <c r="F558" t="s">
        <v>7</v>
      </c>
      <c r="H558">
        <v>-58800</v>
      </c>
    </row>
    <row r="559" spans="1:12">
      <c r="A559" s="1">
        <v>41313</v>
      </c>
      <c r="B559">
        <v>80500</v>
      </c>
      <c r="D559" s="1">
        <v>41313</v>
      </c>
      <c r="E559">
        <v>80390</v>
      </c>
      <c r="F559" t="s">
        <v>150</v>
      </c>
      <c r="H559">
        <v>3700</v>
      </c>
    </row>
    <row r="560" spans="1:12">
      <c r="A560" s="1">
        <v>41318</v>
      </c>
      <c r="B560">
        <v>81260</v>
      </c>
      <c r="D560" s="1">
        <v>41318</v>
      </c>
      <c r="E560">
        <v>81160</v>
      </c>
      <c r="F560" t="s">
        <v>7</v>
      </c>
      <c r="H560">
        <v>-6800</v>
      </c>
    </row>
    <row r="561" spans="1:8">
      <c r="A561" s="1">
        <v>41332</v>
      </c>
      <c r="B561">
        <v>78490</v>
      </c>
      <c r="D561" s="1">
        <v>41332</v>
      </c>
      <c r="E561">
        <v>78810</v>
      </c>
      <c r="F561" t="s">
        <v>150</v>
      </c>
      <c r="H561">
        <v>-17800</v>
      </c>
    </row>
    <row r="562" spans="1:8">
      <c r="A562" s="1">
        <v>41346</v>
      </c>
      <c r="B562">
        <v>78840</v>
      </c>
      <c r="D562" s="1">
        <v>41346</v>
      </c>
      <c r="E562">
        <v>78940</v>
      </c>
      <c r="F562" t="s">
        <v>7</v>
      </c>
      <c r="H562">
        <v>3200</v>
      </c>
    </row>
    <row r="563" spans="1:8">
      <c r="A563" s="1">
        <v>41347</v>
      </c>
      <c r="B563">
        <v>77310</v>
      </c>
      <c r="D563" s="1">
        <v>41347</v>
      </c>
      <c r="E563">
        <v>77500</v>
      </c>
      <c r="F563" t="s">
        <v>150</v>
      </c>
      <c r="H563">
        <v>-11300</v>
      </c>
    </row>
    <row r="564" spans="1:8">
      <c r="A564" s="1">
        <v>41403</v>
      </c>
      <c r="B564">
        <v>275</v>
      </c>
      <c r="D564" s="1">
        <v>41407</v>
      </c>
      <c r="E564">
        <v>295.8</v>
      </c>
      <c r="F564" t="s">
        <v>7</v>
      </c>
      <c r="H564">
        <v>102200</v>
      </c>
    </row>
    <row r="565" spans="1:8">
      <c r="A565" s="1">
        <v>41411</v>
      </c>
      <c r="B565">
        <v>278</v>
      </c>
      <c r="D565" s="1">
        <v>41411</v>
      </c>
      <c r="E565">
        <v>280</v>
      </c>
      <c r="F565" t="s">
        <v>7</v>
      </c>
      <c r="H565">
        <v>8200</v>
      </c>
    </row>
    <row r="566" spans="1:8">
      <c r="A566" s="1">
        <v>41417</v>
      </c>
      <c r="B566">
        <v>16000</v>
      </c>
      <c r="D566" s="1">
        <v>41417</v>
      </c>
      <c r="E566">
        <v>15700</v>
      </c>
      <c r="F566" t="s">
        <v>7</v>
      </c>
      <c r="H566">
        <v>-31000</v>
      </c>
    </row>
    <row r="567" spans="1:8">
      <c r="A567" s="1">
        <v>41417</v>
      </c>
      <c r="B567">
        <v>15970</v>
      </c>
      <c r="D567" s="1">
        <v>41417</v>
      </c>
      <c r="E567">
        <v>15675</v>
      </c>
      <c r="F567" t="s">
        <v>7</v>
      </c>
      <c r="H567">
        <v>-30500</v>
      </c>
    </row>
    <row r="568" spans="1:8">
      <c r="A568" s="1">
        <v>41446</v>
      </c>
      <c r="B568">
        <v>71660</v>
      </c>
      <c r="D568" s="1">
        <v>41449</v>
      </c>
      <c r="E568">
        <v>71050</v>
      </c>
      <c r="F568" t="s">
        <v>70</v>
      </c>
      <c r="H568">
        <v>28700</v>
      </c>
    </row>
    <row r="569" spans="1:8">
      <c r="A569" s="1">
        <v>41473</v>
      </c>
      <c r="B569">
        <v>243</v>
      </c>
      <c r="D569" s="1">
        <v>41474</v>
      </c>
      <c r="E569">
        <v>253.1</v>
      </c>
      <c r="F569" t="s">
        <v>7</v>
      </c>
      <c r="H569">
        <v>48700</v>
      </c>
    </row>
    <row r="570" spans="1:8">
      <c r="A570" s="1">
        <v>41485</v>
      </c>
      <c r="B570">
        <v>74000</v>
      </c>
      <c r="D570" s="1">
        <v>41486</v>
      </c>
      <c r="E570">
        <v>73650</v>
      </c>
      <c r="F570" t="s">
        <v>7</v>
      </c>
      <c r="H570">
        <v>-19300</v>
      </c>
    </row>
    <row r="571" spans="1:8">
      <c r="A571" s="1">
        <v>41486</v>
      </c>
      <c r="B571">
        <v>73900</v>
      </c>
      <c r="D571" s="1">
        <v>41486</v>
      </c>
      <c r="E571">
        <v>73750</v>
      </c>
      <c r="F571" t="s">
        <v>70</v>
      </c>
      <c r="H571">
        <v>5700</v>
      </c>
    </row>
    <row r="572" spans="1:8">
      <c r="A572" s="1">
        <v>41486</v>
      </c>
      <c r="B572">
        <v>240.5</v>
      </c>
      <c r="D572" s="1">
        <v>41486</v>
      </c>
      <c r="E572">
        <v>243.5</v>
      </c>
      <c r="F572" t="s">
        <v>179</v>
      </c>
      <c r="H572">
        <v>-16800</v>
      </c>
    </row>
    <row r="573" spans="1:8">
      <c r="A573" s="1">
        <v>41487</v>
      </c>
      <c r="B573">
        <v>242.8</v>
      </c>
      <c r="D573" s="1">
        <v>41488</v>
      </c>
      <c r="E573">
        <v>249</v>
      </c>
      <c r="F573" t="s">
        <v>179</v>
      </c>
      <c r="H573">
        <v>-32800</v>
      </c>
    </row>
    <row r="574" spans="1:8">
      <c r="A574" s="1">
        <v>41488</v>
      </c>
      <c r="B574">
        <v>75340</v>
      </c>
      <c r="D574" s="1">
        <v>41488</v>
      </c>
      <c r="E574">
        <v>74860</v>
      </c>
      <c r="F574" t="s">
        <v>174</v>
      </c>
      <c r="H574">
        <v>22200</v>
      </c>
    </row>
    <row r="575" spans="1:8">
      <c r="A575" s="1">
        <v>41502</v>
      </c>
      <c r="B575">
        <v>263</v>
      </c>
      <c r="D575" s="1">
        <v>41502</v>
      </c>
      <c r="E575">
        <v>268</v>
      </c>
      <c r="F575" t="s">
        <v>179</v>
      </c>
      <c r="H575">
        <v>-26800</v>
      </c>
    </row>
    <row r="576" spans="1:8">
      <c r="A576" s="1">
        <v>41507</v>
      </c>
      <c r="B576">
        <v>73900</v>
      </c>
      <c r="D576" s="1">
        <v>41507</v>
      </c>
      <c r="E576">
        <v>74040</v>
      </c>
      <c r="F576" t="s">
        <v>174</v>
      </c>
      <c r="H576">
        <v>5200</v>
      </c>
    </row>
    <row r="577" spans="1:11">
      <c r="A577" s="1">
        <v>41516</v>
      </c>
      <c r="B577">
        <v>270</v>
      </c>
      <c r="D577" s="1">
        <v>41519</v>
      </c>
      <c r="E577">
        <v>273</v>
      </c>
      <c r="F577" t="s">
        <v>174</v>
      </c>
      <c r="H577">
        <v>13200</v>
      </c>
    </row>
    <row r="578" spans="1:11">
      <c r="A578" s="1">
        <v>41528</v>
      </c>
      <c r="B578">
        <v>76980</v>
      </c>
      <c r="D578" s="1">
        <v>41528</v>
      </c>
      <c r="E578">
        <v>76790</v>
      </c>
      <c r="F578" t="s">
        <v>33</v>
      </c>
      <c r="H578">
        <v>-11300</v>
      </c>
    </row>
    <row r="579" spans="1:11">
      <c r="A579" s="1">
        <v>41528</v>
      </c>
      <c r="B579">
        <v>76960</v>
      </c>
      <c r="D579" s="1">
        <v>41528</v>
      </c>
      <c r="E579">
        <v>76990</v>
      </c>
      <c r="F579" t="s">
        <v>33</v>
      </c>
      <c r="H579">
        <v>-300</v>
      </c>
    </row>
    <row r="580" spans="1:11">
      <c r="A580" s="1">
        <v>41529</v>
      </c>
      <c r="B580">
        <v>76920</v>
      </c>
      <c r="D580" s="1">
        <v>41529</v>
      </c>
      <c r="E580">
        <v>76600</v>
      </c>
      <c r="F580" t="s">
        <v>33</v>
      </c>
      <c r="H580">
        <v>-17800</v>
      </c>
    </row>
    <row r="581" spans="1:11">
      <c r="A581" s="1">
        <v>41544</v>
      </c>
      <c r="B581">
        <v>270.2</v>
      </c>
      <c r="D581" s="1">
        <v>41547</v>
      </c>
      <c r="E581">
        <v>267.5</v>
      </c>
      <c r="F581" t="s">
        <v>180</v>
      </c>
      <c r="H581">
        <v>11900</v>
      </c>
    </row>
    <row r="582" spans="1:11">
      <c r="A582" s="6">
        <v>41556</v>
      </c>
      <c r="B582" s="7">
        <v>265</v>
      </c>
      <c r="C582" s="7"/>
      <c r="D582" s="6">
        <v>41557</v>
      </c>
      <c r="E582" s="7">
        <v>260</v>
      </c>
      <c r="F582" s="7" t="s">
        <v>182</v>
      </c>
      <c r="G582" s="7"/>
      <c r="H582" s="7">
        <v>23400</v>
      </c>
    </row>
    <row r="583" spans="1:11">
      <c r="A583" s="6">
        <v>41564</v>
      </c>
      <c r="B583">
        <v>266</v>
      </c>
      <c r="D583" s="6">
        <v>41564</v>
      </c>
      <c r="E583">
        <v>270</v>
      </c>
      <c r="F583" t="s">
        <v>184</v>
      </c>
      <c r="H583">
        <v>-21600</v>
      </c>
    </row>
    <row r="584" spans="1:11">
      <c r="A584" s="6">
        <v>41634</v>
      </c>
      <c r="B584">
        <v>275</v>
      </c>
      <c r="D584" s="6">
        <v>41635</v>
      </c>
      <c r="E584">
        <v>276</v>
      </c>
      <c r="F584" t="s">
        <v>185</v>
      </c>
      <c r="H584">
        <v>3400</v>
      </c>
    </row>
    <row r="585" spans="1:11">
      <c r="A585" t="s">
        <v>186</v>
      </c>
      <c r="J585">
        <v>19035</v>
      </c>
      <c r="K585" s="5" t="s">
        <v>187</v>
      </c>
    </row>
    <row r="586" spans="1:11">
      <c r="A586" s="1">
        <v>41687</v>
      </c>
      <c r="B586">
        <v>80800</v>
      </c>
      <c r="D586" s="1">
        <v>41687</v>
      </c>
      <c r="E586">
        <v>81100</v>
      </c>
      <c r="F586" t="s">
        <v>7</v>
      </c>
      <c r="H586">
        <v>8900</v>
      </c>
    </row>
    <row r="587" spans="1:11">
      <c r="A587" s="1">
        <v>41691</v>
      </c>
      <c r="B587">
        <v>227</v>
      </c>
      <c r="D587" s="1">
        <v>41694</v>
      </c>
      <c r="E587">
        <v>221.1</v>
      </c>
      <c r="F587" t="s">
        <v>203</v>
      </c>
      <c r="H587">
        <v>-31100</v>
      </c>
    </row>
    <row r="588" spans="1:11">
      <c r="A588" t="s">
        <v>230</v>
      </c>
      <c r="J588">
        <v>-5328</v>
      </c>
      <c r="K588" s="5" t="s">
        <v>231</v>
      </c>
    </row>
    <row r="590" spans="1:11">
      <c r="A590" t="s">
        <v>240</v>
      </c>
    </row>
  </sheetData>
  <autoFilter ref="A1:K53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K15" sqref="K1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1891478</v>
      </c>
      <c r="C9">
        <v>0</v>
      </c>
      <c r="D9">
        <f>D8+B9</f>
        <v>4577232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3554846</v>
      </c>
      <c r="L9">
        <v>0</v>
      </c>
      <c r="M9">
        <v>0</v>
      </c>
      <c r="N9">
        <f t="shared" si="6"/>
        <v>27.327889363743278</v>
      </c>
      <c r="O9">
        <f t="shared" si="1"/>
        <v>18.661734346949107</v>
      </c>
      <c r="P9">
        <f>(B9/E9)*10</f>
        <v>3.7590708637318477</v>
      </c>
      <c r="Q9">
        <f>(F9/E9)*10</f>
        <v>13.755437947282964</v>
      </c>
      <c r="R9" s="12">
        <f>((F9+B9-L9+K14-K17)/(E9))*10</f>
        <v>17.017665751812981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-250000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2404036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31" zoomScale="85" zoomScaleNormal="85" workbookViewId="0">
      <selection activeCell="E33" sqref="E33:E3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2017-06-08T06:17:20Z</dcterms:modified>
</cp:coreProperties>
</file>