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'老婆合資(投資)'!$A$1:$J$237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I207" i="1"/>
  <c r="I205"/>
  <c r="I206"/>
  <c r="I204"/>
  <c r="I203"/>
  <c r="I202"/>
  <c r="I201"/>
  <c r="I199"/>
  <c r="I200"/>
  <c r="I197"/>
  <c r="I198"/>
  <c r="I196"/>
  <c r="I195"/>
  <c r="I194"/>
  <c r="I191"/>
  <c r="I190"/>
  <c r="I189"/>
  <c r="I188"/>
  <c r="Q6" i="5"/>
  <c r="L16"/>
  <c r="E3"/>
  <c r="E4"/>
  <c r="E5"/>
  <c r="E6"/>
  <c r="E7"/>
  <c r="P7" s="1"/>
  <c r="D3"/>
  <c r="D4"/>
  <c r="D5"/>
  <c r="D6"/>
  <c r="D7"/>
  <c r="I236" i="1"/>
  <c r="I186"/>
  <c r="I187"/>
  <c r="I184"/>
  <c r="I185"/>
  <c r="I183"/>
  <c r="I181"/>
  <c r="I182"/>
  <c r="I178"/>
  <c r="I179"/>
  <c r="I180"/>
  <c r="I177"/>
  <c r="I176"/>
  <c r="I175"/>
  <c r="I174"/>
  <c r="I173"/>
  <c r="I172"/>
  <c r="I171"/>
  <c r="Q3" i="5"/>
  <c r="Q4"/>
  <c r="Q5"/>
  <c r="G13" i="6"/>
  <c r="G14"/>
  <c r="F14"/>
  <c r="F13"/>
  <c r="I169" i="1"/>
  <c r="I170"/>
  <c r="I168"/>
  <c r="I167"/>
  <c r="I166"/>
  <c r="I164"/>
  <c r="I165"/>
  <c r="Q2" i="5"/>
  <c r="I163" i="1"/>
  <c r="I162"/>
  <c r="I161"/>
  <c r="I160"/>
  <c r="Q12" i="5"/>
  <c r="Q13"/>
  <c r="Q14"/>
  <c r="Q15"/>
  <c r="Q16"/>
  <c r="P12"/>
  <c r="P13"/>
  <c r="P14"/>
  <c r="P15"/>
  <c r="P16"/>
  <c r="Q11"/>
  <c r="P11"/>
  <c r="P3"/>
  <c r="J2"/>
  <c r="J3"/>
  <c r="J4"/>
  <c r="J5"/>
  <c r="J6"/>
  <c r="J7"/>
  <c r="P4"/>
  <c r="I159" i="1"/>
  <c r="I158"/>
  <c r="I155"/>
  <c r="I156"/>
  <c r="I157"/>
  <c r="P5" i="5"/>
  <c r="P2"/>
  <c r="I145" i="1"/>
  <c r="I146"/>
  <c r="I147"/>
  <c r="I148"/>
  <c r="I149"/>
  <c r="I150"/>
  <c r="I151"/>
  <c r="I152"/>
  <c r="I153"/>
  <c r="I154"/>
  <c r="I144"/>
  <c r="I140"/>
  <c r="I141"/>
  <c r="I142"/>
  <c r="I143"/>
  <c r="I139"/>
  <c r="C3" i="5"/>
  <c r="C4"/>
  <c r="C5"/>
  <c r="C6"/>
  <c r="C7"/>
  <c r="I138" i="1"/>
  <c r="I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I131" i="1"/>
  <c r="I130"/>
  <c r="I129"/>
  <c r="I125"/>
  <c r="I126"/>
  <c r="I127"/>
  <c r="I128"/>
  <c r="I124"/>
  <c r="I5" i="5"/>
  <c r="I6"/>
  <c r="I2"/>
  <c r="O7"/>
  <c r="N5"/>
  <c r="N2"/>
  <c r="M5"/>
  <c r="M2"/>
  <c r="O3"/>
  <c r="O4"/>
  <c r="O5"/>
  <c r="O6"/>
  <c r="O2"/>
  <c r="I117" i="1"/>
  <c r="I102"/>
  <c r="I103"/>
  <c r="I104"/>
  <c r="I105"/>
  <c r="I106"/>
  <c r="I107"/>
  <c r="I108"/>
  <c r="I109"/>
  <c r="I110"/>
  <c r="I111"/>
  <c r="I112"/>
  <c r="I113"/>
  <c r="I114"/>
  <c r="I115"/>
  <c r="I116"/>
  <c r="I101"/>
  <c r="P6" i="5"/>
  <c r="I3"/>
  <c r="N3"/>
  <c r="M6"/>
  <c r="N6"/>
  <c r="M4"/>
  <c r="N4"/>
  <c r="I4"/>
  <c r="M3"/>
  <c r="N7"/>
  <c r="M7"/>
  <c r="J22" l="1"/>
  <c r="I7"/>
  <c r="Q7"/>
  <c r="L19"/>
</calcChain>
</file>

<file path=xl/sharedStrings.xml><?xml version="1.0" encoding="utf-8"?>
<sst xmlns="http://schemas.openxmlformats.org/spreadsheetml/2006/main" count="782" uniqueCount="361">
  <si>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</si>
  <si>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</si>
  <si>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</si>
  <si>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</si>
  <si>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</si>
  <si>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</si>
  <si>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</si>
  <si>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</si>
  <si>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</si>
  <si>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</si>
  <si>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</si>
  <si>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</si>
  <si>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</si>
  <si>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</si>
  <si>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</si>
  <si>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</si>
  <si>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</si>
  <si>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</si>
  <si>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</si>
  <si>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</si>
  <si>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</si>
  <si>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</si>
  <si>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</si>
  <si>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</si>
  <si>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</si>
  <si>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</si>
  <si>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</si>
  <si>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</si>
  <si>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</si>
  <si>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</si>
  <si>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</si>
  <si>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</si>
  <si>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</si>
  <si>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</si>
  <si>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</si>
  <si>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</si>
  <si>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</si>
  <si>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</si>
  <si>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</si>
  <si>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</si>
  <si>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</si>
  <si>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</si>
  <si>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</si>
  <si>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</si>
  <si>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</si>
  <si>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</si>
  <si>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</si>
  <si>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</si>
  <si>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</si>
  <si>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</si>
  <si>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</si>
  <si>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</si>
  <si>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</si>
  <si>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</si>
  <si>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</si>
  <si>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</si>
  <si>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</si>
  <si>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</si>
  <si>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</si>
  <si>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</si>
  <si>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</si>
  <si>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</si>
  <si>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</si>
  <si>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</si>
  <si>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</si>
  <si>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</si>
  <si>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</si>
  <si>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</si>
  <si>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</si>
  <si>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</si>
  <si>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</si>
  <si>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</si>
  <si>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</si>
  <si>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</si>
  <si>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</si>
  <si>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</si>
  <si>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</si>
  <si>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</si>
  <si>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</si>
  <si>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</si>
  <si>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</si>
  <si>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</si>
  <si>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</si>
  <si>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</si>
  <si>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</si>
  <si>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</si>
  <si>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</si>
  <si>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</si>
  <si>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</si>
  <si>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</si>
  <si>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</si>
  <si>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</si>
  <si>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</si>
  <si>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</si>
  <si>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</si>
  <si>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</si>
  <si>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</si>
  <si>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</si>
  <si>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</si>
  <si>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</si>
  <si>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</si>
  <si>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</si>
  <si>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</si>
  <si>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</si>
  <si>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</si>
  <si>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</si>
  <si>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</si>
  <si>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</si>
  <si>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</si>
  <si>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</si>
  <si>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</si>
  <si>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</si>
  <si>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</si>
  <si>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</si>
  <si>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</si>
  <si>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</si>
  <si>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</si>
  <si>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</si>
  <si>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</si>
  <si>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</si>
  <si>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</si>
  <si>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</si>
  <si>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</si>
  <si>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</si>
  <si>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</si>
  <si>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</si>
  <si>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</si>
  <si>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</si>
  <si>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</si>
  <si>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</si>
  <si>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</si>
  <si>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</si>
  <si>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</si>
  <si>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</si>
  <si>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</si>
  <si>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</si>
  <si>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</si>
  <si>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</si>
  <si>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</si>
  <si>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</si>
  <si>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</si>
  <si>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</si>
  <si>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</si>
  <si>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</si>
  <si>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</si>
  <si>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</si>
  <si>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</si>
  <si>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</si>
  <si>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</si>
  <si>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</si>
  <si>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</si>
  <si>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</si>
  <si>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</si>
  <si>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</si>
  <si>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</si>
  <si>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</si>
  <si>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</si>
  <si>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</si>
  <si>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</si>
  <si>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</si>
  <si>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</si>
  <si>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</si>
  <si>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</si>
  <si>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</si>
  <si>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</si>
  <si>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</si>
  <si>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</si>
  <si>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</si>
  <si>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</si>
  <si>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</si>
  <si>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</si>
  <si>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</si>
  <si>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</si>
  <si>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</si>
  <si>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</si>
  <si>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</si>
  <si>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</si>
  <si>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</si>
  <si>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</si>
  <si>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</si>
  <si>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</si>
  <si>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</si>
  <si>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</si>
  <si>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</si>
  <si>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</si>
  <si>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</si>
  <si>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</si>
  <si>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</si>
  <si>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</si>
  <si>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</si>
  <si>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</si>
  <si>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</si>
  <si>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</si>
  <si>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</si>
  <si>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</si>
  <si>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</si>
  <si>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</si>
  <si>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</si>
  <si>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</si>
  <si>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</si>
  <si>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</si>
  <si>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</si>
  <si>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</si>
  <si>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</si>
  <si>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</si>
  <si>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</si>
  <si>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</si>
  <si>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</si>
  <si>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</si>
  <si>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</si>
  <si>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</si>
  <si>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</si>
  <si>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</si>
  <si>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</si>
  <si>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</si>
  <si>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</si>
  <si>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</si>
  <si>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</si>
  <si>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</si>
  <si>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</si>
  <si>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</si>
  <si>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</si>
  <si>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</si>
  <si>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</si>
  <si>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</si>
  <si>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</si>
  <si>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</si>
  <si>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</si>
  <si>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</si>
  <si>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</si>
  <si>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</si>
  <si>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</si>
  <si>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</si>
  <si>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</si>
  <si>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</si>
  <si>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</si>
  <si>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</si>
  <si>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</si>
  <si>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</si>
  <si>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</si>
  <si>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</si>
  <si>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</si>
  <si>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</si>
  <si>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</si>
  <si>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</si>
  <si>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</si>
  <si>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</si>
  <si>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</si>
  <si>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</si>
  <si>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</si>
  <si>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</si>
  <si>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</si>
  <si>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</si>
  <si>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</si>
  <si>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</si>
  <si>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</si>
  <si>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</si>
  <si>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</si>
  <si>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</si>
  <si>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</si>
  <si>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</si>
  <si>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</si>
  <si>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</si>
  <si>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</si>
  <si>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</si>
  <si>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</si>
  <si>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</si>
  <si>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</si>
  <si>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</si>
  <si>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</si>
  <si>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</si>
  <si>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</si>
  <si>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</si>
  <si>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</si>
  <si>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</si>
  <si>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</si>
  <si>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</si>
  <si>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</si>
  <si>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</si>
  <si>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</si>
  <si>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</si>
  <si>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</si>
  <si>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</si>
  <si>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</si>
  <si>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</si>
  <si>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</si>
  <si>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</si>
  <si>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</si>
  <si>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</si>
  <si>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</si>
  <si>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</si>
  <si>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</si>
  <si>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</si>
  <si>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</si>
  <si>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</si>
  <si>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</si>
  <si>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</si>
  <si>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</si>
  <si>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</si>
  <si>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</si>
  <si>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</si>
  <si>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</si>
  <si>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</si>
  <si>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</si>
  <si>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</si>
  <si>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</si>
  <si>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</si>
  <si>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</si>
  <si>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</si>
  <si>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</si>
  <si>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</si>
  <si>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</si>
  <si>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</si>
  <si>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</si>
  <si>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</si>
  <si>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</si>
  <si>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</si>
  <si>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</si>
  <si>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</si>
  <si>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</si>
  <si>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</si>
  <si>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</si>
  <si>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</si>
  <si>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</si>
  <si>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</si>
  <si>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</si>
  <si>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</si>
  <si>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</si>
  <si>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</si>
  <si>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</si>
  <si>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</si>
  <si>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</si>
  <si>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</si>
  <si>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</si>
  <si>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</si>
  <si>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(4912聯德)0.564張 (買進23張可轉債602051, 賣出40張現股573071)  多出564股</t>
    <phoneticPr fontId="1" type="noConversion"/>
  </si>
  <si>
    <t>(4912聯德)0.054張 (買進4張可轉債604516, 賣出7張現股603466)  多出54股</t>
    <phoneticPr fontId="1" type="noConversion"/>
  </si>
  <si>
    <t>(4912聯德)3.52734  (可轉債2張 3527.34股)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</si>
  <si>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</si>
  <si>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</si>
  <si>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</si>
  <si>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2015 信貸利息手續成本大約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</si>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</sst>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1627896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2025574</c:v>
                </c:pt>
              </c:numCache>
            </c:numRef>
          </c:val>
        </c:ser>
        <c:marker val="1"/>
        <c:axId val="127361024"/>
        <c:axId val="127362944"/>
      </c:lineChart>
      <c:catAx>
        <c:axId val="127361024"/>
        <c:scaling>
          <c:orientation val="minMax"/>
        </c:scaling>
        <c:axPos val="b"/>
        <c:tickLblPos val="nextTo"/>
        <c:crossAx val="127362944"/>
        <c:crosses val="autoZero"/>
        <c:auto val="1"/>
        <c:lblAlgn val="ctr"/>
        <c:lblOffset val="100"/>
      </c:catAx>
      <c:valAx>
        <c:axId val="127362944"/>
        <c:scaling>
          <c:orientation val="minMax"/>
        </c:scaling>
        <c:axPos val="l"/>
        <c:majorGridlines/>
        <c:numFmt formatCode="General" sourceLinked="1"/>
        <c:tickLblPos val="nextTo"/>
        <c:crossAx val="127361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281"/>
  <sheetViews>
    <sheetView tabSelected="1" topLeftCell="A196" zoomScale="85" zoomScaleNormal="85" workbookViewId="0">
      <selection activeCell="I201" activeCellId="3" sqref="I207 I205 I203 I201"/>
    </sheetView>
  </sheetViews>
  <sheetFormatPr defaultRowHeight="16.5"/>
  <cols>
    <col min="1" max="1" width="11.375" customWidth="1"/>
    <col min="3" max="3" width="11.25" bestFit="1" customWidth="1"/>
    <col min="4" max="4" width="9.5" bestFit="1" customWidth="1"/>
    <col min="7" max="8" width="14.125" customWidth="1"/>
    <col min="10" max="10" width="18.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151</v>
      </c>
      <c r="H1" s="2" t="s">
        <v>152</v>
      </c>
      <c r="I1" s="2" t="s">
        <v>6</v>
      </c>
      <c r="J1" s="2" t="s">
        <v>14</v>
      </c>
    </row>
    <row r="2" spans="1:10">
      <c r="A2" s="1">
        <v>40470</v>
      </c>
      <c r="B2">
        <v>3000</v>
      </c>
      <c r="D2">
        <v>14600</v>
      </c>
      <c r="E2" t="s">
        <v>7</v>
      </c>
      <c r="F2">
        <v>54</v>
      </c>
      <c r="I2">
        <v>11546</v>
      </c>
      <c r="J2" s="12" t="s">
        <v>50</v>
      </c>
    </row>
    <row r="3" spans="1:10">
      <c r="A3" s="1">
        <v>40472</v>
      </c>
      <c r="B3">
        <v>5500</v>
      </c>
      <c r="D3">
        <v>18000</v>
      </c>
      <c r="E3" t="s">
        <v>7</v>
      </c>
      <c r="F3">
        <v>63</v>
      </c>
      <c r="I3">
        <v>12437</v>
      </c>
      <c r="J3" t="s">
        <v>15</v>
      </c>
    </row>
    <row r="4" spans="1:10">
      <c r="A4" s="1">
        <v>40616</v>
      </c>
      <c r="B4">
        <v>21400</v>
      </c>
      <c r="D4">
        <v>35000</v>
      </c>
      <c r="E4" t="s">
        <v>8</v>
      </c>
      <c r="F4">
        <v>114</v>
      </c>
      <c r="I4">
        <v>9440</v>
      </c>
      <c r="J4" t="s">
        <v>41</v>
      </c>
    </row>
    <row r="5" spans="1:10">
      <c r="A5" s="1">
        <v>40681</v>
      </c>
      <c r="B5">
        <v>33400</v>
      </c>
      <c r="D5">
        <v>42500</v>
      </c>
      <c r="E5" t="s">
        <v>33</v>
      </c>
      <c r="F5">
        <v>149</v>
      </c>
      <c r="I5">
        <v>8849</v>
      </c>
      <c r="J5" t="s">
        <v>43</v>
      </c>
    </row>
    <row r="6" spans="1:10">
      <c r="A6" s="1">
        <v>40755</v>
      </c>
      <c r="J6" s="12" t="s">
        <v>51</v>
      </c>
    </row>
    <row r="7" spans="1:10">
      <c r="A7" s="1">
        <v>40791</v>
      </c>
      <c r="B7">
        <v>48925</v>
      </c>
      <c r="D7">
        <v>61102</v>
      </c>
      <c r="E7" t="s">
        <v>58</v>
      </c>
      <c r="I7">
        <v>8524</v>
      </c>
      <c r="J7" t="s">
        <v>56</v>
      </c>
    </row>
    <row r="8" spans="1:10">
      <c r="A8" s="1">
        <v>40801</v>
      </c>
      <c r="B8">
        <v>-22990</v>
      </c>
      <c r="D8">
        <v>19753</v>
      </c>
      <c r="E8" t="s">
        <v>58</v>
      </c>
      <c r="I8">
        <v>-2266</v>
      </c>
      <c r="J8" t="s">
        <v>59</v>
      </c>
    </row>
    <row r="9" spans="1:10">
      <c r="A9" s="1">
        <v>40814</v>
      </c>
      <c r="B9">
        <v>-25540</v>
      </c>
      <c r="C9" s="1">
        <v>40820</v>
      </c>
      <c r="D9">
        <v>20152</v>
      </c>
      <c r="E9" t="s">
        <v>58</v>
      </c>
      <c r="I9">
        <v>-3772</v>
      </c>
      <c r="J9" t="s">
        <v>60</v>
      </c>
    </row>
    <row r="10" spans="1:10">
      <c r="A10" s="1">
        <v>40848</v>
      </c>
      <c r="B10">
        <v>19740</v>
      </c>
      <c r="C10" s="1">
        <v>40858</v>
      </c>
      <c r="D10">
        <v>18756</v>
      </c>
      <c r="E10" t="s">
        <v>64</v>
      </c>
      <c r="I10">
        <v>-689</v>
      </c>
      <c r="J10" t="s">
        <v>65</v>
      </c>
    </row>
    <row r="11" spans="1:10">
      <c r="A11" s="1">
        <v>40942</v>
      </c>
      <c r="B11">
        <v>33700</v>
      </c>
      <c r="C11" s="1">
        <v>40948</v>
      </c>
      <c r="D11">
        <v>30451</v>
      </c>
      <c r="E11" t="s">
        <v>70</v>
      </c>
      <c r="I11">
        <v>-2274</v>
      </c>
      <c r="J11" t="s">
        <v>71</v>
      </c>
    </row>
    <row r="12" spans="1:10">
      <c r="A12" s="1">
        <v>40981</v>
      </c>
      <c r="B12">
        <v>-31044</v>
      </c>
      <c r="E12" t="s">
        <v>72</v>
      </c>
      <c r="J12" t="s">
        <v>83</v>
      </c>
    </row>
    <row r="13" spans="1:10">
      <c r="A13" s="1">
        <v>40989</v>
      </c>
      <c r="B13">
        <v>-14720</v>
      </c>
      <c r="D13">
        <v>25431</v>
      </c>
      <c r="E13" t="s">
        <v>72</v>
      </c>
      <c r="I13">
        <v>-14233</v>
      </c>
      <c r="J13" t="s">
        <v>87</v>
      </c>
    </row>
    <row r="14" spans="1:10">
      <c r="A14" s="1">
        <v>40996</v>
      </c>
      <c r="B14">
        <v>-15522</v>
      </c>
      <c r="D14">
        <v>4766</v>
      </c>
      <c r="E14" t="s">
        <v>7</v>
      </c>
      <c r="I14">
        <v>-7529</v>
      </c>
      <c r="J14" t="s">
        <v>84</v>
      </c>
    </row>
    <row r="15" spans="1:10">
      <c r="A15" s="1">
        <v>40998</v>
      </c>
      <c r="B15">
        <v>-13320</v>
      </c>
      <c r="D15">
        <v>2108</v>
      </c>
      <c r="E15" t="s">
        <v>7</v>
      </c>
      <c r="I15">
        <v>-7848</v>
      </c>
      <c r="J15" t="s">
        <v>85</v>
      </c>
    </row>
    <row r="16" spans="1:10">
      <c r="A16" s="1">
        <v>41067</v>
      </c>
      <c r="J16" s="12" t="s">
        <v>86</v>
      </c>
    </row>
    <row r="17" spans="1:10">
      <c r="A17" s="1">
        <v>41148</v>
      </c>
      <c r="B17">
        <v>36351</v>
      </c>
      <c r="C17" s="1">
        <v>41162</v>
      </c>
      <c r="D17">
        <v>37733</v>
      </c>
      <c r="E17" t="s">
        <v>7</v>
      </c>
      <c r="I17">
        <v>1106</v>
      </c>
      <c r="J17" t="s">
        <v>131</v>
      </c>
    </row>
    <row r="18" spans="1:10">
      <c r="A18" s="1">
        <v>41191</v>
      </c>
      <c r="B18">
        <v>25536</v>
      </c>
      <c r="C18" s="1">
        <v>41204</v>
      </c>
      <c r="D18">
        <v>25687</v>
      </c>
      <c r="E18" t="s">
        <v>7</v>
      </c>
      <c r="I18">
        <v>151</v>
      </c>
      <c r="J18" t="s">
        <v>132</v>
      </c>
    </row>
    <row r="19" spans="1:10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133</v>
      </c>
      <c r="I19" s="5">
        <v>718</v>
      </c>
      <c r="J19" s="5" t="s">
        <v>134</v>
      </c>
    </row>
    <row r="20" spans="1:10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133</v>
      </c>
      <c r="I20" s="5">
        <v>-226</v>
      </c>
      <c r="J20" s="5" t="s">
        <v>135</v>
      </c>
    </row>
    <row r="21" spans="1:10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133</v>
      </c>
      <c r="I21" s="5">
        <v>436</v>
      </c>
      <c r="J21" s="5" t="s">
        <v>136</v>
      </c>
    </row>
    <row r="22" spans="1:10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133</v>
      </c>
      <c r="I22" s="5">
        <v>418</v>
      </c>
      <c r="J22" s="5" t="s">
        <v>137</v>
      </c>
    </row>
    <row r="23" spans="1:10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133</v>
      </c>
      <c r="I23" s="5">
        <v>-1572</v>
      </c>
      <c r="J23" s="5" t="s">
        <v>138</v>
      </c>
    </row>
    <row r="24" spans="1:10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133</v>
      </c>
      <c r="I24" s="5">
        <v>-1278</v>
      </c>
      <c r="J24" s="5" t="s">
        <v>139</v>
      </c>
    </row>
    <row r="25" spans="1:10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133</v>
      </c>
      <c r="I25" s="5">
        <v>-2223</v>
      </c>
      <c r="J25" s="5" t="s">
        <v>140</v>
      </c>
    </row>
    <row r="26" spans="1:10">
      <c r="A26" s="1">
        <v>41239</v>
      </c>
      <c r="B26">
        <v>90128</v>
      </c>
      <c r="C26" s="4">
        <v>41254</v>
      </c>
      <c r="D26">
        <v>86517</v>
      </c>
      <c r="E26" t="s">
        <v>7</v>
      </c>
      <c r="I26" s="5">
        <v>-2889</v>
      </c>
      <c r="J26" s="5" t="s">
        <v>144</v>
      </c>
    </row>
    <row r="27" spans="1:10">
      <c r="A27" s="1">
        <v>41239</v>
      </c>
      <c r="B27">
        <v>26137</v>
      </c>
      <c r="C27" s="4">
        <v>41261</v>
      </c>
      <c r="D27">
        <v>25040</v>
      </c>
      <c r="E27" t="s">
        <v>7</v>
      </c>
      <c r="I27" s="5">
        <v>-1097</v>
      </c>
      <c r="J27" s="5" t="s">
        <v>145</v>
      </c>
    </row>
    <row r="28" spans="1:10">
      <c r="A28" s="1" t="s">
        <v>148</v>
      </c>
      <c r="C28" s="1"/>
      <c r="I28" s="5">
        <v>20748</v>
      </c>
      <c r="J28" s="5" t="s">
        <v>149</v>
      </c>
    </row>
    <row r="29" spans="1:10">
      <c r="A29" s="1">
        <v>41253</v>
      </c>
      <c r="B29">
        <v>27238</v>
      </c>
      <c r="C29" s="1">
        <v>41339</v>
      </c>
      <c r="D29">
        <v>33054</v>
      </c>
      <c r="E29" t="s">
        <v>7</v>
      </c>
      <c r="I29" s="5">
        <v>4653</v>
      </c>
      <c r="J29" s="5" t="s">
        <v>146</v>
      </c>
    </row>
    <row r="30" spans="1:10">
      <c r="A30" s="1">
        <v>41339</v>
      </c>
      <c r="B30">
        <v>43261</v>
      </c>
      <c r="C30" s="1">
        <v>41347</v>
      </c>
      <c r="D30">
        <v>44503</v>
      </c>
      <c r="E30" t="s">
        <v>7</v>
      </c>
      <c r="I30" s="5">
        <v>994</v>
      </c>
      <c r="J30" s="5" t="s">
        <v>147</v>
      </c>
    </row>
    <row r="31" spans="1:10">
      <c r="A31" s="1">
        <v>41347</v>
      </c>
      <c r="B31">
        <v>32054</v>
      </c>
      <c r="C31" s="1">
        <v>41355</v>
      </c>
      <c r="D31">
        <v>34498</v>
      </c>
      <c r="E31" t="s">
        <v>7</v>
      </c>
      <c r="I31" s="5">
        <v>1955</v>
      </c>
      <c r="J31" t="s">
        <v>163</v>
      </c>
    </row>
    <row r="32" spans="1:10">
      <c r="A32" s="1">
        <v>41348</v>
      </c>
      <c r="B32">
        <v>38254</v>
      </c>
      <c r="C32" s="1">
        <v>41372</v>
      </c>
      <c r="D32">
        <v>35991</v>
      </c>
      <c r="E32" t="s">
        <v>7</v>
      </c>
      <c r="I32" s="5">
        <v>-1810</v>
      </c>
      <c r="J32" t="s">
        <v>165</v>
      </c>
    </row>
    <row r="33" spans="1:10">
      <c r="A33" s="1">
        <v>41348</v>
      </c>
      <c r="B33">
        <v>30393</v>
      </c>
      <c r="C33" s="1">
        <v>41372</v>
      </c>
      <c r="D33">
        <v>29619</v>
      </c>
      <c r="E33" t="s">
        <v>7</v>
      </c>
      <c r="I33" s="5">
        <v>-619</v>
      </c>
      <c r="J33" t="s">
        <v>166</v>
      </c>
    </row>
    <row r="34" spans="1:10">
      <c r="A34" s="1">
        <v>41359</v>
      </c>
      <c r="B34">
        <v>29700</v>
      </c>
      <c r="C34" s="1">
        <v>41372</v>
      </c>
      <c r="D34">
        <v>27783</v>
      </c>
      <c r="E34" t="s">
        <v>164</v>
      </c>
      <c r="I34" s="5">
        <v>-1917</v>
      </c>
      <c r="J34" t="s">
        <v>167</v>
      </c>
    </row>
    <row r="35" spans="1:10">
      <c r="A35" s="1">
        <v>41372</v>
      </c>
      <c r="B35">
        <v>34774</v>
      </c>
      <c r="C35" s="1">
        <v>41374</v>
      </c>
      <c r="D35">
        <v>33303</v>
      </c>
      <c r="E35" t="s">
        <v>168</v>
      </c>
      <c r="I35" s="5">
        <v>-1177</v>
      </c>
      <c r="J35" t="s">
        <v>169</v>
      </c>
    </row>
    <row r="36" spans="1:10">
      <c r="A36" s="1">
        <v>41372</v>
      </c>
      <c r="B36">
        <v>34774</v>
      </c>
      <c r="C36" s="1">
        <v>41414</v>
      </c>
      <c r="D36">
        <v>35891</v>
      </c>
      <c r="E36" t="s">
        <v>168</v>
      </c>
      <c r="I36" s="5">
        <v>893</v>
      </c>
      <c r="J36" t="s">
        <v>170</v>
      </c>
    </row>
    <row r="37" spans="1:10">
      <c r="A37" s="1">
        <v>41456</v>
      </c>
      <c r="B37">
        <v>111658</v>
      </c>
      <c r="C37" s="1">
        <v>41459</v>
      </c>
      <c r="D37">
        <v>113994</v>
      </c>
      <c r="E37" t="s">
        <v>168</v>
      </c>
      <c r="I37">
        <v>1869</v>
      </c>
      <c r="J37" t="s">
        <v>171</v>
      </c>
    </row>
    <row r="38" spans="1:10">
      <c r="A38" s="1">
        <v>41459</v>
      </c>
      <c r="B38">
        <v>32796</v>
      </c>
      <c r="D38">
        <v>34100</v>
      </c>
      <c r="E38" t="s">
        <v>168</v>
      </c>
      <c r="I38" s="5">
        <v>1304</v>
      </c>
      <c r="J38" t="s">
        <v>172</v>
      </c>
    </row>
    <row r="39" spans="1:10">
      <c r="A39" s="1">
        <v>41456</v>
      </c>
      <c r="B39">
        <v>58483</v>
      </c>
      <c r="C39" s="1">
        <v>41470</v>
      </c>
      <c r="D39">
        <v>63717</v>
      </c>
      <c r="E39" t="s">
        <v>168</v>
      </c>
      <c r="I39">
        <v>4187</v>
      </c>
      <c r="J39" t="s">
        <v>173</v>
      </c>
    </row>
    <row r="40" spans="1:10">
      <c r="A40" s="1">
        <v>41465</v>
      </c>
      <c r="B40">
        <v>26938</v>
      </c>
      <c r="C40" s="1">
        <v>41473</v>
      </c>
      <c r="D40">
        <v>26981</v>
      </c>
      <c r="E40" t="s">
        <v>174</v>
      </c>
      <c r="I40" s="5">
        <v>43</v>
      </c>
      <c r="J40" t="s">
        <v>175</v>
      </c>
    </row>
    <row r="41" spans="1:10">
      <c r="A41" s="1">
        <v>41480</v>
      </c>
      <c r="B41">
        <v>29542</v>
      </c>
      <c r="C41" s="1">
        <v>41512</v>
      </c>
      <c r="D41">
        <v>30216</v>
      </c>
      <c r="E41" t="s">
        <v>174</v>
      </c>
      <c r="I41">
        <v>539</v>
      </c>
      <c r="J41" t="s">
        <v>176</v>
      </c>
    </row>
    <row r="42" spans="1:10">
      <c r="A42" s="1">
        <v>41481</v>
      </c>
      <c r="C42" s="1"/>
      <c r="I42">
        <v>5990</v>
      </c>
      <c r="J42" t="s">
        <v>177</v>
      </c>
    </row>
    <row r="43" spans="1:10">
      <c r="A43" s="1">
        <v>41516</v>
      </c>
      <c r="C43" s="1"/>
      <c r="I43">
        <v>3571</v>
      </c>
      <c r="J43" t="s">
        <v>178</v>
      </c>
    </row>
    <row r="44" spans="1:10">
      <c r="A44" s="1">
        <v>41509</v>
      </c>
      <c r="B44">
        <v>47167</v>
      </c>
      <c r="C44" s="1">
        <v>41528</v>
      </c>
      <c r="D44">
        <v>48137</v>
      </c>
      <c r="E44" t="s">
        <v>7</v>
      </c>
      <c r="I44">
        <v>776</v>
      </c>
      <c r="J44" t="s">
        <v>181</v>
      </c>
    </row>
    <row r="45" spans="1:10">
      <c r="A45" s="1">
        <v>41401</v>
      </c>
      <c r="B45">
        <v>56480</v>
      </c>
      <c r="C45" s="1">
        <v>41631</v>
      </c>
      <c r="D45">
        <v>57674</v>
      </c>
      <c r="E45" t="s">
        <v>168</v>
      </c>
      <c r="I45">
        <v>955</v>
      </c>
      <c r="J45" t="s">
        <v>183</v>
      </c>
    </row>
    <row r="46" spans="1:10">
      <c r="A46" s="1" t="s">
        <v>189</v>
      </c>
      <c r="C46" s="1"/>
      <c r="I46" s="5">
        <v>15228</v>
      </c>
      <c r="J46" s="5" t="s">
        <v>188</v>
      </c>
    </row>
    <row r="47" spans="1:10">
      <c r="A47" s="1">
        <v>41640</v>
      </c>
      <c r="C47" s="1"/>
      <c r="I47" s="5"/>
      <c r="J47" s="12" t="s">
        <v>191</v>
      </c>
    </row>
    <row r="48" spans="1:10">
      <c r="A48" s="1">
        <v>41514</v>
      </c>
      <c r="B48">
        <v>47467</v>
      </c>
      <c r="C48" s="1">
        <v>41653</v>
      </c>
      <c r="D48">
        <v>56977</v>
      </c>
      <c r="E48" t="s">
        <v>7</v>
      </c>
      <c r="I48">
        <v>8559</v>
      </c>
      <c r="J48" t="s">
        <v>192</v>
      </c>
    </row>
    <row r="49" spans="1:10">
      <c r="A49" s="1">
        <v>41523</v>
      </c>
      <c r="B49">
        <v>45364</v>
      </c>
      <c r="C49" s="1">
        <v>41652</v>
      </c>
      <c r="D49">
        <v>56478</v>
      </c>
      <c r="E49" t="s">
        <v>7</v>
      </c>
      <c r="I49">
        <v>10003</v>
      </c>
      <c r="J49" t="s">
        <v>193</v>
      </c>
    </row>
    <row r="50" spans="1:10">
      <c r="A50" s="1">
        <v>41575</v>
      </c>
      <c r="B50">
        <v>46539</v>
      </c>
      <c r="C50" s="1">
        <v>41652</v>
      </c>
      <c r="D50">
        <v>56777</v>
      </c>
      <c r="E50" t="s">
        <v>7</v>
      </c>
      <c r="I50">
        <v>9214</v>
      </c>
      <c r="J50" t="s">
        <v>194</v>
      </c>
    </row>
    <row r="51" spans="1:10">
      <c r="A51" s="1">
        <v>41578</v>
      </c>
      <c r="B51">
        <v>45592</v>
      </c>
      <c r="C51" s="1">
        <v>41652</v>
      </c>
      <c r="D51">
        <v>56678</v>
      </c>
      <c r="E51" t="s">
        <v>7</v>
      </c>
      <c r="I51">
        <v>9977</v>
      </c>
      <c r="J51" t="s">
        <v>195</v>
      </c>
    </row>
    <row r="52" spans="1:10">
      <c r="A52" s="1">
        <v>41585</v>
      </c>
      <c r="B52">
        <v>46893</v>
      </c>
      <c r="C52" s="1">
        <v>41652</v>
      </c>
      <c r="D52">
        <v>56777</v>
      </c>
      <c r="E52" t="s">
        <v>7</v>
      </c>
      <c r="I52">
        <v>8896</v>
      </c>
      <c r="J52" t="s">
        <v>196</v>
      </c>
    </row>
    <row r="53" spans="1:10">
      <c r="A53" s="1">
        <v>41516</v>
      </c>
      <c r="C53" s="1">
        <v>41653</v>
      </c>
      <c r="I53">
        <v>1109</v>
      </c>
      <c r="J53" t="s">
        <v>197</v>
      </c>
    </row>
    <row r="54" spans="1:10">
      <c r="A54" s="1">
        <v>41543</v>
      </c>
      <c r="B54">
        <v>44391</v>
      </c>
      <c r="C54" s="1">
        <v>41652</v>
      </c>
      <c r="D54">
        <v>57773</v>
      </c>
      <c r="E54" t="s">
        <v>7</v>
      </c>
      <c r="I54">
        <v>12109</v>
      </c>
      <c r="J54" t="s">
        <v>198</v>
      </c>
    </row>
    <row r="55" spans="1:10">
      <c r="A55" s="1">
        <v>41401</v>
      </c>
      <c r="B55">
        <v>-73104</v>
      </c>
      <c r="C55" s="1">
        <v>41691</v>
      </c>
      <c r="D55">
        <v>60462</v>
      </c>
      <c r="E55" t="s">
        <v>168</v>
      </c>
      <c r="I55">
        <v>-10114</v>
      </c>
      <c r="J55" t="s">
        <v>199</v>
      </c>
    </row>
    <row r="56" spans="1:10">
      <c r="A56" s="1">
        <v>41429</v>
      </c>
      <c r="B56">
        <v>-69899</v>
      </c>
      <c r="C56" s="1">
        <v>41694</v>
      </c>
      <c r="D56">
        <v>60562</v>
      </c>
      <c r="E56" t="s">
        <v>168</v>
      </c>
      <c r="I56">
        <v>-9337</v>
      </c>
      <c r="J56" t="s">
        <v>200</v>
      </c>
    </row>
    <row r="57" spans="1:10">
      <c r="A57" s="1">
        <v>41459</v>
      </c>
      <c r="B57">
        <v>-59885</v>
      </c>
      <c r="C57" s="1">
        <v>41691</v>
      </c>
      <c r="D57">
        <v>60961</v>
      </c>
      <c r="E57" t="s">
        <v>168</v>
      </c>
      <c r="I57">
        <v>861</v>
      </c>
      <c r="J57" t="s">
        <v>201</v>
      </c>
    </row>
    <row r="58" spans="1:10">
      <c r="A58" s="1">
        <v>41694</v>
      </c>
      <c r="B58">
        <v>35432</v>
      </c>
      <c r="C58" s="1">
        <v>41710</v>
      </c>
      <c r="D58">
        <v>36207</v>
      </c>
      <c r="E58" t="s">
        <v>7</v>
      </c>
      <c r="I58">
        <v>729</v>
      </c>
      <c r="J58" t="s">
        <v>208</v>
      </c>
    </row>
    <row r="59" spans="1:10">
      <c r="A59" s="1">
        <v>41694</v>
      </c>
      <c r="B59">
        <v>35432</v>
      </c>
      <c r="C59" s="1">
        <v>41710</v>
      </c>
      <c r="D59">
        <v>36208</v>
      </c>
      <c r="E59" t="s">
        <v>7</v>
      </c>
      <c r="I59">
        <v>729</v>
      </c>
      <c r="J59" t="s">
        <v>209</v>
      </c>
    </row>
    <row r="60" spans="1:10">
      <c r="A60" s="1">
        <v>41694</v>
      </c>
      <c r="B60">
        <v>18818</v>
      </c>
      <c r="C60" s="1">
        <v>41716</v>
      </c>
      <c r="D60">
        <v>23457</v>
      </c>
      <c r="E60" t="s">
        <v>202</v>
      </c>
      <c r="I60">
        <v>4361</v>
      </c>
      <c r="J60" t="s">
        <v>205</v>
      </c>
    </row>
    <row r="61" spans="1:10">
      <c r="A61" s="1">
        <v>41694</v>
      </c>
      <c r="B61">
        <v>18817</v>
      </c>
      <c r="C61" s="1">
        <v>41716</v>
      </c>
      <c r="D61">
        <v>23457</v>
      </c>
      <c r="E61" t="s">
        <v>202</v>
      </c>
      <c r="I61">
        <v>4362</v>
      </c>
      <c r="J61" t="s">
        <v>206</v>
      </c>
    </row>
    <row r="62" spans="1:10">
      <c r="A62" s="1">
        <v>41694</v>
      </c>
      <c r="B62">
        <v>18817</v>
      </c>
      <c r="C62" s="1">
        <v>41716</v>
      </c>
      <c r="D62">
        <v>23457</v>
      </c>
      <c r="E62" t="s">
        <v>202</v>
      </c>
      <c r="I62">
        <v>4362</v>
      </c>
      <c r="J62" t="s">
        <v>206</v>
      </c>
    </row>
    <row r="63" spans="1:10">
      <c r="A63" s="1">
        <v>41694</v>
      </c>
      <c r="B63">
        <v>18818</v>
      </c>
      <c r="C63" s="1">
        <v>41716</v>
      </c>
      <c r="D63">
        <v>23457</v>
      </c>
      <c r="E63" t="s">
        <v>202</v>
      </c>
      <c r="I63">
        <v>4361</v>
      </c>
      <c r="J63" t="s">
        <v>205</v>
      </c>
    </row>
    <row r="64" spans="1:10">
      <c r="A64" s="1">
        <v>41694</v>
      </c>
      <c r="B64">
        <v>18817</v>
      </c>
      <c r="C64" s="1">
        <v>41716</v>
      </c>
      <c r="D64">
        <v>23457</v>
      </c>
      <c r="E64" t="s">
        <v>202</v>
      </c>
      <c r="I64">
        <v>4362</v>
      </c>
      <c r="J64" t="s">
        <v>206</v>
      </c>
    </row>
    <row r="65" spans="1:10">
      <c r="A65" s="1">
        <v>41694</v>
      </c>
      <c r="B65">
        <v>18817</v>
      </c>
      <c r="C65" s="1">
        <v>41716</v>
      </c>
      <c r="D65">
        <v>23462</v>
      </c>
      <c r="E65" t="s">
        <v>202</v>
      </c>
      <c r="I65">
        <v>4366</v>
      </c>
      <c r="J65" t="s">
        <v>207</v>
      </c>
    </row>
    <row r="66" spans="1:10">
      <c r="A66" s="1">
        <v>41659</v>
      </c>
      <c r="B66">
        <v>29427</v>
      </c>
      <c r="C66" s="1">
        <v>41716</v>
      </c>
      <c r="D66">
        <v>29535</v>
      </c>
      <c r="E66" t="s">
        <v>7</v>
      </c>
      <c r="I66">
        <v>107</v>
      </c>
      <c r="J66" t="s">
        <v>204</v>
      </c>
    </row>
    <row r="67" spans="1:10">
      <c r="A67" s="1">
        <v>41659</v>
      </c>
      <c r="B67">
        <v>29427</v>
      </c>
      <c r="C67" s="1">
        <v>41716</v>
      </c>
      <c r="D67">
        <v>29534</v>
      </c>
      <c r="E67" t="s">
        <v>7</v>
      </c>
      <c r="I67">
        <v>108</v>
      </c>
      <c r="J67" t="s">
        <v>204</v>
      </c>
    </row>
    <row r="68" spans="1:10">
      <c r="A68" s="1">
        <v>41633</v>
      </c>
      <c r="B68">
        <v>39836</v>
      </c>
      <c r="C68" s="1">
        <v>41716</v>
      </c>
      <c r="D68">
        <v>41885</v>
      </c>
      <c r="E68" t="s">
        <v>7</v>
      </c>
      <c r="I68">
        <v>1844</v>
      </c>
      <c r="J68" t="s">
        <v>210</v>
      </c>
    </row>
    <row r="69" spans="1:10">
      <c r="A69" s="1">
        <v>41634</v>
      </c>
      <c r="B69">
        <v>40087</v>
      </c>
      <c r="C69" s="1">
        <v>41716</v>
      </c>
      <c r="D69">
        <v>41885</v>
      </c>
      <c r="E69" t="s">
        <v>7</v>
      </c>
      <c r="I69">
        <v>1618</v>
      </c>
      <c r="J69" t="s">
        <v>211</v>
      </c>
    </row>
    <row r="70" spans="1:10">
      <c r="A70" s="1">
        <v>41634</v>
      </c>
      <c r="B70">
        <v>40737</v>
      </c>
      <c r="C70" s="1">
        <v>41716</v>
      </c>
      <c r="D70">
        <v>41536</v>
      </c>
      <c r="E70" t="s">
        <v>7</v>
      </c>
      <c r="I70">
        <v>719</v>
      </c>
      <c r="J70" t="s">
        <v>212</v>
      </c>
    </row>
    <row r="71" spans="1:10">
      <c r="A71" s="1">
        <v>41635</v>
      </c>
      <c r="B71">
        <v>41488</v>
      </c>
      <c r="C71" s="1">
        <v>41716</v>
      </c>
      <c r="D71">
        <v>41537</v>
      </c>
      <c r="E71" t="s">
        <v>7</v>
      </c>
      <c r="I71">
        <v>47</v>
      </c>
      <c r="J71" t="s">
        <v>213</v>
      </c>
    </row>
    <row r="72" spans="1:10">
      <c r="A72" s="1">
        <v>41652</v>
      </c>
      <c r="B72">
        <v>39686</v>
      </c>
      <c r="C72" s="1">
        <v>41716</v>
      </c>
      <c r="D72">
        <v>41886</v>
      </c>
      <c r="E72" t="s">
        <v>7</v>
      </c>
      <c r="I72">
        <v>2068</v>
      </c>
      <c r="J72" t="s">
        <v>214</v>
      </c>
    </row>
    <row r="73" spans="1:10">
      <c r="A73" s="1">
        <v>41645</v>
      </c>
      <c r="B73">
        <v>28626</v>
      </c>
      <c r="C73" s="1">
        <v>41719</v>
      </c>
      <c r="D73">
        <v>31029</v>
      </c>
      <c r="E73" t="s">
        <v>190</v>
      </c>
      <c r="I73">
        <v>2259</v>
      </c>
      <c r="J73" t="s">
        <v>215</v>
      </c>
    </row>
    <row r="74" spans="1:10">
      <c r="A74" s="1">
        <v>41645</v>
      </c>
      <c r="B74">
        <v>28626</v>
      </c>
      <c r="C74" s="1">
        <v>41719</v>
      </c>
      <c r="D74">
        <v>31029</v>
      </c>
      <c r="E74" t="s">
        <v>190</v>
      </c>
      <c r="I74">
        <v>2259</v>
      </c>
      <c r="J74" t="s">
        <v>215</v>
      </c>
    </row>
    <row r="75" spans="1:10">
      <c r="A75" s="1">
        <v>41652</v>
      </c>
      <c r="B75">
        <v>28926</v>
      </c>
      <c r="C75" s="1">
        <v>41719</v>
      </c>
      <c r="D75">
        <v>30979</v>
      </c>
      <c r="E75" t="s">
        <v>7</v>
      </c>
      <c r="I75">
        <v>1930</v>
      </c>
      <c r="J75" t="s">
        <v>217</v>
      </c>
    </row>
    <row r="76" spans="1:10">
      <c r="A76" s="1">
        <v>41677</v>
      </c>
      <c r="B76">
        <v>29977</v>
      </c>
      <c r="C76" s="1">
        <v>41719</v>
      </c>
      <c r="D76">
        <v>30928</v>
      </c>
      <c r="E76" t="s">
        <v>7</v>
      </c>
      <c r="I76">
        <v>951</v>
      </c>
      <c r="J76" t="s">
        <v>216</v>
      </c>
    </row>
    <row r="77" spans="1:10">
      <c r="A77" s="1">
        <v>41677</v>
      </c>
      <c r="B77">
        <v>29977</v>
      </c>
      <c r="C77" s="1">
        <v>41719</v>
      </c>
      <c r="D77">
        <v>30928</v>
      </c>
      <c r="E77" t="s">
        <v>7</v>
      </c>
      <c r="I77">
        <v>951</v>
      </c>
      <c r="J77" t="s">
        <v>216</v>
      </c>
    </row>
    <row r="78" spans="1:10">
      <c r="A78" s="1">
        <v>41677</v>
      </c>
      <c r="B78">
        <v>30027</v>
      </c>
      <c r="C78" s="1">
        <v>41719</v>
      </c>
      <c r="D78">
        <v>30929</v>
      </c>
      <c r="E78" t="s">
        <v>7</v>
      </c>
      <c r="I78">
        <v>848</v>
      </c>
      <c r="J78" t="s">
        <v>218</v>
      </c>
    </row>
    <row r="79" spans="1:10">
      <c r="A79" s="1">
        <v>41761</v>
      </c>
      <c r="B79">
        <v>21519</v>
      </c>
      <c r="C79" s="1">
        <v>41814</v>
      </c>
      <c r="D79">
        <v>23358</v>
      </c>
      <c r="E79" t="s">
        <v>7</v>
      </c>
      <c r="I79">
        <v>1729</v>
      </c>
      <c r="J79" t="s">
        <v>225</v>
      </c>
    </row>
    <row r="80" spans="1:10">
      <c r="A80" s="1">
        <v>41761</v>
      </c>
      <c r="B80">
        <v>21520</v>
      </c>
      <c r="C80" s="1">
        <v>41814</v>
      </c>
      <c r="D80">
        <v>23358</v>
      </c>
      <c r="E80" t="s">
        <v>7</v>
      </c>
      <c r="I80">
        <v>1728</v>
      </c>
      <c r="J80" t="s">
        <v>226</v>
      </c>
    </row>
    <row r="81" spans="1:10">
      <c r="A81" s="1">
        <v>41787</v>
      </c>
      <c r="B81">
        <v>22721</v>
      </c>
      <c r="C81" s="1">
        <v>41814</v>
      </c>
      <c r="D81">
        <v>23358</v>
      </c>
      <c r="E81" t="s">
        <v>7</v>
      </c>
      <c r="I81">
        <v>599</v>
      </c>
      <c r="J81" t="s">
        <v>227</v>
      </c>
    </row>
    <row r="82" spans="1:10">
      <c r="A82" s="1">
        <v>41808</v>
      </c>
      <c r="B82">
        <v>23822</v>
      </c>
      <c r="C82" s="1">
        <v>41814</v>
      </c>
      <c r="D82">
        <v>23750</v>
      </c>
      <c r="E82" t="s">
        <v>7</v>
      </c>
      <c r="I82">
        <v>-68</v>
      </c>
      <c r="J82" t="s">
        <v>228</v>
      </c>
    </row>
    <row r="83" spans="1:10">
      <c r="A83" s="1">
        <v>41808</v>
      </c>
      <c r="B83">
        <v>23822</v>
      </c>
      <c r="C83" s="1">
        <v>41814</v>
      </c>
      <c r="D83">
        <v>23751</v>
      </c>
      <c r="E83" t="s">
        <v>7</v>
      </c>
      <c r="I83">
        <v>-67</v>
      </c>
      <c r="J83" t="s">
        <v>229</v>
      </c>
    </row>
    <row r="84" spans="1:10">
      <c r="A84" s="1">
        <v>41838</v>
      </c>
      <c r="C84" s="1"/>
      <c r="I84">
        <v>5980</v>
      </c>
      <c r="J84" t="s">
        <v>233</v>
      </c>
    </row>
    <row r="85" spans="1:10">
      <c r="A85" s="1">
        <v>41865</v>
      </c>
      <c r="C85" s="1"/>
      <c r="I85">
        <v>2685</v>
      </c>
      <c r="J85" t="s">
        <v>234</v>
      </c>
    </row>
    <row r="86" spans="1:10">
      <c r="A86" s="1">
        <v>41865</v>
      </c>
      <c r="C86" s="1"/>
      <c r="I86">
        <v>62980</v>
      </c>
      <c r="J86" t="s">
        <v>237</v>
      </c>
    </row>
    <row r="87" spans="1:10">
      <c r="A87" s="1">
        <v>41834</v>
      </c>
      <c r="I87">
        <v>4380</v>
      </c>
      <c r="J87" t="s">
        <v>235</v>
      </c>
    </row>
    <row r="88" spans="1:10">
      <c r="A88" s="1">
        <v>41662</v>
      </c>
      <c r="B88">
        <v>37034</v>
      </c>
      <c r="C88" s="1">
        <v>41866</v>
      </c>
      <c r="D88">
        <v>30680</v>
      </c>
      <c r="E88" t="s">
        <v>7</v>
      </c>
      <c r="I88">
        <v>-6354</v>
      </c>
      <c r="J88" t="s">
        <v>219</v>
      </c>
    </row>
    <row r="89" spans="1:10">
      <c r="A89" s="1">
        <v>41834</v>
      </c>
      <c r="B89">
        <v>38735</v>
      </c>
      <c r="C89" s="1">
        <v>41883</v>
      </c>
      <c r="D89">
        <v>36210</v>
      </c>
      <c r="E89" t="s">
        <v>7</v>
      </c>
      <c r="I89">
        <v>-2525</v>
      </c>
      <c r="J89" t="s">
        <v>232</v>
      </c>
    </row>
    <row r="90" spans="1:10">
      <c r="A90" s="1">
        <v>41836</v>
      </c>
      <c r="B90">
        <v>37534</v>
      </c>
      <c r="C90" s="1">
        <v>41883</v>
      </c>
      <c r="D90">
        <v>36210</v>
      </c>
      <c r="E90" t="s">
        <v>7</v>
      </c>
      <c r="I90">
        <v>-1324</v>
      </c>
      <c r="J90" t="s">
        <v>232</v>
      </c>
    </row>
    <row r="91" spans="1:10">
      <c r="A91" s="1">
        <v>41814</v>
      </c>
      <c r="B91">
        <v>46242</v>
      </c>
      <c r="C91" s="1">
        <v>41891</v>
      </c>
      <c r="D91">
        <v>47965</v>
      </c>
      <c r="E91" t="s">
        <v>7</v>
      </c>
      <c r="I91">
        <v>1723</v>
      </c>
      <c r="J91" t="s">
        <v>223</v>
      </c>
    </row>
    <row r="92" spans="1:10">
      <c r="A92" s="1">
        <v>41814</v>
      </c>
      <c r="B92">
        <v>46242</v>
      </c>
      <c r="C92" s="1">
        <v>41891</v>
      </c>
      <c r="D92">
        <v>47915</v>
      </c>
      <c r="E92" t="s">
        <v>7</v>
      </c>
      <c r="I92">
        <v>1673</v>
      </c>
      <c r="J92" t="s">
        <v>223</v>
      </c>
    </row>
    <row r="93" spans="1:10">
      <c r="A93" s="1">
        <v>41800</v>
      </c>
      <c r="B93">
        <v>16770</v>
      </c>
      <c r="C93" s="1">
        <v>41891</v>
      </c>
      <c r="D93">
        <v>16880</v>
      </c>
      <c r="E93" t="s">
        <v>7</v>
      </c>
      <c r="I93">
        <v>110</v>
      </c>
      <c r="J93" t="s">
        <v>222</v>
      </c>
    </row>
    <row r="94" spans="1:10">
      <c r="A94" s="1">
        <v>41807</v>
      </c>
      <c r="B94">
        <v>30177</v>
      </c>
      <c r="C94" s="1">
        <v>41897</v>
      </c>
      <c r="D94">
        <v>32276</v>
      </c>
      <c r="E94" t="s">
        <v>7</v>
      </c>
      <c r="I94">
        <v>2099</v>
      </c>
      <c r="J94" t="s">
        <v>224</v>
      </c>
    </row>
    <row r="95" spans="1:10">
      <c r="A95" s="1">
        <v>41908</v>
      </c>
      <c r="C95" s="1"/>
      <c r="I95">
        <v>1788</v>
      </c>
      <c r="J95" t="s">
        <v>238</v>
      </c>
    </row>
    <row r="96" spans="1:10" s="9" customFormat="1">
      <c r="A96" s="8">
        <v>41703</v>
      </c>
      <c r="B96" s="9">
        <v>58053</v>
      </c>
      <c r="C96" s="1">
        <v>41904</v>
      </c>
      <c r="D96" s="9">
        <v>69930</v>
      </c>
      <c r="E96" s="9" t="s">
        <v>7</v>
      </c>
      <c r="I96" s="9">
        <v>11877</v>
      </c>
      <c r="J96" s="9" t="s">
        <v>221</v>
      </c>
    </row>
    <row r="97" spans="1:10" s="9" customFormat="1">
      <c r="A97" s="8">
        <v>41716</v>
      </c>
      <c r="B97" s="9">
        <v>58153</v>
      </c>
      <c r="C97" s="1">
        <v>41904</v>
      </c>
      <c r="D97" s="9">
        <v>69830</v>
      </c>
      <c r="E97" s="9" t="s">
        <v>7</v>
      </c>
      <c r="I97" s="9">
        <v>11677</v>
      </c>
      <c r="J97" s="9" t="s">
        <v>221</v>
      </c>
    </row>
    <row r="98" spans="1:10" s="9" customFormat="1">
      <c r="A98" s="8">
        <v>41703</v>
      </c>
      <c r="B98" s="9">
        <v>58053</v>
      </c>
      <c r="C98" s="1">
        <v>41904</v>
      </c>
      <c r="D98" s="9">
        <v>69830</v>
      </c>
      <c r="E98" s="9" t="s">
        <v>7</v>
      </c>
      <c r="I98" s="9">
        <v>11777</v>
      </c>
      <c r="J98" s="9" t="s">
        <v>221</v>
      </c>
    </row>
    <row r="99" spans="1:10" s="9" customFormat="1">
      <c r="A99" s="8">
        <v>41703</v>
      </c>
      <c r="B99" s="9">
        <v>57953</v>
      </c>
      <c r="C99" s="1">
        <v>41904</v>
      </c>
      <c r="D99" s="9">
        <v>69830</v>
      </c>
      <c r="E99" s="9" t="s">
        <v>7</v>
      </c>
      <c r="I99" s="9">
        <v>11877</v>
      </c>
      <c r="J99" s="9" t="s">
        <v>221</v>
      </c>
    </row>
    <row r="100" spans="1:10" s="9" customFormat="1">
      <c r="A100" s="8">
        <v>41715</v>
      </c>
      <c r="B100" s="9">
        <v>57853</v>
      </c>
      <c r="C100" s="1">
        <v>41904</v>
      </c>
      <c r="D100" s="9">
        <v>69830</v>
      </c>
      <c r="E100" s="9" t="s">
        <v>7</v>
      </c>
      <c r="I100" s="9">
        <v>11977</v>
      </c>
      <c r="J100" s="9" t="s">
        <v>221</v>
      </c>
    </row>
    <row r="101" spans="1:10" s="9" customFormat="1">
      <c r="A101" s="8">
        <v>41691</v>
      </c>
      <c r="B101" s="9">
        <v>56252</v>
      </c>
      <c r="C101" s="8">
        <v>41955</v>
      </c>
      <c r="D101" s="9">
        <v>63057</v>
      </c>
      <c r="E101" s="9" t="s">
        <v>202</v>
      </c>
      <c r="I101" s="9">
        <f>D101-B101</f>
        <v>6805</v>
      </c>
      <c r="J101" s="9" t="s">
        <v>220</v>
      </c>
    </row>
    <row r="102" spans="1:10" s="9" customFormat="1">
      <c r="A102" s="8">
        <v>41691</v>
      </c>
      <c r="B102" s="9">
        <v>55951</v>
      </c>
      <c r="C102" s="8">
        <v>41955</v>
      </c>
      <c r="D102" s="9">
        <v>63057</v>
      </c>
      <c r="E102" s="9" t="s">
        <v>202</v>
      </c>
      <c r="I102" s="9">
        <f t="shared" ref="I102:I117" si="0">D102-B102</f>
        <v>7106</v>
      </c>
      <c r="J102" s="9" t="s">
        <v>220</v>
      </c>
    </row>
    <row r="103" spans="1:10" s="9" customFormat="1">
      <c r="A103" s="8">
        <v>41701</v>
      </c>
      <c r="B103" s="9">
        <v>57353</v>
      </c>
      <c r="C103" s="8">
        <v>41955</v>
      </c>
      <c r="D103" s="9">
        <v>63057</v>
      </c>
      <c r="E103" s="9" t="s">
        <v>7</v>
      </c>
      <c r="I103" s="9">
        <f t="shared" si="0"/>
        <v>5704</v>
      </c>
      <c r="J103" s="9" t="s">
        <v>221</v>
      </c>
    </row>
    <row r="104" spans="1:10" s="9" customFormat="1">
      <c r="A104" s="8">
        <v>41701</v>
      </c>
      <c r="B104" s="9">
        <v>57353</v>
      </c>
      <c r="C104" s="8">
        <v>41955</v>
      </c>
      <c r="D104" s="9">
        <v>63057</v>
      </c>
      <c r="E104" s="9" t="s">
        <v>7</v>
      </c>
      <c r="I104" s="9">
        <f t="shared" si="0"/>
        <v>5704</v>
      </c>
      <c r="J104" s="9" t="s">
        <v>221</v>
      </c>
    </row>
    <row r="105" spans="1:10" s="9" customFormat="1">
      <c r="A105" s="8">
        <v>41709</v>
      </c>
      <c r="B105" s="9">
        <v>55651</v>
      </c>
      <c r="C105" s="8">
        <v>41955</v>
      </c>
      <c r="D105" s="9">
        <v>63057</v>
      </c>
      <c r="E105" s="9" t="s">
        <v>7</v>
      </c>
      <c r="I105" s="9">
        <f t="shared" si="0"/>
        <v>7406</v>
      </c>
      <c r="J105" s="9" t="s">
        <v>221</v>
      </c>
    </row>
    <row r="106" spans="1:10" s="9" customFormat="1">
      <c r="A106" s="8">
        <v>41710</v>
      </c>
      <c r="B106" s="9">
        <v>55951</v>
      </c>
      <c r="C106" s="8">
        <v>41955</v>
      </c>
      <c r="D106" s="9">
        <v>63057</v>
      </c>
      <c r="E106" s="9" t="s">
        <v>7</v>
      </c>
      <c r="I106" s="9">
        <f t="shared" si="0"/>
        <v>7106</v>
      </c>
      <c r="J106" s="9" t="s">
        <v>221</v>
      </c>
    </row>
    <row r="107" spans="1:10" s="9" customFormat="1">
      <c r="A107" s="8">
        <v>41710</v>
      </c>
      <c r="B107" s="9">
        <v>56051</v>
      </c>
      <c r="C107" s="8">
        <v>41955</v>
      </c>
      <c r="D107" s="9">
        <v>63057</v>
      </c>
      <c r="E107" s="9" t="s">
        <v>7</v>
      </c>
      <c r="I107" s="9">
        <f t="shared" si="0"/>
        <v>7006</v>
      </c>
      <c r="J107" s="9" t="s">
        <v>221</v>
      </c>
    </row>
    <row r="108" spans="1:10" s="9" customFormat="1">
      <c r="A108" s="8">
        <v>41711</v>
      </c>
      <c r="B108" s="9">
        <v>56652</v>
      </c>
      <c r="C108" s="8">
        <v>41955</v>
      </c>
      <c r="D108" s="9">
        <v>63057</v>
      </c>
      <c r="E108" s="9" t="s">
        <v>7</v>
      </c>
      <c r="I108" s="9">
        <f t="shared" si="0"/>
        <v>6405</v>
      </c>
      <c r="J108" s="9" t="s">
        <v>221</v>
      </c>
    </row>
    <row r="109" spans="1:10" s="9" customFormat="1">
      <c r="A109" s="8">
        <v>41715</v>
      </c>
      <c r="B109" s="9">
        <v>55651</v>
      </c>
      <c r="C109" s="8">
        <v>41955</v>
      </c>
      <c r="D109" s="9">
        <v>63057</v>
      </c>
      <c r="E109" s="9" t="s">
        <v>7</v>
      </c>
      <c r="I109" s="9">
        <f t="shared" si="0"/>
        <v>7406</v>
      </c>
      <c r="J109" s="9" t="s">
        <v>221</v>
      </c>
    </row>
    <row r="110" spans="1:10" s="9" customFormat="1">
      <c r="A110" s="8">
        <v>41715</v>
      </c>
      <c r="B110" s="9">
        <v>57553</v>
      </c>
      <c r="C110" s="8">
        <v>41955</v>
      </c>
      <c r="D110" s="9">
        <v>63057</v>
      </c>
      <c r="E110" s="9" t="s">
        <v>7</v>
      </c>
      <c r="I110" s="9">
        <f t="shared" si="0"/>
        <v>5504</v>
      </c>
      <c r="J110" s="9" t="s">
        <v>221</v>
      </c>
    </row>
    <row r="111" spans="1:10" s="9" customFormat="1">
      <c r="A111" s="8">
        <v>41715</v>
      </c>
      <c r="B111" s="9">
        <v>55751</v>
      </c>
      <c r="C111" s="8">
        <v>41955</v>
      </c>
      <c r="D111" s="9">
        <v>63057</v>
      </c>
      <c r="E111" s="9" t="s">
        <v>7</v>
      </c>
      <c r="I111" s="9">
        <f t="shared" si="0"/>
        <v>7306</v>
      </c>
      <c r="J111" s="9" t="s">
        <v>221</v>
      </c>
    </row>
    <row r="112" spans="1:10" s="9" customFormat="1">
      <c r="A112" s="8">
        <v>41715</v>
      </c>
      <c r="B112" s="9">
        <v>55551</v>
      </c>
      <c r="C112" s="8">
        <v>41955</v>
      </c>
      <c r="D112" s="9">
        <v>63057</v>
      </c>
      <c r="E112" s="9" t="s">
        <v>7</v>
      </c>
      <c r="I112" s="9">
        <f t="shared" si="0"/>
        <v>7506</v>
      </c>
      <c r="J112" s="9" t="s">
        <v>221</v>
      </c>
    </row>
    <row r="113" spans="1:10" s="9" customFormat="1">
      <c r="A113" s="8">
        <v>41719</v>
      </c>
      <c r="B113" s="9">
        <v>57653</v>
      </c>
      <c r="C113" s="8">
        <v>41955</v>
      </c>
      <c r="D113" s="9">
        <v>63057</v>
      </c>
      <c r="E113" s="9" t="s">
        <v>7</v>
      </c>
      <c r="I113" s="9">
        <f t="shared" si="0"/>
        <v>5404</v>
      </c>
      <c r="J113" s="9" t="s">
        <v>221</v>
      </c>
    </row>
    <row r="114" spans="1:10" s="9" customFormat="1">
      <c r="A114" s="8">
        <v>41719</v>
      </c>
      <c r="B114" s="9">
        <v>57052</v>
      </c>
      <c r="C114" s="8">
        <v>41955</v>
      </c>
      <c r="D114" s="9">
        <v>63057</v>
      </c>
      <c r="E114" s="9" t="s">
        <v>7</v>
      </c>
      <c r="I114" s="9">
        <f t="shared" si="0"/>
        <v>6005</v>
      </c>
      <c r="J114" s="9" t="s">
        <v>221</v>
      </c>
    </row>
    <row r="115" spans="1:10" s="9" customFormat="1">
      <c r="A115" s="8">
        <v>41723</v>
      </c>
      <c r="B115" s="9">
        <v>56051</v>
      </c>
      <c r="C115" s="8">
        <v>41955</v>
      </c>
      <c r="D115" s="9">
        <v>63057</v>
      </c>
      <c r="E115" s="9" t="s">
        <v>7</v>
      </c>
      <c r="I115" s="9">
        <f t="shared" si="0"/>
        <v>7006</v>
      </c>
      <c r="J115" s="9" t="s">
        <v>221</v>
      </c>
    </row>
    <row r="116" spans="1:10">
      <c r="A116" s="1">
        <v>41771</v>
      </c>
      <c r="B116">
        <v>54550</v>
      </c>
      <c r="C116" s="8">
        <v>41955</v>
      </c>
      <c r="D116" s="9">
        <v>63057</v>
      </c>
      <c r="E116" t="s">
        <v>7</v>
      </c>
      <c r="I116" s="9">
        <f t="shared" si="0"/>
        <v>8507</v>
      </c>
      <c r="J116" t="s">
        <v>221</v>
      </c>
    </row>
    <row r="117" spans="1:10">
      <c r="A117" s="1">
        <v>41967</v>
      </c>
      <c r="B117">
        <v>342141</v>
      </c>
      <c r="C117" s="8">
        <v>41968</v>
      </c>
      <c r="D117">
        <v>346212</v>
      </c>
      <c r="E117" t="s">
        <v>7</v>
      </c>
      <c r="I117" s="9">
        <f t="shared" si="0"/>
        <v>4071</v>
      </c>
      <c r="J117" s="10" t="s">
        <v>275</v>
      </c>
    </row>
    <row r="118" spans="1:10">
      <c r="A118" s="1">
        <v>41960</v>
      </c>
      <c r="B118">
        <v>76966</v>
      </c>
      <c r="C118" s="1">
        <v>41983</v>
      </c>
      <c r="D118">
        <v>80688</v>
      </c>
      <c r="E118" t="s">
        <v>7</v>
      </c>
      <c r="I118">
        <v>3722</v>
      </c>
      <c r="J118" s="10" t="s">
        <v>271</v>
      </c>
    </row>
    <row r="119" spans="1:10">
      <c r="A119" s="1">
        <v>41960</v>
      </c>
      <c r="B119">
        <v>76965</v>
      </c>
      <c r="C119" s="1">
        <v>41983</v>
      </c>
      <c r="D119">
        <v>80688</v>
      </c>
      <c r="E119" t="s">
        <v>7</v>
      </c>
      <c r="I119">
        <v>3723</v>
      </c>
      <c r="J119" s="10" t="s">
        <v>271</v>
      </c>
    </row>
    <row r="120" spans="1:10">
      <c r="A120" s="1">
        <v>41960</v>
      </c>
      <c r="B120">
        <v>77165</v>
      </c>
      <c r="C120" s="1">
        <v>41983</v>
      </c>
      <c r="D120">
        <v>80688</v>
      </c>
      <c r="E120" t="s">
        <v>7</v>
      </c>
      <c r="I120">
        <v>3523</v>
      </c>
      <c r="J120" s="10" t="s">
        <v>271</v>
      </c>
    </row>
    <row r="121" spans="1:10">
      <c r="A121" s="1">
        <v>41865</v>
      </c>
      <c r="C121" s="1"/>
      <c r="I121">
        <v>9980</v>
      </c>
      <c r="J121" t="s">
        <v>278</v>
      </c>
    </row>
    <row r="122" spans="1:10">
      <c r="A122" s="1">
        <v>41949</v>
      </c>
      <c r="B122">
        <v>71561</v>
      </c>
      <c r="C122" s="1">
        <v>41997</v>
      </c>
      <c r="D122">
        <v>79942</v>
      </c>
      <c r="E122" t="s">
        <v>7</v>
      </c>
      <c r="I122">
        <v>8381</v>
      </c>
      <c r="J122" t="s">
        <v>282</v>
      </c>
    </row>
    <row r="123" spans="1:10">
      <c r="A123" s="1">
        <v>41976</v>
      </c>
      <c r="B123">
        <v>61052</v>
      </c>
      <c r="C123" s="1">
        <v>41997</v>
      </c>
      <c r="D123">
        <v>61563</v>
      </c>
      <c r="E123" t="s">
        <v>7</v>
      </c>
      <c r="I123">
        <v>511</v>
      </c>
      <c r="J123" t="s">
        <v>276</v>
      </c>
    </row>
    <row r="124" spans="1:10">
      <c r="A124" s="1">
        <v>41908</v>
      </c>
      <c r="B124">
        <v>37582</v>
      </c>
      <c r="C124" s="1">
        <v>41999</v>
      </c>
      <c r="D124">
        <v>39050</v>
      </c>
      <c r="E124" t="s">
        <v>7</v>
      </c>
      <c r="I124">
        <f>D124-B124</f>
        <v>1468</v>
      </c>
      <c r="J124" s="10" t="s">
        <v>241</v>
      </c>
    </row>
    <row r="125" spans="1:10">
      <c r="A125" s="1">
        <v>41957</v>
      </c>
      <c r="B125">
        <v>36581</v>
      </c>
      <c r="C125" s="1">
        <v>41999</v>
      </c>
      <c r="D125">
        <v>39100</v>
      </c>
      <c r="E125" t="s">
        <v>7</v>
      </c>
      <c r="I125">
        <f t="shared" ref="I125:I131" si="1">D125-B125</f>
        <v>2519</v>
      </c>
      <c r="J125" s="10" t="s">
        <v>241</v>
      </c>
    </row>
    <row r="126" spans="1:10">
      <c r="A126" s="1">
        <v>41960</v>
      </c>
      <c r="B126">
        <v>36331</v>
      </c>
      <c r="C126" s="1">
        <v>41999</v>
      </c>
      <c r="D126">
        <v>39096</v>
      </c>
      <c r="E126" t="s">
        <v>7</v>
      </c>
      <c r="I126">
        <f t="shared" si="1"/>
        <v>2765</v>
      </c>
      <c r="J126" s="10" t="s">
        <v>241</v>
      </c>
    </row>
    <row r="127" spans="1:10">
      <c r="A127" s="1">
        <v>41960</v>
      </c>
      <c r="B127">
        <v>36331</v>
      </c>
      <c r="C127" s="1">
        <v>41999</v>
      </c>
      <c r="D127">
        <v>39096</v>
      </c>
      <c r="E127" t="s">
        <v>7</v>
      </c>
      <c r="I127">
        <f t="shared" si="1"/>
        <v>2765</v>
      </c>
      <c r="J127" s="10" t="s">
        <v>241</v>
      </c>
    </row>
    <row r="128" spans="1:10">
      <c r="A128" s="1">
        <v>41967</v>
      </c>
      <c r="B128">
        <v>36881</v>
      </c>
      <c r="C128" s="1">
        <v>41999</v>
      </c>
      <c r="D128">
        <v>39100</v>
      </c>
      <c r="E128" t="s">
        <v>7</v>
      </c>
      <c r="I128">
        <f t="shared" si="1"/>
        <v>2219</v>
      </c>
      <c r="J128" s="10" t="s">
        <v>241</v>
      </c>
    </row>
    <row r="129" spans="1:10">
      <c r="A129" s="1">
        <v>41862</v>
      </c>
      <c r="B129">
        <v>26624</v>
      </c>
      <c r="C129" s="1">
        <v>42001</v>
      </c>
      <c r="D129">
        <v>19841</v>
      </c>
      <c r="E129" t="s">
        <v>7</v>
      </c>
      <c r="I129">
        <f t="shared" si="1"/>
        <v>-6783</v>
      </c>
      <c r="J129" t="s">
        <v>288</v>
      </c>
    </row>
    <row r="130" spans="1:10" ht="15.75" customHeight="1">
      <c r="A130" s="1">
        <v>41862</v>
      </c>
      <c r="B130">
        <v>137849</v>
      </c>
      <c r="C130" s="1">
        <v>42001</v>
      </c>
      <c r="D130">
        <v>95185</v>
      </c>
      <c r="E130" t="s">
        <v>7</v>
      </c>
      <c r="I130">
        <f t="shared" si="1"/>
        <v>-42664</v>
      </c>
      <c r="J130" t="s">
        <v>289</v>
      </c>
    </row>
    <row r="131" spans="1:10">
      <c r="A131" s="1">
        <v>41999</v>
      </c>
      <c r="B131">
        <v>190662</v>
      </c>
      <c r="C131" s="1">
        <v>42001</v>
      </c>
      <c r="D131">
        <v>198732</v>
      </c>
      <c r="E131" t="s">
        <v>7</v>
      </c>
      <c r="I131">
        <f t="shared" si="1"/>
        <v>8070</v>
      </c>
      <c r="J131" s="10" t="s">
        <v>290</v>
      </c>
    </row>
    <row r="132" spans="1:10" hidden="1">
      <c r="A132" s="1" t="s">
        <v>239</v>
      </c>
      <c r="I132">
        <v>-5328</v>
      </c>
    </row>
    <row r="133" spans="1:10">
      <c r="A133" s="1">
        <v>42005</v>
      </c>
      <c r="C133" s="1"/>
      <c r="I133" s="5"/>
      <c r="J133" s="12" t="s">
        <v>274</v>
      </c>
    </row>
    <row r="134" spans="1:10">
      <c r="A134" s="1">
        <v>41891</v>
      </c>
      <c r="B134">
        <v>33528</v>
      </c>
      <c r="C134" s="1">
        <v>42013</v>
      </c>
      <c r="D134">
        <v>28590</v>
      </c>
      <c r="E134" t="s">
        <v>7</v>
      </c>
      <c r="I134">
        <v>-4938</v>
      </c>
      <c r="J134" t="s">
        <v>301</v>
      </c>
    </row>
    <row r="135" spans="1:10">
      <c r="A135" s="1">
        <v>41925</v>
      </c>
      <c r="B135">
        <v>31376</v>
      </c>
      <c r="C135" s="1">
        <v>42013</v>
      </c>
      <c r="D135">
        <v>26747</v>
      </c>
      <c r="E135" t="s">
        <v>7</v>
      </c>
      <c r="I135">
        <v>-4629</v>
      </c>
      <c r="J135" s="13" t="s">
        <v>273</v>
      </c>
    </row>
    <row r="136" spans="1:10">
      <c r="A136" s="1">
        <v>41926</v>
      </c>
      <c r="B136">
        <v>30876</v>
      </c>
      <c r="C136" s="1">
        <v>42013</v>
      </c>
      <c r="D136">
        <v>26747</v>
      </c>
      <c r="E136" t="s">
        <v>7</v>
      </c>
      <c r="I136">
        <v>-4129</v>
      </c>
      <c r="J136" s="13" t="s">
        <v>273</v>
      </c>
    </row>
    <row r="137" spans="1:10">
      <c r="A137" s="1">
        <v>41928</v>
      </c>
      <c r="B137">
        <v>29224</v>
      </c>
      <c r="C137" s="1">
        <v>42013</v>
      </c>
      <c r="D137">
        <v>26697</v>
      </c>
      <c r="E137" t="s">
        <v>7</v>
      </c>
      <c r="I137">
        <f>D137-B137</f>
        <v>-2527</v>
      </c>
      <c r="J137" s="10" t="s">
        <v>243</v>
      </c>
    </row>
    <row r="138" spans="1:10">
      <c r="A138" s="1">
        <v>41929</v>
      </c>
      <c r="B138">
        <v>28224</v>
      </c>
      <c r="C138" s="1">
        <v>42013</v>
      </c>
      <c r="D138">
        <v>26698</v>
      </c>
      <c r="E138" t="s">
        <v>7</v>
      </c>
      <c r="I138">
        <f>D138-B138</f>
        <v>-1526</v>
      </c>
      <c r="J138" s="10" t="s">
        <v>243</v>
      </c>
    </row>
    <row r="139" spans="1:10">
      <c r="A139" s="1">
        <v>42001</v>
      </c>
      <c r="B139">
        <v>129310</v>
      </c>
      <c r="C139" s="1">
        <v>42020</v>
      </c>
      <c r="D139">
        <v>131293</v>
      </c>
      <c r="E139" t="s">
        <v>7</v>
      </c>
      <c r="I139">
        <f>D139-B139</f>
        <v>1983</v>
      </c>
      <c r="J139" s="10" t="s">
        <v>302</v>
      </c>
    </row>
    <row r="140" spans="1:10">
      <c r="A140" s="1">
        <v>41970</v>
      </c>
      <c r="B140">
        <v>63854</v>
      </c>
      <c r="C140" s="1">
        <v>42022</v>
      </c>
      <c r="D140">
        <v>73118</v>
      </c>
      <c r="E140" t="s">
        <v>7</v>
      </c>
      <c r="I140">
        <f t="shared" ref="I140:I191" si="2">D140-B140</f>
        <v>9264</v>
      </c>
      <c r="J140" s="10" t="s">
        <v>270</v>
      </c>
    </row>
    <row r="141" spans="1:10">
      <c r="A141" s="1">
        <v>41970</v>
      </c>
      <c r="B141">
        <v>63855</v>
      </c>
      <c r="C141" s="1">
        <v>42022</v>
      </c>
      <c r="D141">
        <v>73117</v>
      </c>
      <c r="E141" t="s">
        <v>7</v>
      </c>
      <c r="I141">
        <f t="shared" si="2"/>
        <v>9262</v>
      </c>
      <c r="J141" s="10" t="s">
        <v>270</v>
      </c>
    </row>
    <row r="142" spans="1:10">
      <c r="A142" s="1">
        <v>41970</v>
      </c>
      <c r="B142">
        <v>63554</v>
      </c>
      <c r="C142" s="1">
        <v>42022</v>
      </c>
      <c r="D142">
        <v>73117</v>
      </c>
      <c r="E142" t="s">
        <v>7</v>
      </c>
      <c r="I142">
        <f t="shared" si="2"/>
        <v>9563</v>
      </c>
      <c r="J142" s="10" t="s">
        <v>270</v>
      </c>
    </row>
    <row r="143" spans="1:10">
      <c r="A143" s="1">
        <v>41970</v>
      </c>
      <c r="B143">
        <v>63554</v>
      </c>
      <c r="C143" s="1">
        <v>42022</v>
      </c>
      <c r="D143">
        <v>73117</v>
      </c>
      <c r="E143" t="s">
        <v>7</v>
      </c>
      <c r="I143">
        <f t="shared" si="2"/>
        <v>9563</v>
      </c>
      <c r="J143" s="10" t="s">
        <v>270</v>
      </c>
    </row>
    <row r="144" spans="1:10">
      <c r="A144" s="1">
        <v>41933</v>
      </c>
      <c r="B144">
        <v>28023</v>
      </c>
      <c r="C144" s="1">
        <v>42034</v>
      </c>
      <c r="D144">
        <v>28889</v>
      </c>
      <c r="E144" t="s">
        <v>7</v>
      </c>
      <c r="I144">
        <f t="shared" si="2"/>
        <v>866</v>
      </c>
      <c r="J144" s="10" t="s">
        <v>243</v>
      </c>
    </row>
    <row r="145" spans="1:10">
      <c r="A145" s="1">
        <v>41960</v>
      </c>
      <c r="B145">
        <v>60051</v>
      </c>
      <c r="C145" s="1">
        <v>42044</v>
      </c>
      <c r="D145">
        <v>71722</v>
      </c>
      <c r="E145" t="s">
        <v>7</v>
      </c>
      <c r="I145">
        <f t="shared" si="2"/>
        <v>11671</v>
      </c>
      <c r="J145" s="10" t="s">
        <v>270</v>
      </c>
    </row>
    <row r="146" spans="1:10">
      <c r="A146" s="1">
        <v>41960</v>
      </c>
      <c r="B146">
        <v>59851</v>
      </c>
      <c r="C146" s="1">
        <v>42044</v>
      </c>
      <c r="D146">
        <v>71722</v>
      </c>
      <c r="E146" t="s">
        <v>7</v>
      </c>
      <c r="I146">
        <f t="shared" si="2"/>
        <v>11871</v>
      </c>
      <c r="J146" s="10" t="s">
        <v>270</v>
      </c>
    </row>
    <row r="147" spans="1:10">
      <c r="A147" s="1">
        <v>41961</v>
      </c>
      <c r="B147">
        <v>60051</v>
      </c>
      <c r="C147" s="1">
        <v>42044</v>
      </c>
      <c r="D147">
        <v>71722</v>
      </c>
      <c r="E147" t="s">
        <v>7</v>
      </c>
      <c r="I147">
        <f t="shared" si="2"/>
        <v>11671</v>
      </c>
      <c r="J147" s="10" t="s">
        <v>270</v>
      </c>
    </row>
    <row r="148" spans="1:10">
      <c r="A148" s="1">
        <v>41961</v>
      </c>
      <c r="B148">
        <v>60051</v>
      </c>
      <c r="C148" s="1">
        <v>42044</v>
      </c>
      <c r="D148">
        <v>71722</v>
      </c>
      <c r="E148" t="s">
        <v>7</v>
      </c>
      <c r="I148">
        <f t="shared" si="2"/>
        <v>11671</v>
      </c>
      <c r="J148" s="10" t="s">
        <v>270</v>
      </c>
    </row>
    <row r="149" spans="1:10">
      <c r="A149" s="1">
        <v>41962</v>
      </c>
      <c r="B149">
        <v>59751</v>
      </c>
      <c r="C149" s="1">
        <v>42044</v>
      </c>
      <c r="D149">
        <v>71722</v>
      </c>
      <c r="E149" t="s">
        <v>7</v>
      </c>
      <c r="I149">
        <f t="shared" si="2"/>
        <v>11971</v>
      </c>
      <c r="J149" s="10" t="s">
        <v>270</v>
      </c>
    </row>
    <row r="150" spans="1:10">
      <c r="A150" s="1">
        <v>41962</v>
      </c>
      <c r="B150">
        <v>59851</v>
      </c>
      <c r="C150" s="1">
        <v>42044</v>
      </c>
      <c r="D150">
        <v>71722</v>
      </c>
      <c r="E150" t="s">
        <v>7</v>
      </c>
      <c r="I150">
        <f t="shared" si="2"/>
        <v>11871</v>
      </c>
      <c r="J150" s="10" t="s">
        <v>270</v>
      </c>
    </row>
    <row r="151" spans="1:10">
      <c r="A151" s="1">
        <v>41962</v>
      </c>
      <c r="B151">
        <v>59851</v>
      </c>
      <c r="C151" s="1">
        <v>42044</v>
      </c>
      <c r="D151">
        <v>71722</v>
      </c>
      <c r="E151" t="s">
        <v>7</v>
      </c>
      <c r="I151">
        <f t="shared" si="2"/>
        <v>11871</v>
      </c>
      <c r="J151" s="10" t="s">
        <v>270</v>
      </c>
    </row>
    <row r="152" spans="1:10">
      <c r="A152" s="1">
        <v>41967</v>
      </c>
      <c r="B152">
        <v>59650</v>
      </c>
      <c r="C152" s="1">
        <v>42044</v>
      </c>
      <c r="D152">
        <v>71722</v>
      </c>
      <c r="E152" t="s">
        <v>7</v>
      </c>
      <c r="I152">
        <f t="shared" si="2"/>
        <v>12072</v>
      </c>
      <c r="J152" s="10" t="s">
        <v>270</v>
      </c>
    </row>
    <row r="153" spans="1:10">
      <c r="A153" s="1">
        <v>41970</v>
      </c>
      <c r="B153">
        <v>63153</v>
      </c>
      <c r="C153" s="1">
        <v>42044</v>
      </c>
      <c r="D153">
        <v>71727</v>
      </c>
      <c r="E153" t="s">
        <v>7</v>
      </c>
      <c r="I153">
        <f t="shared" si="2"/>
        <v>8574</v>
      </c>
      <c r="J153" s="10" t="s">
        <v>270</v>
      </c>
    </row>
    <row r="154" spans="1:10">
      <c r="A154" s="1">
        <v>41971</v>
      </c>
      <c r="B154">
        <v>62953</v>
      </c>
      <c r="C154" s="1">
        <v>42044</v>
      </c>
      <c r="D154">
        <v>71722</v>
      </c>
      <c r="E154" t="s">
        <v>7</v>
      </c>
      <c r="I154">
        <f t="shared" si="2"/>
        <v>8769</v>
      </c>
      <c r="J154" t="s">
        <v>276</v>
      </c>
    </row>
    <row r="155" spans="1:10">
      <c r="A155" s="1">
        <v>41960</v>
      </c>
      <c r="B155">
        <v>237200</v>
      </c>
      <c r="C155" s="1">
        <v>42047</v>
      </c>
      <c r="D155">
        <v>270156</v>
      </c>
      <c r="E155" t="s">
        <v>7</v>
      </c>
      <c r="I155">
        <f t="shared" si="2"/>
        <v>32956</v>
      </c>
      <c r="J155" s="10" t="s">
        <v>306</v>
      </c>
    </row>
    <row r="156" spans="1:10">
      <c r="A156" s="1">
        <v>41961</v>
      </c>
      <c r="B156">
        <v>119102</v>
      </c>
      <c r="C156" s="1">
        <v>42047</v>
      </c>
      <c r="D156">
        <v>134879</v>
      </c>
      <c r="E156" t="s">
        <v>7</v>
      </c>
      <c r="I156">
        <f t="shared" si="2"/>
        <v>15777</v>
      </c>
      <c r="J156" s="10" t="s">
        <v>307</v>
      </c>
    </row>
    <row r="157" spans="1:10">
      <c r="A157" s="1">
        <v>41961</v>
      </c>
      <c r="B157">
        <v>118600</v>
      </c>
      <c r="C157" s="1">
        <v>42047</v>
      </c>
      <c r="D157">
        <v>135079</v>
      </c>
      <c r="E157" t="s">
        <v>7</v>
      </c>
      <c r="I157">
        <f t="shared" si="2"/>
        <v>16479</v>
      </c>
      <c r="J157" s="10" t="s">
        <v>307</v>
      </c>
    </row>
    <row r="158" spans="1:10">
      <c r="A158" s="1">
        <v>42009</v>
      </c>
      <c r="B158">
        <v>53545</v>
      </c>
      <c r="C158" s="1">
        <v>42060</v>
      </c>
      <c r="D158">
        <v>53792</v>
      </c>
      <c r="E158" t="s">
        <v>7</v>
      </c>
      <c r="I158">
        <f t="shared" si="2"/>
        <v>247</v>
      </c>
      <c r="J158" t="s">
        <v>300</v>
      </c>
    </row>
    <row r="159" spans="1:10" s="5" customFormat="1">
      <c r="A159" s="4">
        <v>42041</v>
      </c>
      <c r="B159">
        <v>76614</v>
      </c>
      <c r="C159" s="1">
        <v>42061</v>
      </c>
      <c r="D159">
        <v>78397</v>
      </c>
      <c r="E159" t="s">
        <v>7</v>
      </c>
      <c r="F159"/>
      <c r="G159"/>
      <c r="H159"/>
      <c r="I159">
        <f t="shared" si="2"/>
        <v>1783</v>
      </c>
      <c r="J159" s="5" t="s">
        <v>308</v>
      </c>
    </row>
    <row r="160" spans="1:10">
      <c r="A160" s="1">
        <v>41883</v>
      </c>
      <c r="B160">
        <v>111895</v>
      </c>
      <c r="C160" s="1">
        <v>42088</v>
      </c>
      <c r="D160">
        <v>108381</v>
      </c>
      <c r="E160" t="s">
        <v>7</v>
      </c>
      <c r="I160">
        <f t="shared" si="2"/>
        <v>-3514</v>
      </c>
      <c r="J160" s="13" t="s">
        <v>314</v>
      </c>
    </row>
    <row r="161" spans="1:10">
      <c r="A161" s="1">
        <v>42068</v>
      </c>
      <c r="B161">
        <v>106890</v>
      </c>
      <c r="C161" s="1">
        <v>42090</v>
      </c>
      <c r="D161">
        <v>110971</v>
      </c>
      <c r="E161" t="s">
        <v>7</v>
      </c>
      <c r="I161">
        <f t="shared" si="2"/>
        <v>4081</v>
      </c>
      <c r="J161" t="s">
        <v>313</v>
      </c>
    </row>
    <row r="162" spans="1:10">
      <c r="A162" s="1">
        <v>41905</v>
      </c>
      <c r="B162">
        <v>39683</v>
      </c>
      <c r="C162" s="1">
        <v>42096</v>
      </c>
      <c r="D162">
        <v>40594</v>
      </c>
      <c r="E162" t="s">
        <v>7</v>
      </c>
      <c r="I162">
        <f t="shared" si="2"/>
        <v>911</v>
      </c>
      <c r="J162" s="13" t="s">
        <v>272</v>
      </c>
    </row>
    <row r="163" spans="1:10">
      <c r="A163" s="1" t="s">
        <v>331</v>
      </c>
      <c r="B163">
        <v>3299002</v>
      </c>
      <c r="C163" s="1">
        <v>42096</v>
      </c>
      <c r="D163">
        <v>4442013</v>
      </c>
      <c r="E163" t="s">
        <v>7</v>
      </c>
      <c r="I163">
        <f t="shared" si="2"/>
        <v>1143011</v>
      </c>
      <c r="J163" t="s">
        <v>330</v>
      </c>
    </row>
    <row r="164" spans="1:10">
      <c r="A164" s="1">
        <v>41897</v>
      </c>
      <c r="B164">
        <v>42936</v>
      </c>
      <c r="C164" s="1">
        <v>42108</v>
      </c>
      <c r="D164">
        <v>42985</v>
      </c>
      <c r="E164" t="s">
        <v>7</v>
      </c>
      <c r="I164">
        <f t="shared" si="2"/>
        <v>49</v>
      </c>
      <c r="J164" s="13" t="s">
        <v>272</v>
      </c>
    </row>
    <row r="165" spans="1:10">
      <c r="A165" s="1">
        <v>41899</v>
      </c>
      <c r="B165">
        <v>41936</v>
      </c>
      <c r="C165" s="1">
        <v>42108</v>
      </c>
      <c r="D165">
        <v>43134</v>
      </c>
      <c r="E165" t="s">
        <v>7</v>
      </c>
      <c r="I165">
        <f t="shared" si="2"/>
        <v>1198</v>
      </c>
      <c r="J165" s="13" t="s">
        <v>272</v>
      </c>
    </row>
    <row r="166" spans="1:10" s="5" customFormat="1">
      <c r="A166" s="4">
        <v>41891</v>
      </c>
      <c r="B166">
        <v>42986</v>
      </c>
      <c r="C166" s="1">
        <v>42109</v>
      </c>
      <c r="D166">
        <v>43632</v>
      </c>
      <c r="E166" t="s">
        <v>7</v>
      </c>
      <c r="F166"/>
      <c r="G166"/>
      <c r="H166"/>
      <c r="I166">
        <f t="shared" si="2"/>
        <v>646</v>
      </c>
      <c r="J166" s="5" t="s">
        <v>236</v>
      </c>
    </row>
    <row r="167" spans="1:10" s="5" customFormat="1">
      <c r="A167" s="4">
        <v>41883</v>
      </c>
      <c r="B167">
        <v>44538</v>
      </c>
      <c r="C167" s="1">
        <v>42110</v>
      </c>
      <c r="D167">
        <v>43085</v>
      </c>
      <c r="E167" t="s">
        <v>7</v>
      </c>
      <c r="F167"/>
      <c r="G167"/>
      <c r="H167"/>
      <c r="I167">
        <f t="shared" si="2"/>
        <v>-1453</v>
      </c>
      <c r="J167" s="5" t="s">
        <v>236</v>
      </c>
    </row>
    <row r="168" spans="1:10">
      <c r="A168" s="1">
        <v>41883</v>
      </c>
      <c r="B168">
        <v>44037</v>
      </c>
      <c r="C168" s="1">
        <v>42110</v>
      </c>
      <c r="D168">
        <v>42935</v>
      </c>
      <c r="E168" t="s">
        <v>7</v>
      </c>
      <c r="I168">
        <f t="shared" si="2"/>
        <v>-1102</v>
      </c>
      <c r="J168" s="13" t="s">
        <v>272</v>
      </c>
    </row>
    <row r="169" spans="1:10">
      <c r="A169" s="1">
        <v>42108</v>
      </c>
      <c r="B169">
        <v>99985</v>
      </c>
      <c r="C169" s="1">
        <v>42111</v>
      </c>
      <c r="D169">
        <v>110075</v>
      </c>
      <c r="E169" t="s">
        <v>7</v>
      </c>
      <c r="I169">
        <f t="shared" si="2"/>
        <v>10090</v>
      </c>
      <c r="J169" t="s">
        <v>317</v>
      </c>
    </row>
    <row r="170" spans="1:10">
      <c r="A170" s="1">
        <v>42110</v>
      </c>
      <c r="B170">
        <v>109093</v>
      </c>
      <c r="C170" s="1">
        <v>42111</v>
      </c>
      <c r="D170">
        <v>111071</v>
      </c>
      <c r="E170" t="s">
        <v>7</v>
      </c>
      <c r="I170">
        <f t="shared" si="2"/>
        <v>1978</v>
      </c>
      <c r="J170" t="s">
        <v>317</v>
      </c>
    </row>
    <row r="171" spans="1:10">
      <c r="A171" s="1">
        <v>42096</v>
      </c>
      <c r="B171">
        <v>2270000</v>
      </c>
      <c r="C171" s="1">
        <v>42114</v>
      </c>
      <c r="D171">
        <v>2421036</v>
      </c>
      <c r="E171" t="s">
        <v>7</v>
      </c>
      <c r="I171">
        <f t="shared" si="2"/>
        <v>151036</v>
      </c>
      <c r="J171" t="s">
        <v>323</v>
      </c>
    </row>
    <row r="172" spans="1:10">
      <c r="A172" s="1">
        <v>42115</v>
      </c>
      <c r="B172">
        <v>105089</v>
      </c>
      <c r="C172" s="1">
        <v>42121</v>
      </c>
      <c r="D172">
        <v>104098</v>
      </c>
      <c r="E172" t="s">
        <v>7</v>
      </c>
      <c r="I172">
        <f t="shared" si="2"/>
        <v>-991</v>
      </c>
      <c r="J172" t="s">
        <v>316</v>
      </c>
    </row>
    <row r="173" spans="1:10">
      <c r="A173" s="1">
        <v>42096</v>
      </c>
      <c r="B173">
        <v>800674</v>
      </c>
      <c r="C173" s="1">
        <v>42122</v>
      </c>
      <c r="D173">
        <v>804312</v>
      </c>
      <c r="E173" t="s">
        <v>7</v>
      </c>
      <c r="I173">
        <f t="shared" si="2"/>
        <v>3638</v>
      </c>
      <c r="J173" t="s">
        <v>327</v>
      </c>
    </row>
    <row r="174" spans="1:10">
      <c r="A174" s="1">
        <v>42115</v>
      </c>
      <c r="B174">
        <v>105089</v>
      </c>
      <c r="C174" s="1">
        <v>42123</v>
      </c>
      <c r="D174">
        <v>102603</v>
      </c>
      <c r="E174" t="s">
        <v>7</v>
      </c>
      <c r="I174">
        <f t="shared" si="2"/>
        <v>-2486</v>
      </c>
      <c r="J174" t="s">
        <v>316</v>
      </c>
    </row>
    <row r="175" spans="1:10">
      <c r="A175" s="1">
        <v>42090</v>
      </c>
      <c r="B175">
        <v>113096</v>
      </c>
      <c r="C175" s="1">
        <v>42128</v>
      </c>
      <c r="D175">
        <v>110075</v>
      </c>
      <c r="E175" t="s">
        <v>7</v>
      </c>
      <c r="I175">
        <f t="shared" si="2"/>
        <v>-3021</v>
      </c>
      <c r="J175" t="s">
        <v>316</v>
      </c>
    </row>
    <row r="176" spans="1:10">
      <c r="A176" s="1">
        <v>41989</v>
      </c>
      <c r="B176">
        <v>316468</v>
      </c>
      <c r="C176" s="1">
        <v>42137</v>
      </c>
      <c r="D176">
        <v>404339</v>
      </c>
      <c r="E176" t="s">
        <v>7</v>
      </c>
      <c r="I176">
        <f t="shared" si="2"/>
        <v>87871</v>
      </c>
      <c r="J176" t="s">
        <v>332</v>
      </c>
    </row>
    <row r="177" spans="1:10">
      <c r="A177" s="1">
        <v>42138</v>
      </c>
      <c r="B177">
        <v>384328</v>
      </c>
      <c r="C177" s="1">
        <v>42142</v>
      </c>
      <c r="D177">
        <v>389992</v>
      </c>
      <c r="E177" t="s">
        <v>7</v>
      </c>
      <c r="I177">
        <f t="shared" si="2"/>
        <v>5664</v>
      </c>
      <c r="J177" t="s">
        <v>333</v>
      </c>
    </row>
    <row r="178" spans="1:10">
      <c r="A178" s="1">
        <v>42123</v>
      </c>
      <c r="B178">
        <v>85473</v>
      </c>
      <c r="C178" s="1">
        <v>42152</v>
      </c>
      <c r="D178">
        <v>85669</v>
      </c>
      <c r="E178" t="s">
        <v>7</v>
      </c>
      <c r="I178">
        <f t="shared" si="2"/>
        <v>196</v>
      </c>
      <c r="J178" t="s">
        <v>221</v>
      </c>
    </row>
    <row r="179" spans="1:10">
      <c r="A179" s="1">
        <v>42143</v>
      </c>
      <c r="B179">
        <v>240304</v>
      </c>
      <c r="C179" s="1">
        <v>42152</v>
      </c>
      <c r="D179">
        <v>257005</v>
      </c>
      <c r="E179" t="s">
        <v>7</v>
      </c>
      <c r="I179">
        <f t="shared" si="2"/>
        <v>16701</v>
      </c>
      <c r="J179" t="s">
        <v>334</v>
      </c>
    </row>
    <row r="180" spans="1:10">
      <c r="A180" s="1">
        <v>42144</v>
      </c>
      <c r="B180">
        <v>85072</v>
      </c>
      <c r="C180" s="1">
        <v>42152</v>
      </c>
      <c r="D180">
        <v>85669</v>
      </c>
      <c r="E180" t="s">
        <v>7</v>
      </c>
      <c r="I180">
        <f t="shared" si="2"/>
        <v>597</v>
      </c>
      <c r="J180" t="s">
        <v>221</v>
      </c>
    </row>
    <row r="181" spans="1:10">
      <c r="A181" s="1">
        <v>42129</v>
      </c>
      <c r="B181">
        <v>86073</v>
      </c>
      <c r="C181" s="1">
        <v>42159</v>
      </c>
      <c r="D181">
        <v>86168</v>
      </c>
      <c r="E181" t="s">
        <v>7</v>
      </c>
      <c r="I181">
        <f t="shared" si="2"/>
        <v>95</v>
      </c>
      <c r="J181" t="s">
        <v>221</v>
      </c>
    </row>
    <row r="182" spans="1:10">
      <c r="A182" s="1">
        <v>42156</v>
      </c>
      <c r="B182" s="5">
        <v>34079</v>
      </c>
      <c r="C182" s="4">
        <v>42159</v>
      </c>
      <c r="D182" s="5">
        <v>34418</v>
      </c>
      <c r="E182" t="s">
        <v>7</v>
      </c>
      <c r="I182">
        <f t="shared" si="2"/>
        <v>339</v>
      </c>
      <c r="J182" t="s">
        <v>339</v>
      </c>
    </row>
    <row r="183" spans="1:10">
      <c r="A183" s="1">
        <v>42142</v>
      </c>
      <c r="B183">
        <v>78967</v>
      </c>
      <c r="C183" s="1">
        <v>42160</v>
      </c>
      <c r="D183">
        <v>84175</v>
      </c>
      <c r="E183" t="s">
        <v>7</v>
      </c>
      <c r="I183">
        <f t="shared" si="2"/>
        <v>5208</v>
      </c>
      <c r="J183" t="s">
        <v>221</v>
      </c>
    </row>
    <row r="184" spans="1:10">
      <c r="A184" s="1">
        <v>42156</v>
      </c>
      <c r="B184" s="5">
        <v>33228</v>
      </c>
      <c r="C184" s="4">
        <v>42164</v>
      </c>
      <c r="D184" s="5">
        <v>36360</v>
      </c>
      <c r="E184" t="s">
        <v>7</v>
      </c>
      <c r="I184">
        <f t="shared" si="2"/>
        <v>3132</v>
      </c>
      <c r="J184" t="s">
        <v>339</v>
      </c>
    </row>
    <row r="185" spans="1:10">
      <c r="A185" s="1">
        <v>42160</v>
      </c>
      <c r="B185" s="5">
        <v>68658</v>
      </c>
      <c r="C185" s="4">
        <v>42164</v>
      </c>
      <c r="D185" s="5">
        <v>72919</v>
      </c>
      <c r="E185" t="s">
        <v>7</v>
      </c>
      <c r="I185">
        <f t="shared" si="2"/>
        <v>4261</v>
      </c>
      <c r="J185" t="s">
        <v>351</v>
      </c>
    </row>
    <row r="186" spans="1:10">
      <c r="A186" s="1">
        <v>42165</v>
      </c>
      <c r="B186" s="5">
        <v>71460</v>
      </c>
      <c r="C186" s="4">
        <v>42167</v>
      </c>
      <c r="D186" s="5">
        <v>81585</v>
      </c>
      <c r="E186" t="s">
        <v>7</v>
      </c>
      <c r="I186">
        <f t="shared" si="2"/>
        <v>10125</v>
      </c>
      <c r="J186" t="s">
        <v>351</v>
      </c>
    </row>
    <row r="187" spans="1:10">
      <c r="A187" s="1">
        <v>42165</v>
      </c>
      <c r="B187" s="5">
        <v>36030</v>
      </c>
      <c r="C187" s="4">
        <v>42167</v>
      </c>
      <c r="D187" s="5">
        <v>39846</v>
      </c>
      <c r="E187" t="s">
        <v>7</v>
      </c>
      <c r="I187">
        <f t="shared" si="2"/>
        <v>3816</v>
      </c>
      <c r="J187" t="s">
        <v>339</v>
      </c>
    </row>
    <row r="188" spans="1:10">
      <c r="A188" s="1">
        <v>42167</v>
      </c>
      <c r="B188">
        <v>83871</v>
      </c>
      <c r="C188" s="1">
        <v>42170</v>
      </c>
      <c r="D188">
        <v>84574</v>
      </c>
      <c r="E188" t="s">
        <v>7</v>
      </c>
      <c r="I188">
        <f t="shared" si="2"/>
        <v>703</v>
      </c>
      <c r="J188" t="s">
        <v>221</v>
      </c>
    </row>
    <row r="189" spans="1:10">
      <c r="A189" s="1">
        <v>42172</v>
      </c>
      <c r="B189">
        <v>84071</v>
      </c>
      <c r="C189" s="1">
        <v>42177</v>
      </c>
      <c r="D189">
        <v>84075</v>
      </c>
      <c r="E189" t="s">
        <v>7</v>
      </c>
      <c r="I189">
        <f t="shared" si="2"/>
        <v>4</v>
      </c>
      <c r="J189" t="s">
        <v>221</v>
      </c>
    </row>
    <row r="190" spans="1:10">
      <c r="A190" s="1">
        <v>42178</v>
      </c>
      <c r="B190">
        <v>167743</v>
      </c>
      <c r="C190" s="1">
        <v>42178</v>
      </c>
      <c r="D190">
        <v>167951</v>
      </c>
      <c r="E190" t="s">
        <v>7</v>
      </c>
      <c r="I190">
        <f t="shared" si="2"/>
        <v>208</v>
      </c>
      <c r="J190" t="s">
        <v>352</v>
      </c>
    </row>
    <row r="191" spans="1:10">
      <c r="A191" s="1">
        <v>42181</v>
      </c>
      <c r="B191" s="5">
        <v>37782</v>
      </c>
      <c r="C191" s="4">
        <v>42181</v>
      </c>
      <c r="D191" s="5">
        <v>38154</v>
      </c>
      <c r="E191" t="s">
        <v>7</v>
      </c>
      <c r="I191">
        <f t="shared" si="2"/>
        <v>372</v>
      </c>
      <c r="J191" t="s">
        <v>339</v>
      </c>
    </row>
    <row r="192" spans="1:10">
      <c r="A192" s="1">
        <v>41964</v>
      </c>
      <c r="C192" s="1">
        <v>42185</v>
      </c>
      <c r="I192">
        <v>-10196</v>
      </c>
      <c r="J192" s="12" t="s">
        <v>353</v>
      </c>
    </row>
    <row r="193" spans="1:10">
      <c r="A193" s="1">
        <v>41956</v>
      </c>
      <c r="C193" s="1">
        <v>42186</v>
      </c>
      <c r="I193">
        <v>-19427</v>
      </c>
      <c r="J193" s="12" t="s">
        <v>354</v>
      </c>
    </row>
    <row r="194" spans="1:10">
      <c r="A194" s="1">
        <v>42186</v>
      </c>
      <c r="B194">
        <v>82270</v>
      </c>
      <c r="C194" s="1">
        <v>42191</v>
      </c>
      <c r="D194">
        <v>83179</v>
      </c>
      <c r="E194" t="s">
        <v>7</v>
      </c>
      <c r="I194">
        <f>D194-B194</f>
        <v>909</v>
      </c>
      <c r="J194" t="s">
        <v>221</v>
      </c>
    </row>
    <row r="195" spans="1:10">
      <c r="A195" s="1">
        <v>42184</v>
      </c>
      <c r="B195" s="5">
        <v>73862</v>
      </c>
      <c r="C195" s="4">
        <v>42191</v>
      </c>
      <c r="D195" s="5">
        <v>74513</v>
      </c>
      <c r="E195" t="s">
        <v>7</v>
      </c>
      <c r="I195">
        <f>D195-B195</f>
        <v>651</v>
      </c>
      <c r="J195" t="s">
        <v>351</v>
      </c>
    </row>
    <row r="196" spans="1:10">
      <c r="A196" s="1">
        <v>42185</v>
      </c>
      <c r="B196">
        <v>163138</v>
      </c>
      <c r="C196" s="1">
        <v>42191</v>
      </c>
      <c r="D196">
        <v>165361</v>
      </c>
      <c r="E196" t="s">
        <v>7</v>
      </c>
      <c r="I196">
        <f>D196-B196</f>
        <v>2223</v>
      </c>
      <c r="J196" t="s">
        <v>221</v>
      </c>
    </row>
    <row r="197" spans="1:10">
      <c r="A197" s="1">
        <v>42142</v>
      </c>
      <c r="B197">
        <v>78967</v>
      </c>
      <c r="C197" s="1">
        <v>42202</v>
      </c>
      <c r="D197">
        <v>79792</v>
      </c>
      <c r="E197" t="s">
        <v>7</v>
      </c>
      <c r="I197">
        <f t="shared" ref="I197:I207" si="3">D197-B197</f>
        <v>825</v>
      </c>
      <c r="J197" t="s">
        <v>221</v>
      </c>
    </row>
    <row r="198" spans="1:10">
      <c r="A198" s="1">
        <v>42194</v>
      </c>
      <c r="B198">
        <v>79067</v>
      </c>
      <c r="C198" s="1">
        <v>42202</v>
      </c>
      <c r="D198">
        <v>79792</v>
      </c>
      <c r="E198" t="s">
        <v>7</v>
      </c>
      <c r="I198">
        <f t="shared" si="3"/>
        <v>725</v>
      </c>
      <c r="J198" t="s">
        <v>221</v>
      </c>
    </row>
    <row r="199" spans="1:10">
      <c r="A199" s="1">
        <v>42194</v>
      </c>
      <c r="B199" s="5">
        <v>32828</v>
      </c>
      <c r="C199" s="4">
        <v>42214</v>
      </c>
      <c r="D199" s="5">
        <v>32027</v>
      </c>
      <c r="E199" t="s">
        <v>7</v>
      </c>
      <c r="I199">
        <f t="shared" si="3"/>
        <v>-801</v>
      </c>
      <c r="J199" t="s">
        <v>339</v>
      </c>
    </row>
    <row r="200" spans="1:10">
      <c r="A200" s="1">
        <v>42213</v>
      </c>
      <c r="B200" s="5">
        <v>31226</v>
      </c>
      <c r="C200" s="4">
        <v>42214</v>
      </c>
      <c r="D200" s="5">
        <v>31977</v>
      </c>
      <c r="E200" t="s">
        <v>7</v>
      </c>
      <c r="I200">
        <f t="shared" si="3"/>
        <v>751</v>
      </c>
      <c r="J200" t="s">
        <v>339</v>
      </c>
    </row>
    <row r="201" spans="1:10">
      <c r="A201" s="1">
        <v>42201</v>
      </c>
      <c r="B201">
        <v>63854</v>
      </c>
      <c r="C201" s="1">
        <v>42215</v>
      </c>
      <c r="D201">
        <v>64750</v>
      </c>
      <c r="E201" t="s">
        <v>7</v>
      </c>
      <c r="I201">
        <f t="shared" si="3"/>
        <v>896</v>
      </c>
      <c r="J201" t="s">
        <v>357</v>
      </c>
    </row>
    <row r="202" spans="1:10">
      <c r="A202" s="1">
        <v>42216</v>
      </c>
      <c r="B202">
        <v>59400</v>
      </c>
      <c r="C202" s="1">
        <v>42216</v>
      </c>
      <c r="D202">
        <v>60865</v>
      </c>
      <c r="E202" t="s">
        <v>7</v>
      </c>
      <c r="I202">
        <f t="shared" si="3"/>
        <v>1465</v>
      </c>
      <c r="J202" t="s">
        <v>359</v>
      </c>
    </row>
    <row r="203" spans="1:10">
      <c r="A203" s="1">
        <v>42216</v>
      </c>
      <c r="B203">
        <v>63754</v>
      </c>
      <c r="C203" s="1">
        <v>42216</v>
      </c>
      <c r="D203">
        <v>64152</v>
      </c>
      <c r="E203" t="s">
        <v>7</v>
      </c>
      <c r="I203">
        <f t="shared" si="3"/>
        <v>398</v>
      </c>
      <c r="J203" t="s">
        <v>357</v>
      </c>
    </row>
    <row r="204" spans="1:10">
      <c r="A204" s="1">
        <v>42216</v>
      </c>
      <c r="B204">
        <v>70360</v>
      </c>
      <c r="C204" s="1">
        <v>42219</v>
      </c>
      <c r="D204">
        <v>71325</v>
      </c>
      <c r="E204" t="s">
        <v>7</v>
      </c>
      <c r="I204">
        <f t="shared" si="3"/>
        <v>965</v>
      </c>
      <c r="J204" t="s">
        <v>221</v>
      </c>
    </row>
    <row r="205" spans="1:10">
      <c r="A205" s="1">
        <v>42201</v>
      </c>
      <c r="B205">
        <v>67958</v>
      </c>
      <c r="C205" s="1">
        <v>42221</v>
      </c>
      <c r="D205">
        <v>66046</v>
      </c>
      <c r="E205" t="s">
        <v>7</v>
      </c>
      <c r="I205">
        <f t="shared" si="3"/>
        <v>-1912</v>
      </c>
      <c r="J205" t="s">
        <v>357</v>
      </c>
    </row>
    <row r="206" spans="1:10">
      <c r="A206" s="1">
        <v>42221</v>
      </c>
      <c r="B206">
        <v>60151</v>
      </c>
      <c r="C206" s="1">
        <v>42221</v>
      </c>
      <c r="D206">
        <v>60368</v>
      </c>
      <c r="E206" t="s">
        <v>7</v>
      </c>
      <c r="I206">
        <f t="shared" si="3"/>
        <v>217</v>
      </c>
      <c r="J206" t="s">
        <v>221</v>
      </c>
    </row>
    <row r="207" spans="1:10">
      <c r="A207" s="1">
        <v>42201</v>
      </c>
      <c r="B207">
        <v>137116</v>
      </c>
      <c r="C207" s="1">
        <v>42222</v>
      </c>
      <c r="D207">
        <v>141954</v>
      </c>
      <c r="E207" t="s">
        <v>7</v>
      </c>
      <c r="I207">
        <f t="shared" si="3"/>
        <v>4838</v>
      </c>
      <c r="J207" t="s">
        <v>360</v>
      </c>
    </row>
    <row r="208" spans="1:10">
      <c r="A208" s="1">
        <v>42111</v>
      </c>
      <c r="B208">
        <v>99484</v>
      </c>
      <c r="C208" s="1"/>
      <c r="E208" t="s">
        <v>7</v>
      </c>
      <c r="J208" t="s">
        <v>324</v>
      </c>
    </row>
    <row r="209" spans="1:10">
      <c r="A209" s="1">
        <v>42096</v>
      </c>
      <c r="B209">
        <v>1413154</v>
      </c>
      <c r="C209" s="1"/>
      <c r="E209" t="s">
        <v>7</v>
      </c>
      <c r="J209" t="s">
        <v>328</v>
      </c>
    </row>
    <row r="210" spans="1:10">
      <c r="A210" s="1">
        <v>42115</v>
      </c>
      <c r="B210">
        <v>1031076</v>
      </c>
      <c r="C210" s="1"/>
      <c r="E210" t="s">
        <v>7</v>
      </c>
      <c r="J210" t="s">
        <v>325</v>
      </c>
    </row>
    <row r="211" spans="1:10">
      <c r="A211" s="1">
        <v>42116</v>
      </c>
      <c r="B211">
        <v>1310819</v>
      </c>
      <c r="C211" s="1"/>
      <c r="E211" t="s">
        <v>7</v>
      </c>
      <c r="J211" t="s">
        <v>326</v>
      </c>
    </row>
    <row r="212" spans="1:10">
      <c r="A212" s="1">
        <v>42121</v>
      </c>
      <c r="B212">
        <v>87875</v>
      </c>
      <c r="C212" s="1"/>
      <c r="E212" t="s">
        <v>7</v>
      </c>
      <c r="J212" t="s">
        <v>221</v>
      </c>
    </row>
    <row r="213" spans="1:10">
      <c r="A213" s="1">
        <v>42122</v>
      </c>
      <c r="B213">
        <v>810692</v>
      </c>
      <c r="C213" s="1"/>
      <c r="E213" t="s">
        <v>7</v>
      </c>
      <c r="J213" t="s">
        <v>329</v>
      </c>
    </row>
    <row r="214" spans="1:10">
      <c r="A214" s="1">
        <v>42128</v>
      </c>
      <c r="B214">
        <v>86874</v>
      </c>
      <c r="C214" s="1"/>
      <c r="E214" t="s">
        <v>7</v>
      </c>
      <c r="J214" t="s">
        <v>221</v>
      </c>
    </row>
    <row r="215" spans="1:10">
      <c r="A215" s="1">
        <v>42144</v>
      </c>
      <c r="B215">
        <v>28980</v>
      </c>
      <c r="C215" s="1"/>
      <c r="E215" t="s">
        <v>7</v>
      </c>
      <c r="J215" t="s">
        <v>335</v>
      </c>
    </row>
    <row r="216" spans="1:10">
      <c r="A216" s="1">
        <v>42150</v>
      </c>
      <c r="B216">
        <v>1050</v>
      </c>
      <c r="C216" s="1"/>
      <c r="E216" t="s">
        <v>7</v>
      </c>
      <c r="J216" t="s">
        <v>336</v>
      </c>
    </row>
    <row r="217" spans="1:10">
      <c r="A217" s="1">
        <v>42152</v>
      </c>
      <c r="B217">
        <v>300256</v>
      </c>
      <c r="C217" s="1"/>
      <c r="E217" t="s">
        <v>7</v>
      </c>
      <c r="J217" t="s">
        <v>337</v>
      </c>
    </row>
    <row r="218" spans="1:10">
      <c r="A218" s="1">
        <v>42156</v>
      </c>
      <c r="B218">
        <v>22340</v>
      </c>
      <c r="C218" s="1"/>
      <c r="E218" t="s">
        <v>7</v>
      </c>
      <c r="J218" t="s">
        <v>338</v>
      </c>
    </row>
    <row r="219" spans="1:10">
      <c r="A219" s="1">
        <v>42159</v>
      </c>
      <c r="B219">
        <v>85172</v>
      </c>
      <c r="C219" s="1"/>
      <c r="E219" t="s">
        <v>7</v>
      </c>
      <c r="J219" t="s">
        <v>221</v>
      </c>
    </row>
    <row r="220" spans="1:10">
      <c r="A220" s="1">
        <v>42177</v>
      </c>
      <c r="B220">
        <v>84071</v>
      </c>
      <c r="C220" s="1"/>
      <c r="E220" t="s">
        <v>7</v>
      </c>
      <c r="J220" t="s">
        <v>221</v>
      </c>
    </row>
    <row r="221" spans="1:10">
      <c r="A221" s="1">
        <v>42192</v>
      </c>
      <c r="B221">
        <v>332684</v>
      </c>
      <c r="C221" s="1"/>
      <c r="E221" t="s">
        <v>7</v>
      </c>
      <c r="J221" t="s">
        <v>355</v>
      </c>
    </row>
    <row r="222" spans="1:10">
      <c r="A222" s="1">
        <v>42192</v>
      </c>
      <c r="B222">
        <v>80869</v>
      </c>
      <c r="C222" s="1"/>
      <c r="E222" t="s">
        <v>7</v>
      </c>
      <c r="J222" t="s">
        <v>221</v>
      </c>
    </row>
    <row r="223" spans="1:10">
      <c r="A223" s="1">
        <v>42200</v>
      </c>
      <c r="B223">
        <v>4302</v>
      </c>
      <c r="C223" s="1"/>
      <c r="E223" t="s">
        <v>7</v>
      </c>
      <c r="J223" t="s">
        <v>356</v>
      </c>
    </row>
    <row r="224" spans="1:10">
      <c r="A224" s="1">
        <v>42219</v>
      </c>
      <c r="B224">
        <v>70360</v>
      </c>
      <c r="C224" s="1"/>
      <c r="E224" t="s">
        <v>7</v>
      </c>
      <c r="J224" t="s">
        <v>221</v>
      </c>
    </row>
    <row r="225" spans="1:10">
      <c r="A225" s="1">
        <v>42221</v>
      </c>
      <c r="B225">
        <v>60051</v>
      </c>
      <c r="C225" s="1"/>
      <c r="E225" t="s">
        <v>7</v>
      </c>
      <c r="J225" t="s">
        <v>221</v>
      </c>
    </row>
    <row r="226" spans="1:10">
      <c r="A226" s="1">
        <v>42170</v>
      </c>
      <c r="B226" s="5">
        <v>37732</v>
      </c>
      <c r="C226" s="4"/>
      <c r="D226" s="5"/>
      <c r="E226" t="s">
        <v>7</v>
      </c>
      <c r="J226" t="s">
        <v>339</v>
      </c>
    </row>
    <row r="227" spans="1:10">
      <c r="A227" s="1">
        <v>42170</v>
      </c>
      <c r="B227" s="5">
        <v>76965</v>
      </c>
      <c r="C227" s="4"/>
      <c r="D227" s="5"/>
      <c r="E227" t="s">
        <v>7</v>
      </c>
      <c r="J227" t="s">
        <v>351</v>
      </c>
    </row>
    <row r="228" spans="1:10">
      <c r="A228" s="1">
        <v>42193</v>
      </c>
      <c r="B228" s="5">
        <v>36080</v>
      </c>
      <c r="C228" s="4"/>
      <c r="D228" s="5"/>
      <c r="E228" t="s">
        <v>7</v>
      </c>
      <c r="J228" t="s">
        <v>339</v>
      </c>
    </row>
    <row r="229" spans="1:10">
      <c r="A229" s="1">
        <v>42193</v>
      </c>
      <c r="B229" s="5">
        <v>34779</v>
      </c>
      <c r="C229" s="4"/>
      <c r="D229" s="5"/>
      <c r="E229" t="s">
        <v>7</v>
      </c>
      <c r="J229" t="s">
        <v>339</v>
      </c>
    </row>
    <row r="230" spans="1:10">
      <c r="A230" s="1">
        <v>42194</v>
      </c>
      <c r="B230" s="5">
        <v>140118</v>
      </c>
      <c r="C230" s="4"/>
      <c r="D230" s="5"/>
      <c r="E230" t="s">
        <v>141</v>
      </c>
      <c r="J230" t="s">
        <v>358</v>
      </c>
    </row>
    <row r="231" spans="1:10">
      <c r="A231" s="1">
        <v>42205</v>
      </c>
      <c r="B231">
        <v>33128</v>
      </c>
      <c r="C231" s="1"/>
      <c r="E231" t="s">
        <v>7</v>
      </c>
      <c r="J231" t="s">
        <v>219</v>
      </c>
    </row>
    <row r="232" spans="1:10">
      <c r="A232" s="1">
        <v>42205</v>
      </c>
      <c r="B232">
        <v>30726</v>
      </c>
      <c r="C232" s="1"/>
      <c r="E232" t="s">
        <v>7</v>
      </c>
      <c r="J232" t="s">
        <v>219</v>
      </c>
    </row>
    <row r="233" spans="1:10">
      <c r="A233" s="1">
        <v>42220</v>
      </c>
      <c r="B233">
        <v>29925</v>
      </c>
      <c r="C233" s="1"/>
      <c r="E233" t="s">
        <v>7</v>
      </c>
      <c r="J233" t="s">
        <v>219</v>
      </c>
    </row>
    <row r="234" spans="1:10">
      <c r="A234" s="1">
        <v>41821</v>
      </c>
      <c r="B234">
        <v>91774</v>
      </c>
      <c r="J234" t="s">
        <v>242</v>
      </c>
    </row>
    <row r="235" spans="1:10">
      <c r="A235" s="1">
        <v>42088</v>
      </c>
      <c r="J235" s="12" t="s">
        <v>315</v>
      </c>
    </row>
    <row r="236" spans="1:10">
      <c r="A236" s="1">
        <v>41987</v>
      </c>
      <c r="B236">
        <v>12200</v>
      </c>
      <c r="I236">
        <f>-B236</f>
        <v>-12200</v>
      </c>
      <c r="J236" t="s">
        <v>277</v>
      </c>
    </row>
    <row r="237" spans="1:10">
      <c r="A237" s="1">
        <v>42169</v>
      </c>
      <c r="B237">
        <v>33638</v>
      </c>
      <c r="I237">
        <v>-23000</v>
      </c>
      <c r="J237" s="12" t="s">
        <v>341</v>
      </c>
    </row>
    <row r="245" spans="1:10">
      <c r="A245" s="1">
        <v>41177</v>
      </c>
      <c r="B245">
        <v>254.9</v>
      </c>
      <c r="C245" s="1">
        <v>41200</v>
      </c>
      <c r="D245">
        <v>259.39999999999998</v>
      </c>
      <c r="E245" t="s">
        <v>141</v>
      </c>
      <c r="G245">
        <v>22800</v>
      </c>
      <c r="J245" s="5" t="s">
        <v>142</v>
      </c>
    </row>
    <row r="246" spans="1:10">
      <c r="A246" s="1">
        <v>41222</v>
      </c>
      <c r="B246">
        <v>250</v>
      </c>
      <c r="C246" s="1">
        <v>41227</v>
      </c>
      <c r="D246">
        <v>244.9</v>
      </c>
      <c r="E246" t="s">
        <v>133</v>
      </c>
      <c r="G246">
        <v>23900</v>
      </c>
      <c r="J246" s="5" t="s">
        <v>143</v>
      </c>
    </row>
    <row r="247" spans="1:10">
      <c r="A247" s="1">
        <v>41241</v>
      </c>
      <c r="B247">
        <v>257.2</v>
      </c>
      <c r="C247" s="1">
        <v>41247</v>
      </c>
      <c r="D247">
        <v>263</v>
      </c>
      <c r="E247" t="s">
        <v>141</v>
      </c>
      <c r="G247">
        <v>27400</v>
      </c>
      <c r="I247">
        <v>25935</v>
      </c>
      <c r="J247" s="5" t="s">
        <v>153</v>
      </c>
    </row>
    <row r="248" spans="1:10">
      <c r="A248" s="1">
        <v>41306</v>
      </c>
      <c r="B248">
        <v>315.89999999999998</v>
      </c>
      <c r="C248" s="1">
        <v>41309</v>
      </c>
      <c r="D248">
        <v>335</v>
      </c>
      <c r="E248" t="s">
        <v>7</v>
      </c>
      <c r="G248">
        <v>93700</v>
      </c>
    </row>
    <row r="249" spans="1:10">
      <c r="A249" s="1">
        <v>41311</v>
      </c>
      <c r="B249">
        <v>336.6</v>
      </c>
      <c r="C249" s="1">
        <v>41316</v>
      </c>
      <c r="D249">
        <v>325.2</v>
      </c>
      <c r="E249" t="s">
        <v>7</v>
      </c>
      <c r="G249">
        <v>-58800</v>
      </c>
    </row>
    <row r="250" spans="1:10">
      <c r="A250" s="1">
        <v>41313</v>
      </c>
      <c r="B250">
        <v>80500</v>
      </c>
      <c r="C250" s="1">
        <v>41313</v>
      </c>
      <c r="D250">
        <v>80390</v>
      </c>
      <c r="E250" t="s">
        <v>150</v>
      </c>
      <c r="G250">
        <v>3700</v>
      </c>
    </row>
    <row r="251" spans="1:10">
      <c r="A251" s="1">
        <v>41318</v>
      </c>
      <c r="B251">
        <v>81260</v>
      </c>
      <c r="C251" s="1">
        <v>41318</v>
      </c>
      <c r="D251">
        <v>81160</v>
      </c>
      <c r="E251" t="s">
        <v>7</v>
      </c>
      <c r="G251">
        <v>-6800</v>
      </c>
    </row>
    <row r="252" spans="1:10">
      <c r="A252" s="1">
        <v>41332</v>
      </c>
      <c r="B252">
        <v>78490</v>
      </c>
      <c r="C252" s="1">
        <v>41332</v>
      </c>
      <c r="D252">
        <v>78810</v>
      </c>
      <c r="E252" t="s">
        <v>150</v>
      </c>
      <c r="G252">
        <v>-17800</v>
      </c>
    </row>
    <row r="253" spans="1:10">
      <c r="A253" s="1">
        <v>41346</v>
      </c>
      <c r="B253">
        <v>78840</v>
      </c>
      <c r="C253" s="1">
        <v>41346</v>
      </c>
      <c r="D253">
        <v>78940</v>
      </c>
      <c r="E253" t="s">
        <v>7</v>
      </c>
      <c r="G253">
        <v>3200</v>
      </c>
    </row>
    <row r="254" spans="1:10">
      <c r="A254" s="1">
        <v>41347</v>
      </c>
      <c r="B254">
        <v>77310</v>
      </c>
      <c r="C254" s="1">
        <v>41347</v>
      </c>
      <c r="D254">
        <v>77500</v>
      </c>
      <c r="E254" t="s">
        <v>150</v>
      </c>
      <c r="G254">
        <v>-11300</v>
      </c>
    </row>
    <row r="255" spans="1:10">
      <c r="A255" s="1">
        <v>41403</v>
      </c>
      <c r="B255">
        <v>275</v>
      </c>
      <c r="C255" s="1">
        <v>41407</v>
      </c>
      <c r="D255">
        <v>295.8</v>
      </c>
      <c r="E255" t="s">
        <v>7</v>
      </c>
      <c r="G255">
        <v>102200</v>
      </c>
    </row>
    <row r="256" spans="1:10">
      <c r="A256" s="1">
        <v>41411</v>
      </c>
      <c r="B256">
        <v>278</v>
      </c>
      <c r="C256" s="1">
        <v>41411</v>
      </c>
      <c r="D256">
        <v>280</v>
      </c>
      <c r="E256" t="s">
        <v>7</v>
      </c>
      <c r="G256">
        <v>8200</v>
      </c>
    </row>
    <row r="257" spans="1:7">
      <c r="A257" s="1">
        <v>41417</v>
      </c>
      <c r="B257">
        <v>16000</v>
      </c>
      <c r="C257" s="1">
        <v>41417</v>
      </c>
      <c r="D257">
        <v>15700</v>
      </c>
      <c r="E257" t="s">
        <v>7</v>
      </c>
      <c r="G257">
        <v>-31000</v>
      </c>
    </row>
    <row r="258" spans="1:7">
      <c r="A258" s="1">
        <v>41417</v>
      </c>
      <c r="B258">
        <v>15970</v>
      </c>
      <c r="C258" s="1">
        <v>41417</v>
      </c>
      <c r="D258">
        <v>15675</v>
      </c>
      <c r="E258" t="s">
        <v>7</v>
      </c>
      <c r="G258">
        <v>-30500</v>
      </c>
    </row>
    <row r="259" spans="1:7">
      <c r="A259" s="1">
        <v>41446</v>
      </c>
      <c r="B259">
        <v>71660</v>
      </c>
      <c r="C259" s="1">
        <v>41449</v>
      </c>
      <c r="D259">
        <v>71050</v>
      </c>
      <c r="E259" t="s">
        <v>70</v>
      </c>
      <c r="G259">
        <v>28700</v>
      </c>
    </row>
    <row r="260" spans="1:7">
      <c r="A260" s="1">
        <v>41473</v>
      </c>
      <c r="B260">
        <v>243</v>
      </c>
      <c r="C260" s="1">
        <v>41474</v>
      </c>
      <c r="D260">
        <v>253.1</v>
      </c>
      <c r="E260" t="s">
        <v>7</v>
      </c>
      <c r="G260">
        <v>48700</v>
      </c>
    </row>
    <row r="261" spans="1:7">
      <c r="A261" s="1">
        <v>41485</v>
      </c>
      <c r="B261">
        <v>74000</v>
      </c>
      <c r="C261" s="1">
        <v>41486</v>
      </c>
      <c r="D261">
        <v>73650</v>
      </c>
      <c r="E261" t="s">
        <v>7</v>
      </c>
      <c r="G261">
        <v>-19300</v>
      </c>
    </row>
    <row r="262" spans="1:7">
      <c r="A262" s="1">
        <v>41486</v>
      </c>
      <c r="B262">
        <v>73900</v>
      </c>
      <c r="C262" s="1">
        <v>41486</v>
      </c>
      <c r="D262">
        <v>73750</v>
      </c>
      <c r="E262" t="s">
        <v>70</v>
      </c>
      <c r="G262">
        <v>5700</v>
      </c>
    </row>
    <row r="263" spans="1:7">
      <c r="A263" s="1">
        <v>41486</v>
      </c>
      <c r="B263">
        <v>240.5</v>
      </c>
      <c r="C263" s="1">
        <v>41486</v>
      </c>
      <c r="D263">
        <v>243.5</v>
      </c>
      <c r="E263" t="s">
        <v>179</v>
      </c>
      <c r="G263">
        <v>-16800</v>
      </c>
    </row>
    <row r="264" spans="1:7">
      <c r="A264" s="1">
        <v>41487</v>
      </c>
      <c r="B264">
        <v>242.8</v>
      </c>
      <c r="C264" s="1">
        <v>41488</v>
      </c>
      <c r="D264">
        <v>249</v>
      </c>
      <c r="E264" t="s">
        <v>179</v>
      </c>
      <c r="G264">
        <v>-32800</v>
      </c>
    </row>
    <row r="265" spans="1:7">
      <c r="A265" s="1">
        <v>41488</v>
      </c>
      <c r="B265">
        <v>75340</v>
      </c>
      <c r="C265" s="1">
        <v>41488</v>
      </c>
      <c r="D265">
        <v>74860</v>
      </c>
      <c r="E265" t="s">
        <v>174</v>
      </c>
      <c r="G265">
        <v>22200</v>
      </c>
    </row>
    <row r="266" spans="1:7">
      <c r="A266" s="1">
        <v>41502</v>
      </c>
      <c r="B266">
        <v>263</v>
      </c>
      <c r="C266" s="1">
        <v>41502</v>
      </c>
      <c r="D266">
        <v>268</v>
      </c>
      <c r="E266" t="s">
        <v>179</v>
      </c>
      <c r="G266">
        <v>-26800</v>
      </c>
    </row>
    <row r="267" spans="1:7">
      <c r="A267" s="1">
        <v>41507</v>
      </c>
      <c r="B267">
        <v>73900</v>
      </c>
      <c r="C267" s="1">
        <v>41507</v>
      </c>
      <c r="D267">
        <v>74040</v>
      </c>
      <c r="E267" t="s">
        <v>174</v>
      </c>
      <c r="G267">
        <v>5200</v>
      </c>
    </row>
    <row r="268" spans="1:7">
      <c r="A268" s="1">
        <v>41516</v>
      </c>
      <c r="B268">
        <v>270</v>
      </c>
      <c r="C268" s="1">
        <v>41519</v>
      </c>
      <c r="D268">
        <v>273</v>
      </c>
      <c r="E268" t="s">
        <v>174</v>
      </c>
      <c r="G268">
        <v>13200</v>
      </c>
    </row>
    <row r="269" spans="1:7">
      <c r="A269" s="1">
        <v>41528</v>
      </c>
      <c r="B269">
        <v>76980</v>
      </c>
      <c r="C269" s="1">
        <v>41528</v>
      </c>
      <c r="D269">
        <v>76790</v>
      </c>
      <c r="E269" t="s">
        <v>33</v>
      </c>
      <c r="G269">
        <v>-11300</v>
      </c>
    </row>
    <row r="270" spans="1:7">
      <c r="A270" s="1">
        <v>41528</v>
      </c>
      <c r="B270">
        <v>76960</v>
      </c>
      <c r="C270" s="1">
        <v>41528</v>
      </c>
      <c r="D270">
        <v>76990</v>
      </c>
      <c r="E270" t="s">
        <v>33</v>
      </c>
      <c r="G270">
        <v>-300</v>
      </c>
    </row>
    <row r="271" spans="1:7">
      <c r="A271" s="1">
        <v>41529</v>
      </c>
      <c r="B271">
        <v>76920</v>
      </c>
      <c r="C271" s="1">
        <v>41529</v>
      </c>
      <c r="D271">
        <v>76600</v>
      </c>
      <c r="E271" t="s">
        <v>33</v>
      </c>
      <c r="G271">
        <v>-17800</v>
      </c>
    </row>
    <row r="272" spans="1:7">
      <c r="A272" s="1">
        <v>41544</v>
      </c>
      <c r="B272">
        <v>270.2</v>
      </c>
      <c r="C272" s="1">
        <v>41547</v>
      </c>
      <c r="D272">
        <v>267.5</v>
      </c>
      <c r="E272" t="s">
        <v>180</v>
      </c>
      <c r="G272">
        <v>11900</v>
      </c>
    </row>
    <row r="273" spans="1:10">
      <c r="A273" s="6">
        <v>41556</v>
      </c>
      <c r="B273" s="7">
        <v>265</v>
      </c>
      <c r="C273" s="6">
        <v>41557</v>
      </c>
      <c r="D273" s="7">
        <v>260</v>
      </c>
      <c r="E273" s="7" t="s">
        <v>182</v>
      </c>
      <c r="F273" s="7"/>
      <c r="G273" s="7">
        <v>23400</v>
      </c>
    </row>
    <row r="274" spans="1:10">
      <c r="A274" s="6">
        <v>41564</v>
      </c>
      <c r="B274">
        <v>266</v>
      </c>
      <c r="C274" s="6">
        <v>41564</v>
      </c>
      <c r="D274">
        <v>270</v>
      </c>
      <c r="E274" t="s">
        <v>184</v>
      </c>
      <c r="G274">
        <v>-21600</v>
      </c>
    </row>
    <row r="275" spans="1:10">
      <c r="A275" s="6">
        <v>41634</v>
      </c>
      <c r="B275">
        <v>275</v>
      </c>
      <c r="C275" s="6">
        <v>41635</v>
      </c>
      <c r="D275">
        <v>276</v>
      </c>
      <c r="E275" t="s">
        <v>185</v>
      </c>
      <c r="G275">
        <v>3400</v>
      </c>
    </row>
    <row r="276" spans="1:10">
      <c r="A276" t="s">
        <v>186</v>
      </c>
      <c r="I276">
        <v>19035</v>
      </c>
      <c r="J276" s="5" t="s">
        <v>187</v>
      </c>
    </row>
    <row r="277" spans="1:10">
      <c r="A277" s="1">
        <v>41687</v>
      </c>
      <c r="B277">
        <v>80800</v>
      </c>
      <c r="C277" s="1">
        <v>41687</v>
      </c>
      <c r="D277">
        <v>81100</v>
      </c>
      <c r="E277" t="s">
        <v>7</v>
      </c>
      <c r="G277">
        <v>8900</v>
      </c>
    </row>
    <row r="278" spans="1:10">
      <c r="A278" s="1">
        <v>41691</v>
      </c>
      <c r="B278">
        <v>227</v>
      </c>
      <c r="C278" s="1">
        <v>41694</v>
      </c>
      <c r="D278">
        <v>221.1</v>
      </c>
      <c r="E278" t="s">
        <v>203</v>
      </c>
      <c r="G278">
        <v>-31100</v>
      </c>
    </row>
    <row r="279" spans="1:10">
      <c r="A279" t="s">
        <v>230</v>
      </c>
      <c r="I279">
        <v>-5328</v>
      </c>
      <c r="J279" s="5" t="s">
        <v>231</v>
      </c>
    </row>
    <row r="281" spans="1:10">
      <c r="A281" t="s">
        <v>240</v>
      </c>
    </row>
  </sheetData>
  <autoFilter ref="A1:J237">
    <filterColumn colId="9">
      <customFilters>
        <customFilter val="**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zoomScale="85" zoomScaleNormal="85" workbookViewId="0">
      <selection activeCell="B8" sqref="B8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318</v>
      </c>
      <c r="G1" t="s">
        <v>319</v>
      </c>
      <c r="H1" t="s">
        <v>342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771250</v>
      </c>
      <c r="G6">
        <v>18750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1627896</v>
      </c>
      <c r="C7">
        <f>C6+B7</f>
        <v>2025574</v>
      </c>
      <c r="D7">
        <f>D6+F6+L6</f>
        <v>1611250</v>
      </c>
      <c r="E7">
        <f>E6+B6+F6+G6-K6</f>
        <v>1881678</v>
      </c>
      <c r="H7">
        <v>3042518</v>
      </c>
      <c r="I7">
        <f t="shared" si="0"/>
        <v>61.787101894400628</v>
      </c>
      <c r="J7">
        <f>J6+B7-K7-L7</f>
        <v>1879574</v>
      </c>
      <c r="K7">
        <v>0</v>
      </c>
      <c r="L7">
        <v>0</v>
      </c>
      <c r="M7">
        <f>(B7/E7)*100</f>
        <v>86.512995315882961</v>
      </c>
      <c r="N7">
        <f t="shared" si="1"/>
        <v>33.059122748160306</v>
      </c>
      <c r="O7">
        <f>(B7/D7)*10</f>
        <v>10.10331109387122</v>
      </c>
      <c r="P7">
        <f>(E7/D7)*10</f>
        <v>11.678373933281614</v>
      </c>
      <c r="Q7" s="12">
        <f>((E7+B7-K7+J10-J13+J16)/(D7))*10</f>
        <v>19.558566330488752</v>
      </c>
    </row>
    <row r="9" spans="1:17">
      <c r="J9" s="2" t="s">
        <v>305</v>
      </c>
      <c r="L9" s="2" t="s">
        <v>346</v>
      </c>
      <c r="O9" s="2" t="s">
        <v>311</v>
      </c>
      <c r="P9" s="2"/>
      <c r="Q9" s="2"/>
    </row>
    <row r="10" spans="1:17">
      <c r="J10">
        <v>-1088000</v>
      </c>
      <c r="L10">
        <v>850000</v>
      </c>
      <c r="O10" s="2" t="s">
        <v>312</v>
      </c>
      <c r="P10" s="2" t="s">
        <v>321</v>
      </c>
      <c r="Q10" s="2" t="s">
        <v>322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340</v>
      </c>
      <c r="L12" s="2" t="s">
        <v>347</v>
      </c>
      <c r="M12" s="2" t="s">
        <v>348</v>
      </c>
      <c r="O12">
        <v>2011</v>
      </c>
      <c r="P12">
        <f t="shared" si="8"/>
        <v>0</v>
      </c>
      <c r="Q12">
        <f t="shared" si="9"/>
        <v>0</v>
      </c>
    </row>
    <row r="13" spans="1:17">
      <c r="J13">
        <v>35200</v>
      </c>
      <c r="L13">
        <v>0.4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345</v>
      </c>
      <c r="L15" s="2" t="s">
        <v>349</v>
      </c>
      <c r="O15">
        <v>2014</v>
      </c>
      <c r="P15">
        <f t="shared" si="8"/>
        <v>0</v>
      </c>
      <c r="Q15">
        <f t="shared" si="9"/>
        <v>2</v>
      </c>
    </row>
    <row r="16" spans="1:17">
      <c r="J16">
        <v>765000</v>
      </c>
      <c r="L16">
        <f>D7+L10+((D7/10)*M13)</f>
        <v>2783500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343</v>
      </c>
      <c r="L18" s="2" t="s">
        <v>350</v>
      </c>
    </row>
    <row r="19" spans="10:12">
      <c r="J19">
        <v>2770000</v>
      </c>
      <c r="L19">
        <f>((E7+B7+L10-((D7/10)*L13))/L16)*10</f>
        <v>15.43065924196156</v>
      </c>
    </row>
    <row r="21" spans="10:12">
      <c r="J21" s="2" t="s">
        <v>344</v>
      </c>
    </row>
    <row r="22" spans="10:12">
      <c r="J22">
        <f>J19/(E7+B7+J10-J13+J19+J16)*100</f>
        <v>46.77968322892626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F13" activeCellId="2" sqref="F2:F11 F14 F13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</cols>
  <sheetData>
    <row r="1" spans="1:8">
      <c r="A1" t="s">
        <v>9</v>
      </c>
      <c r="B1" t="s">
        <v>291</v>
      </c>
      <c r="C1" t="s">
        <v>320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8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8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4" si="1">10*F3</f>
        <v>10000</v>
      </c>
    </row>
    <row r="4" spans="1:8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8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8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8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8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8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8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8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8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8">
      <c r="A13" s="1">
        <v>42111</v>
      </c>
      <c r="B13" t="s">
        <v>293</v>
      </c>
      <c r="C13">
        <v>70000</v>
      </c>
      <c r="E13">
        <v>10</v>
      </c>
      <c r="F13">
        <f>C13/E13</f>
        <v>7000</v>
      </c>
      <c r="G13">
        <f t="shared" si="1"/>
        <v>70000</v>
      </c>
    </row>
    <row r="14" spans="1:8">
      <c r="A14" s="1">
        <v>42111</v>
      </c>
      <c r="B14" t="s">
        <v>294</v>
      </c>
      <c r="C14">
        <v>70000</v>
      </c>
      <c r="E14">
        <v>10</v>
      </c>
      <c r="F14">
        <f>C14/E14</f>
        <v>7000</v>
      </c>
      <c r="G14">
        <f t="shared" si="1"/>
        <v>70000</v>
      </c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2015-08-06T01:26:54Z</dcterms:modified>
</cp:coreProperties>
</file>