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7545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E3" i="5"/>
  <c r="E4"/>
  <c r="E5"/>
  <c r="E6"/>
  <c r="E7"/>
  <c r="P7"/>
  <c r="P3"/>
  <c r="P4"/>
  <c r="P5"/>
  <c r="P6"/>
  <c r="P2"/>
  <c r="M12"/>
  <c r="M13"/>
  <c r="M14"/>
  <c r="M15"/>
  <c r="M16"/>
  <c r="L12"/>
  <c r="L13"/>
  <c r="L14"/>
  <c r="L15"/>
  <c r="L16"/>
  <c r="M11"/>
  <c r="L11"/>
  <c r="O3"/>
  <c r="I2"/>
  <c r="I3"/>
  <c r="I4"/>
  <c r="I5"/>
  <c r="I6"/>
  <c r="I7"/>
  <c r="O4"/>
  <c r="I159" i="1"/>
  <c r="I158"/>
  <c r="I155"/>
  <c r="I156"/>
  <c r="I157"/>
  <c r="O5" i="5"/>
  <c r="O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E3" i="6"/>
  <c r="F3"/>
  <c r="E5"/>
  <c r="F5"/>
  <c r="E6"/>
  <c r="F6"/>
  <c r="E7"/>
  <c r="F7"/>
  <c r="E9"/>
  <c r="F9"/>
  <c r="E10"/>
  <c r="F10"/>
  <c r="E11"/>
  <c r="F11"/>
  <c r="E12"/>
  <c r="G12"/>
  <c r="F12"/>
  <c r="E4"/>
  <c r="F4"/>
  <c r="E8"/>
  <c r="F8"/>
  <c r="E2"/>
  <c r="F2"/>
  <c r="I131" i="1"/>
  <c r="I130"/>
  <c r="I129"/>
  <c r="I125"/>
  <c r="I126"/>
  <c r="I127"/>
  <c r="I128"/>
  <c r="I124"/>
  <c r="H5" i="5"/>
  <c r="H6"/>
  <c r="H2"/>
  <c r="N7"/>
  <c r="M5"/>
  <c r="M2"/>
  <c r="L5"/>
  <c r="L2"/>
  <c r="N3"/>
  <c r="N4"/>
  <c r="N5"/>
  <c r="N6"/>
  <c r="N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O6" i="5"/>
  <c r="H3"/>
  <c r="M3"/>
  <c r="L6"/>
  <c r="M6"/>
  <c r="L4"/>
  <c r="M4"/>
  <c r="H4"/>
  <c r="L3"/>
  <c r="H7"/>
  <c r="M7"/>
  <c r="O7"/>
  <c r="L7"/>
</calcChain>
</file>

<file path=xl/sharedStrings.xml><?xml version="1.0" encoding="utf-8"?>
<sst xmlns="http://schemas.openxmlformats.org/spreadsheetml/2006/main" count="706" uniqueCount="324">
  <si>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</si>
  <si>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</si>
  <si>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</si>
  <si>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</si>
  <si>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</si>
  <si>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</si>
  <si>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</si>
  <si>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</si>
  <si>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</si>
  <si>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</si>
  <si>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</si>
  <si>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</si>
  <si>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</si>
  <si>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</si>
  <si>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</si>
  <si>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</si>
  <si>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</si>
  <si>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</si>
  <si>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</si>
  <si>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</si>
  <si>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</si>
  <si>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</si>
  <si>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</si>
  <si>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</si>
  <si>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</si>
  <si>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</si>
  <si>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</si>
  <si>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</si>
  <si>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</si>
  <si>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</si>
  <si>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</si>
  <si>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</si>
  <si>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</si>
  <si>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</si>
  <si>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</si>
  <si>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</si>
  <si>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</si>
  <si>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</si>
  <si>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</si>
  <si>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</si>
  <si>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</si>
  <si>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</si>
  <si>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</si>
  <si>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</si>
  <si>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</si>
  <si>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</si>
  <si>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</si>
  <si>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</si>
  <si>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</si>
  <si>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</si>
  <si>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</si>
  <si>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</si>
  <si>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</si>
  <si>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</si>
  <si>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</si>
  <si>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</si>
  <si>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</si>
  <si>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</si>
  <si>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</si>
  <si>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</si>
  <si>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</si>
  <si>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</si>
  <si>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</si>
  <si>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</si>
  <si>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</si>
  <si>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</si>
  <si>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</si>
  <si>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</si>
  <si>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</si>
  <si>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</si>
  <si>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</si>
  <si>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</si>
  <si>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</si>
  <si>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</si>
  <si>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</si>
  <si>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</si>
  <si>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</si>
  <si>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</si>
  <si>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</si>
  <si>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</si>
  <si>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</si>
  <si>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</si>
  <si>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</si>
  <si>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</si>
  <si>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</si>
  <si>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</si>
  <si>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</si>
  <si>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</si>
  <si>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</si>
  <si>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</si>
  <si>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</si>
  <si>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</si>
  <si>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</si>
  <si>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</si>
  <si>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</si>
  <si>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</si>
  <si>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</si>
  <si>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</si>
  <si>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</si>
  <si>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</si>
  <si>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</si>
  <si>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</si>
  <si>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</si>
  <si>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</si>
  <si>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</si>
  <si>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</si>
  <si>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</si>
  <si>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</si>
  <si>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</si>
  <si>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</si>
  <si>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</si>
  <si>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</si>
  <si>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</si>
  <si>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</si>
  <si>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</si>
  <si>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</si>
  <si>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</si>
  <si>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</si>
  <si>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</si>
  <si>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</si>
  <si>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</si>
  <si>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</si>
  <si>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</si>
  <si>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</si>
  <si>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</si>
  <si>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</si>
  <si>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</si>
  <si>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</si>
  <si>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</si>
  <si>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</si>
  <si>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</si>
  <si>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</si>
  <si>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</si>
  <si>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</si>
  <si>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</si>
  <si>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</si>
  <si>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</si>
  <si>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</si>
  <si>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</si>
  <si>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</si>
  <si>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</si>
  <si>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</si>
  <si>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</si>
  <si>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</si>
  <si>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</si>
  <si>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</si>
  <si>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</si>
  <si>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</si>
  <si>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</si>
  <si>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</si>
  <si>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</si>
  <si>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</si>
  <si>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</si>
  <si>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</si>
  <si>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</si>
  <si>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</si>
  <si>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</si>
  <si>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</si>
  <si>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</si>
  <si>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</si>
  <si>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</si>
  <si>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</si>
  <si>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</si>
  <si>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</si>
  <si>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</si>
  <si>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</si>
  <si>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</si>
  <si>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</si>
  <si>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</si>
  <si>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</si>
  <si>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</si>
  <si>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</si>
  <si>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</si>
  <si>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</si>
  <si>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</si>
  <si>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</si>
  <si>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</si>
  <si>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</si>
  <si>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</si>
  <si>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</si>
  <si>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</si>
  <si>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</si>
  <si>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</si>
  <si>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</si>
  <si>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</si>
  <si>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</si>
  <si>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</si>
  <si>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</si>
  <si>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</si>
  <si>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</si>
  <si>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</si>
  <si>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</si>
  <si>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</si>
  <si>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</si>
  <si>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</si>
  <si>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</si>
  <si>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</si>
  <si>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</si>
  <si>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</si>
  <si>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</si>
  <si>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</si>
  <si>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</si>
  <si>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</si>
  <si>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</si>
  <si>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</si>
  <si>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</si>
  <si>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</si>
  <si>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</si>
  <si>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</si>
  <si>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</si>
  <si>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</si>
  <si>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</si>
  <si>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</si>
  <si>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</si>
  <si>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</si>
  <si>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</si>
  <si>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</si>
  <si>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</si>
  <si>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</si>
  <si>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</si>
  <si>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</si>
  <si>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</si>
  <si>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</si>
  <si>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</si>
  <si>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</si>
  <si>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</si>
  <si>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</si>
  <si>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</si>
  <si>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</si>
  <si>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</si>
  <si>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</si>
  <si>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</si>
  <si>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</si>
  <si>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</si>
  <si>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</si>
  <si>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</si>
  <si>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</si>
  <si>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</si>
  <si>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</si>
  <si>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</si>
  <si>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</si>
  <si>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</si>
  <si>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</si>
  <si>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</si>
  <si>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</si>
  <si>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</si>
  <si>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</si>
  <si>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</si>
  <si>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</si>
  <si>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</si>
  <si>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</si>
  <si>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</si>
  <si>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</si>
  <si>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</si>
  <si>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</si>
  <si>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</si>
  <si>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</si>
  <si>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</si>
  <si>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</si>
  <si>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</si>
  <si>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</si>
  <si>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</si>
  <si>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</si>
  <si>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</si>
  <si>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</si>
  <si>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</si>
  <si>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</si>
  <si>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</si>
  <si>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</si>
  <si>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</si>
  <si>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</si>
  <si>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</si>
  <si>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</si>
  <si>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</si>
  <si>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</si>
  <si>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</si>
  <si>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</si>
  <si>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</si>
  <si>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</si>
  <si>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</si>
  <si>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</si>
  <si>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</si>
  <si>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</si>
  <si>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</si>
  <si>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</si>
  <si>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</si>
  <si>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</si>
  <si>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</si>
  <si>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</si>
  <si>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</si>
  <si>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</si>
  <si>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</si>
  <si>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</si>
  <si>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</si>
  <si>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</si>
  <si>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</si>
  <si>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</si>
  <si>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</si>
  <si>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</si>
  <si>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</si>
  <si>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</si>
  <si>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</si>
  <si>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</si>
  <si>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</si>
  <si>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</si>
  <si>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</si>
  <si>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</si>
  <si>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</si>
  <si>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</si>
  <si>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(4912聯德)10張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</si>
  <si>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</si>
  <si>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</si>
  <si>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</si>
  <si>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</si>
  <si>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</si>
  <si>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(4912聯德)7張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</si>
  <si>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</si>
  <si>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</si>
  <si>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</si>
  <si>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</si>
  <si>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</si>
  <si>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現金股利</t>
    <phoneticPr fontId="1" type="noConversion"/>
  </si>
  <si>
    <t>(3030德律)1張</t>
    <phoneticPr fontId="1" type="noConversion"/>
  </si>
  <si>
    <t>(4912聯德)6張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</si>
</sst>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202006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599684</c:v>
                </c:pt>
              </c:numCache>
            </c:numRef>
          </c:val>
        </c:ser>
        <c:marker val="1"/>
        <c:axId val="130159360"/>
        <c:axId val="130160896"/>
      </c:lineChart>
      <c:catAx>
        <c:axId val="130159360"/>
        <c:scaling>
          <c:orientation val="minMax"/>
        </c:scaling>
        <c:axPos val="b"/>
        <c:tickLblPos val="nextTo"/>
        <c:crossAx val="130160896"/>
        <c:crosses val="autoZero"/>
        <c:auto val="1"/>
        <c:lblAlgn val="ctr"/>
        <c:lblOffset val="100"/>
      </c:catAx>
      <c:valAx>
        <c:axId val="130160896"/>
        <c:scaling>
          <c:orientation val="minMax"/>
        </c:scaling>
        <c:axPos val="l"/>
        <c:majorGridlines/>
        <c:numFmt formatCode="General" sourceLinked="1"/>
        <c:tickLblPos val="nextTo"/>
        <c:crossAx val="130159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0"/>
  <sheetViews>
    <sheetView topLeftCell="A184" zoomScale="85" zoomScaleNormal="85" workbookViewId="0">
      <selection activeCell="G201" sqref="G201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277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282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287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279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294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295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296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275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307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274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274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308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59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279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313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314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314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306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316</v>
      </c>
    </row>
    <row r="160" spans="1:10" s="5" customFormat="1">
      <c r="A160" s="4">
        <v>41883</v>
      </c>
      <c r="B160">
        <v>44538</v>
      </c>
      <c r="C160" s="1"/>
      <c r="D160"/>
      <c r="E160" t="s">
        <v>7</v>
      </c>
      <c r="F160"/>
      <c r="G160"/>
      <c r="H160"/>
      <c r="I160"/>
      <c r="J160" s="5" t="s">
        <v>236</v>
      </c>
    </row>
    <row r="161" spans="1:10">
      <c r="A161" s="1">
        <v>41883</v>
      </c>
      <c r="B161">
        <v>44037</v>
      </c>
      <c r="C161" s="1"/>
      <c r="E161" t="s">
        <v>7</v>
      </c>
      <c r="J161" s="13" t="s">
        <v>272</v>
      </c>
    </row>
    <row r="162" spans="1:10" s="5" customFormat="1">
      <c r="A162" s="4">
        <v>41891</v>
      </c>
      <c r="B162">
        <v>42986</v>
      </c>
      <c r="C162" s="1"/>
      <c r="D162"/>
      <c r="E162" t="s">
        <v>7</v>
      </c>
      <c r="F162"/>
      <c r="G162"/>
      <c r="H162"/>
      <c r="I162"/>
      <c r="J162" s="5" t="s">
        <v>236</v>
      </c>
    </row>
    <row r="163" spans="1:10">
      <c r="A163" s="1">
        <v>41897</v>
      </c>
      <c r="B163">
        <v>42936</v>
      </c>
      <c r="C163" s="1"/>
      <c r="E163" t="s">
        <v>7</v>
      </c>
      <c r="J163" s="13" t="s">
        <v>272</v>
      </c>
    </row>
    <row r="164" spans="1:10">
      <c r="A164" s="1">
        <v>41899</v>
      </c>
      <c r="B164">
        <v>41936</v>
      </c>
      <c r="C164" s="1"/>
      <c r="E164" t="s">
        <v>7</v>
      </c>
      <c r="J164" s="13" t="s">
        <v>272</v>
      </c>
    </row>
    <row r="165" spans="1:10">
      <c r="A165" s="1">
        <v>41905</v>
      </c>
      <c r="B165">
        <v>39683</v>
      </c>
      <c r="C165" s="1"/>
      <c r="E165" t="s">
        <v>7</v>
      </c>
      <c r="J165" s="13" t="s">
        <v>272</v>
      </c>
    </row>
    <row r="166" spans="1:10">
      <c r="A166" s="1">
        <v>41883</v>
      </c>
      <c r="B166">
        <v>56448</v>
      </c>
      <c r="C166" s="1"/>
      <c r="E166" t="s">
        <v>7</v>
      </c>
      <c r="J166" s="13" t="s">
        <v>273</v>
      </c>
    </row>
    <row r="167" spans="1:10">
      <c r="A167" s="1">
        <v>41907</v>
      </c>
      <c r="B167">
        <v>55447</v>
      </c>
      <c r="C167" s="1"/>
      <c r="E167" t="s">
        <v>7</v>
      </c>
      <c r="J167" s="13" t="s">
        <v>273</v>
      </c>
    </row>
    <row r="168" spans="1:10">
      <c r="A168" s="1">
        <v>41970</v>
      </c>
      <c r="B168">
        <v>63053</v>
      </c>
      <c r="E168" t="s">
        <v>7</v>
      </c>
      <c r="J168" s="10" t="s">
        <v>280</v>
      </c>
    </row>
    <row r="169" spans="1:10">
      <c r="A169" s="1">
        <v>41970</v>
      </c>
      <c r="B169">
        <v>63454</v>
      </c>
      <c r="E169" t="s">
        <v>7</v>
      </c>
      <c r="J169" s="10" t="s">
        <v>280</v>
      </c>
    </row>
    <row r="170" spans="1:10">
      <c r="A170" s="1">
        <v>41970</v>
      </c>
      <c r="B170">
        <v>63554</v>
      </c>
      <c r="E170" t="s">
        <v>7</v>
      </c>
      <c r="J170" s="10" t="s">
        <v>280</v>
      </c>
    </row>
    <row r="171" spans="1:10">
      <c r="A171" s="1">
        <v>41970</v>
      </c>
      <c r="B171">
        <v>63554</v>
      </c>
      <c r="E171" t="s">
        <v>7</v>
      </c>
      <c r="J171" s="10" t="s">
        <v>280</v>
      </c>
    </row>
    <row r="172" spans="1:10">
      <c r="A172" s="1">
        <v>41970</v>
      </c>
      <c r="B172">
        <v>64555</v>
      </c>
      <c r="E172" t="s">
        <v>7</v>
      </c>
      <c r="J172" s="10" t="s">
        <v>280</v>
      </c>
    </row>
    <row r="173" spans="1:10" ht="15.75" customHeight="1">
      <c r="A173" s="1">
        <v>41970</v>
      </c>
      <c r="B173">
        <v>64555</v>
      </c>
      <c r="E173" t="s">
        <v>7</v>
      </c>
      <c r="J173" s="10" t="s">
        <v>280</v>
      </c>
    </row>
    <row r="174" spans="1:10">
      <c r="A174" s="1">
        <v>41997</v>
      </c>
      <c r="B174">
        <v>63554</v>
      </c>
      <c r="E174" t="s">
        <v>7</v>
      </c>
      <c r="J174" s="10" t="s">
        <v>280</v>
      </c>
    </row>
    <row r="175" spans="1:10">
      <c r="A175" s="1">
        <v>41997</v>
      </c>
      <c r="B175">
        <v>63554</v>
      </c>
      <c r="E175" t="s">
        <v>7</v>
      </c>
      <c r="J175" s="10" t="s">
        <v>280</v>
      </c>
    </row>
    <row r="176" spans="1:10">
      <c r="A176" s="1">
        <v>41984</v>
      </c>
      <c r="B176">
        <v>64054</v>
      </c>
      <c r="C176" s="1"/>
      <c r="E176" t="s">
        <v>7</v>
      </c>
      <c r="J176" t="s">
        <v>221</v>
      </c>
    </row>
    <row r="177" spans="1:10">
      <c r="A177" s="1">
        <v>41984</v>
      </c>
      <c r="B177">
        <v>64054</v>
      </c>
      <c r="C177" s="1"/>
      <c r="E177" t="s">
        <v>7</v>
      </c>
      <c r="J177" t="s">
        <v>221</v>
      </c>
    </row>
    <row r="178" spans="1:10">
      <c r="A178" s="1">
        <v>41984</v>
      </c>
      <c r="B178">
        <v>63854</v>
      </c>
      <c r="C178" s="1"/>
      <c r="E178" t="s">
        <v>7</v>
      </c>
      <c r="J178" t="s">
        <v>221</v>
      </c>
    </row>
    <row r="179" spans="1:10">
      <c r="A179" s="1">
        <v>41989</v>
      </c>
      <c r="B179">
        <v>62853</v>
      </c>
      <c r="C179" s="1"/>
      <c r="E179" t="s">
        <v>7</v>
      </c>
      <c r="J179" t="s">
        <v>221</v>
      </c>
    </row>
    <row r="180" spans="1:10">
      <c r="A180" s="1">
        <v>42002</v>
      </c>
      <c r="B180">
        <v>64455</v>
      </c>
      <c r="E180" t="s">
        <v>7</v>
      </c>
      <c r="J180" s="10" t="s">
        <v>280</v>
      </c>
    </row>
    <row r="181" spans="1:10">
      <c r="A181" s="1">
        <v>42002</v>
      </c>
      <c r="B181">
        <v>64455</v>
      </c>
      <c r="E181" t="s">
        <v>7</v>
      </c>
      <c r="J181" s="10" t="s">
        <v>280</v>
      </c>
    </row>
    <row r="182" spans="1:10">
      <c r="A182" s="1">
        <v>42002</v>
      </c>
      <c r="B182">
        <v>64354</v>
      </c>
      <c r="E182" t="s">
        <v>7</v>
      </c>
      <c r="J182" s="10" t="s">
        <v>280</v>
      </c>
    </row>
    <row r="183" spans="1:10">
      <c r="A183" s="1">
        <v>42003</v>
      </c>
      <c r="B183">
        <v>64354</v>
      </c>
      <c r="E183" t="s">
        <v>7</v>
      </c>
      <c r="J183" s="10" t="s">
        <v>280</v>
      </c>
    </row>
    <row r="184" spans="1:10">
      <c r="A184" s="1">
        <v>42013</v>
      </c>
      <c r="B184">
        <v>65155</v>
      </c>
      <c r="E184" t="s">
        <v>7</v>
      </c>
      <c r="J184" s="10" t="s">
        <v>280</v>
      </c>
    </row>
    <row r="185" spans="1:10">
      <c r="A185" s="1">
        <v>42013</v>
      </c>
      <c r="B185">
        <v>65156</v>
      </c>
      <c r="E185" t="s">
        <v>7</v>
      </c>
      <c r="J185" s="10" t="s">
        <v>280</v>
      </c>
    </row>
    <row r="186" spans="1:10">
      <c r="A186" s="1">
        <v>42020</v>
      </c>
      <c r="B186">
        <v>68758</v>
      </c>
      <c r="E186" t="s">
        <v>7</v>
      </c>
      <c r="J186" s="10" t="s">
        <v>280</v>
      </c>
    </row>
    <row r="187" spans="1:10">
      <c r="A187" s="1">
        <v>42020</v>
      </c>
      <c r="B187">
        <v>68358</v>
      </c>
      <c r="E187" t="s">
        <v>7</v>
      </c>
      <c r="J187" s="10" t="s">
        <v>280</v>
      </c>
    </row>
    <row r="188" spans="1:10">
      <c r="A188" s="1">
        <v>42032</v>
      </c>
      <c r="B188">
        <v>68458</v>
      </c>
      <c r="E188" t="s">
        <v>7</v>
      </c>
      <c r="J188" s="10" t="s">
        <v>280</v>
      </c>
    </row>
    <row r="189" spans="1:10">
      <c r="A189" s="1">
        <v>42032</v>
      </c>
      <c r="B189">
        <v>68458</v>
      </c>
      <c r="E189" t="s">
        <v>7</v>
      </c>
      <c r="J189" s="10" t="s">
        <v>280</v>
      </c>
    </row>
    <row r="190" spans="1:10">
      <c r="A190" s="1">
        <v>42032</v>
      </c>
      <c r="B190">
        <v>68958</v>
      </c>
      <c r="E190" t="s">
        <v>7</v>
      </c>
      <c r="J190" s="10" t="s">
        <v>280</v>
      </c>
    </row>
    <row r="191" spans="1:10">
      <c r="A191" s="1">
        <v>42032</v>
      </c>
      <c r="B191">
        <v>68959</v>
      </c>
      <c r="E191" t="s">
        <v>7</v>
      </c>
      <c r="J191" s="10" t="s">
        <v>280</v>
      </c>
    </row>
    <row r="192" spans="1:10">
      <c r="A192" s="1">
        <v>42033</v>
      </c>
      <c r="B192">
        <v>68258</v>
      </c>
      <c r="E192" t="s">
        <v>7</v>
      </c>
      <c r="J192" s="10" t="s">
        <v>280</v>
      </c>
    </row>
    <row r="193" spans="1:10">
      <c r="A193" s="1">
        <v>42039</v>
      </c>
      <c r="B193">
        <v>68358</v>
      </c>
      <c r="E193" t="s">
        <v>7</v>
      </c>
      <c r="J193" s="10" t="s">
        <v>280</v>
      </c>
    </row>
    <row r="194" spans="1:10">
      <c r="A194" s="1">
        <v>42039</v>
      </c>
      <c r="B194">
        <v>692491</v>
      </c>
      <c r="E194" t="s">
        <v>7</v>
      </c>
      <c r="J194" s="10" t="s">
        <v>309</v>
      </c>
    </row>
    <row r="195" spans="1:10">
      <c r="A195" s="1">
        <v>42047</v>
      </c>
      <c r="B195">
        <v>488114</v>
      </c>
      <c r="E195" t="s">
        <v>7</v>
      </c>
      <c r="J195" s="10" t="s">
        <v>315</v>
      </c>
    </row>
    <row r="196" spans="1:10">
      <c r="A196" s="1">
        <v>42048</v>
      </c>
      <c r="B196">
        <v>70059</v>
      </c>
      <c r="C196" s="1"/>
      <c r="E196" t="s">
        <v>7</v>
      </c>
      <c r="J196" t="s">
        <v>221</v>
      </c>
    </row>
    <row r="197" spans="1:10">
      <c r="A197" s="1">
        <v>42060</v>
      </c>
      <c r="B197">
        <v>72061</v>
      </c>
      <c r="C197" s="1"/>
      <c r="E197" t="s">
        <v>7</v>
      </c>
      <c r="J197" t="s">
        <v>221</v>
      </c>
    </row>
    <row r="198" spans="1:10">
      <c r="A198" s="1">
        <v>42061</v>
      </c>
      <c r="B198">
        <v>71060</v>
      </c>
      <c r="C198" s="1"/>
      <c r="E198" t="s">
        <v>7</v>
      </c>
      <c r="J198" t="s">
        <v>221</v>
      </c>
    </row>
    <row r="199" spans="1:10">
      <c r="A199" s="1">
        <v>42075</v>
      </c>
      <c r="B199">
        <v>434970</v>
      </c>
      <c r="C199" s="1"/>
      <c r="E199" t="s">
        <v>7</v>
      </c>
      <c r="J199" t="s">
        <v>323</v>
      </c>
    </row>
    <row r="200" spans="1:10">
      <c r="A200" s="1">
        <v>42068</v>
      </c>
      <c r="B200">
        <v>53145</v>
      </c>
      <c r="C200" s="1"/>
      <c r="E200" t="s">
        <v>7</v>
      </c>
      <c r="J200" t="s">
        <v>322</v>
      </c>
    </row>
    <row r="201" spans="1:10">
      <c r="A201" s="1">
        <v>42075</v>
      </c>
      <c r="B201">
        <v>53745</v>
      </c>
      <c r="C201" s="1"/>
      <c r="E201" t="s">
        <v>7</v>
      </c>
      <c r="J201" t="s">
        <v>322</v>
      </c>
    </row>
    <row r="202" spans="1:10">
      <c r="A202" s="1">
        <v>41821</v>
      </c>
      <c r="B202">
        <v>91774</v>
      </c>
      <c r="J202" t="s">
        <v>242</v>
      </c>
    </row>
    <row r="203" spans="1:10">
      <c r="A203" s="1">
        <v>41956</v>
      </c>
      <c r="J203" s="12" t="s">
        <v>276</v>
      </c>
    </row>
    <row r="204" spans="1:10">
      <c r="A204" s="1">
        <v>41964</v>
      </c>
      <c r="J204" s="12" t="s">
        <v>278</v>
      </c>
    </row>
    <row r="205" spans="1:10">
      <c r="A205" s="1">
        <v>41987</v>
      </c>
      <c r="B205">
        <v>12200</v>
      </c>
      <c r="J205" t="s">
        <v>281</v>
      </c>
    </row>
    <row r="214" spans="1:10">
      <c r="A214" s="1">
        <v>41177</v>
      </c>
      <c r="B214">
        <v>254.9</v>
      </c>
      <c r="C214" s="1">
        <v>41200</v>
      </c>
      <c r="D214">
        <v>259.39999999999998</v>
      </c>
      <c r="E214" t="s">
        <v>141</v>
      </c>
      <c r="G214">
        <v>22800</v>
      </c>
      <c r="J214" s="5" t="s">
        <v>142</v>
      </c>
    </row>
    <row r="215" spans="1:10">
      <c r="A215" s="1">
        <v>41222</v>
      </c>
      <c r="B215">
        <v>250</v>
      </c>
      <c r="C215" s="1">
        <v>41227</v>
      </c>
      <c r="D215">
        <v>244.9</v>
      </c>
      <c r="E215" t="s">
        <v>133</v>
      </c>
      <c r="G215">
        <v>23900</v>
      </c>
      <c r="J215" s="5" t="s">
        <v>143</v>
      </c>
    </row>
    <row r="216" spans="1:10">
      <c r="A216" s="1">
        <v>41241</v>
      </c>
      <c r="B216">
        <v>257.2</v>
      </c>
      <c r="C216" s="1">
        <v>41247</v>
      </c>
      <c r="D216">
        <v>263</v>
      </c>
      <c r="E216" t="s">
        <v>141</v>
      </c>
      <c r="G216">
        <v>27400</v>
      </c>
      <c r="I216">
        <v>25935</v>
      </c>
      <c r="J216" s="5" t="s">
        <v>153</v>
      </c>
    </row>
    <row r="217" spans="1:10">
      <c r="A217" s="1">
        <v>41306</v>
      </c>
      <c r="B217">
        <v>315.89999999999998</v>
      </c>
      <c r="C217" s="1">
        <v>41309</v>
      </c>
      <c r="D217">
        <v>335</v>
      </c>
      <c r="E217" t="s">
        <v>7</v>
      </c>
      <c r="G217">
        <v>93700</v>
      </c>
    </row>
    <row r="218" spans="1:10">
      <c r="A218" s="1">
        <v>41311</v>
      </c>
      <c r="B218">
        <v>336.6</v>
      </c>
      <c r="C218" s="1">
        <v>41316</v>
      </c>
      <c r="D218">
        <v>325.2</v>
      </c>
      <c r="E218" t="s">
        <v>7</v>
      </c>
      <c r="G218">
        <v>-58800</v>
      </c>
    </row>
    <row r="219" spans="1:10">
      <c r="A219" s="1">
        <v>41313</v>
      </c>
      <c r="B219">
        <v>80500</v>
      </c>
      <c r="C219" s="1">
        <v>41313</v>
      </c>
      <c r="D219">
        <v>80390</v>
      </c>
      <c r="E219" t="s">
        <v>150</v>
      </c>
      <c r="G219">
        <v>3700</v>
      </c>
    </row>
    <row r="220" spans="1:10">
      <c r="A220" s="1">
        <v>41318</v>
      </c>
      <c r="B220">
        <v>81260</v>
      </c>
      <c r="C220" s="1">
        <v>41318</v>
      </c>
      <c r="D220">
        <v>81160</v>
      </c>
      <c r="E220" t="s">
        <v>7</v>
      </c>
      <c r="G220">
        <v>-6800</v>
      </c>
    </row>
    <row r="221" spans="1:10">
      <c r="A221" s="1">
        <v>41332</v>
      </c>
      <c r="B221">
        <v>78490</v>
      </c>
      <c r="C221" s="1">
        <v>41332</v>
      </c>
      <c r="D221">
        <v>78810</v>
      </c>
      <c r="E221" t="s">
        <v>150</v>
      </c>
      <c r="G221">
        <v>-17800</v>
      </c>
    </row>
    <row r="222" spans="1:10">
      <c r="A222" s="1">
        <v>41346</v>
      </c>
      <c r="B222">
        <v>78840</v>
      </c>
      <c r="C222" s="1">
        <v>41346</v>
      </c>
      <c r="D222">
        <v>78940</v>
      </c>
      <c r="E222" t="s">
        <v>7</v>
      </c>
      <c r="G222">
        <v>3200</v>
      </c>
    </row>
    <row r="223" spans="1:10">
      <c r="A223" s="1">
        <v>41347</v>
      </c>
      <c r="B223">
        <v>77310</v>
      </c>
      <c r="C223" s="1">
        <v>41347</v>
      </c>
      <c r="D223">
        <v>77500</v>
      </c>
      <c r="E223" t="s">
        <v>150</v>
      </c>
      <c r="G223">
        <v>-11300</v>
      </c>
    </row>
    <row r="224" spans="1:10">
      <c r="A224" s="1">
        <v>41403</v>
      </c>
      <c r="B224">
        <v>275</v>
      </c>
      <c r="C224" s="1">
        <v>41407</v>
      </c>
      <c r="D224">
        <v>295.8</v>
      </c>
      <c r="E224" t="s">
        <v>7</v>
      </c>
      <c r="G224">
        <v>102200</v>
      </c>
    </row>
    <row r="225" spans="1:7">
      <c r="A225" s="1">
        <v>41411</v>
      </c>
      <c r="B225">
        <v>278</v>
      </c>
      <c r="C225" s="1">
        <v>41411</v>
      </c>
      <c r="D225">
        <v>280</v>
      </c>
      <c r="E225" t="s">
        <v>7</v>
      </c>
      <c r="G225">
        <v>8200</v>
      </c>
    </row>
    <row r="226" spans="1:7">
      <c r="A226" s="1">
        <v>41417</v>
      </c>
      <c r="B226">
        <v>16000</v>
      </c>
      <c r="C226" s="1">
        <v>41417</v>
      </c>
      <c r="D226">
        <v>15700</v>
      </c>
      <c r="E226" t="s">
        <v>7</v>
      </c>
      <c r="G226">
        <v>-31000</v>
      </c>
    </row>
    <row r="227" spans="1:7">
      <c r="A227" s="1">
        <v>41417</v>
      </c>
      <c r="B227">
        <v>15970</v>
      </c>
      <c r="C227" s="1">
        <v>41417</v>
      </c>
      <c r="D227">
        <v>15675</v>
      </c>
      <c r="E227" t="s">
        <v>7</v>
      </c>
      <c r="G227">
        <v>-30500</v>
      </c>
    </row>
    <row r="228" spans="1:7">
      <c r="A228" s="1">
        <v>41446</v>
      </c>
      <c r="B228">
        <v>71660</v>
      </c>
      <c r="C228" s="1">
        <v>41449</v>
      </c>
      <c r="D228">
        <v>71050</v>
      </c>
      <c r="E228" t="s">
        <v>70</v>
      </c>
      <c r="G228">
        <v>28700</v>
      </c>
    </row>
    <row r="229" spans="1:7">
      <c r="A229" s="1">
        <v>41473</v>
      </c>
      <c r="B229">
        <v>243</v>
      </c>
      <c r="C229" s="1">
        <v>41474</v>
      </c>
      <c r="D229">
        <v>253.1</v>
      </c>
      <c r="E229" t="s">
        <v>7</v>
      </c>
      <c r="G229">
        <v>48700</v>
      </c>
    </row>
    <row r="230" spans="1:7">
      <c r="A230" s="1">
        <v>41485</v>
      </c>
      <c r="B230">
        <v>74000</v>
      </c>
      <c r="C230" s="1">
        <v>41486</v>
      </c>
      <c r="D230">
        <v>73650</v>
      </c>
      <c r="E230" t="s">
        <v>7</v>
      </c>
      <c r="G230">
        <v>-19300</v>
      </c>
    </row>
    <row r="231" spans="1:7">
      <c r="A231" s="1">
        <v>41486</v>
      </c>
      <c r="B231">
        <v>73900</v>
      </c>
      <c r="C231" s="1">
        <v>41486</v>
      </c>
      <c r="D231">
        <v>73750</v>
      </c>
      <c r="E231" t="s">
        <v>70</v>
      </c>
      <c r="G231">
        <v>5700</v>
      </c>
    </row>
    <row r="232" spans="1:7">
      <c r="A232" s="1">
        <v>41486</v>
      </c>
      <c r="B232">
        <v>240.5</v>
      </c>
      <c r="C232" s="1">
        <v>41486</v>
      </c>
      <c r="D232">
        <v>243.5</v>
      </c>
      <c r="E232" t="s">
        <v>179</v>
      </c>
      <c r="G232">
        <v>-16800</v>
      </c>
    </row>
    <row r="233" spans="1:7">
      <c r="A233" s="1">
        <v>41487</v>
      </c>
      <c r="B233">
        <v>242.8</v>
      </c>
      <c r="C233" s="1">
        <v>41488</v>
      </c>
      <c r="D233">
        <v>249</v>
      </c>
      <c r="E233" t="s">
        <v>179</v>
      </c>
      <c r="G233">
        <v>-32800</v>
      </c>
    </row>
    <row r="234" spans="1:7">
      <c r="A234" s="1">
        <v>41488</v>
      </c>
      <c r="B234">
        <v>75340</v>
      </c>
      <c r="C234" s="1">
        <v>41488</v>
      </c>
      <c r="D234">
        <v>74860</v>
      </c>
      <c r="E234" t="s">
        <v>174</v>
      </c>
      <c r="G234">
        <v>22200</v>
      </c>
    </row>
    <row r="235" spans="1:7">
      <c r="A235" s="1">
        <v>41502</v>
      </c>
      <c r="B235">
        <v>263</v>
      </c>
      <c r="C235" s="1">
        <v>41502</v>
      </c>
      <c r="D235">
        <v>268</v>
      </c>
      <c r="E235" t="s">
        <v>179</v>
      </c>
      <c r="G235">
        <v>-26800</v>
      </c>
    </row>
    <row r="236" spans="1:7">
      <c r="A236" s="1">
        <v>41507</v>
      </c>
      <c r="B236">
        <v>73900</v>
      </c>
      <c r="C236" s="1">
        <v>41507</v>
      </c>
      <c r="D236">
        <v>74040</v>
      </c>
      <c r="E236" t="s">
        <v>174</v>
      </c>
      <c r="G236">
        <v>5200</v>
      </c>
    </row>
    <row r="237" spans="1:7">
      <c r="A237" s="1">
        <v>41516</v>
      </c>
      <c r="B237">
        <v>270</v>
      </c>
      <c r="C237" s="1">
        <v>41519</v>
      </c>
      <c r="D237">
        <v>273</v>
      </c>
      <c r="E237" t="s">
        <v>174</v>
      </c>
      <c r="G237">
        <v>13200</v>
      </c>
    </row>
    <row r="238" spans="1:7">
      <c r="A238" s="1">
        <v>41528</v>
      </c>
      <c r="B238">
        <v>76980</v>
      </c>
      <c r="C238" s="1">
        <v>41528</v>
      </c>
      <c r="D238">
        <v>76790</v>
      </c>
      <c r="E238" t="s">
        <v>33</v>
      </c>
      <c r="G238">
        <v>-11300</v>
      </c>
    </row>
    <row r="239" spans="1:7">
      <c r="A239" s="1">
        <v>41528</v>
      </c>
      <c r="B239">
        <v>76960</v>
      </c>
      <c r="C239" s="1">
        <v>41528</v>
      </c>
      <c r="D239">
        <v>76990</v>
      </c>
      <c r="E239" t="s">
        <v>33</v>
      </c>
      <c r="G239">
        <v>-300</v>
      </c>
    </row>
    <row r="240" spans="1:7">
      <c r="A240" s="1">
        <v>41529</v>
      </c>
      <c r="B240">
        <v>76920</v>
      </c>
      <c r="C240" s="1">
        <v>41529</v>
      </c>
      <c r="D240">
        <v>76600</v>
      </c>
      <c r="E240" t="s">
        <v>33</v>
      </c>
      <c r="G240">
        <v>-17800</v>
      </c>
    </row>
    <row r="241" spans="1:10">
      <c r="A241" s="1">
        <v>41544</v>
      </c>
      <c r="B241">
        <v>270.2</v>
      </c>
      <c r="C241" s="1">
        <v>41547</v>
      </c>
      <c r="D241">
        <v>267.5</v>
      </c>
      <c r="E241" t="s">
        <v>180</v>
      </c>
      <c r="G241">
        <v>11900</v>
      </c>
    </row>
    <row r="242" spans="1:10">
      <c r="A242" s="6">
        <v>41556</v>
      </c>
      <c r="B242" s="7">
        <v>265</v>
      </c>
      <c r="C242" s="6">
        <v>41557</v>
      </c>
      <c r="D242" s="7">
        <v>260</v>
      </c>
      <c r="E242" s="7" t="s">
        <v>182</v>
      </c>
      <c r="F242" s="7"/>
      <c r="G242" s="7">
        <v>23400</v>
      </c>
    </row>
    <row r="243" spans="1:10">
      <c r="A243" s="6">
        <v>41564</v>
      </c>
      <c r="B243">
        <v>266</v>
      </c>
      <c r="C243" s="6">
        <v>41564</v>
      </c>
      <c r="D243">
        <v>270</v>
      </c>
      <c r="E243" t="s">
        <v>184</v>
      </c>
      <c r="G243">
        <v>-21600</v>
      </c>
    </row>
    <row r="244" spans="1:10">
      <c r="A244" s="6">
        <v>41634</v>
      </c>
      <c r="B244">
        <v>275</v>
      </c>
      <c r="C244" s="6">
        <v>41635</v>
      </c>
      <c r="D244">
        <v>276</v>
      </c>
      <c r="E244" t="s">
        <v>185</v>
      </c>
      <c r="G244">
        <v>3400</v>
      </c>
    </row>
    <row r="245" spans="1:10">
      <c r="A245" t="s">
        <v>186</v>
      </c>
      <c r="I245">
        <v>19035</v>
      </c>
      <c r="J245" s="5" t="s">
        <v>187</v>
      </c>
    </row>
    <row r="246" spans="1:10">
      <c r="A246" s="1">
        <v>41687</v>
      </c>
      <c r="B246">
        <v>80800</v>
      </c>
      <c r="C246" s="1">
        <v>41687</v>
      </c>
      <c r="D246">
        <v>81100</v>
      </c>
      <c r="E246" t="s">
        <v>7</v>
      </c>
      <c r="G246">
        <v>8900</v>
      </c>
    </row>
    <row r="247" spans="1:10">
      <c r="A247" s="1">
        <v>41691</v>
      </c>
      <c r="B247">
        <v>227</v>
      </c>
      <c r="C247" s="1">
        <v>41694</v>
      </c>
      <c r="D247">
        <v>221.1</v>
      </c>
      <c r="E247" t="s">
        <v>203</v>
      </c>
      <c r="G247">
        <v>-31100</v>
      </c>
    </row>
    <row r="248" spans="1:10">
      <c r="A248" t="s">
        <v>230</v>
      </c>
      <c r="I248">
        <v>-5328</v>
      </c>
      <c r="J248" s="5" t="s">
        <v>231</v>
      </c>
    </row>
    <row r="250" spans="1:10">
      <c r="A250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>
      <selection activeCell="O12" sqref="O12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9" width="12.625" customWidth="1"/>
    <col min="10" max="10" width="10.5" customWidth="1"/>
    <col min="11" max="11" width="12.375" customWidth="1"/>
    <col min="12" max="12" width="10.375" customWidth="1"/>
    <col min="13" max="13" width="10.5" customWidth="1"/>
    <col min="15" max="15" width="12.125" customWidth="1"/>
    <col min="16" max="16" width="12.75" customWidth="1"/>
  </cols>
  <sheetData>
    <row r="1" spans="1:16">
      <c r="A1" t="s">
        <v>244</v>
      </c>
      <c r="B1" t="s">
        <v>245</v>
      </c>
      <c r="C1" t="s">
        <v>269</v>
      </c>
      <c r="D1" t="s">
        <v>284</v>
      </c>
      <c r="E1" t="s">
        <v>292</v>
      </c>
      <c r="F1" t="s">
        <v>285</v>
      </c>
      <c r="G1" t="s">
        <v>291</v>
      </c>
      <c r="H1" t="s">
        <v>293</v>
      </c>
      <c r="I1" t="s">
        <v>290</v>
      </c>
      <c r="J1" t="s">
        <v>317</v>
      </c>
      <c r="K1" t="s">
        <v>318</v>
      </c>
      <c r="L1" t="s">
        <v>288</v>
      </c>
      <c r="M1" t="s">
        <v>289</v>
      </c>
      <c r="N1" t="s">
        <v>283</v>
      </c>
      <c r="O1" t="s">
        <v>310</v>
      </c>
      <c r="P1" t="s">
        <v>311</v>
      </c>
    </row>
    <row r="2" spans="1:16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f>B2-J2-K2</f>
        <v>23983</v>
      </c>
      <c r="J2">
        <v>6000</v>
      </c>
      <c r="K2">
        <v>0</v>
      </c>
      <c r="L2">
        <f>(B2/E2)*100</f>
        <v>149.91499999999999</v>
      </c>
      <c r="M2">
        <f>(B2/(E2+G2))*100</f>
        <v>149.91499999999999</v>
      </c>
      <c r="N2">
        <f>(B2/D2)*10</f>
        <v>14.9915</v>
      </c>
      <c r="O2">
        <f>(E2/D2)*10</f>
        <v>10</v>
      </c>
      <c r="P2">
        <f>((E2+B2-J2-K2)/D2)*10</f>
        <v>21.991499999999998</v>
      </c>
    </row>
    <row r="3" spans="1:16">
      <c r="A3" s="11" t="s">
        <v>247</v>
      </c>
      <c r="B3">
        <v>20086</v>
      </c>
      <c r="C3">
        <f>C2+B3</f>
        <v>50069</v>
      </c>
      <c r="D3">
        <v>20000</v>
      </c>
      <c r="E3">
        <f>E2+B2+F2-J2-K2</f>
        <v>43983</v>
      </c>
      <c r="F3">
        <v>40000</v>
      </c>
      <c r="G3">
        <v>0</v>
      </c>
      <c r="H3">
        <f t="shared" ref="H3:H7" si="0">G3/(E3+G3)*100</f>
        <v>0</v>
      </c>
      <c r="I3">
        <f>I2+B3-J3-K3</f>
        <v>44069</v>
      </c>
      <c r="J3">
        <v>0</v>
      </c>
      <c r="K3">
        <v>0</v>
      </c>
      <c r="L3">
        <f t="shared" ref="L3:L7" si="1">(B3/E3)*100</f>
        <v>45.667644317122523</v>
      </c>
      <c r="M3">
        <f t="shared" ref="M3:M7" si="2">(B3/(E3+G3))*100</f>
        <v>45.667644317122523</v>
      </c>
      <c r="N3">
        <f t="shared" ref="N3:N7" si="3">(B3/D3)*10</f>
        <v>10.042999999999999</v>
      </c>
      <c r="O3">
        <f t="shared" ref="O3:O7" si="4">(E3/D3)*10</f>
        <v>21.991499999999998</v>
      </c>
      <c r="P3">
        <f t="shared" ref="P3:P6" si="5">((E3+B3-J3-K3)/D3)*10</f>
        <v>32.034500000000001</v>
      </c>
    </row>
    <row r="4" spans="1:16">
      <c r="A4" s="11" t="s">
        <v>248</v>
      </c>
      <c r="B4">
        <v>-17592</v>
      </c>
      <c r="C4">
        <f>C3+B4</f>
        <v>32477</v>
      </c>
      <c r="D4">
        <v>60000</v>
      </c>
      <c r="E4">
        <f>E3+B3+F3-J3-K3</f>
        <v>104069</v>
      </c>
      <c r="F4">
        <v>80000</v>
      </c>
      <c r="G4">
        <v>0</v>
      </c>
      <c r="H4">
        <f t="shared" si="0"/>
        <v>0</v>
      </c>
      <c r="I4">
        <f t="shared" ref="I4:I7" si="6">I3+B4-J4-K4</f>
        <v>26477</v>
      </c>
      <c r="J4">
        <v>0</v>
      </c>
      <c r="K4">
        <v>0</v>
      </c>
      <c r="L4">
        <f t="shared" si="1"/>
        <v>-16.904169349181792</v>
      </c>
      <c r="M4">
        <f t="shared" si="2"/>
        <v>-16.904169349181792</v>
      </c>
      <c r="N4">
        <f t="shared" si="3"/>
        <v>-2.9320000000000004</v>
      </c>
      <c r="O4">
        <f t="shared" si="4"/>
        <v>17.344833333333334</v>
      </c>
      <c r="P4">
        <f t="shared" si="5"/>
        <v>14.412833333333332</v>
      </c>
    </row>
    <row r="5" spans="1:16">
      <c r="A5" s="11" t="s">
        <v>249</v>
      </c>
      <c r="B5">
        <v>37434</v>
      </c>
      <c r="C5">
        <f>C4+B5</f>
        <v>69911</v>
      </c>
      <c r="D5">
        <v>140000</v>
      </c>
      <c r="E5">
        <f>E4+B4+F4-J4-K4</f>
        <v>166477</v>
      </c>
      <c r="F5">
        <v>560000</v>
      </c>
      <c r="G5">
        <v>600000</v>
      </c>
      <c r="H5">
        <f t="shared" si="0"/>
        <v>78.280235414761307</v>
      </c>
      <c r="I5">
        <f t="shared" si="6"/>
        <v>63911</v>
      </c>
      <c r="J5">
        <v>0</v>
      </c>
      <c r="K5">
        <v>0</v>
      </c>
      <c r="L5">
        <f t="shared" si="1"/>
        <v>22.485989055545211</v>
      </c>
      <c r="M5">
        <f t="shared" si="2"/>
        <v>4.8839038875269578</v>
      </c>
      <c r="N5">
        <f t="shared" si="3"/>
        <v>2.6738571428571429</v>
      </c>
      <c r="O5">
        <f t="shared" si="4"/>
        <v>11.891214285714288</v>
      </c>
      <c r="P5">
        <f t="shared" si="5"/>
        <v>14.565071428571429</v>
      </c>
    </row>
    <row r="6" spans="1:16">
      <c r="A6" s="11" t="s">
        <v>250</v>
      </c>
      <c r="B6">
        <v>327767</v>
      </c>
      <c r="C6">
        <f>C5+B6</f>
        <v>397678</v>
      </c>
      <c r="D6">
        <v>700000</v>
      </c>
      <c r="E6">
        <f>E5+B5+F5-J5-K5</f>
        <v>763911</v>
      </c>
      <c r="F6">
        <v>790000</v>
      </c>
      <c r="G6">
        <v>800000</v>
      </c>
      <c r="H6">
        <f t="shared" si="0"/>
        <v>51.153806066969288</v>
      </c>
      <c r="I6">
        <f t="shared" si="6"/>
        <v>391678</v>
      </c>
      <c r="J6">
        <v>0</v>
      </c>
      <c r="K6">
        <v>0</v>
      </c>
      <c r="L6">
        <f t="shared" si="1"/>
        <v>42.906438053647612</v>
      </c>
      <c r="M6">
        <f t="shared" si="2"/>
        <v>20.958161941440402</v>
      </c>
      <c r="N6">
        <f t="shared" si="3"/>
        <v>4.6823857142857142</v>
      </c>
      <c r="O6">
        <f t="shared" si="4"/>
        <v>10.913014285714286</v>
      </c>
      <c r="P6">
        <f t="shared" si="5"/>
        <v>15.5954</v>
      </c>
    </row>
    <row r="7" spans="1:16">
      <c r="A7" s="11" t="s">
        <v>286</v>
      </c>
      <c r="B7">
        <v>202006</v>
      </c>
      <c r="C7">
        <f>C6+B7</f>
        <v>599684</v>
      </c>
      <c r="D7">
        <v>1471250</v>
      </c>
      <c r="E7">
        <f>E6+B6+F6-J6-K6</f>
        <v>1881678</v>
      </c>
      <c r="G7">
        <v>1963541</v>
      </c>
      <c r="H7">
        <f t="shared" si="0"/>
        <v>51.064477731957524</v>
      </c>
      <c r="I7">
        <f t="shared" si="6"/>
        <v>593684</v>
      </c>
      <c r="J7">
        <v>0</v>
      </c>
      <c r="K7">
        <v>0</v>
      </c>
      <c r="L7">
        <f t="shared" si="1"/>
        <v>10.735418068341129</v>
      </c>
      <c r="M7">
        <f t="shared" si="2"/>
        <v>5.2534328994005284</v>
      </c>
      <c r="N7">
        <f t="shared" si="3"/>
        <v>1.3730229396771454</v>
      </c>
      <c r="O7">
        <f t="shared" si="4"/>
        <v>12.789655055225149</v>
      </c>
      <c r="P7" s="12">
        <f>((E7+B7-J7-K7+I11)/D7)*10</f>
        <v>20.959619371282923</v>
      </c>
    </row>
    <row r="9" spans="1:16">
      <c r="K9" t="s">
        <v>319</v>
      </c>
    </row>
    <row r="10" spans="1:16">
      <c r="I10" t="s">
        <v>312</v>
      </c>
      <c r="K10" t="s">
        <v>320</v>
      </c>
      <c r="L10" t="s">
        <v>321</v>
      </c>
      <c r="M10" t="s">
        <v>318</v>
      </c>
    </row>
    <row r="11" spans="1:16">
      <c r="I11">
        <v>1000000</v>
      </c>
      <c r="K11">
        <v>2010</v>
      </c>
      <c r="L11">
        <f>J2/(D2/10)</f>
        <v>3</v>
      </c>
      <c r="M11">
        <f>K2/(D2/10)</f>
        <v>0</v>
      </c>
    </row>
    <row r="12" spans="1:16">
      <c r="K12">
        <v>2011</v>
      </c>
      <c r="L12">
        <f t="shared" ref="L12:L16" si="7">J3/(D3/10)</f>
        <v>0</v>
      </c>
      <c r="M12">
        <f t="shared" ref="M12:M16" si="8">K3/(D3/10)</f>
        <v>0</v>
      </c>
    </row>
    <row r="13" spans="1:16">
      <c r="K13">
        <v>2012</v>
      </c>
      <c r="L13">
        <f t="shared" si="7"/>
        <v>0</v>
      </c>
      <c r="M13">
        <f t="shared" si="8"/>
        <v>0</v>
      </c>
    </row>
    <row r="14" spans="1:16">
      <c r="K14">
        <v>2013</v>
      </c>
      <c r="L14">
        <f t="shared" si="7"/>
        <v>0</v>
      </c>
      <c r="M14">
        <f t="shared" si="8"/>
        <v>0</v>
      </c>
    </row>
    <row r="15" spans="1:16">
      <c r="K15">
        <v>2014</v>
      </c>
      <c r="L15">
        <f t="shared" si="7"/>
        <v>0</v>
      </c>
      <c r="M15">
        <f t="shared" si="8"/>
        <v>0</v>
      </c>
    </row>
    <row r="16" spans="1:16">
      <c r="K16">
        <v>2015</v>
      </c>
      <c r="L16">
        <f t="shared" si="7"/>
        <v>0</v>
      </c>
      <c r="M16">
        <f t="shared" si="8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E2" sqref="E2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297</v>
      </c>
      <c r="C1" t="s">
        <v>302</v>
      </c>
      <c r="D1" t="s">
        <v>301</v>
      </c>
      <c r="E1" t="s">
        <v>298</v>
      </c>
      <c r="F1" t="s">
        <v>305</v>
      </c>
      <c r="G1" t="s">
        <v>304</v>
      </c>
    </row>
    <row r="2" spans="1:7">
      <c r="A2" s="1">
        <v>40179</v>
      </c>
      <c r="B2" t="s">
        <v>299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300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299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300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299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300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299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300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299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300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303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2015-03-23T06:07:28Z</dcterms:modified>
</cp:coreProperties>
</file>