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30" yWindow="150" windowWidth="7710" windowHeight="7545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4519"/>
</workbook>
</file>

<file path=xl/calcChain.xml><?xml version="1.0" encoding="utf-8"?>
<calcChain xmlns="http://schemas.openxmlformats.org/spreadsheetml/2006/main"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 s="1"/>
  <c r="C5" s="1"/>
  <c r="C6" s="1"/>
  <c r="C7" s="1"/>
  <c r="I138" i="1"/>
  <c r="I137"/>
  <c r="F3" i="6"/>
  <c r="F4"/>
  <c r="F5"/>
  <c r="F6"/>
  <c r="F7"/>
  <c r="F8"/>
  <c r="F9"/>
  <c r="F10"/>
  <c r="F11"/>
  <c r="F12"/>
  <c r="F2"/>
  <c r="G12"/>
  <c r="E12"/>
  <c r="E3"/>
  <c r="E4"/>
  <c r="E5"/>
  <c r="E6"/>
  <c r="E7"/>
  <c r="E8"/>
  <c r="E9"/>
  <c r="E10"/>
  <c r="E11"/>
  <c r="E2"/>
  <c r="I131" i="1"/>
  <c r="I130"/>
  <c r="I129"/>
  <c r="I125"/>
  <c r="I126"/>
  <c r="I127"/>
  <c r="I128"/>
  <c r="I124"/>
  <c r="H7" i="5"/>
  <c r="H3"/>
  <c r="H4"/>
  <c r="H5"/>
  <c r="H6"/>
  <c r="H2"/>
  <c r="L7"/>
  <c r="K7"/>
  <c r="J7"/>
  <c r="K3"/>
  <c r="K4"/>
  <c r="K5"/>
  <c r="K6"/>
  <c r="K2"/>
  <c r="J3"/>
  <c r="J4"/>
  <c r="J5"/>
  <c r="J6"/>
  <c r="J2"/>
  <c r="L3"/>
  <c r="L4"/>
  <c r="L5"/>
  <c r="L6"/>
  <c r="L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</calcChain>
</file>

<file path=xl/sharedStrings.xml><?xml version="1.0" encoding="utf-8"?>
<sst xmlns="http://schemas.openxmlformats.org/spreadsheetml/2006/main" count="695" uniqueCount="310">
  <si>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</si>
  <si>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</si>
  <si>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</si>
  <si>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</si>
  <si>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</si>
  <si>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</si>
  <si>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</si>
  <si>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</si>
  <si>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</si>
  <si>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</si>
  <si>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</si>
  <si>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</si>
  <si>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</si>
  <si>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</si>
  <si>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</si>
  <si>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</si>
  <si>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</si>
  <si>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</si>
  <si>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</si>
  <si>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</si>
  <si>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</si>
  <si>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</si>
  <si>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</si>
  <si>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</si>
  <si>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</si>
  <si>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</si>
  <si>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</si>
  <si>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</si>
  <si>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</si>
  <si>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</si>
  <si>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</si>
  <si>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</si>
  <si>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</si>
  <si>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</si>
  <si>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</si>
  <si>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</si>
  <si>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</si>
  <si>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</si>
  <si>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</si>
  <si>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</si>
  <si>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</si>
  <si>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</si>
  <si>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</si>
  <si>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</si>
  <si>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</si>
  <si>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</si>
  <si>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</si>
  <si>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</si>
  <si>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</si>
  <si>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</si>
  <si>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</si>
  <si>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</si>
  <si>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</si>
  <si>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</si>
  <si>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</si>
  <si>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</si>
  <si>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</si>
  <si>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</si>
  <si>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</si>
  <si>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</si>
  <si>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</si>
  <si>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</si>
  <si>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</si>
  <si>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</si>
  <si>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</si>
  <si>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</si>
  <si>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</si>
  <si>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</si>
  <si>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</si>
  <si>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</si>
  <si>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</si>
  <si>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</si>
  <si>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</si>
  <si>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</si>
  <si>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</si>
  <si>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</si>
  <si>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</si>
  <si>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</si>
  <si>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</si>
  <si>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</si>
  <si>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</si>
  <si>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</si>
  <si>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</si>
  <si>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</si>
  <si>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</si>
  <si>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</si>
  <si>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</si>
  <si>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</si>
  <si>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</si>
  <si>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</si>
  <si>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</si>
  <si>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</si>
  <si>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</si>
  <si>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</si>
  <si>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</si>
  <si>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</si>
  <si>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</si>
  <si>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</si>
  <si>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</si>
  <si>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</si>
  <si>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</si>
  <si>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</si>
  <si>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</si>
  <si>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</si>
  <si>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</si>
  <si>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</si>
  <si>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</si>
  <si>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</si>
  <si>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</si>
  <si>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</si>
  <si>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</si>
  <si>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</si>
  <si>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</si>
  <si>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</si>
  <si>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</si>
  <si>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</si>
  <si>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</si>
  <si>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</si>
  <si>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</si>
  <si>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</si>
  <si>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</si>
  <si>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</si>
  <si>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</si>
  <si>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</si>
  <si>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</si>
  <si>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</si>
  <si>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</si>
  <si>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</si>
  <si>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</si>
  <si>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</si>
  <si>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</si>
  <si>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</si>
  <si>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</si>
  <si>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</si>
  <si>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</si>
  <si>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</si>
  <si>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</si>
  <si>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</si>
  <si>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</si>
  <si>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</si>
  <si>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</si>
  <si>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</si>
  <si>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</si>
  <si>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</si>
  <si>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</si>
  <si>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</si>
  <si>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</si>
  <si>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</si>
  <si>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</si>
  <si>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</si>
  <si>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</si>
  <si>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</si>
  <si>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</si>
  <si>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</si>
  <si>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</si>
  <si>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</si>
  <si>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</si>
  <si>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</si>
  <si>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</si>
  <si>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</si>
  <si>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</si>
  <si>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</si>
  <si>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</si>
  <si>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</si>
  <si>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</si>
  <si>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</si>
  <si>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</si>
  <si>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</si>
  <si>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</si>
  <si>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</si>
  <si>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</si>
  <si>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</si>
  <si>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</si>
  <si>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</si>
  <si>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</si>
  <si>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</si>
  <si>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</si>
  <si>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</si>
  <si>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</si>
  <si>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</si>
  <si>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</si>
  <si>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</si>
  <si>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</si>
  <si>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</si>
  <si>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</si>
  <si>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</si>
  <si>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</si>
  <si>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</si>
  <si>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</si>
  <si>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</si>
  <si>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</si>
  <si>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</si>
  <si>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</si>
  <si>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</si>
  <si>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</si>
  <si>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</si>
  <si>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</si>
  <si>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</si>
  <si>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</si>
  <si>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</si>
  <si>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</si>
  <si>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</si>
  <si>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</si>
  <si>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</si>
  <si>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</si>
  <si>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</si>
  <si>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</si>
  <si>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</si>
  <si>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</si>
  <si>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</si>
  <si>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</si>
  <si>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</si>
  <si>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</si>
  <si>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</si>
  <si>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</si>
  <si>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</si>
  <si>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</si>
  <si>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</si>
  <si>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</si>
  <si>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</si>
  <si>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</si>
  <si>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</si>
  <si>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</si>
  <si>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</si>
  <si>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</si>
  <si>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</si>
  <si>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</si>
  <si>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</si>
  <si>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</si>
  <si>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</si>
  <si>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</si>
  <si>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</si>
  <si>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</si>
  <si>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</si>
  <si>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</si>
  <si>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</si>
  <si>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</si>
  <si>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</si>
  <si>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</si>
  <si>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</si>
  <si>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</si>
  <si>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</si>
  <si>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</si>
  <si>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</si>
  <si>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</si>
  <si>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</si>
  <si>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</si>
  <si>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</si>
  <si>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</si>
  <si>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</si>
  <si>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</si>
  <si>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</si>
  <si>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</si>
  <si>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</si>
  <si>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</si>
  <si>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</si>
  <si>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</si>
  <si>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</si>
  <si>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</si>
  <si>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</si>
  <si>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</si>
  <si>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</si>
  <si>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</si>
  <si>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</si>
  <si>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</si>
  <si>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</si>
  <si>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</si>
  <si>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</si>
  <si>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</si>
  <si>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</si>
  <si>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</si>
  <si>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</si>
  <si>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</si>
  <si>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(6239 力成)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</si>
  <si>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</si>
  <si>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</si>
  <si>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</si>
  <si>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</si>
  <si>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國泰信貸50萬(手續3200) </t>
    <phoneticPr fontId="1" type="noConversion"/>
  </si>
  <si>
    <t xml:space="preserve">(8109 博大) 1張 </t>
    <phoneticPr fontId="1" type="noConversion"/>
  </si>
  <si>
    <t>(4912聯德)1張 (這張轉資金給老婆帳戶)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</si>
  <si>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</si>
  <si>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</si>
  <si>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</si>
  <si>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</si>
  <si>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期末增資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</si>
  <si>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</si>
  <si>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</si>
  <si>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</si>
  <si>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</si>
  <si>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</si>
  <si>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</si>
  <si>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</si>
  <si>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</si>
  <si>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</si>
  <si>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</si>
  <si>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</si>
  <si>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</si>
  <si>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</si>
  <si>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</si>
  <si>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</si>
  <si>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</si>
  <si>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</si>
  <si>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</si>
  <si>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</si>
  <si>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</si>
  <si>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</si>
  <si>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</si>
  <si>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</si>
  <si>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(4912聯德)10張 (這張轉資金給老婆帳戶)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</si>
</sst>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134764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532442</c:v>
                </c:pt>
              </c:numCache>
            </c:numRef>
          </c:val>
        </c:ser>
        <c:marker val="1"/>
        <c:axId val="121856384"/>
        <c:axId val="121857920"/>
      </c:lineChart>
      <c:catAx>
        <c:axId val="121856384"/>
        <c:scaling>
          <c:orientation val="minMax"/>
        </c:scaling>
        <c:axPos val="b"/>
        <c:tickLblPos val="nextTo"/>
        <c:crossAx val="121857920"/>
        <c:crosses val="autoZero"/>
        <c:auto val="1"/>
        <c:lblAlgn val="ctr"/>
        <c:lblOffset val="100"/>
      </c:catAx>
      <c:valAx>
        <c:axId val="121857920"/>
        <c:scaling>
          <c:orientation val="minMax"/>
        </c:scaling>
        <c:axPos val="l"/>
        <c:majorGridlines/>
        <c:numFmt formatCode="General" sourceLinked="1"/>
        <c:tickLblPos val="nextTo"/>
        <c:crossAx val="1218563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7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9"/>
  <sheetViews>
    <sheetView tabSelected="1" topLeftCell="A154" zoomScale="85" zoomScaleNormal="85" workbookViewId="0">
      <selection activeCell="G162" sqref="G162"/>
    </sheetView>
  </sheetViews>
  <sheetFormatPr defaultRowHeight="16.5"/>
  <cols>
    <col min="1" max="1" width="11.375" customWidth="1"/>
    <col min="3" max="3" width="11.2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277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282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287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279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294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295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296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275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307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274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274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308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54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279</v>
      </c>
    </row>
    <row r="155" spans="1:10" s="5" customFormat="1">
      <c r="A155" s="4">
        <v>41883</v>
      </c>
      <c r="B155">
        <v>44538</v>
      </c>
      <c r="C155" s="1"/>
      <c r="D155"/>
      <c r="E155" t="s">
        <v>7</v>
      </c>
      <c r="F155"/>
      <c r="G155"/>
      <c r="H155"/>
      <c r="I155"/>
      <c r="J155" s="5" t="s">
        <v>236</v>
      </c>
    </row>
    <row r="156" spans="1:10">
      <c r="A156" s="1">
        <v>41883</v>
      </c>
      <c r="B156">
        <v>44037</v>
      </c>
      <c r="C156" s="1"/>
      <c r="E156" t="s">
        <v>7</v>
      </c>
      <c r="J156" s="13" t="s">
        <v>272</v>
      </c>
    </row>
    <row r="157" spans="1:10" s="5" customFormat="1">
      <c r="A157" s="4">
        <v>41891</v>
      </c>
      <c r="B157">
        <v>42986</v>
      </c>
      <c r="C157" s="1"/>
      <c r="D157"/>
      <c r="E157" t="s">
        <v>7</v>
      </c>
      <c r="F157"/>
      <c r="G157"/>
      <c r="H157"/>
      <c r="I157"/>
      <c r="J157" s="5" t="s">
        <v>236</v>
      </c>
    </row>
    <row r="158" spans="1:10">
      <c r="A158" s="1">
        <v>41897</v>
      </c>
      <c r="B158">
        <v>42936</v>
      </c>
      <c r="C158" s="1"/>
      <c r="E158" t="s">
        <v>7</v>
      </c>
      <c r="J158" s="13" t="s">
        <v>272</v>
      </c>
    </row>
    <row r="159" spans="1:10">
      <c r="A159" s="1">
        <v>41899</v>
      </c>
      <c r="B159">
        <v>41936</v>
      </c>
      <c r="C159" s="1"/>
      <c r="E159" t="s">
        <v>7</v>
      </c>
      <c r="J159" s="13" t="s">
        <v>272</v>
      </c>
    </row>
    <row r="160" spans="1:10">
      <c r="A160" s="1">
        <v>41905</v>
      </c>
      <c r="B160">
        <v>39683</v>
      </c>
      <c r="C160" s="1"/>
      <c r="E160" t="s">
        <v>7</v>
      </c>
      <c r="J160" s="13" t="s">
        <v>272</v>
      </c>
    </row>
    <row r="161" spans="1:10" s="5" customFormat="1">
      <c r="A161" s="4">
        <v>42041</v>
      </c>
      <c r="B161">
        <v>38432</v>
      </c>
      <c r="C161" s="1"/>
      <c r="D161"/>
      <c r="E161" t="s">
        <v>7</v>
      </c>
      <c r="F161"/>
      <c r="G161"/>
      <c r="H161"/>
      <c r="I161"/>
      <c r="J161" s="5" t="s">
        <v>236</v>
      </c>
    </row>
    <row r="162" spans="1:10" s="5" customFormat="1">
      <c r="A162" s="4">
        <v>42046</v>
      </c>
      <c r="B162">
        <v>38182</v>
      </c>
      <c r="C162" s="1"/>
      <c r="D162"/>
      <c r="E162" t="s">
        <v>7</v>
      </c>
      <c r="F162"/>
      <c r="G162"/>
      <c r="H162"/>
      <c r="I162"/>
      <c r="J162" s="5" t="s">
        <v>236</v>
      </c>
    </row>
    <row r="163" spans="1:10">
      <c r="A163" s="1">
        <v>41883</v>
      </c>
      <c r="B163">
        <v>56448</v>
      </c>
      <c r="C163" s="1"/>
      <c r="E163" t="s">
        <v>7</v>
      </c>
      <c r="J163" s="13" t="s">
        <v>273</v>
      </c>
    </row>
    <row r="164" spans="1:10">
      <c r="A164" s="1">
        <v>41907</v>
      </c>
      <c r="B164">
        <v>55447</v>
      </c>
      <c r="C164" s="1"/>
      <c r="E164" t="s">
        <v>7</v>
      </c>
      <c r="J164" s="13" t="s">
        <v>273</v>
      </c>
    </row>
    <row r="165" spans="1:10">
      <c r="A165" s="1">
        <v>42009</v>
      </c>
      <c r="B165">
        <v>53545</v>
      </c>
      <c r="C165" s="1"/>
      <c r="E165" t="s">
        <v>7</v>
      </c>
      <c r="J165" t="s">
        <v>306</v>
      </c>
    </row>
    <row r="166" spans="1:10">
      <c r="A166" s="1">
        <v>41960</v>
      </c>
      <c r="B166">
        <v>59150</v>
      </c>
      <c r="C166" s="1"/>
      <c r="E166" t="s">
        <v>7</v>
      </c>
      <c r="J166" s="10" t="s">
        <v>270</v>
      </c>
    </row>
    <row r="167" spans="1:10">
      <c r="A167" s="1">
        <v>41960</v>
      </c>
      <c r="B167">
        <v>59450</v>
      </c>
      <c r="C167" s="1"/>
      <c r="E167" t="s">
        <v>7</v>
      </c>
      <c r="J167" s="10" t="s">
        <v>270</v>
      </c>
    </row>
    <row r="168" spans="1:10">
      <c r="A168" s="1">
        <v>41960</v>
      </c>
      <c r="B168">
        <v>59050</v>
      </c>
      <c r="C168" s="1"/>
      <c r="E168" t="s">
        <v>7</v>
      </c>
      <c r="J168" s="10" t="s">
        <v>270</v>
      </c>
    </row>
    <row r="169" spans="1:10">
      <c r="A169" s="1">
        <v>41961</v>
      </c>
      <c r="B169">
        <v>59550</v>
      </c>
      <c r="E169" t="s">
        <v>7</v>
      </c>
      <c r="J169" s="10" t="s">
        <v>270</v>
      </c>
    </row>
    <row r="170" spans="1:10">
      <c r="A170" s="1">
        <v>41961</v>
      </c>
      <c r="B170">
        <v>59551</v>
      </c>
      <c r="E170" t="s">
        <v>7</v>
      </c>
      <c r="J170" s="10" t="s">
        <v>270</v>
      </c>
    </row>
    <row r="171" spans="1:10">
      <c r="A171" s="1">
        <v>41961</v>
      </c>
      <c r="B171">
        <v>59551</v>
      </c>
      <c r="E171" t="s">
        <v>7</v>
      </c>
      <c r="J171" s="10" t="s">
        <v>270</v>
      </c>
    </row>
    <row r="172" spans="1:10">
      <c r="A172" s="1">
        <v>41961</v>
      </c>
      <c r="B172">
        <v>59550</v>
      </c>
      <c r="E172" t="s">
        <v>7</v>
      </c>
      <c r="J172" s="10" t="s">
        <v>270</v>
      </c>
    </row>
    <row r="173" spans="1:10">
      <c r="A173" s="1">
        <v>41962</v>
      </c>
      <c r="B173">
        <v>59050</v>
      </c>
      <c r="E173" t="s">
        <v>7</v>
      </c>
      <c r="J173" s="10" t="s">
        <v>270</v>
      </c>
    </row>
    <row r="174" spans="1:10">
      <c r="A174" s="1">
        <v>41970</v>
      </c>
      <c r="B174">
        <v>63053</v>
      </c>
      <c r="E174" t="s">
        <v>7</v>
      </c>
      <c r="J174" s="10" t="s">
        <v>280</v>
      </c>
    </row>
    <row r="175" spans="1:10">
      <c r="A175" s="1">
        <v>41970</v>
      </c>
      <c r="B175">
        <v>63454</v>
      </c>
      <c r="E175" t="s">
        <v>7</v>
      </c>
      <c r="J175" s="10" t="s">
        <v>280</v>
      </c>
    </row>
    <row r="176" spans="1:10">
      <c r="A176" s="1">
        <v>41970</v>
      </c>
      <c r="B176">
        <v>63554</v>
      </c>
      <c r="E176" t="s">
        <v>7</v>
      </c>
      <c r="J176" s="10" t="s">
        <v>280</v>
      </c>
    </row>
    <row r="177" spans="1:10">
      <c r="A177" s="1">
        <v>41970</v>
      </c>
      <c r="B177">
        <v>63554</v>
      </c>
      <c r="E177" t="s">
        <v>7</v>
      </c>
      <c r="J177" s="10" t="s">
        <v>280</v>
      </c>
    </row>
    <row r="178" spans="1:10">
      <c r="A178" s="1">
        <v>41970</v>
      </c>
      <c r="B178">
        <v>64555</v>
      </c>
      <c r="E178" t="s">
        <v>7</v>
      </c>
      <c r="J178" s="10" t="s">
        <v>280</v>
      </c>
    </row>
    <row r="179" spans="1:10" ht="15.75" customHeight="1">
      <c r="A179" s="1">
        <v>41970</v>
      </c>
      <c r="B179">
        <v>64555</v>
      </c>
      <c r="E179" t="s">
        <v>7</v>
      </c>
      <c r="J179" s="10" t="s">
        <v>280</v>
      </c>
    </row>
    <row r="180" spans="1:10">
      <c r="A180" s="1">
        <v>41997</v>
      </c>
      <c r="B180">
        <v>63554</v>
      </c>
      <c r="E180" t="s">
        <v>7</v>
      </c>
      <c r="J180" s="10" t="s">
        <v>280</v>
      </c>
    </row>
    <row r="181" spans="1:10">
      <c r="A181" s="1">
        <v>41997</v>
      </c>
      <c r="B181">
        <v>63554</v>
      </c>
      <c r="E181" t="s">
        <v>7</v>
      </c>
      <c r="J181" s="10" t="s">
        <v>280</v>
      </c>
    </row>
    <row r="182" spans="1:10">
      <c r="A182" s="1">
        <v>41984</v>
      </c>
      <c r="B182">
        <v>64054</v>
      </c>
      <c r="C182" s="1"/>
      <c r="E182" t="s">
        <v>7</v>
      </c>
      <c r="J182" t="s">
        <v>221</v>
      </c>
    </row>
    <row r="183" spans="1:10">
      <c r="A183" s="1">
        <v>41984</v>
      </c>
      <c r="B183">
        <v>64054</v>
      </c>
      <c r="C183" s="1"/>
      <c r="E183" t="s">
        <v>7</v>
      </c>
      <c r="J183" t="s">
        <v>221</v>
      </c>
    </row>
    <row r="184" spans="1:10">
      <c r="A184" s="1">
        <v>41984</v>
      </c>
      <c r="B184">
        <v>63854</v>
      </c>
      <c r="C184" s="1"/>
      <c r="E184" t="s">
        <v>7</v>
      </c>
      <c r="J184" t="s">
        <v>221</v>
      </c>
    </row>
    <row r="185" spans="1:10">
      <c r="A185" s="1">
        <v>41989</v>
      </c>
      <c r="B185">
        <v>62853</v>
      </c>
      <c r="C185" s="1"/>
      <c r="E185" t="s">
        <v>7</v>
      </c>
      <c r="J185" t="s">
        <v>221</v>
      </c>
    </row>
    <row r="186" spans="1:10">
      <c r="A186" s="1">
        <v>42002</v>
      </c>
      <c r="B186">
        <v>64455</v>
      </c>
      <c r="E186" t="s">
        <v>7</v>
      </c>
      <c r="J186" s="10" t="s">
        <v>280</v>
      </c>
    </row>
    <row r="187" spans="1:10">
      <c r="A187" s="1">
        <v>42002</v>
      </c>
      <c r="B187">
        <v>64455</v>
      </c>
      <c r="E187" t="s">
        <v>7</v>
      </c>
      <c r="J187" s="10" t="s">
        <v>280</v>
      </c>
    </row>
    <row r="188" spans="1:10">
      <c r="A188" s="1">
        <v>42002</v>
      </c>
      <c r="B188">
        <v>64354</v>
      </c>
      <c r="E188" t="s">
        <v>7</v>
      </c>
      <c r="J188" s="10" t="s">
        <v>280</v>
      </c>
    </row>
    <row r="189" spans="1:10">
      <c r="A189" s="1">
        <v>42003</v>
      </c>
      <c r="B189">
        <v>64354</v>
      </c>
      <c r="E189" t="s">
        <v>7</v>
      </c>
      <c r="J189" s="10" t="s">
        <v>280</v>
      </c>
    </row>
    <row r="190" spans="1:10">
      <c r="A190" s="1">
        <v>42013</v>
      </c>
      <c r="B190">
        <v>65155</v>
      </c>
      <c r="E190" t="s">
        <v>7</v>
      </c>
      <c r="J190" s="10" t="s">
        <v>280</v>
      </c>
    </row>
    <row r="191" spans="1:10">
      <c r="A191" s="1">
        <v>42013</v>
      </c>
      <c r="B191">
        <v>65156</v>
      </c>
      <c r="E191" t="s">
        <v>7</v>
      </c>
      <c r="J191" s="10" t="s">
        <v>280</v>
      </c>
    </row>
    <row r="192" spans="1:10">
      <c r="A192" s="1">
        <v>42020</v>
      </c>
      <c r="B192">
        <v>68758</v>
      </c>
      <c r="E192" t="s">
        <v>7</v>
      </c>
      <c r="J192" s="10" t="s">
        <v>280</v>
      </c>
    </row>
    <row r="193" spans="1:10">
      <c r="A193" s="1">
        <v>42020</v>
      </c>
      <c r="B193">
        <v>68358</v>
      </c>
      <c r="E193" t="s">
        <v>7</v>
      </c>
      <c r="J193" s="10" t="s">
        <v>280</v>
      </c>
    </row>
    <row r="194" spans="1:10">
      <c r="A194" s="1">
        <v>42032</v>
      </c>
      <c r="B194">
        <v>68458</v>
      </c>
      <c r="E194" t="s">
        <v>7</v>
      </c>
      <c r="J194" s="10" t="s">
        <v>280</v>
      </c>
    </row>
    <row r="195" spans="1:10">
      <c r="A195" s="1">
        <v>42032</v>
      </c>
      <c r="B195">
        <v>68458</v>
      </c>
      <c r="E195" t="s">
        <v>7</v>
      </c>
      <c r="J195" s="10" t="s">
        <v>280</v>
      </c>
    </row>
    <row r="196" spans="1:10">
      <c r="A196" s="1">
        <v>42032</v>
      </c>
      <c r="B196">
        <v>68958</v>
      </c>
      <c r="E196" t="s">
        <v>7</v>
      </c>
      <c r="J196" s="10" t="s">
        <v>280</v>
      </c>
    </row>
    <row r="197" spans="1:10">
      <c r="A197" s="1">
        <v>42032</v>
      </c>
      <c r="B197">
        <v>68959</v>
      </c>
      <c r="E197" t="s">
        <v>7</v>
      </c>
      <c r="J197" s="10" t="s">
        <v>280</v>
      </c>
    </row>
    <row r="198" spans="1:10">
      <c r="A198" s="1">
        <v>42033</v>
      </c>
      <c r="B198">
        <v>68258</v>
      </c>
      <c r="E198" t="s">
        <v>7</v>
      </c>
      <c r="J198" s="10" t="s">
        <v>280</v>
      </c>
    </row>
    <row r="199" spans="1:10">
      <c r="A199" s="1">
        <v>42039</v>
      </c>
      <c r="B199">
        <v>68358</v>
      </c>
      <c r="E199" t="s">
        <v>7</v>
      </c>
      <c r="J199" s="10" t="s">
        <v>280</v>
      </c>
    </row>
    <row r="200" spans="1:10">
      <c r="A200" s="1">
        <v>42039</v>
      </c>
      <c r="B200">
        <v>692491</v>
      </c>
      <c r="E200" t="s">
        <v>7</v>
      </c>
      <c r="J200" s="10" t="s">
        <v>309</v>
      </c>
    </row>
    <row r="201" spans="1:10">
      <c r="A201" s="1">
        <v>41821</v>
      </c>
      <c r="B201">
        <v>91774</v>
      </c>
      <c r="J201" t="s">
        <v>242</v>
      </c>
    </row>
    <row r="202" spans="1:10">
      <c r="A202" s="1">
        <v>41956</v>
      </c>
      <c r="J202" s="12" t="s">
        <v>276</v>
      </c>
    </row>
    <row r="203" spans="1:10">
      <c r="A203" s="1">
        <v>41964</v>
      </c>
      <c r="J203" s="12" t="s">
        <v>278</v>
      </c>
    </row>
    <row r="204" spans="1:10">
      <c r="A204" s="1">
        <v>41987</v>
      </c>
      <c r="B204">
        <v>12200</v>
      </c>
      <c r="J204" t="s">
        <v>281</v>
      </c>
    </row>
    <row r="213" spans="1:10">
      <c r="A213" s="1">
        <v>41177</v>
      </c>
      <c r="B213">
        <v>254.9</v>
      </c>
      <c r="C213" s="1">
        <v>41200</v>
      </c>
      <c r="D213">
        <v>259.39999999999998</v>
      </c>
      <c r="E213" t="s">
        <v>141</v>
      </c>
      <c r="G213">
        <v>22800</v>
      </c>
      <c r="J213" s="5" t="s">
        <v>142</v>
      </c>
    </row>
    <row r="214" spans="1:10">
      <c r="A214" s="1">
        <v>41222</v>
      </c>
      <c r="B214">
        <v>250</v>
      </c>
      <c r="C214" s="1">
        <v>41227</v>
      </c>
      <c r="D214">
        <v>244.9</v>
      </c>
      <c r="E214" t="s">
        <v>133</v>
      </c>
      <c r="G214">
        <v>23900</v>
      </c>
      <c r="J214" s="5" t="s">
        <v>143</v>
      </c>
    </row>
    <row r="215" spans="1:10">
      <c r="A215" s="1">
        <v>41241</v>
      </c>
      <c r="B215">
        <v>257.2</v>
      </c>
      <c r="C215" s="1">
        <v>41247</v>
      </c>
      <c r="D215">
        <v>263</v>
      </c>
      <c r="E215" t="s">
        <v>141</v>
      </c>
      <c r="G215">
        <v>27400</v>
      </c>
      <c r="I215">
        <v>25935</v>
      </c>
      <c r="J215" s="5" t="s">
        <v>153</v>
      </c>
    </row>
    <row r="216" spans="1:10">
      <c r="A216" s="1">
        <v>41306</v>
      </c>
      <c r="B216">
        <v>315.89999999999998</v>
      </c>
      <c r="C216" s="1">
        <v>41309</v>
      </c>
      <c r="D216">
        <v>335</v>
      </c>
      <c r="E216" t="s">
        <v>7</v>
      </c>
      <c r="G216">
        <v>93700</v>
      </c>
    </row>
    <row r="217" spans="1:10">
      <c r="A217" s="1">
        <v>41311</v>
      </c>
      <c r="B217">
        <v>336.6</v>
      </c>
      <c r="C217" s="1">
        <v>41316</v>
      </c>
      <c r="D217">
        <v>325.2</v>
      </c>
      <c r="E217" t="s">
        <v>7</v>
      </c>
      <c r="G217">
        <v>-58800</v>
      </c>
    </row>
    <row r="218" spans="1:10">
      <c r="A218" s="1">
        <v>41313</v>
      </c>
      <c r="B218">
        <v>80500</v>
      </c>
      <c r="C218" s="1">
        <v>41313</v>
      </c>
      <c r="D218">
        <v>80390</v>
      </c>
      <c r="E218" t="s">
        <v>150</v>
      </c>
      <c r="G218">
        <v>3700</v>
      </c>
    </row>
    <row r="219" spans="1:10">
      <c r="A219" s="1">
        <v>41318</v>
      </c>
      <c r="B219">
        <v>81260</v>
      </c>
      <c r="C219" s="1">
        <v>41318</v>
      </c>
      <c r="D219">
        <v>81160</v>
      </c>
      <c r="E219" t="s">
        <v>7</v>
      </c>
      <c r="G219">
        <v>-6800</v>
      </c>
    </row>
    <row r="220" spans="1:10">
      <c r="A220" s="1">
        <v>41332</v>
      </c>
      <c r="B220">
        <v>78490</v>
      </c>
      <c r="C220" s="1">
        <v>41332</v>
      </c>
      <c r="D220">
        <v>78810</v>
      </c>
      <c r="E220" t="s">
        <v>150</v>
      </c>
      <c r="G220">
        <v>-17800</v>
      </c>
    </row>
    <row r="221" spans="1:10">
      <c r="A221" s="1">
        <v>41346</v>
      </c>
      <c r="B221">
        <v>78840</v>
      </c>
      <c r="C221" s="1">
        <v>41346</v>
      </c>
      <c r="D221">
        <v>78940</v>
      </c>
      <c r="E221" t="s">
        <v>7</v>
      </c>
      <c r="G221">
        <v>3200</v>
      </c>
    </row>
    <row r="222" spans="1:10">
      <c r="A222" s="1">
        <v>41347</v>
      </c>
      <c r="B222">
        <v>77310</v>
      </c>
      <c r="C222" s="1">
        <v>41347</v>
      </c>
      <c r="D222">
        <v>77500</v>
      </c>
      <c r="E222" t="s">
        <v>150</v>
      </c>
      <c r="G222">
        <v>-11300</v>
      </c>
    </row>
    <row r="223" spans="1:10">
      <c r="A223" s="1">
        <v>41403</v>
      </c>
      <c r="B223">
        <v>275</v>
      </c>
      <c r="C223" s="1">
        <v>41407</v>
      </c>
      <c r="D223">
        <v>295.8</v>
      </c>
      <c r="E223" t="s">
        <v>7</v>
      </c>
      <c r="G223">
        <v>102200</v>
      </c>
    </row>
    <row r="224" spans="1:10">
      <c r="A224" s="1">
        <v>41411</v>
      </c>
      <c r="B224">
        <v>278</v>
      </c>
      <c r="C224" s="1">
        <v>41411</v>
      </c>
      <c r="D224">
        <v>280</v>
      </c>
      <c r="E224" t="s">
        <v>7</v>
      </c>
      <c r="G224">
        <v>8200</v>
      </c>
    </row>
    <row r="225" spans="1:7">
      <c r="A225" s="1">
        <v>41417</v>
      </c>
      <c r="B225">
        <v>16000</v>
      </c>
      <c r="C225" s="1">
        <v>41417</v>
      </c>
      <c r="D225">
        <v>15700</v>
      </c>
      <c r="E225" t="s">
        <v>7</v>
      </c>
      <c r="G225">
        <v>-31000</v>
      </c>
    </row>
    <row r="226" spans="1:7">
      <c r="A226" s="1">
        <v>41417</v>
      </c>
      <c r="B226">
        <v>15970</v>
      </c>
      <c r="C226" s="1">
        <v>41417</v>
      </c>
      <c r="D226">
        <v>15675</v>
      </c>
      <c r="E226" t="s">
        <v>7</v>
      </c>
      <c r="G226">
        <v>-30500</v>
      </c>
    </row>
    <row r="227" spans="1:7">
      <c r="A227" s="1">
        <v>41446</v>
      </c>
      <c r="B227">
        <v>71660</v>
      </c>
      <c r="C227" s="1">
        <v>41449</v>
      </c>
      <c r="D227">
        <v>71050</v>
      </c>
      <c r="E227" t="s">
        <v>70</v>
      </c>
      <c r="G227">
        <v>28700</v>
      </c>
    </row>
    <row r="228" spans="1:7">
      <c r="A228" s="1">
        <v>41473</v>
      </c>
      <c r="B228">
        <v>243</v>
      </c>
      <c r="C228" s="1">
        <v>41474</v>
      </c>
      <c r="D228">
        <v>253.1</v>
      </c>
      <c r="E228" t="s">
        <v>7</v>
      </c>
      <c r="G228">
        <v>48700</v>
      </c>
    </row>
    <row r="229" spans="1:7">
      <c r="A229" s="1">
        <v>41485</v>
      </c>
      <c r="B229">
        <v>74000</v>
      </c>
      <c r="C229" s="1">
        <v>41486</v>
      </c>
      <c r="D229">
        <v>73650</v>
      </c>
      <c r="E229" t="s">
        <v>7</v>
      </c>
      <c r="G229">
        <v>-19300</v>
      </c>
    </row>
    <row r="230" spans="1:7">
      <c r="A230" s="1">
        <v>41486</v>
      </c>
      <c r="B230">
        <v>73900</v>
      </c>
      <c r="C230" s="1">
        <v>41486</v>
      </c>
      <c r="D230">
        <v>73750</v>
      </c>
      <c r="E230" t="s">
        <v>70</v>
      </c>
      <c r="G230">
        <v>5700</v>
      </c>
    </row>
    <row r="231" spans="1:7">
      <c r="A231" s="1">
        <v>41486</v>
      </c>
      <c r="B231">
        <v>240.5</v>
      </c>
      <c r="C231" s="1">
        <v>41486</v>
      </c>
      <c r="D231">
        <v>243.5</v>
      </c>
      <c r="E231" t="s">
        <v>179</v>
      </c>
      <c r="G231">
        <v>-16800</v>
      </c>
    </row>
    <row r="232" spans="1:7">
      <c r="A232" s="1">
        <v>41487</v>
      </c>
      <c r="B232">
        <v>242.8</v>
      </c>
      <c r="C232" s="1">
        <v>41488</v>
      </c>
      <c r="D232">
        <v>249</v>
      </c>
      <c r="E232" t="s">
        <v>179</v>
      </c>
      <c r="G232">
        <v>-32800</v>
      </c>
    </row>
    <row r="233" spans="1:7">
      <c r="A233" s="1">
        <v>41488</v>
      </c>
      <c r="B233">
        <v>75340</v>
      </c>
      <c r="C233" s="1">
        <v>41488</v>
      </c>
      <c r="D233">
        <v>74860</v>
      </c>
      <c r="E233" t="s">
        <v>174</v>
      </c>
      <c r="G233">
        <v>22200</v>
      </c>
    </row>
    <row r="234" spans="1:7">
      <c r="A234" s="1">
        <v>41502</v>
      </c>
      <c r="B234">
        <v>263</v>
      </c>
      <c r="C234" s="1">
        <v>41502</v>
      </c>
      <c r="D234">
        <v>268</v>
      </c>
      <c r="E234" t="s">
        <v>179</v>
      </c>
      <c r="G234">
        <v>-26800</v>
      </c>
    </row>
    <row r="235" spans="1:7">
      <c r="A235" s="1">
        <v>41507</v>
      </c>
      <c r="B235">
        <v>73900</v>
      </c>
      <c r="C235" s="1">
        <v>41507</v>
      </c>
      <c r="D235">
        <v>74040</v>
      </c>
      <c r="E235" t="s">
        <v>174</v>
      </c>
      <c r="G235">
        <v>5200</v>
      </c>
    </row>
    <row r="236" spans="1:7">
      <c r="A236" s="1">
        <v>41516</v>
      </c>
      <c r="B236">
        <v>270</v>
      </c>
      <c r="C236" s="1">
        <v>41519</v>
      </c>
      <c r="D236">
        <v>273</v>
      </c>
      <c r="E236" t="s">
        <v>174</v>
      </c>
      <c r="G236">
        <v>13200</v>
      </c>
    </row>
    <row r="237" spans="1:7">
      <c r="A237" s="1">
        <v>41528</v>
      </c>
      <c r="B237">
        <v>76980</v>
      </c>
      <c r="C237" s="1">
        <v>41528</v>
      </c>
      <c r="D237">
        <v>76790</v>
      </c>
      <c r="E237" t="s">
        <v>33</v>
      </c>
      <c r="G237">
        <v>-11300</v>
      </c>
    </row>
    <row r="238" spans="1:7">
      <c r="A238" s="1">
        <v>41528</v>
      </c>
      <c r="B238">
        <v>76960</v>
      </c>
      <c r="C238" s="1">
        <v>41528</v>
      </c>
      <c r="D238">
        <v>76990</v>
      </c>
      <c r="E238" t="s">
        <v>33</v>
      </c>
      <c r="G238">
        <v>-300</v>
      </c>
    </row>
    <row r="239" spans="1:7">
      <c r="A239" s="1">
        <v>41529</v>
      </c>
      <c r="B239">
        <v>76920</v>
      </c>
      <c r="C239" s="1">
        <v>41529</v>
      </c>
      <c r="D239">
        <v>76600</v>
      </c>
      <c r="E239" t="s">
        <v>33</v>
      </c>
      <c r="G239">
        <v>-17800</v>
      </c>
    </row>
    <row r="240" spans="1:7">
      <c r="A240" s="1">
        <v>41544</v>
      </c>
      <c r="B240">
        <v>270.2</v>
      </c>
      <c r="C240" s="1">
        <v>41547</v>
      </c>
      <c r="D240">
        <v>267.5</v>
      </c>
      <c r="E240" t="s">
        <v>180</v>
      </c>
      <c r="G240">
        <v>11900</v>
      </c>
    </row>
    <row r="241" spans="1:10">
      <c r="A241" s="6">
        <v>41556</v>
      </c>
      <c r="B241" s="7">
        <v>265</v>
      </c>
      <c r="C241" s="6">
        <v>41557</v>
      </c>
      <c r="D241" s="7">
        <v>260</v>
      </c>
      <c r="E241" s="7" t="s">
        <v>182</v>
      </c>
      <c r="F241" s="7"/>
      <c r="G241" s="7">
        <v>23400</v>
      </c>
    </row>
    <row r="242" spans="1:10">
      <c r="A242" s="6">
        <v>41564</v>
      </c>
      <c r="B242">
        <v>266</v>
      </c>
      <c r="C242" s="6">
        <v>41564</v>
      </c>
      <c r="D242">
        <v>270</v>
      </c>
      <c r="E242" t="s">
        <v>184</v>
      </c>
      <c r="G242">
        <v>-21600</v>
      </c>
    </row>
    <row r="243" spans="1:10">
      <c r="A243" s="6">
        <v>41634</v>
      </c>
      <c r="B243">
        <v>275</v>
      </c>
      <c r="C243" s="6">
        <v>41635</v>
      </c>
      <c r="D243">
        <v>276</v>
      </c>
      <c r="E243" t="s">
        <v>185</v>
      </c>
      <c r="G243">
        <v>3400</v>
      </c>
    </row>
    <row r="244" spans="1:10">
      <c r="A244" t="s">
        <v>186</v>
      </c>
      <c r="I244">
        <v>19035</v>
      </c>
      <c r="J244" s="5" t="s">
        <v>187</v>
      </c>
    </row>
    <row r="245" spans="1:10">
      <c r="A245" s="1">
        <v>41687</v>
      </c>
      <c r="B245">
        <v>80800</v>
      </c>
      <c r="C245" s="1">
        <v>41687</v>
      </c>
      <c r="D245">
        <v>81100</v>
      </c>
      <c r="E245" t="s">
        <v>7</v>
      </c>
      <c r="G245">
        <v>8900</v>
      </c>
    </row>
    <row r="246" spans="1:10">
      <c r="A246" s="1">
        <v>41691</v>
      </c>
      <c r="B246">
        <v>227</v>
      </c>
      <c r="C246" s="1">
        <v>41694</v>
      </c>
      <c r="D246">
        <v>221.1</v>
      </c>
      <c r="E246" t="s">
        <v>203</v>
      </c>
      <c r="G246">
        <v>-31100</v>
      </c>
    </row>
    <row r="247" spans="1:10">
      <c r="A247" t="s">
        <v>230</v>
      </c>
      <c r="I247">
        <v>-5328</v>
      </c>
      <c r="J247" s="5" t="s">
        <v>231</v>
      </c>
    </row>
    <row r="249" spans="1:10">
      <c r="A249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"/>
  <sheetViews>
    <sheetView workbookViewId="0">
      <selection activeCell="J12" sqref="J12"/>
    </sheetView>
  </sheetViews>
  <sheetFormatPr defaultRowHeight="16.5"/>
  <cols>
    <col min="1" max="1" width="6.125" customWidth="1"/>
    <col min="2" max="2" width="9.125" bestFit="1" customWidth="1"/>
    <col min="5" max="5" width="12.625" customWidth="1"/>
    <col min="9" max="11" width="12.125" customWidth="1"/>
  </cols>
  <sheetData>
    <row r="1" spans="1:12">
      <c r="A1" t="s">
        <v>244</v>
      </c>
      <c r="B1" t="s">
        <v>245</v>
      </c>
      <c r="C1" t="s">
        <v>269</v>
      </c>
      <c r="D1" t="s">
        <v>284</v>
      </c>
      <c r="E1" t="s">
        <v>292</v>
      </c>
      <c r="F1" t="s">
        <v>285</v>
      </c>
      <c r="G1" t="s">
        <v>291</v>
      </c>
      <c r="H1" t="s">
        <v>293</v>
      </c>
      <c r="I1" t="s">
        <v>290</v>
      </c>
      <c r="J1" t="s">
        <v>288</v>
      </c>
      <c r="K1" t="s">
        <v>289</v>
      </c>
      <c r="L1" t="s">
        <v>283</v>
      </c>
    </row>
    <row r="2" spans="1:12">
      <c r="A2" s="11" t="s">
        <v>246</v>
      </c>
      <c r="B2">
        <v>29983</v>
      </c>
      <c r="C2">
        <v>29983</v>
      </c>
      <c r="D2">
        <v>20000</v>
      </c>
      <c r="E2">
        <v>20000</v>
      </c>
      <c r="G2">
        <v>0</v>
      </c>
      <c r="H2">
        <f>G2/(E2+G2)*100</f>
        <v>0</v>
      </c>
      <c r="I2">
        <v>23983</v>
      </c>
      <c r="J2">
        <f>(B2/E2)*100</f>
        <v>149.91499999999999</v>
      </c>
      <c r="K2">
        <f>(B2/(E2+G2))*100</f>
        <v>149.91499999999999</v>
      </c>
      <c r="L2">
        <f>(B2/D2)*10</f>
        <v>14.9915</v>
      </c>
    </row>
    <row r="3" spans="1:12">
      <c r="A3" s="11" t="s">
        <v>247</v>
      </c>
      <c r="B3">
        <v>20086</v>
      </c>
      <c r="C3">
        <f>C2+B3</f>
        <v>50069</v>
      </c>
      <c r="D3">
        <v>20000</v>
      </c>
      <c r="E3">
        <v>43983</v>
      </c>
      <c r="F3">
        <v>40000</v>
      </c>
      <c r="G3">
        <v>0</v>
      </c>
      <c r="H3">
        <f t="shared" ref="H3:H7" si="0">G3/(E3+G3)*100</f>
        <v>0</v>
      </c>
      <c r="I3">
        <v>44069</v>
      </c>
      <c r="J3">
        <f t="shared" ref="J3:J7" si="1">(B3/E3)*100</f>
        <v>45.667644317122523</v>
      </c>
      <c r="K3">
        <f t="shared" ref="K3:K7" si="2">(B3/(E3+G3))*100</f>
        <v>45.667644317122523</v>
      </c>
      <c r="L3">
        <f t="shared" ref="L3:L7" si="3">(B3/D3)*10</f>
        <v>10.042999999999999</v>
      </c>
    </row>
    <row r="4" spans="1:12">
      <c r="A4" s="11" t="s">
        <v>248</v>
      </c>
      <c r="B4">
        <v>-17592</v>
      </c>
      <c r="C4">
        <f>C3+B4</f>
        <v>32477</v>
      </c>
      <c r="D4">
        <v>60000</v>
      </c>
      <c r="E4">
        <v>104069</v>
      </c>
      <c r="F4">
        <v>80000</v>
      </c>
      <c r="G4">
        <v>0</v>
      </c>
      <c r="H4">
        <f t="shared" si="0"/>
        <v>0</v>
      </c>
      <c r="I4">
        <v>26477</v>
      </c>
      <c r="J4">
        <f t="shared" si="1"/>
        <v>-16.904169349181792</v>
      </c>
      <c r="K4">
        <f t="shared" si="2"/>
        <v>-16.904169349181792</v>
      </c>
      <c r="L4">
        <f t="shared" si="3"/>
        <v>-2.9320000000000004</v>
      </c>
    </row>
    <row r="5" spans="1:12">
      <c r="A5" s="11" t="s">
        <v>249</v>
      </c>
      <c r="B5">
        <v>37434</v>
      </c>
      <c r="C5">
        <f>C4+B5</f>
        <v>69911</v>
      </c>
      <c r="D5">
        <v>140000</v>
      </c>
      <c r="E5">
        <v>166477</v>
      </c>
      <c r="F5">
        <v>560000</v>
      </c>
      <c r="G5">
        <v>600000</v>
      </c>
      <c r="H5">
        <f t="shared" si="0"/>
        <v>78.280235414761307</v>
      </c>
      <c r="I5">
        <v>63911</v>
      </c>
      <c r="J5">
        <f t="shared" si="1"/>
        <v>22.485989055545211</v>
      </c>
      <c r="K5">
        <f t="shared" si="2"/>
        <v>4.8839038875269578</v>
      </c>
      <c r="L5">
        <f t="shared" si="3"/>
        <v>2.6738571428571429</v>
      </c>
    </row>
    <row r="6" spans="1:12">
      <c r="A6" s="11" t="s">
        <v>250</v>
      </c>
      <c r="B6">
        <v>327767</v>
      </c>
      <c r="C6">
        <f>C5+B6</f>
        <v>397678</v>
      </c>
      <c r="D6">
        <v>700000</v>
      </c>
      <c r="E6">
        <v>763911</v>
      </c>
      <c r="F6">
        <v>790000</v>
      </c>
      <c r="G6">
        <v>800000</v>
      </c>
      <c r="H6">
        <f t="shared" si="0"/>
        <v>51.153806066969288</v>
      </c>
      <c r="I6">
        <v>391678</v>
      </c>
      <c r="J6">
        <f t="shared" si="1"/>
        <v>42.906438053647612</v>
      </c>
      <c r="K6">
        <f t="shared" si="2"/>
        <v>20.958161941440402</v>
      </c>
      <c r="L6">
        <f t="shared" si="3"/>
        <v>4.6823857142857142</v>
      </c>
    </row>
    <row r="7" spans="1:12">
      <c r="A7" s="11" t="s">
        <v>286</v>
      </c>
      <c r="B7">
        <v>134764</v>
      </c>
      <c r="C7">
        <f>C6+B7</f>
        <v>532442</v>
      </c>
      <c r="D7">
        <v>1471250</v>
      </c>
      <c r="E7">
        <v>1881678</v>
      </c>
      <c r="G7">
        <v>1463541</v>
      </c>
      <c r="H7">
        <f t="shared" si="0"/>
        <v>43.750229805582237</v>
      </c>
      <c r="J7">
        <f t="shared" si="1"/>
        <v>7.1619054907375235</v>
      </c>
      <c r="K7">
        <f t="shared" si="2"/>
        <v>4.0285553800812446</v>
      </c>
      <c r="L7">
        <f t="shared" si="3"/>
        <v>0.91598300764655904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activeCell="F20" sqref="F20"/>
    </sheetView>
  </sheetViews>
  <sheetFormatPr defaultRowHeight="16.5"/>
  <cols>
    <col min="1" max="1" width="11.625" customWidth="1"/>
    <col min="2" max="3" width="15.375" customWidth="1"/>
    <col min="4" max="4" width="17.625" customWidth="1"/>
    <col min="5" max="6" width="15" customWidth="1"/>
  </cols>
  <sheetData>
    <row r="1" spans="1:7">
      <c r="A1" t="s">
        <v>9</v>
      </c>
      <c r="B1" t="s">
        <v>297</v>
      </c>
      <c r="C1" t="s">
        <v>302</v>
      </c>
      <c r="D1" t="s">
        <v>301</v>
      </c>
      <c r="E1" t="s">
        <v>298</v>
      </c>
      <c r="F1" t="s">
        <v>305</v>
      </c>
      <c r="G1" t="s">
        <v>304</v>
      </c>
    </row>
    <row r="2" spans="1:7">
      <c r="A2" s="1">
        <v>40179</v>
      </c>
      <c r="B2" t="s">
        <v>299</v>
      </c>
      <c r="C2">
        <v>10000</v>
      </c>
      <c r="D2">
        <v>10</v>
      </c>
      <c r="E2">
        <f>C2/D2</f>
        <v>1000</v>
      </c>
      <c r="F2">
        <f>10*E2</f>
        <v>10000</v>
      </c>
    </row>
    <row r="3" spans="1:7">
      <c r="A3" s="1">
        <v>40179</v>
      </c>
      <c r="B3" t="s">
        <v>300</v>
      </c>
      <c r="C3">
        <v>10000</v>
      </c>
      <c r="D3">
        <v>10</v>
      </c>
      <c r="E3">
        <f t="shared" ref="E3:E12" si="0">C3/D3</f>
        <v>1000</v>
      </c>
      <c r="F3">
        <f t="shared" ref="F3:F12" si="1">10*E3</f>
        <v>10000</v>
      </c>
    </row>
    <row r="4" spans="1:7">
      <c r="A4" s="1">
        <v>40909</v>
      </c>
      <c r="B4" t="s">
        <v>299</v>
      </c>
      <c r="C4">
        <v>20000</v>
      </c>
      <c r="D4">
        <v>10</v>
      </c>
      <c r="E4">
        <f t="shared" si="0"/>
        <v>2000</v>
      </c>
      <c r="F4">
        <f t="shared" si="1"/>
        <v>20000</v>
      </c>
    </row>
    <row r="5" spans="1:7">
      <c r="A5" s="1">
        <v>40909</v>
      </c>
      <c r="B5" t="s">
        <v>300</v>
      </c>
      <c r="C5">
        <v>20000</v>
      </c>
      <c r="D5">
        <v>10</v>
      </c>
      <c r="E5">
        <f t="shared" si="0"/>
        <v>2000</v>
      </c>
      <c r="F5">
        <f t="shared" si="1"/>
        <v>20000</v>
      </c>
    </row>
    <row r="6" spans="1:7">
      <c r="A6" s="1">
        <v>41275</v>
      </c>
      <c r="B6" t="s">
        <v>299</v>
      </c>
      <c r="C6">
        <v>40000</v>
      </c>
      <c r="D6">
        <v>10</v>
      </c>
      <c r="E6">
        <f t="shared" si="0"/>
        <v>4000</v>
      </c>
      <c r="F6">
        <f t="shared" si="1"/>
        <v>40000</v>
      </c>
    </row>
    <row r="7" spans="1:7">
      <c r="A7" s="1">
        <v>41275</v>
      </c>
      <c r="B7" t="s">
        <v>300</v>
      </c>
      <c r="C7">
        <v>40000</v>
      </c>
      <c r="D7">
        <v>10</v>
      </c>
      <c r="E7">
        <f t="shared" si="0"/>
        <v>4000</v>
      </c>
      <c r="F7">
        <f t="shared" si="1"/>
        <v>40000</v>
      </c>
    </row>
    <row r="8" spans="1:7">
      <c r="A8" s="1">
        <v>41640</v>
      </c>
      <c r="B8" t="s">
        <v>299</v>
      </c>
      <c r="C8">
        <v>280000</v>
      </c>
      <c r="D8">
        <v>10</v>
      </c>
      <c r="E8">
        <f t="shared" si="0"/>
        <v>28000</v>
      </c>
      <c r="F8">
        <f t="shared" si="1"/>
        <v>280000</v>
      </c>
    </row>
    <row r="9" spans="1:7">
      <c r="A9" s="1">
        <v>41640</v>
      </c>
      <c r="B9" t="s">
        <v>300</v>
      </c>
      <c r="C9">
        <v>280000</v>
      </c>
      <c r="D9">
        <v>10</v>
      </c>
      <c r="E9">
        <f t="shared" si="0"/>
        <v>28000</v>
      </c>
      <c r="F9">
        <f t="shared" si="1"/>
        <v>280000</v>
      </c>
    </row>
    <row r="10" spans="1:7">
      <c r="A10" s="1">
        <v>42005</v>
      </c>
      <c r="B10" t="s">
        <v>299</v>
      </c>
      <c r="C10">
        <v>370000</v>
      </c>
      <c r="D10">
        <v>10</v>
      </c>
      <c r="E10">
        <f t="shared" si="0"/>
        <v>37000</v>
      </c>
      <c r="F10">
        <f t="shared" si="1"/>
        <v>370000</v>
      </c>
    </row>
    <row r="11" spans="1:7">
      <c r="A11" s="1">
        <v>42005</v>
      </c>
      <c r="B11" t="s">
        <v>300</v>
      </c>
      <c r="C11">
        <v>370000</v>
      </c>
      <c r="D11">
        <v>10</v>
      </c>
      <c r="E11">
        <f t="shared" si="0"/>
        <v>37000</v>
      </c>
      <c r="F11">
        <f t="shared" si="1"/>
        <v>370000</v>
      </c>
    </row>
    <row r="12" spans="1:7">
      <c r="A12" s="1">
        <v>42005</v>
      </c>
      <c r="B12" t="s">
        <v>303</v>
      </c>
      <c r="C12">
        <v>50000</v>
      </c>
      <c r="D12">
        <v>16</v>
      </c>
      <c r="E12">
        <f t="shared" si="0"/>
        <v>3125</v>
      </c>
      <c r="F12">
        <f t="shared" si="1"/>
        <v>31250</v>
      </c>
      <c r="G12">
        <f>(D12-10)*E12</f>
        <v>18750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2015-02-11T03:49:14Z</dcterms:modified>
</cp:coreProperties>
</file>