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'老婆合資(投資)'!$A$1:$K$404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414" i="1"/>
  <c r="C413"/>
  <c r="B372"/>
  <c r="J372" s="1"/>
  <c r="C412"/>
  <c r="C411"/>
  <c r="B368"/>
  <c r="J368" s="1"/>
  <c r="J362"/>
  <c r="C404"/>
  <c r="C362"/>
  <c r="J361"/>
  <c r="C410"/>
  <c r="C409"/>
  <c r="J9" i="5"/>
  <c r="C360" i="1"/>
  <c r="J360"/>
  <c r="C407"/>
  <c r="C408"/>
  <c r="C406"/>
  <c r="C405"/>
  <c r="C367"/>
  <c r="G43" i="6"/>
  <c r="I43" s="1"/>
  <c r="G42"/>
  <c r="I42" s="1"/>
  <c r="E9" i="5"/>
  <c r="F9"/>
  <c r="G41" i="6"/>
  <c r="H41" s="1"/>
  <c r="C371" i="1"/>
  <c r="C366"/>
  <c r="C365"/>
  <c r="B358"/>
  <c r="J358" s="1"/>
  <c r="C361"/>
  <c r="C39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H43" l="1"/>
  <c r="H42"/>
  <c r="I41"/>
  <c r="R9" i="5"/>
  <c r="C395" i="1"/>
  <c r="C396"/>
  <c r="G35" i="6"/>
  <c r="I35" s="1"/>
  <c r="G37"/>
  <c r="I37" s="1"/>
  <c r="G38"/>
  <c r="I38" s="1"/>
  <c r="G36"/>
  <c r="I36" s="1"/>
  <c r="C394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7" i="6" l="1"/>
  <c r="H38"/>
  <c r="H36"/>
  <c r="H35"/>
  <c r="L17" i="8"/>
  <c r="M17"/>
  <c r="E5"/>
  <c r="P4"/>
  <c r="N3"/>
  <c r="M16"/>
  <c r="F4"/>
  <c r="L16"/>
  <c r="J3"/>
  <c r="P3"/>
  <c r="F7" i="5"/>
  <c r="C342" i="1"/>
  <c r="J337"/>
  <c r="C337"/>
  <c r="C393"/>
  <c r="C392"/>
  <c r="J336"/>
  <c r="C403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P9" s="1"/>
  <c r="H30" i="6"/>
  <c r="G30"/>
  <c r="I30" s="1"/>
  <c r="C402" i="1"/>
  <c r="I24" i="6"/>
  <c r="H24"/>
  <c r="C336" i="1"/>
  <c r="C401"/>
  <c r="C400"/>
  <c r="J327"/>
  <c r="C399"/>
  <c r="C398"/>
  <c r="C391"/>
  <c r="C390"/>
  <c r="C357"/>
  <c r="J324"/>
  <c r="J323"/>
  <c r="J318"/>
  <c r="B317"/>
  <c r="J317" s="1"/>
  <c r="C388"/>
  <c r="C318"/>
  <c r="J305"/>
  <c r="C389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387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N7" i="5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386"/>
  <c r="C385"/>
  <c r="C309"/>
  <c r="C308"/>
  <c r="C247"/>
  <c r="C307"/>
  <c r="C246"/>
  <c r="C384"/>
  <c r="C383"/>
  <c r="C321"/>
  <c r="C319"/>
  <c r="C320"/>
  <c r="C382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73"/>
  <c r="C227"/>
  <c r="C239"/>
  <c r="C226"/>
  <c r="C356"/>
  <c r="C355"/>
  <c r="C224"/>
  <c r="C353"/>
  <c r="C352"/>
  <c r="C351"/>
  <c r="C349"/>
  <c r="C381"/>
  <c r="C222"/>
  <c r="J221"/>
  <c r="C221"/>
  <c r="C287"/>
  <c r="C380"/>
  <c r="C284"/>
  <c r="C265"/>
  <c r="C283"/>
  <c r="C262"/>
  <c r="C282"/>
  <c r="C263"/>
  <c r="C251"/>
  <c r="C379"/>
  <c r="C378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<sst xmlns="http://schemas.openxmlformats.org/spreadsheetml/2006/main" count="1172" uniqueCount="451">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</sst>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1576954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4262708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45069056"/>
        <c:axId val="45070592"/>
      </c:lineChart>
      <c:catAx>
        <c:axId val="45069056"/>
        <c:scaling>
          <c:orientation val="minMax"/>
        </c:scaling>
        <c:axPos val="b"/>
        <c:tickLblPos val="nextTo"/>
        <c:crossAx val="45070592"/>
        <c:crosses val="autoZero"/>
        <c:auto val="1"/>
        <c:lblAlgn val="ctr"/>
        <c:lblOffset val="100"/>
      </c:catAx>
      <c:valAx>
        <c:axId val="45070592"/>
        <c:scaling>
          <c:orientation val="minMax"/>
        </c:scaling>
        <c:axPos val="l"/>
        <c:majorGridlines/>
        <c:numFmt formatCode="General" sourceLinked="1"/>
        <c:tickLblPos val="nextTo"/>
        <c:crossAx val="45069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45505920"/>
        <c:axId val="45507712"/>
      </c:lineChart>
      <c:catAx>
        <c:axId val="45505920"/>
        <c:scaling>
          <c:orientation val="minMax"/>
        </c:scaling>
        <c:axPos val="b"/>
        <c:tickLblPos val="nextTo"/>
        <c:crossAx val="45507712"/>
        <c:crosses val="autoZero"/>
        <c:auto val="1"/>
        <c:lblAlgn val="ctr"/>
        <c:lblOffset val="100"/>
      </c:catAx>
      <c:valAx>
        <c:axId val="45507712"/>
        <c:scaling>
          <c:orientation val="minMax"/>
        </c:scaling>
        <c:axPos val="l"/>
        <c:majorGridlines/>
        <c:numFmt formatCode="General" sourceLinked="1"/>
        <c:tickLblPos val="nextTo"/>
        <c:crossAx val="45505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3"/>
  <sheetViews>
    <sheetView tabSelected="1" topLeftCell="A450" zoomScale="85" zoomScaleNormal="85" workbookViewId="0">
      <selection activeCell="L393" sqref="L393:L397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408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410</v>
      </c>
    </row>
    <row r="331" spans="1:12">
      <c r="A331" s="1">
        <v>42611</v>
      </c>
      <c r="D331" s="1"/>
      <c r="J331">
        <v>93117</v>
      </c>
      <c r="K331" t="s">
        <v>411</v>
      </c>
    </row>
    <row r="332" spans="1:12">
      <c r="A332" s="1">
        <v>42611</v>
      </c>
      <c r="D332" s="1"/>
      <c r="J332">
        <v>30941</v>
      </c>
      <c r="K332" t="s">
        <v>411</v>
      </c>
    </row>
    <row r="333" spans="1:12">
      <c r="A333" s="1">
        <v>42611</v>
      </c>
      <c r="D333" s="1"/>
      <c r="J333">
        <v>158</v>
      </c>
      <c r="K333" t="s">
        <v>411</v>
      </c>
    </row>
    <row r="334" spans="1:12">
      <c r="A334" s="1">
        <v>42602</v>
      </c>
      <c r="D334" s="1"/>
      <c r="J334">
        <v>2000</v>
      </c>
      <c r="K334" t="s">
        <v>415</v>
      </c>
    </row>
    <row r="335" spans="1:12">
      <c r="A335" s="1">
        <v>42636</v>
      </c>
      <c r="D335" s="1"/>
      <c r="J335">
        <v>3093</v>
      </c>
      <c r="K335" t="s">
        <v>419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420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427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426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409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430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431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434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436</v>
      </c>
    </row>
    <row r="359" spans="1:12">
      <c r="A359" s="1">
        <v>42552</v>
      </c>
      <c r="B359" s="5">
        <v>375000</v>
      </c>
      <c r="J359">
        <v>-100000</v>
      </c>
      <c r="K359" s="12" t="s">
        <v>437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444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409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446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432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432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433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438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441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432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433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438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</row>
    <row r="373" spans="1:12">
      <c r="A373" s="1">
        <v>42200</v>
      </c>
      <c r="B373">
        <v>4302</v>
      </c>
      <c r="C373" s="5">
        <f>B373/0.054</f>
        <v>79666.666666666672</v>
      </c>
      <c r="D373" s="1"/>
      <c r="F373" t="s">
        <v>7</v>
      </c>
      <c r="K373" t="s">
        <v>346</v>
      </c>
      <c r="L373">
        <v>5.3999999999999999E-2</v>
      </c>
    </row>
    <row r="374" spans="1:12">
      <c r="A374" s="1">
        <v>42235</v>
      </c>
      <c r="B374" s="5">
        <v>0</v>
      </c>
      <c r="C374" s="5"/>
      <c r="D374" s="4"/>
      <c r="E374" s="5"/>
      <c r="K374" t="s">
        <v>353</v>
      </c>
      <c r="L374">
        <v>0.3</v>
      </c>
    </row>
    <row r="375" spans="1:12">
      <c r="A375" s="1">
        <v>42611</v>
      </c>
      <c r="B375" s="5">
        <v>0</v>
      </c>
      <c r="C375" s="5"/>
      <c r="D375" s="4"/>
      <c r="E375" s="5"/>
      <c r="K375" t="s">
        <v>412</v>
      </c>
      <c r="L375">
        <v>1E-3</v>
      </c>
    </row>
    <row r="376" spans="1:12">
      <c r="A376" s="1">
        <v>42611</v>
      </c>
      <c r="B376" s="5">
        <v>0</v>
      </c>
      <c r="C376" s="5"/>
      <c r="D376" s="4"/>
      <c r="E376" s="5"/>
      <c r="K376" t="s">
        <v>413</v>
      </c>
      <c r="L376">
        <v>0.68</v>
      </c>
    </row>
    <row r="377" spans="1:12">
      <c r="A377" s="1">
        <v>42611</v>
      </c>
      <c r="B377" s="5">
        <v>0</v>
      </c>
      <c r="C377" s="5"/>
      <c r="D377" s="4"/>
      <c r="E377" s="5"/>
      <c r="K377" t="s">
        <v>414</v>
      </c>
      <c r="L377">
        <v>0.22600000000000001</v>
      </c>
    </row>
    <row r="378" spans="1:12">
      <c r="A378" s="1">
        <v>42170</v>
      </c>
      <c r="B378" s="5">
        <v>37732</v>
      </c>
      <c r="C378" s="5">
        <f>B378/1</f>
        <v>37732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42170</v>
      </c>
      <c r="B379" s="5">
        <v>76965</v>
      </c>
      <c r="C379" s="5">
        <f>B379/2</f>
        <v>38482.5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42241</v>
      </c>
      <c r="B380" s="5">
        <v>65856</v>
      </c>
      <c r="C380" s="5">
        <f>B380/2</f>
        <v>32928</v>
      </c>
      <c r="D380" s="4"/>
      <c r="E380" s="5"/>
      <c r="F380" t="s">
        <v>7</v>
      </c>
      <c r="K380" t="s">
        <v>341</v>
      </c>
      <c r="L380">
        <v>2</v>
      </c>
    </row>
    <row r="381" spans="1:12">
      <c r="A381" s="1">
        <v>42249</v>
      </c>
      <c r="B381" s="5">
        <v>135315</v>
      </c>
      <c r="C381" s="5">
        <f>B381/4</f>
        <v>33828.75</v>
      </c>
      <c r="D381" s="4"/>
      <c r="E381" s="5"/>
      <c r="F381" t="s">
        <v>7</v>
      </c>
      <c r="K381" t="s">
        <v>348</v>
      </c>
      <c r="L381">
        <v>4</v>
      </c>
    </row>
    <row r="382" spans="1:12">
      <c r="A382" s="1">
        <v>42312</v>
      </c>
      <c r="B382" s="5">
        <v>168119</v>
      </c>
      <c r="C382" s="5">
        <f>B382/4</f>
        <v>42029.75</v>
      </c>
      <c r="D382" s="4"/>
      <c r="E382" s="5"/>
      <c r="F382" t="s">
        <v>7</v>
      </c>
      <c r="K382" t="s">
        <v>348</v>
      </c>
      <c r="L382">
        <v>4</v>
      </c>
    </row>
    <row r="383" spans="1:12">
      <c r="A383" s="1">
        <v>42314</v>
      </c>
      <c r="B383" s="5">
        <v>39728</v>
      </c>
      <c r="C383" s="5">
        <f>B383/1</f>
        <v>39728</v>
      </c>
      <c r="D383" s="4"/>
      <c r="E383" s="5"/>
      <c r="F383" t="s">
        <v>7</v>
      </c>
      <c r="K383" t="s">
        <v>331</v>
      </c>
      <c r="L383">
        <v>1</v>
      </c>
    </row>
    <row r="384" spans="1:12">
      <c r="A384" s="1">
        <v>42314</v>
      </c>
      <c r="B384" s="5">
        <v>117833</v>
      </c>
      <c r="C384" s="5">
        <f>B384/3</f>
        <v>39277.666666666664</v>
      </c>
      <c r="D384" s="4"/>
      <c r="E384" s="5"/>
      <c r="F384" t="s">
        <v>7</v>
      </c>
      <c r="K384" t="s">
        <v>357</v>
      </c>
      <c r="L384">
        <v>3</v>
      </c>
    </row>
    <row r="385" spans="1:12">
      <c r="A385" s="1">
        <v>42325</v>
      </c>
      <c r="B385" s="5">
        <v>76454</v>
      </c>
      <c r="C385" s="5">
        <f>B385/2</f>
        <v>38227</v>
      </c>
      <c r="D385" s="4"/>
      <c r="E385" s="5"/>
      <c r="F385" t="s">
        <v>7</v>
      </c>
      <c r="K385" t="s">
        <v>341</v>
      </c>
      <c r="L385">
        <v>2</v>
      </c>
    </row>
    <row r="386" spans="1:12">
      <c r="A386" s="1">
        <v>42325</v>
      </c>
      <c r="B386" s="5">
        <v>38377</v>
      </c>
      <c r="C386" s="5">
        <f>B386/1</f>
        <v>38377</v>
      </c>
      <c r="D386" s="4"/>
      <c r="E386" s="5"/>
      <c r="F386" t="s">
        <v>7</v>
      </c>
      <c r="K386" t="s">
        <v>331</v>
      </c>
      <c r="L386">
        <v>1</v>
      </c>
    </row>
    <row r="387" spans="1:12">
      <c r="A387" s="1">
        <v>42418</v>
      </c>
      <c r="B387" s="5">
        <v>37131</v>
      </c>
      <c r="C387" s="5">
        <f>B387/1</f>
        <v>37131</v>
      </c>
      <c r="D387" s="4"/>
      <c r="E387" s="5"/>
      <c r="F387" t="s">
        <v>7</v>
      </c>
      <c r="K387" t="s">
        <v>331</v>
      </c>
      <c r="L387">
        <v>1</v>
      </c>
    </row>
    <row r="388" spans="1:12">
      <c r="A388" s="1">
        <v>42502</v>
      </c>
      <c r="B388" s="5">
        <v>2559</v>
      </c>
      <c r="C388" s="5">
        <f>B388/0.06</f>
        <v>42650</v>
      </c>
      <c r="D388" s="4"/>
      <c r="E388" s="5"/>
      <c r="F388" t="s">
        <v>7</v>
      </c>
      <c r="K388" t="s">
        <v>399</v>
      </c>
      <c r="L388">
        <v>0.06</v>
      </c>
    </row>
    <row r="389" spans="1:12">
      <c r="A389" s="1">
        <v>42503</v>
      </c>
      <c r="B389" s="5">
        <v>41884</v>
      </c>
      <c r="C389" s="5">
        <f>B389/1</f>
        <v>41884</v>
      </c>
      <c r="D389" s="4"/>
      <c r="E389" s="5"/>
      <c r="F389" t="s">
        <v>7</v>
      </c>
      <c r="K389" t="s">
        <v>331</v>
      </c>
      <c r="L389">
        <v>1</v>
      </c>
    </row>
    <row r="390" spans="1:12">
      <c r="A390" s="1">
        <v>42549</v>
      </c>
      <c r="B390" s="5">
        <v>420359</v>
      </c>
      <c r="C390" s="5">
        <f>B390/10</f>
        <v>42035.9</v>
      </c>
      <c r="D390" s="4"/>
      <c r="E390" s="5"/>
      <c r="F390" t="s">
        <v>7</v>
      </c>
      <c r="K390" t="s">
        <v>362</v>
      </c>
      <c r="L390">
        <v>10</v>
      </c>
    </row>
    <row r="391" spans="1:12">
      <c r="A391" s="1">
        <v>42549</v>
      </c>
      <c r="B391" s="5">
        <v>83871</v>
      </c>
      <c r="C391" s="5">
        <f>B391/2</f>
        <v>41935.5</v>
      </c>
      <c r="D391" s="4"/>
      <c r="E391" s="5"/>
      <c r="F391" t="s">
        <v>7</v>
      </c>
      <c r="K391" t="s">
        <v>341</v>
      </c>
      <c r="L391">
        <v>2</v>
      </c>
    </row>
    <row r="392" spans="1:12">
      <c r="A392" s="1">
        <v>42657</v>
      </c>
      <c r="B392" s="5">
        <v>70250</v>
      </c>
      <c r="C392" s="5">
        <f>B392/2</f>
        <v>35125</v>
      </c>
      <c r="D392" s="4"/>
      <c r="E392" s="5"/>
      <c r="F392" t="s">
        <v>7</v>
      </c>
      <c r="K392" t="s">
        <v>341</v>
      </c>
      <c r="L392">
        <v>2</v>
      </c>
    </row>
    <row r="393" spans="1:12">
      <c r="A393" s="1">
        <v>42663</v>
      </c>
      <c r="B393" s="5">
        <v>34624</v>
      </c>
      <c r="C393" s="5">
        <f>B393/1</f>
        <v>34624</v>
      </c>
      <c r="D393" s="4"/>
      <c r="E393" s="5"/>
      <c r="F393" t="s">
        <v>7</v>
      </c>
      <c r="K393" t="s">
        <v>331</v>
      </c>
      <c r="L393">
        <v>1</v>
      </c>
    </row>
    <row r="394" spans="1:12">
      <c r="A394" s="1">
        <v>42745</v>
      </c>
      <c r="B394" s="5">
        <v>15659</v>
      </c>
      <c r="C394" s="5">
        <f>B394/0.452</f>
        <v>34643.805309734511</v>
      </c>
      <c r="D394" s="4"/>
      <c r="E394" s="5"/>
      <c r="F394" t="s">
        <v>7</v>
      </c>
      <c r="K394" t="s">
        <v>428</v>
      </c>
      <c r="L394">
        <v>0.45200000000000001</v>
      </c>
    </row>
    <row r="395" spans="1:12">
      <c r="A395" s="1">
        <v>42746</v>
      </c>
      <c r="B395" s="5">
        <v>8562</v>
      </c>
      <c r="C395" s="5">
        <f>B395/0.248</f>
        <v>34524.193548387098</v>
      </c>
      <c r="D395" s="4"/>
      <c r="E395" s="5"/>
      <c r="F395" t="s">
        <v>7</v>
      </c>
      <c r="K395" t="s">
        <v>428</v>
      </c>
      <c r="L395">
        <v>0.248</v>
      </c>
    </row>
    <row r="396" spans="1:12">
      <c r="A396" s="1">
        <v>42746</v>
      </c>
      <c r="B396" s="5">
        <v>34424</v>
      </c>
      <c r="C396" s="5">
        <f>B396/1</f>
        <v>34424</v>
      </c>
      <c r="D396" s="4"/>
      <c r="E396" s="5"/>
      <c r="F396" t="s">
        <v>7</v>
      </c>
      <c r="K396" t="s">
        <v>331</v>
      </c>
      <c r="L396">
        <v>1</v>
      </c>
    </row>
    <row r="397" spans="1:12">
      <c r="A397" s="1">
        <v>42773</v>
      </c>
      <c r="B397" s="5">
        <v>33523</v>
      </c>
      <c r="C397" s="5">
        <f>B397/1</f>
        <v>33523</v>
      </c>
      <c r="D397" s="4"/>
      <c r="E397" s="5"/>
      <c r="F397" t="s">
        <v>7</v>
      </c>
      <c r="K397" t="s">
        <v>331</v>
      </c>
      <c r="L397">
        <v>1</v>
      </c>
    </row>
    <row r="398" spans="1:12">
      <c r="A398" s="1">
        <v>42550</v>
      </c>
      <c r="B398" s="5">
        <v>1843974</v>
      </c>
      <c r="C398">
        <f>B398/19</f>
        <v>97051.263157894733</v>
      </c>
      <c r="F398" t="s">
        <v>7</v>
      </c>
      <c r="K398" t="s">
        <v>406</v>
      </c>
      <c r="L398">
        <v>19</v>
      </c>
    </row>
    <row r="399" spans="1:12">
      <c r="A399" s="1">
        <v>42580</v>
      </c>
      <c r="B399" s="5">
        <v>435207</v>
      </c>
      <c r="C399">
        <f>B399/5</f>
        <v>87041.4</v>
      </c>
      <c r="F399" t="s">
        <v>7</v>
      </c>
      <c r="K399" t="s">
        <v>407</v>
      </c>
      <c r="L399">
        <v>5</v>
      </c>
    </row>
    <row r="400" spans="1:12">
      <c r="A400" s="1">
        <v>42580</v>
      </c>
      <c r="B400" s="5">
        <v>85961</v>
      </c>
      <c r="C400">
        <f>B400/1</f>
        <v>85961</v>
      </c>
      <c r="F400" t="s">
        <v>7</v>
      </c>
      <c r="K400" t="s">
        <v>409</v>
      </c>
      <c r="L400">
        <v>1</v>
      </c>
    </row>
    <row r="401" spans="1:12">
      <c r="A401" s="1">
        <v>42600</v>
      </c>
      <c r="B401" s="5">
        <v>85060</v>
      </c>
      <c r="C401">
        <f>B401/1</f>
        <v>85060</v>
      </c>
      <c r="F401" t="s">
        <v>7</v>
      </c>
      <c r="K401" t="s">
        <v>409</v>
      </c>
      <c r="L401">
        <v>1</v>
      </c>
    </row>
    <row r="402" spans="1:12">
      <c r="A402" s="1">
        <v>42639</v>
      </c>
      <c r="B402" s="5">
        <v>88462</v>
      </c>
      <c r="C402">
        <f>B402/1</f>
        <v>88462</v>
      </c>
      <c r="F402" t="s">
        <v>7</v>
      </c>
      <c r="K402" t="s">
        <v>409</v>
      </c>
      <c r="L402">
        <v>1</v>
      </c>
    </row>
    <row r="403" spans="1:12">
      <c r="A403" s="1">
        <v>42646</v>
      </c>
      <c r="B403" s="5">
        <v>88763</v>
      </c>
      <c r="C403">
        <f>B403/1</f>
        <v>88763</v>
      </c>
      <c r="F403" t="s">
        <v>7</v>
      </c>
      <c r="K403" t="s">
        <v>409</v>
      </c>
      <c r="L403">
        <v>1</v>
      </c>
    </row>
    <row r="404" spans="1:12">
      <c r="A404" s="1">
        <v>42772</v>
      </c>
      <c r="B404" s="5">
        <v>2611859</v>
      </c>
      <c r="C404">
        <f>B404/29</f>
        <v>90064.103448275855</v>
      </c>
      <c r="F404" t="s">
        <v>7</v>
      </c>
      <c r="K404" t="s">
        <v>447</v>
      </c>
      <c r="L404">
        <v>29</v>
      </c>
    </row>
    <row r="405" spans="1:12">
      <c r="A405" s="1">
        <v>42780</v>
      </c>
      <c r="B405" s="5">
        <v>179558</v>
      </c>
      <c r="C405">
        <f>B405/2</f>
        <v>89779</v>
      </c>
      <c r="F405" t="s">
        <v>7</v>
      </c>
      <c r="K405" t="s">
        <v>440</v>
      </c>
      <c r="L405">
        <v>2</v>
      </c>
    </row>
    <row r="406" spans="1:12">
      <c r="A406" s="1">
        <v>42780</v>
      </c>
      <c r="B406" s="5">
        <v>268737</v>
      </c>
      <c r="C406">
        <f>B406/3</f>
        <v>89579</v>
      </c>
      <c r="F406" t="s">
        <v>7</v>
      </c>
      <c r="K406" t="s">
        <v>442</v>
      </c>
      <c r="L406">
        <v>3</v>
      </c>
    </row>
    <row r="407" spans="1:12">
      <c r="A407" s="1">
        <v>42780</v>
      </c>
      <c r="B407" s="5">
        <v>448395</v>
      </c>
      <c r="C407">
        <f>B407/5</f>
        <v>89679</v>
      </c>
      <c r="F407" t="s">
        <v>7</v>
      </c>
      <c r="K407" t="s">
        <v>443</v>
      </c>
      <c r="L407">
        <v>5</v>
      </c>
    </row>
    <row r="408" spans="1:12">
      <c r="A408" s="1">
        <v>42780</v>
      </c>
      <c r="B408" s="5">
        <v>269337</v>
      </c>
      <c r="C408">
        <f>B408/3</f>
        <v>89779</v>
      </c>
      <c r="F408" t="s">
        <v>7</v>
      </c>
      <c r="K408" t="s">
        <v>442</v>
      </c>
      <c r="L408">
        <v>3</v>
      </c>
    </row>
    <row r="409" spans="1:12">
      <c r="A409" s="1">
        <v>42784</v>
      </c>
      <c r="B409" s="5">
        <v>1509074</v>
      </c>
      <c r="C409">
        <f>B409/20</f>
        <v>75453.7</v>
      </c>
      <c r="F409" t="s">
        <v>7</v>
      </c>
      <c r="K409" t="s">
        <v>445</v>
      </c>
      <c r="L409">
        <v>20</v>
      </c>
    </row>
    <row r="410" spans="1:12">
      <c r="A410" s="1">
        <v>42786</v>
      </c>
      <c r="B410" s="5">
        <v>75052</v>
      </c>
      <c r="C410">
        <f>B410/1</f>
        <v>75052</v>
      </c>
      <c r="F410" t="s">
        <v>7</v>
      </c>
      <c r="K410" t="s">
        <v>448</v>
      </c>
      <c r="L410">
        <v>1</v>
      </c>
    </row>
    <row r="411" spans="1:12">
      <c r="A411" s="1">
        <v>42787</v>
      </c>
      <c r="B411" s="5">
        <v>74252</v>
      </c>
      <c r="C411">
        <f>B411/1</f>
        <v>74252</v>
      </c>
      <c r="F411" t="s">
        <v>7</v>
      </c>
      <c r="K411" t="s">
        <v>448</v>
      </c>
      <c r="L411">
        <v>1</v>
      </c>
    </row>
    <row r="412" spans="1:12">
      <c r="A412" s="1">
        <v>42787</v>
      </c>
      <c r="B412" s="5">
        <v>882628</v>
      </c>
      <c r="C412">
        <f>B412/12</f>
        <v>73552.333333333328</v>
      </c>
      <c r="F412" t="s">
        <v>7</v>
      </c>
      <c r="K412" t="s">
        <v>449</v>
      </c>
      <c r="L412">
        <v>12</v>
      </c>
    </row>
    <row r="413" spans="1:12">
      <c r="A413" s="1">
        <v>42789</v>
      </c>
      <c r="B413" s="5">
        <v>445593</v>
      </c>
      <c r="C413">
        <f>B413/6</f>
        <v>74265.5</v>
      </c>
      <c r="F413" t="s">
        <v>7</v>
      </c>
      <c r="K413" t="s">
        <v>449</v>
      </c>
      <c r="L413">
        <v>6</v>
      </c>
    </row>
    <row r="414" spans="1:12">
      <c r="A414" s="1">
        <v>42789</v>
      </c>
      <c r="B414" s="5">
        <v>138498</v>
      </c>
      <c r="C414">
        <f>B414/2</f>
        <v>69249</v>
      </c>
      <c r="F414" t="s">
        <v>7</v>
      </c>
      <c r="K414" t="s">
        <v>450</v>
      </c>
      <c r="L414">
        <v>2</v>
      </c>
    </row>
    <row r="415" spans="1:12">
      <c r="A415" s="1"/>
      <c r="B415" s="5"/>
    </row>
    <row r="417" spans="1:11">
      <c r="A417" s="1">
        <v>41177</v>
      </c>
      <c r="B417">
        <v>254.9</v>
      </c>
      <c r="D417" s="1">
        <v>41200</v>
      </c>
      <c r="E417">
        <v>259.39999999999998</v>
      </c>
      <c r="F417" t="s">
        <v>141</v>
      </c>
      <c r="H417">
        <v>22800</v>
      </c>
      <c r="K417" s="5" t="s">
        <v>142</v>
      </c>
    </row>
    <row r="418" spans="1:11">
      <c r="A418" s="1">
        <v>41222</v>
      </c>
      <c r="B418">
        <v>250</v>
      </c>
      <c r="D418" s="1">
        <v>41227</v>
      </c>
      <c r="E418">
        <v>244.9</v>
      </c>
      <c r="F418" t="s">
        <v>133</v>
      </c>
      <c r="H418">
        <v>23900</v>
      </c>
      <c r="K418" s="5" t="s">
        <v>143</v>
      </c>
    </row>
    <row r="419" spans="1:11">
      <c r="A419" s="1">
        <v>41241</v>
      </c>
      <c r="B419">
        <v>257.2</v>
      </c>
      <c r="D419" s="1">
        <v>41247</v>
      </c>
      <c r="E419">
        <v>263</v>
      </c>
      <c r="F419" t="s">
        <v>141</v>
      </c>
      <c r="H419">
        <v>27400</v>
      </c>
      <c r="J419">
        <v>25935</v>
      </c>
      <c r="K419" s="5" t="s">
        <v>153</v>
      </c>
    </row>
    <row r="420" spans="1:11">
      <c r="A420" s="1">
        <v>41306</v>
      </c>
      <c r="B420">
        <v>315.89999999999998</v>
      </c>
      <c r="D420" s="1">
        <v>41309</v>
      </c>
      <c r="E420">
        <v>335</v>
      </c>
      <c r="F420" t="s">
        <v>7</v>
      </c>
      <c r="H420">
        <v>93700</v>
      </c>
    </row>
    <row r="421" spans="1:11">
      <c r="A421" s="1">
        <v>41311</v>
      </c>
      <c r="B421">
        <v>336.6</v>
      </c>
      <c r="D421" s="1">
        <v>41316</v>
      </c>
      <c r="E421">
        <v>325.2</v>
      </c>
      <c r="F421" t="s">
        <v>7</v>
      </c>
      <c r="H421">
        <v>-58800</v>
      </c>
    </row>
    <row r="422" spans="1:11">
      <c r="A422" s="1">
        <v>41313</v>
      </c>
      <c r="B422">
        <v>80500</v>
      </c>
      <c r="D422" s="1">
        <v>41313</v>
      </c>
      <c r="E422">
        <v>80390</v>
      </c>
      <c r="F422" t="s">
        <v>150</v>
      </c>
      <c r="H422">
        <v>3700</v>
      </c>
    </row>
    <row r="423" spans="1:11">
      <c r="A423" s="1">
        <v>41318</v>
      </c>
      <c r="B423">
        <v>81260</v>
      </c>
      <c r="D423" s="1">
        <v>41318</v>
      </c>
      <c r="E423">
        <v>81160</v>
      </c>
      <c r="F423" t="s">
        <v>7</v>
      </c>
      <c r="H423">
        <v>-6800</v>
      </c>
    </row>
    <row r="424" spans="1:11">
      <c r="A424" s="1">
        <v>41332</v>
      </c>
      <c r="B424">
        <v>78490</v>
      </c>
      <c r="D424" s="1">
        <v>41332</v>
      </c>
      <c r="E424">
        <v>78810</v>
      </c>
      <c r="F424" t="s">
        <v>150</v>
      </c>
      <c r="H424">
        <v>-17800</v>
      </c>
    </row>
    <row r="425" spans="1:11">
      <c r="A425" s="1">
        <v>41346</v>
      </c>
      <c r="B425">
        <v>78840</v>
      </c>
      <c r="D425" s="1">
        <v>41346</v>
      </c>
      <c r="E425">
        <v>78940</v>
      </c>
      <c r="F425" t="s">
        <v>7</v>
      </c>
      <c r="H425">
        <v>3200</v>
      </c>
    </row>
    <row r="426" spans="1:11">
      <c r="A426" s="1">
        <v>41347</v>
      </c>
      <c r="B426">
        <v>77310</v>
      </c>
      <c r="D426" s="1">
        <v>41347</v>
      </c>
      <c r="E426">
        <v>77500</v>
      </c>
      <c r="F426" t="s">
        <v>150</v>
      </c>
      <c r="H426">
        <v>-11300</v>
      </c>
    </row>
    <row r="427" spans="1:11">
      <c r="A427" s="1">
        <v>41403</v>
      </c>
      <c r="B427">
        <v>275</v>
      </c>
      <c r="D427" s="1">
        <v>41407</v>
      </c>
      <c r="E427">
        <v>295.8</v>
      </c>
      <c r="F427" t="s">
        <v>7</v>
      </c>
      <c r="H427">
        <v>102200</v>
      </c>
    </row>
    <row r="428" spans="1:11">
      <c r="A428" s="1">
        <v>41411</v>
      </c>
      <c r="B428">
        <v>278</v>
      </c>
      <c r="D428" s="1">
        <v>41411</v>
      </c>
      <c r="E428">
        <v>280</v>
      </c>
      <c r="F428" t="s">
        <v>7</v>
      </c>
      <c r="H428">
        <v>8200</v>
      </c>
    </row>
    <row r="429" spans="1:11">
      <c r="A429" s="1">
        <v>41417</v>
      </c>
      <c r="B429">
        <v>16000</v>
      </c>
      <c r="D429" s="1">
        <v>41417</v>
      </c>
      <c r="E429">
        <v>15700</v>
      </c>
      <c r="F429" t="s">
        <v>7</v>
      </c>
      <c r="H429">
        <v>-31000</v>
      </c>
    </row>
    <row r="430" spans="1:11">
      <c r="A430" s="1">
        <v>41417</v>
      </c>
      <c r="B430">
        <v>15970</v>
      </c>
      <c r="D430" s="1">
        <v>41417</v>
      </c>
      <c r="E430">
        <v>15675</v>
      </c>
      <c r="F430" t="s">
        <v>7</v>
      </c>
      <c r="H430">
        <v>-30500</v>
      </c>
    </row>
    <row r="431" spans="1:11">
      <c r="A431" s="1">
        <v>41446</v>
      </c>
      <c r="B431">
        <v>71660</v>
      </c>
      <c r="D431" s="1">
        <v>41449</v>
      </c>
      <c r="E431">
        <v>71050</v>
      </c>
      <c r="F431" t="s">
        <v>70</v>
      </c>
      <c r="H431">
        <v>28700</v>
      </c>
    </row>
    <row r="432" spans="1:11">
      <c r="A432" s="1">
        <v>41473</v>
      </c>
      <c r="B432">
        <v>243</v>
      </c>
      <c r="D432" s="1">
        <v>41474</v>
      </c>
      <c r="E432">
        <v>253.1</v>
      </c>
      <c r="F432" t="s">
        <v>7</v>
      </c>
      <c r="H432">
        <v>48700</v>
      </c>
    </row>
    <row r="433" spans="1:11">
      <c r="A433" s="1">
        <v>41485</v>
      </c>
      <c r="B433">
        <v>74000</v>
      </c>
      <c r="D433" s="1">
        <v>41486</v>
      </c>
      <c r="E433">
        <v>73650</v>
      </c>
      <c r="F433" t="s">
        <v>7</v>
      </c>
      <c r="H433">
        <v>-19300</v>
      </c>
    </row>
    <row r="434" spans="1:11">
      <c r="A434" s="1">
        <v>41486</v>
      </c>
      <c r="B434">
        <v>73900</v>
      </c>
      <c r="D434" s="1">
        <v>41486</v>
      </c>
      <c r="E434">
        <v>73750</v>
      </c>
      <c r="F434" t="s">
        <v>70</v>
      </c>
      <c r="H434">
        <v>5700</v>
      </c>
    </row>
    <row r="435" spans="1:11">
      <c r="A435" s="1">
        <v>41486</v>
      </c>
      <c r="B435">
        <v>240.5</v>
      </c>
      <c r="D435" s="1">
        <v>41486</v>
      </c>
      <c r="E435">
        <v>243.5</v>
      </c>
      <c r="F435" t="s">
        <v>179</v>
      </c>
      <c r="H435">
        <v>-16800</v>
      </c>
    </row>
    <row r="436" spans="1:11">
      <c r="A436" s="1">
        <v>41487</v>
      </c>
      <c r="B436">
        <v>242.8</v>
      </c>
      <c r="D436" s="1">
        <v>41488</v>
      </c>
      <c r="E436">
        <v>249</v>
      </c>
      <c r="F436" t="s">
        <v>179</v>
      </c>
      <c r="H436">
        <v>-32800</v>
      </c>
    </row>
    <row r="437" spans="1:11">
      <c r="A437" s="1">
        <v>41488</v>
      </c>
      <c r="B437">
        <v>75340</v>
      </c>
      <c r="D437" s="1">
        <v>41488</v>
      </c>
      <c r="E437">
        <v>74860</v>
      </c>
      <c r="F437" t="s">
        <v>174</v>
      </c>
      <c r="H437">
        <v>22200</v>
      </c>
    </row>
    <row r="438" spans="1:11">
      <c r="A438" s="1">
        <v>41502</v>
      </c>
      <c r="B438">
        <v>263</v>
      </c>
      <c r="D438" s="1">
        <v>41502</v>
      </c>
      <c r="E438">
        <v>268</v>
      </c>
      <c r="F438" t="s">
        <v>179</v>
      </c>
      <c r="H438">
        <v>-26800</v>
      </c>
    </row>
    <row r="439" spans="1:11">
      <c r="A439" s="1">
        <v>41507</v>
      </c>
      <c r="B439">
        <v>73900</v>
      </c>
      <c r="D439" s="1">
        <v>41507</v>
      </c>
      <c r="E439">
        <v>74040</v>
      </c>
      <c r="F439" t="s">
        <v>174</v>
      </c>
      <c r="H439">
        <v>5200</v>
      </c>
    </row>
    <row r="440" spans="1:11">
      <c r="A440" s="1">
        <v>41516</v>
      </c>
      <c r="B440">
        <v>270</v>
      </c>
      <c r="D440" s="1">
        <v>41519</v>
      </c>
      <c r="E440">
        <v>273</v>
      </c>
      <c r="F440" t="s">
        <v>174</v>
      </c>
      <c r="H440">
        <v>13200</v>
      </c>
    </row>
    <row r="441" spans="1:11">
      <c r="A441" s="1">
        <v>41528</v>
      </c>
      <c r="B441">
        <v>76980</v>
      </c>
      <c r="D441" s="1">
        <v>41528</v>
      </c>
      <c r="E441">
        <v>76790</v>
      </c>
      <c r="F441" t="s">
        <v>33</v>
      </c>
      <c r="H441">
        <v>-11300</v>
      </c>
    </row>
    <row r="442" spans="1:11">
      <c r="A442" s="1">
        <v>41528</v>
      </c>
      <c r="B442">
        <v>76960</v>
      </c>
      <c r="D442" s="1">
        <v>41528</v>
      </c>
      <c r="E442">
        <v>76990</v>
      </c>
      <c r="F442" t="s">
        <v>33</v>
      </c>
      <c r="H442">
        <v>-300</v>
      </c>
    </row>
    <row r="443" spans="1:11">
      <c r="A443" s="1">
        <v>41529</v>
      </c>
      <c r="B443">
        <v>76920</v>
      </c>
      <c r="D443" s="1">
        <v>41529</v>
      </c>
      <c r="E443">
        <v>76600</v>
      </c>
      <c r="F443" t="s">
        <v>33</v>
      </c>
      <c r="H443">
        <v>-17800</v>
      </c>
    </row>
    <row r="444" spans="1:11">
      <c r="A444" s="1">
        <v>41544</v>
      </c>
      <c r="B444">
        <v>270.2</v>
      </c>
      <c r="D444" s="1">
        <v>41547</v>
      </c>
      <c r="E444">
        <v>267.5</v>
      </c>
      <c r="F444" t="s">
        <v>180</v>
      </c>
      <c r="H444">
        <v>11900</v>
      </c>
    </row>
    <row r="445" spans="1:11">
      <c r="A445" s="6">
        <v>41556</v>
      </c>
      <c r="B445" s="7">
        <v>265</v>
      </c>
      <c r="C445" s="7"/>
      <c r="D445" s="6">
        <v>41557</v>
      </c>
      <c r="E445" s="7">
        <v>260</v>
      </c>
      <c r="F445" s="7" t="s">
        <v>182</v>
      </c>
      <c r="G445" s="7"/>
      <c r="H445" s="7">
        <v>23400</v>
      </c>
    </row>
    <row r="446" spans="1:11">
      <c r="A446" s="6">
        <v>41564</v>
      </c>
      <c r="B446">
        <v>266</v>
      </c>
      <c r="D446" s="6">
        <v>41564</v>
      </c>
      <c r="E446">
        <v>270</v>
      </c>
      <c r="F446" t="s">
        <v>184</v>
      </c>
      <c r="H446">
        <v>-21600</v>
      </c>
    </row>
    <row r="447" spans="1:11">
      <c r="A447" s="6">
        <v>41634</v>
      </c>
      <c r="B447">
        <v>275</v>
      </c>
      <c r="D447" s="6">
        <v>41635</v>
      </c>
      <c r="E447">
        <v>276</v>
      </c>
      <c r="F447" t="s">
        <v>185</v>
      </c>
      <c r="H447">
        <v>3400</v>
      </c>
    </row>
    <row r="448" spans="1:11">
      <c r="A448" t="s">
        <v>186</v>
      </c>
      <c r="J448">
        <v>19035</v>
      </c>
      <c r="K448" s="5" t="s">
        <v>187</v>
      </c>
    </row>
    <row r="449" spans="1:11">
      <c r="A449" s="1">
        <v>41687</v>
      </c>
      <c r="B449">
        <v>80800</v>
      </c>
      <c r="D449" s="1">
        <v>41687</v>
      </c>
      <c r="E449">
        <v>81100</v>
      </c>
      <c r="F449" t="s">
        <v>7</v>
      </c>
      <c r="H449">
        <v>8900</v>
      </c>
    </row>
    <row r="450" spans="1:11">
      <c r="A450" s="1">
        <v>41691</v>
      </c>
      <c r="B450">
        <v>227</v>
      </c>
      <c r="D450" s="1">
        <v>41694</v>
      </c>
      <c r="E450">
        <v>221.1</v>
      </c>
      <c r="F450" t="s">
        <v>203</v>
      </c>
      <c r="H450">
        <v>-31100</v>
      </c>
    </row>
    <row r="451" spans="1:11">
      <c r="A451" t="s">
        <v>230</v>
      </c>
      <c r="J451">
        <v>-5328</v>
      </c>
      <c r="K451" s="5" t="s">
        <v>231</v>
      </c>
    </row>
    <row r="453" spans="1:11">
      <c r="A453" t="s">
        <v>240</v>
      </c>
    </row>
  </sheetData>
  <autoFilter ref="A1:K404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86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B10" sqref="B10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425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423</v>
      </c>
      <c r="B9">
        <v>1576954</v>
      </c>
      <c r="C9">
        <v>0</v>
      </c>
      <c r="D9">
        <f t="shared" si="2"/>
        <v>4262708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3240322</v>
      </c>
      <c r="L9">
        <v>0</v>
      </c>
      <c r="M9">
        <v>0</v>
      </c>
      <c r="N9">
        <f t="shared" si="6"/>
        <v>22.783677337887312</v>
      </c>
      <c r="O9">
        <f t="shared" si="1"/>
        <v>15.558571987281262</v>
      </c>
      <c r="P9">
        <f t="shared" si="7"/>
        <v>3.1339945983222606</v>
      </c>
      <c r="Q9">
        <f>(F9/E9)*10</f>
        <v>13.755437947282964</v>
      </c>
      <c r="R9" s="12">
        <f>((F9+B9-L9+K14-K17)/(E9))*10</f>
        <v>15.498271979840098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-700000</v>
      </c>
      <c r="P14" s="2" t="s">
        <v>310</v>
      </c>
      <c r="Q14" s="2" t="s">
        <v>317</v>
      </c>
      <c r="R14" s="2" t="s">
        <v>318</v>
      </c>
    </row>
    <row r="15" spans="1:18">
      <c r="K15" t="s">
        <v>435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1600000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zoomScale="85" zoomScaleNormal="85" workbookViewId="0">
      <selection activeCell="J12" sqref="J12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424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416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417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418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421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422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422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429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429</v>
      </c>
    </row>
    <row r="37" spans="1:10">
      <c r="A37" s="1">
        <v>42736</v>
      </c>
      <c r="B37" t="s">
        <v>416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429</v>
      </c>
    </row>
    <row r="38" spans="1:10">
      <c r="A38" s="1">
        <v>42736</v>
      </c>
      <c r="B38" t="s">
        <v>418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429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429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429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2016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439</v>
      </c>
    </row>
    <row r="43" spans="1:10">
      <c r="A43" s="1">
        <v>42736</v>
      </c>
      <c r="B43" t="s">
        <v>292</v>
      </c>
      <c r="C43">
        <v>2016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439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425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423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2017-03-02T03:17:05Z</dcterms:modified>
</cp:coreProperties>
</file>