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 Dembla\Downloads\"/>
    </mc:Choice>
  </mc:AlternateContent>
  <xr:revisionPtr revIDLastSave="0" documentId="13_ncr:1_{FB959D67-3DEC-479F-93A3-9F32B66BDB11}" xr6:coauthVersionLast="47" xr6:coauthVersionMax="47" xr10:uidLastSave="{00000000-0000-0000-0000-000000000000}"/>
  <bookViews>
    <workbookView xWindow="-108" yWindow="-108" windowWidth="23256" windowHeight="13896" xr2:uid="{00BC5C2F-36B2-4EB0-A2EF-3AB27F23B2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2" i="1"/>
  <c r="K3" i="1"/>
  <c r="K4" i="1"/>
  <c r="K5" i="1"/>
  <c r="K2" i="1"/>
  <c r="J3" i="1"/>
  <c r="J4" i="1"/>
  <c r="J5" i="1"/>
  <c r="J2" i="1"/>
  <c r="I3" i="1"/>
  <c r="I4" i="1"/>
  <c r="I5" i="1"/>
  <c r="I2" i="1"/>
  <c r="G2" i="1"/>
  <c r="G3" i="1"/>
  <c r="H3" i="1" s="1"/>
  <c r="G4" i="1"/>
  <c r="G5" i="1"/>
  <c r="H5" i="1" s="1"/>
  <c r="H4" i="1"/>
  <c r="H2" i="1"/>
  <c r="F3" i="1"/>
  <c r="F4" i="1"/>
  <c r="F5" i="1"/>
  <c r="F2" i="1"/>
  <c r="E3" i="1"/>
  <c r="E4" i="1"/>
  <c r="E5" i="1"/>
  <c r="E2" i="1"/>
  <c r="D3" i="1"/>
  <c r="D4" i="1"/>
  <c r="D5" i="1"/>
  <c r="D2" i="1"/>
</calcChain>
</file>

<file path=xl/sharedStrings.xml><?xml version="1.0" encoding="utf-8"?>
<sst xmlns="http://schemas.openxmlformats.org/spreadsheetml/2006/main" count="12" uniqueCount="12">
  <si>
    <t>C load (fF)</t>
  </si>
  <si>
    <t>TPHL(sim) (ns)</t>
  </si>
  <si>
    <t>TPLH (sim)(ns)</t>
  </si>
  <si>
    <t>TP(sim)(ns)</t>
  </si>
  <si>
    <t>%Error(one point)</t>
  </si>
  <si>
    <t>TPHL(one point)(ns)</t>
  </si>
  <si>
    <t>TPLH(one point)(ns)</t>
  </si>
  <si>
    <t>TP(AVG)(one point)(ns)</t>
  </si>
  <si>
    <t>TPHL(two point)(ns)</t>
  </si>
  <si>
    <t>TPLH(two point)(ns)</t>
  </si>
  <si>
    <t>TP(AVG)(twopoint) (ns)</t>
  </si>
  <si>
    <t>%Error(Two Point)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</si>
</sst>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9157-E80B-43BB-9B41-1E33CA9CF2D8}">
  <dimension ref="A1:L5"/>
  <sheetViews>
    <sheetView tabSelected="1" workbookViewId="0">
      <selection activeCell="L8" sqref="L8"/>
    </sheetView>
  </sheetViews>
  <sheetFormatPr defaultRowHeight="14.4" x14ac:dyDescent="0.3"/>
  <cols>
    <col min="2" max="2" width="14.88671875" customWidth="1"/>
    <col min="3" max="3" width="12.6640625" customWidth="1"/>
    <col min="5" max="5" width="18" customWidth="1"/>
    <col min="6" max="6" width="17.5546875" customWidth="1"/>
    <col min="7" max="7" width="19.6640625" customWidth="1"/>
    <col min="8" max="8" width="16.5546875" customWidth="1"/>
    <col min="9" max="9" width="16.88671875" customWidth="1"/>
    <col min="10" max="10" width="16.21875" customWidth="1"/>
    <col min="11" max="11" width="24.5546875" customWidth="1"/>
    <col min="12" max="12" width="16.1093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4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1">
        <v>100</v>
      </c>
      <c r="B2" s="1">
        <v>3.66</v>
      </c>
      <c r="C2" s="1">
        <v>5.63</v>
      </c>
      <c r="D2" s="1">
        <f>AVERAGE(B2:C2)</f>
        <v>4.6449999999999996</v>
      </c>
      <c r="E2" s="1">
        <f>A2*0.35/10.08</f>
        <v>3.4722222222222223</v>
      </c>
      <c r="F2" s="1">
        <f>A2*0.35/7.05</f>
        <v>4.9645390070921991</v>
      </c>
      <c r="G2" s="1">
        <f>AVERAGE(E2:F2)</f>
        <v>4.2183806146572103</v>
      </c>
      <c r="H2" s="1">
        <f>ABS(G2-D2)/D2*100</f>
        <v>9.1844862291235607</v>
      </c>
      <c r="I2">
        <f>A2*0.35/9.17</f>
        <v>3.8167938931297711</v>
      </c>
      <c r="J2">
        <f>A2*0.35/6.2</f>
        <v>5.6451612903225801</v>
      </c>
      <c r="K2">
        <f>AVERAGE(I2:J2)</f>
        <v>4.7309775917261758</v>
      </c>
      <c r="L2">
        <f>ABS(K2-D2)/D2*100</f>
        <v>1.8509707583676267</v>
      </c>
    </row>
    <row r="3" spans="1:12" x14ac:dyDescent="0.3">
      <c r="A3" s="1">
        <v>300</v>
      </c>
      <c r="B3" s="1">
        <v>10.94</v>
      </c>
      <c r="C3" s="1">
        <v>16.05</v>
      </c>
      <c r="D3" s="1">
        <f t="shared" ref="D3:D5" si="0">AVERAGE(B3:C3)</f>
        <v>13.495000000000001</v>
      </c>
      <c r="E3" s="1">
        <f t="shared" ref="E3:E5" si="1">A3*0.35/10.08</f>
        <v>10.416666666666666</v>
      </c>
      <c r="F3" s="1">
        <f t="shared" ref="F3:F5" si="2">A3*0.35/7.05</f>
        <v>14.893617021276595</v>
      </c>
      <c r="G3" s="1">
        <f t="shared" ref="G3:G5" si="3">AVERAGE(E3:F3)</f>
        <v>12.655141843971631</v>
      </c>
      <c r="H3" s="1">
        <f t="shared" ref="H3:H5" si="4">ABS(G3-D3)/D3*100</f>
        <v>6.2234765174388311</v>
      </c>
      <c r="I3">
        <f t="shared" ref="I3:I5" si="5">A3*0.35/9.17</f>
        <v>11.450381679389313</v>
      </c>
      <c r="J3">
        <f t="shared" ref="J3:J5" si="6">A3*0.35/6.2</f>
        <v>16.93548387096774</v>
      </c>
      <c r="K3">
        <f t="shared" ref="K3:K5" si="7">AVERAGE(I3:J3)</f>
        <v>14.192932775178527</v>
      </c>
      <c r="L3">
        <f t="shared" ref="L3:L5" si="8">ABS(K3-D3)/D3*100</f>
        <v>5.1717878857245321</v>
      </c>
    </row>
    <row r="4" spans="1:12" x14ac:dyDescent="0.3">
      <c r="A4" s="1">
        <v>500</v>
      </c>
      <c r="B4" s="1">
        <v>18.22</v>
      </c>
      <c r="C4" s="1">
        <v>26.55</v>
      </c>
      <c r="D4" s="1">
        <f t="shared" si="0"/>
        <v>22.384999999999998</v>
      </c>
      <c r="E4" s="1">
        <f t="shared" si="1"/>
        <v>17.361111111111111</v>
      </c>
      <c r="F4" s="1">
        <f t="shared" si="2"/>
        <v>24.822695035460992</v>
      </c>
      <c r="G4" s="1">
        <f t="shared" si="3"/>
        <v>21.091903073286051</v>
      </c>
      <c r="H4" s="1">
        <f t="shared" si="4"/>
        <v>5.7766224110518065</v>
      </c>
      <c r="I4">
        <f t="shared" si="5"/>
        <v>19.083969465648856</v>
      </c>
      <c r="J4">
        <f t="shared" si="6"/>
        <v>28.225806451612904</v>
      </c>
      <c r="K4">
        <f t="shared" si="7"/>
        <v>23.65488795863088</v>
      </c>
      <c r="L4">
        <f t="shared" si="8"/>
        <v>5.6729415172252935</v>
      </c>
    </row>
    <row r="5" spans="1:12" x14ac:dyDescent="0.3">
      <c r="A5" s="1">
        <v>700</v>
      </c>
      <c r="B5" s="1">
        <v>25.4</v>
      </c>
      <c r="C5" s="1">
        <v>36.9</v>
      </c>
      <c r="D5" s="1">
        <f t="shared" si="0"/>
        <v>31.15</v>
      </c>
      <c r="E5" s="1">
        <f t="shared" si="1"/>
        <v>24.305555555555554</v>
      </c>
      <c r="F5" s="1">
        <f t="shared" si="2"/>
        <v>34.751773049645386</v>
      </c>
      <c r="G5" s="1">
        <f t="shared" si="3"/>
        <v>29.528664302600468</v>
      </c>
      <c r="H5" s="1">
        <f t="shared" si="4"/>
        <v>5.2049300077031475</v>
      </c>
      <c r="I5">
        <f t="shared" si="5"/>
        <v>26.717557251908396</v>
      </c>
      <c r="J5">
        <f t="shared" si="6"/>
        <v>39.516129032258057</v>
      </c>
      <c r="K5">
        <f t="shared" si="7"/>
        <v>33.116843142083226</v>
      </c>
      <c r="L5">
        <f t="shared" si="8"/>
        <v>6.314103184857875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Dembla</dc:creator>
  <cp:lastModifiedBy>Parth Dembla</cp:lastModifiedBy>
  <dcterms:created xsi:type="dcterms:W3CDTF">2025-04-15T16:11:57Z</dcterms:created>
  <dcterms:modified xsi:type="dcterms:W3CDTF">2025-04-16T07:04:29Z</dcterms:modified>
</cp:coreProperties>
</file>