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EIROFEVEREIRO" sheetId="1" r:id="rId4"/>
    <sheet state="visible" name="MARÇO" sheetId="2" r:id="rId5"/>
    <sheet state="visible" name="ABRIL" sheetId="3" r:id="rId6"/>
    <sheet state="visible" name="MAIO" sheetId="4" r:id="rId7"/>
    <sheet state="visible" name="JUNHO" sheetId="5" r:id="rId8"/>
    <sheet state="visible" name="JULHO" sheetId="6" r:id="rId9"/>
    <sheet state="visible" name="AGOSTO" sheetId="7" r:id="rId10"/>
    <sheet state="visible" name="SETEMBRO" sheetId="8" r:id="rId11"/>
    <sheet state="visible" name="OUTUBRO" sheetId="9" r:id="rId12"/>
    <sheet state="visible" name="NOVEMBRO" sheetId="10" r:id="rId13"/>
    <sheet state="visible" name="DEZEMBRO" sheetId="11" r:id="rId14"/>
  </sheets>
  <definedNames/>
  <calcPr/>
</workbook>
</file>

<file path=xl/sharedStrings.xml><?xml version="1.0" encoding="utf-8"?>
<sst xmlns="http://schemas.openxmlformats.org/spreadsheetml/2006/main" count="5126" uniqueCount="937">
  <si>
    <t>Valor Global</t>
  </si>
  <si>
    <t>Empenhado</t>
  </si>
  <si>
    <t>Saldo</t>
  </si>
  <si>
    <t xml:space="preserve">OAM </t>
  </si>
  <si>
    <t xml:space="preserve">TVS </t>
  </si>
  <si>
    <t xml:space="preserve">RÁDIOS </t>
  </si>
  <si>
    <t xml:space="preserve">IMPRESSOS </t>
  </si>
  <si>
    <t xml:space="preserve">CRIAÇÃO </t>
  </si>
  <si>
    <t>PRODUÇÃO</t>
  </si>
  <si>
    <t xml:space="preserve">REDES SOCIAIS </t>
  </si>
  <si>
    <t xml:space="preserve">MATERIAIS GRÁFICOS </t>
  </si>
  <si>
    <t xml:space="preserve">OUTDOORS/ PLACAS RODOVIÁRIAS </t>
  </si>
  <si>
    <t xml:space="preserve">PROGRAMÁTICA + PROMO </t>
  </si>
  <si>
    <t xml:space="preserve">MÍDIA NACIONAL </t>
  </si>
  <si>
    <t xml:space="preserve">SITES </t>
  </si>
  <si>
    <t>TOTAL</t>
  </si>
  <si>
    <t>OAM</t>
  </si>
  <si>
    <t>Veículo</t>
  </si>
  <si>
    <t>A Empenhar</t>
  </si>
  <si>
    <t>FF1</t>
  </si>
  <si>
    <t>FF2</t>
  </si>
  <si>
    <t xml:space="preserve">DIA MUNDIAL DO CANCÊR </t>
  </si>
  <si>
    <t>FF3</t>
  </si>
  <si>
    <t>FF4</t>
  </si>
  <si>
    <t>IPVA/AMAR</t>
  </si>
  <si>
    <t>DEIXE ELA QUIETA</t>
  </si>
  <si>
    <t xml:space="preserve">DETRAN CARNAVAL </t>
  </si>
  <si>
    <t xml:space="preserve">RESULTADOS SAÚDE </t>
  </si>
  <si>
    <t xml:space="preserve">Coopatrocínio Carnaval  </t>
  </si>
  <si>
    <t>Total Utilizado</t>
  </si>
  <si>
    <t>DISRUPY</t>
  </si>
  <si>
    <t>CHAMA</t>
  </si>
  <si>
    <t xml:space="preserve">ATC </t>
  </si>
  <si>
    <t xml:space="preserve">CHAMA </t>
  </si>
  <si>
    <t xml:space="preserve">NOVA </t>
  </si>
  <si>
    <t>Disrupy</t>
  </si>
  <si>
    <t>STATUS DO PROCESSO</t>
  </si>
  <si>
    <t xml:space="preserve">empenhado </t>
  </si>
  <si>
    <t>empenhado</t>
  </si>
  <si>
    <t xml:space="preserve">empenhar </t>
  </si>
  <si>
    <t>Observações</t>
  </si>
  <si>
    <t>TV Gazeta</t>
  </si>
  <si>
    <t xml:space="preserve">TV Mar </t>
  </si>
  <si>
    <t>TV MAR (COBERTURA INFORMATIVA)</t>
  </si>
  <si>
    <t>TIMAÇO DA GAZETA</t>
  </si>
  <si>
    <t>GAZETAWEB</t>
  </si>
  <si>
    <t>,</t>
  </si>
  <si>
    <t>RÁDIO GAZETA 98.3 FM</t>
  </si>
  <si>
    <t>RÁDIO GAZETA 94,1 FM</t>
  </si>
  <si>
    <t>RÁDIO GAZETA FM ARAPIRACA</t>
  </si>
  <si>
    <t>RÁDIO GAZETA FM PÃO DE AÇUCAR</t>
  </si>
  <si>
    <t xml:space="preserve">JORNAL GAZETA </t>
  </si>
  <si>
    <t>OAM Publicidade (Copatrocinio)</t>
  </si>
  <si>
    <t>G1 PUBLICITÁRIO</t>
  </si>
  <si>
    <t>TV'S</t>
  </si>
  <si>
    <t>DIA MUNDIAL DO CÂNCER</t>
  </si>
  <si>
    <t>CARNAVAL DETRAN REFORÇO SECOM</t>
  </si>
  <si>
    <t>Total utilizado</t>
  </si>
  <si>
    <t>empenhar</t>
  </si>
  <si>
    <t xml:space="preserve">TV PAJUÇARA </t>
  </si>
  <si>
    <t>TV PAJUÇARA (Coberturas Informativas) st</t>
  </si>
  <si>
    <t>TV PAJUÇARA (PI's só no Pajuçara Rural)</t>
  </si>
  <si>
    <t>TV PONTA VERDE</t>
  </si>
  <si>
    <t>TV BAND</t>
  </si>
  <si>
    <t>TV OOPS</t>
  </si>
  <si>
    <t>TV SAMPAIO</t>
  </si>
  <si>
    <t>TV ACTA</t>
  </si>
  <si>
    <t>TV ALAGOANA (Carlos Robert)</t>
  </si>
  <si>
    <t xml:space="preserve">TV FUTURA </t>
  </si>
  <si>
    <t>Total</t>
  </si>
  <si>
    <t>RÁDIOS</t>
  </si>
  <si>
    <t xml:space="preserve">AMARELINHA </t>
  </si>
  <si>
    <t>96.9 FM - EDIAL EMP DIV ARAPIRACA</t>
  </si>
  <si>
    <t xml:space="preserve">96 FM </t>
  </si>
  <si>
    <t>PAJUÇARA 103,7</t>
  </si>
  <si>
    <t>ANTENA 7</t>
  </si>
  <si>
    <t>CBN FM 104,5 - SISTEMA COSTA DOURADO</t>
  </si>
  <si>
    <t>JOVEM PAN (ANTIGA CORREIO AM)</t>
  </si>
  <si>
    <t>CORREIO FM 88,5 - SISTEMA ALAGOANO DE RADIOF</t>
  </si>
  <si>
    <t>CORREIO FM 90,5 - SISTEMA ALAGOANO DE RADIOF</t>
  </si>
  <si>
    <t>CORREIO FM 91,7 - SISTEMA COSTA DOURADA DE RA</t>
  </si>
  <si>
    <t>CORREIO FM 91,9 - SISTEMA COSTA DOURADA DE RA</t>
  </si>
  <si>
    <t>CORREIO FM 98,5 - SISTEMA ALAGOANO DE RADIOF</t>
  </si>
  <si>
    <t>CORREIO FM 88,9 - ÁGUA BRANCA - SIST. ALAG. DE RAD.</t>
  </si>
  <si>
    <t>DELMIRO FM</t>
  </si>
  <si>
    <t>ESQUADRÃO 89</t>
  </si>
  <si>
    <t>GRANDE RIO FM - EMP DE COM GRANDE RIO</t>
  </si>
  <si>
    <t>FAROL - CORURIPE</t>
  </si>
  <si>
    <t>FAROL - PENEDO</t>
  </si>
  <si>
    <t>IMPRIMA FM - DRT DUAGRESTE RADIO E TEL</t>
  </si>
  <si>
    <t>MARAGOGI FM</t>
  </si>
  <si>
    <t>MILENIO FM</t>
  </si>
  <si>
    <t>MIX ARAPIRACA - EMP NOVA ARAPIRACA DE RAD</t>
  </si>
  <si>
    <t>Líder (Luciano Barbosa)</t>
  </si>
  <si>
    <t>NOVA BRASIL - RADIO SOL MAIOR LTDA</t>
  </si>
  <si>
    <t>NOVO NORDESTE AM</t>
  </si>
  <si>
    <t>PALMEIRA FM</t>
  </si>
  <si>
    <t>PENEDO FM</t>
  </si>
  <si>
    <t>PRINCESA DAS MATAS</t>
  </si>
  <si>
    <t>SAMPAIO FM - EMP DE COMUNIC SAMPAIO (MV)</t>
  </si>
  <si>
    <t>SÃO MIGUEL FM - EMPRESA GRAF DE COMUNIC</t>
  </si>
  <si>
    <t>XINGÓ</t>
  </si>
  <si>
    <t xml:space="preserve">NA MIRA DA NOTICIA </t>
  </si>
  <si>
    <t>LITORAL FM</t>
  </si>
  <si>
    <t>CORREIO DO SERTÃO</t>
  </si>
  <si>
    <t>PROGRAMA UNIÃO NOTÍCIA RÁDIO AG</t>
  </si>
  <si>
    <t xml:space="preserve">RÁDIO AG </t>
  </si>
  <si>
    <t>JORNAIS / REVISTAS</t>
  </si>
  <si>
    <t>A NOTÍCIA</t>
  </si>
  <si>
    <t>CORREIO DOS MUNICÍPIOS</t>
  </si>
  <si>
    <t>EXTRA</t>
  </si>
  <si>
    <t xml:space="preserve">FOLHA DE ALAGOAS </t>
  </si>
  <si>
    <t>GOLAÇO</t>
  </si>
  <si>
    <t>O FATO</t>
  </si>
  <si>
    <t>PRIMEIRA EDIÇÃO</t>
  </si>
  <si>
    <t>REDE REPORTER</t>
  </si>
  <si>
    <t>TRIBUNA DO SERTÃO</t>
  </si>
  <si>
    <t>TRIBUNA INDEPENDENTE  (8 páginas)</t>
  </si>
  <si>
    <t>ALAGOAS AGORA</t>
  </si>
  <si>
    <t>JORNAL DE ARAPIRACA</t>
  </si>
  <si>
    <t>JORNAL DO INTERIOR</t>
  </si>
  <si>
    <t>ALAGOAS E SEUS MUNICÍPIOS      -      REVISTA</t>
  </si>
  <si>
    <t>ALAGOAS S/A                                -      REVISTA</t>
  </si>
  <si>
    <t>TURISMO E NEGÓCIOS                  -      REVISTA</t>
  </si>
  <si>
    <t>REVISTA MUNICIPAL                      -      REVISTA</t>
  </si>
  <si>
    <t xml:space="preserve">CORREIO ALAGOANO </t>
  </si>
  <si>
    <t xml:space="preserve">SALADA MAGAZINE </t>
  </si>
  <si>
    <t>REVISTA PAINEL</t>
  </si>
  <si>
    <t xml:space="preserve">O DIA  </t>
  </si>
  <si>
    <t>CRIAÇÃO</t>
  </si>
  <si>
    <t>Campanha</t>
  </si>
  <si>
    <t>Agência</t>
  </si>
  <si>
    <t>Agência Empenhada</t>
  </si>
  <si>
    <t>Órgão</t>
  </si>
  <si>
    <t>Valor</t>
  </si>
  <si>
    <t>STATUS</t>
  </si>
  <si>
    <t>Em cotação</t>
  </si>
  <si>
    <t xml:space="preserve">Criação  FAZ FAZ 1 Concurso Uneal e Minha casa minha vida </t>
  </si>
  <si>
    <t xml:space="preserve">Disrupy </t>
  </si>
  <si>
    <t>Criação  FAZ FAZ 2  Segurança Pública</t>
  </si>
  <si>
    <t xml:space="preserve">Criação Faz faz 3 </t>
  </si>
  <si>
    <t xml:space="preserve">Criação Faz Faz 4 </t>
  </si>
  <si>
    <t xml:space="preserve">Criação Ipva Amarelinha </t>
  </si>
  <si>
    <t xml:space="preserve">Chama </t>
  </si>
  <si>
    <t xml:space="preserve">Criação correria </t>
  </si>
  <si>
    <t xml:space="preserve">Criação Deix ela quieta </t>
  </si>
  <si>
    <t xml:space="preserve">Criação Carnaval </t>
  </si>
  <si>
    <t xml:space="preserve">Resultados saúde </t>
  </si>
  <si>
    <t xml:space="preserve">Nova </t>
  </si>
  <si>
    <t xml:space="preserve">Dia Mundial do cancer </t>
  </si>
  <si>
    <t xml:space="preserve">Tabagismo </t>
  </si>
  <si>
    <t xml:space="preserve">Dia da mulher </t>
  </si>
  <si>
    <t>Vlr. Liquído</t>
  </si>
  <si>
    <t>Fornecedora</t>
  </si>
  <si>
    <t>Comissão</t>
  </si>
  <si>
    <t xml:space="preserve">Agência </t>
  </si>
  <si>
    <t>Valor Bruto</t>
  </si>
  <si>
    <t>Em Cotação</t>
  </si>
  <si>
    <t>Banco de imagens Faz Faz 1</t>
  </si>
  <si>
    <t>VERO</t>
  </si>
  <si>
    <t>89.100.000</t>
  </si>
  <si>
    <t>Banco de Imagens Daz Faz 2</t>
  </si>
  <si>
    <t>vero</t>
  </si>
  <si>
    <t xml:space="preserve">disrupy </t>
  </si>
  <si>
    <t>FAZ FAZ 1 Concurso Uneal e Minha casa minha vIda</t>
  </si>
  <si>
    <t>FAZ FAZ 2  Resultados Segurança</t>
  </si>
  <si>
    <t>Faz faz 3 Escolas indígenas, escolas e creches cria B.bentes</t>
  </si>
  <si>
    <t xml:space="preserve">Faz Faz 4 Saúde até você e Ssp </t>
  </si>
  <si>
    <t xml:space="preserve">Ipva Amarelinha Detran </t>
  </si>
  <si>
    <t xml:space="preserve">OVNI </t>
  </si>
  <si>
    <t xml:space="preserve">Deixe ela quieta </t>
  </si>
  <si>
    <t xml:space="preserve">VTK </t>
  </si>
  <si>
    <t xml:space="preserve">Detran Carnaval </t>
  </si>
  <si>
    <t>Vero</t>
  </si>
  <si>
    <t xml:space="preserve">PRODUÇÃO DGPR SEFAZ </t>
  </si>
  <si>
    <t>DGPR</t>
  </si>
  <si>
    <t xml:space="preserve">DIA MUNDIAL DO CANCêR </t>
  </si>
  <si>
    <t xml:space="preserve">VERO </t>
  </si>
  <si>
    <t>Influencers Segurança Pública</t>
  </si>
  <si>
    <t>Grata Comunicação</t>
  </si>
  <si>
    <t>ll.ll.l</t>
  </si>
  <si>
    <t>REDES SOCIAIS</t>
  </si>
  <si>
    <t>Produção</t>
  </si>
  <si>
    <t>AGÊNCIA</t>
  </si>
  <si>
    <t>VALOR</t>
  </si>
  <si>
    <t>COMISSÃO</t>
  </si>
  <si>
    <t>Vlr. Bruto</t>
  </si>
  <si>
    <t>Wave</t>
  </si>
  <si>
    <t>NOVA</t>
  </si>
  <si>
    <t>Seed Criativa - Rede Lessa</t>
  </si>
  <si>
    <t>Clic</t>
  </si>
  <si>
    <t>Play</t>
  </si>
  <si>
    <t>Lubi- Assim</t>
  </si>
  <si>
    <t xml:space="preserve">Gratta </t>
  </si>
  <si>
    <t>EMPENHADO</t>
  </si>
  <si>
    <t xml:space="preserve">EMPENHADO </t>
  </si>
  <si>
    <t>DPGR - Assessoria Nacional</t>
  </si>
  <si>
    <t>MATERIAL GRÁFICO</t>
  </si>
  <si>
    <t>i</t>
  </si>
  <si>
    <t>Fornecedor</t>
  </si>
  <si>
    <t xml:space="preserve"> </t>
  </si>
  <si>
    <t xml:space="preserve">Outdoors/ PLACAS RODOVIÁRIAS </t>
  </si>
  <si>
    <t xml:space="preserve">Campanha </t>
  </si>
  <si>
    <t xml:space="preserve">Fornecedor </t>
  </si>
  <si>
    <t xml:space="preserve">STATUS </t>
  </si>
  <si>
    <t>Faz faz 1</t>
  </si>
  <si>
    <t xml:space="preserve">Bandeirantes </t>
  </si>
  <si>
    <t xml:space="preserve">Faz faz 2 </t>
  </si>
  <si>
    <t xml:space="preserve">Correria </t>
  </si>
  <si>
    <t>Outdoor Carnaval Detran</t>
  </si>
  <si>
    <t xml:space="preserve">Rota </t>
  </si>
  <si>
    <t xml:space="preserve">Placa rodoviária Carnaval Detran </t>
  </si>
  <si>
    <t xml:space="preserve">Placas rodoviárias Correria Detran </t>
  </si>
  <si>
    <t xml:space="preserve">Placas rodoviárias Faz faz 1 </t>
  </si>
  <si>
    <t xml:space="preserve">Placas rodoviárias Faz faz 2 </t>
  </si>
  <si>
    <t>Nome</t>
  </si>
  <si>
    <t>Status do processo</t>
  </si>
  <si>
    <t>Valor Final</t>
  </si>
  <si>
    <t>Mídia programática Faz Faz 1</t>
  </si>
  <si>
    <t>GAMNED</t>
  </si>
  <si>
    <t xml:space="preserve">DISRUPY </t>
  </si>
  <si>
    <t xml:space="preserve">Monitoramento Redes Faz Faz 1 </t>
  </si>
  <si>
    <t xml:space="preserve">PALVER </t>
  </si>
  <si>
    <t xml:space="preserve">Mov mídia Saúde até você </t>
  </si>
  <si>
    <t xml:space="preserve">MOV MÍDIA </t>
  </si>
  <si>
    <t xml:space="preserve">DUCK </t>
  </si>
  <si>
    <t>Mídia programática Faz Faz 2</t>
  </si>
  <si>
    <t xml:space="preserve">Lançando cursos </t>
  </si>
  <si>
    <t xml:space="preserve">Ação promo- CORRERIA DETRAN </t>
  </si>
  <si>
    <t xml:space="preserve">MOOV </t>
  </si>
  <si>
    <t>Mídia programática faz faz 3</t>
  </si>
  <si>
    <t xml:space="preserve">Adspact </t>
  </si>
  <si>
    <t xml:space="preserve">Ação Promo- CARNAVAL DETRAN </t>
  </si>
  <si>
    <t>MÍDIA NACIONAL</t>
  </si>
  <si>
    <t>VEÍCULOS</t>
  </si>
  <si>
    <t>Status</t>
  </si>
  <si>
    <t>Metrópoles</t>
  </si>
  <si>
    <t>Metropoles</t>
  </si>
  <si>
    <t xml:space="preserve">chama </t>
  </si>
  <si>
    <t>SITE</t>
  </si>
  <si>
    <t xml:space="preserve">SAÚDE </t>
  </si>
  <si>
    <t xml:space="preserve">CARNAVAL  DETRAN </t>
  </si>
  <si>
    <t xml:space="preserve">Carnaval Detran extra </t>
  </si>
  <si>
    <t>RELAÇÃO</t>
  </si>
  <si>
    <t>TOTAL UTILIZADO</t>
  </si>
  <si>
    <t>SALDO</t>
  </si>
  <si>
    <t xml:space="preserve">TNH 1 </t>
  </si>
  <si>
    <t xml:space="preserve">TENÓRIO </t>
  </si>
  <si>
    <t>ALAGOAS 24 HORAS</t>
  </si>
  <si>
    <t xml:space="preserve">Contexto Exato </t>
  </si>
  <si>
    <t>PODER 82</t>
  </si>
  <si>
    <t>CADA MINUTO</t>
  </si>
  <si>
    <t>CARLINHOS</t>
  </si>
  <si>
    <t>TRIBUNA HOJE</t>
  </si>
  <si>
    <t xml:space="preserve">FERNANDO ARAUJO </t>
  </si>
  <si>
    <t xml:space="preserve">A NOTÍCIA </t>
  </si>
  <si>
    <t>SENA</t>
  </si>
  <si>
    <t>É ASSIM</t>
  </si>
  <si>
    <t>MARCELO FIRMINO</t>
  </si>
  <si>
    <t>A</t>
  </si>
  <si>
    <t xml:space="preserve">CORREIO DOS MUNICIPIOS </t>
  </si>
  <si>
    <t>RENAN PAI</t>
  </si>
  <si>
    <t>SETE SEGUNDOS- ARAPIRACA</t>
  </si>
  <si>
    <t>JR ALEXANDRE</t>
  </si>
  <si>
    <t xml:space="preserve">SETE SEGUNDOS MARAGOGI </t>
  </si>
  <si>
    <t>SETE SEGUNDOS- MACEIÓ</t>
  </si>
  <si>
    <t>MOUSINHO</t>
  </si>
  <si>
    <t xml:space="preserve">JORNAL DE ALAGOAS </t>
  </si>
  <si>
    <t>EDVALDO JR</t>
  </si>
  <si>
    <t xml:space="preserve">AL 1 </t>
  </si>
  <si>
    <t xml:space="preserve">WADSON REGIS </t>
  </si>
  <si>
    <t>GIRO 101</t>
  </si>
  <si>
    <t>RICARDO</t>
  </si>
  <si>
    <t>O DIA</t>
  </si>
  <si>
    <t>DERALDO</t>
  </si>
  <si>
    <t xml:space="preserve">ALVES CORREIA </t>
  </si>
  <si>
    <t>AQUI ACONTECE</t>
  </si>
  <si>
    <t>ROBERTO LOPES</t>
  </si>
  <si>
    <t>EUFEMEA</t>
  </si>
  <si>
    <t xml:space="preserve">RT NOTÍCIAS </t>
  </si>
  <si>
    <t>MACEIÓ ORDINÁRIO</t>
  </si>
  <si>
    <t>CENÁRIO ALAGOAS- CLIPPING</t>
  </si>
  <si>
    <t>CLIPPING</t>
  </si>
  <si>
    <t xml:space="preserve">JÁ É NOTÍCIA </t>
  </si>
  <si>
    <t>ARAPIRACA</t>
  </si>
  <si>
    <t xml:space="preserve">JORNALISMO NEWS </t>
  </si>
  <si>
    <t>USSA</t>
  </si>
  <si>
    <t xml:space="preserve">O FATO </t>
  </si>
  <si>
    <t>ENTRELINHAS</t>
  </si>
  <si>
    <t>GRUPO FOLHA</t>
  </si>
  <si>
    <t>VLADEMIR</t>
  </si>
  <si>
    <t xml:space="preserve">CONVERSA AFINADA </t>
  </si>
  <si>
    <t>BRUNO TOLEDO</t>
  </si>
  <si>
    <t>REPÓRTER MACEIÓ</t>
  </si>
  <si>
    <t>VITOR CANSANÇÃO</t>
  </si>
  <si>
    <t>B</t>
  </si>
  <si>
    <t>REPÓRTER MIRIM</t>
  </si>
  <si>
    <t>CONTROLE SOCIAL 82</t>
  </si>
  <si>
    <t xml:space="preserve">VALOR MERCADO </t>
  </si>
  <si>
    <t>INÁCIO</t>
  </si>
  <si>
    <t>WEB TV MACEIÓ</t>
  </si>
  <si>
    <t xml:space="preserve">SEGURO NOTÍCIAS </t>
  </si>
  <si>
    <t>ROMERO VIEIRA</t>
  </si>
  <si>
    <t>PEDRO OLIVEIRA</t>
  </si>
  <si>
    <t>DDD 82</t>
  </si>
  <si>
    <t xml:space="preserve">POLÍTICA ALAGOANA </t>
  </si>
  <si>
    <t xml:space="preserve">BONJA </t>
  </si>
  <si>
    <t>GRANDE IMPRENSA</t>
  </si>
  <si>
    <t xml:space="preserve">PRIMEIRO PODER </t>
  </si>
  <si>
    <t>BR 104</t>
  </si>
  <si>
    <t xml:space="preserve">União dos palmares </t>
  </si>
  <si>
    <t xml:space="preserve">JORNAL DO INTERIOR </t>
  </si>
  <si>
    <t>PODER ALAGOAS- BLOG MARESIA</t>
  </si>
  <si>
    <t>MARESIA</t>
  </si>
  <si>
    <t xml:space="preserve">DIARIO ARAPIRACA </t>
  </si>
  <si>
    <t xml:space="preserve">Marcelino Alexandre </t>
  </si>
  <si>
    <t>ALAGOAS ATENTA</t>
  </si>
  <si>
    <t xml:space="preserve">BLOG CARLOS BINA </t>
  </si>
  <si>
    <t>BINA</t>
  </si>
  <si>
    <t xml:space="preserve">A HORA </t>
  </si>
  <si>
    <t xml:space="preserve">ILDO RAFAEL </t>
  </si>
  <si>
    <r>
      <rPr>
        <rFont val="Calibri"/>
        <sz val="9.0"/>
      </rPr>
      <t xml:space="preserve">TV </t>
    </r>
    <r>
      <rPr>
        <rFont val="Calibri"/>
        <color rgb="FF1155CC"/>
        <sz val="9.0"/>
        <u/>
      </rPr>
      <t>ALAGOAS.COM.BR</t>
    </r>
  </si>
  <si>
    <t xml:space="preserve">O ALAGOANO </t>
  </si>
  <si>
    <t>Ricardo Gomes, União</t>
  </si>
  <si>
    <t>MEMÓRIA DO SERTÃO</t>
  </si>
  <si>
    <t>PROF EDVALDO</t>
  </si>
  <si>
    <t xml:space="preserve">NOTÍCIA DA JORNALISTA </t>
  </si>
  <si>
    <r>
      <rPr>
        <rFont val="Calibri"/>
        <sz val="9.0"/>
      </rPr>
      <t xml:space="preserve">NOSSO </t>
    </r>
    <r>
      <rPr>
        <rFont val="Calibri"/>
        <color rgb="FF1155CC"/>
        <sz val="9.0"/>
        <u/>
      </rPr>
      <t>AGRESTE.COM</t>
    </r>
  </si>
  <si>
    <t xml:space="preserve">RICARDO NÉZINHO </t>
  </si>
  <si>
    <t xml:space="preserve">MACEIÓ DIA A DIA </t>
  </si>
  <si>
    <t>Dep Marcos Barbosa</t>
  </si>
  <si>
    <t>SERTÃO 24 HORAS</t>
  </si>
  <si>
    <t>VALÕES</t>
  </si>
  <si>
    <t>JOSÉ ELIAS</t>
  </si>
  <si>
    <t xml:space="preserve">CIRCUITO MUNDO </t>
  </si>
  <si>
    <t>ZONA 10</t>
  </si>
  <si>
    <t>KIL</t>
  </si>
  <si>
    <t xml:space="preserve">SERTÃO EM FOCO </t>
  </si>
  <si>
    <t>WAGNET DANTAS</t>
  </si>
  <si>
    <t>EM TEMPO NOTÍCIAS</t>
  </si>
  <si>
    <t>ANTÔNIO NOYA</t>
  </si>
  <si>
    <t>FIQUE POR DENTRO DE TUDO</t>
  </si>
  <si>
    <t>GILBERTO LIMA</t>
  </si>
  <si>
    <t xml:space="preserve">MELHOR NOTÍCIA </t>
  </si>
  <si>
    <t>EDENILDA</t>
  </si>
  <si>
    <t>082 NOTÍCIAS</t>
  </si>
  <si>
    <t>Geraldo Majella</t>
  </si>
  <si>
    <t>MACEIÓ 40 GRAUS</t>
  </si>
  <si>
    <t>ESTADÃO ALAGOAS  - Palmeira dos Índios</t>
  </si>
  <si>
    <t xml:space="preserve">Graziane Duarte </t>
  </si>
  <si>
    <t>JUNIOR PADÃO</t>
  </si>
  <si>
    <t xml:space="preserve">ANGIQUINHOS </t>
  </si>
  <si>
    <t>TURISMO EM ALAGOAS</t>
  </si>
  <si>
    <t>IGOR PEREIRA</t>
  </si>
  <si>
    <t>VISÃO DE ALAGOAS</t>
  </si>
  <si>
    <t>EVERTON OLVEIRA</t>
  </si>
  <si>
    <t>MARECHAL NOTÍCIAS</t>
  </si>
  <si>
    <t>FRACISCO TENÓRIO</t>
  </si>
  <si>
    <t>JORNALISMO 82</t>
  </si>
  <si>
    <t xml:space="preserve">DE OLHO ALAGOAS </t>
  </si>
  <si>
    <t xml:space="preserve">ALAGOAS INFORMA </t>
  </si>
  <si>
    <t>ARIEL CIPOLA</t>
  </si>
  <si>
    <t xml:space="preserve">A HORA DA NOTÍCIA </t>
  </si>
  <si>
    <t>FARIAS</t>
  </si>
  <si>
    <t xml:space="preserve">FERREIRA DELMIRO </t>
  </si>
  <si>
    <t xml:space="preserve">AGORA NA HORA </t>
  </si>
  <si>
    <t>NILSON</t>
  </si>
  <si>
    <t xml:space="preserve">F5 NORDESTE </t>
  </si>
  <si>
    <t>FAGNO PINTO</t>
  </si>
  <si>
    <t>ALAGOAS BOAS NOTÍCIAS ALBN</t>
  </si>
  <si>
    <t>SEVERINO</t>
  </si>
  <si>
    <t>CPI NEWS</t>
  </si>
  <si>
    <t xml:space="preserve">REPÓRTER NORDESTE </t>
  </si>
  <si>
    <t>ODILON</t>
  </si>
  <si>
    <t>EMERÊNCIA 190</t>
  </si>
  <si>
    <t>HENRIQUE</t>
  </si>
  <si>
    <t xml:space="preserve">TUDO QUE HÁ </t>
  </si>
  <si>
    <t xml:space="preserve">RENAN PAI </t>
  </si>
  <si>
    <t xml:space="preserve">MACEIÓ BRASIL NOTÍCIAS </t>
  </si>
  <si>
    <t xml:space="preserve">ADRIANO MACIEL </t>
  </si>
  <si>
    <t xml:space="preserve">ALMANAQUE ALAGOAS </t>
  </si>
  <si>
    <t>RICARDO RODRIGUES</t>
  </si>
  <si>
    <t>AQUI AGORA ALAGOAS</t>
  </si>
  <si>
    <t>BLOG EDMILSON TEIXEIRA</t>
  </si>
  <si>
    <t>GIULIANO RIBEIRO</t>
  </si>
  <si>
    <t xml:space="preserve">PORTAL ALAGOAS NEWS- ARAPIRACA </t>
  </si>
  <si>
    <t>Gilberto Gonçalves</t>
  </si>
  <si>
    <t xml:space="preserve">HISTÓRIA DE ALAGOAS </t>
  </si>
  <si>
    <t>TICIANELLI</t>
  </si>
  <si>
    <t>CONEXÃO NOTÍCIAS</t>
  </si>
  <si>
    <t xml:space="preserve">ALAGOAS AGORA </t>
  </si>
  <si>
    <t>ALAGOAS NA NET</t>
  </si>
  <si>
    <t>Lucas Malta - Isnaldo</t>
  </si>
  <si>
    <t>ALAGOAS NÃO PARA</t>
  </si>
  <si>
    <t>ALAGOAS WEB</t>
  </si>
  <si>
    <t>ALAGOAS DE VERDADE</t>
  </si>
  <si>
    <t>JURANDYR</t>
  </si>
  <si>
    <t>BLOG NIDE LINS</t>
  </si>
  <si>
    <t>NIDE LINS</t>
  </si>
  <si>
    <t>BLOG DO POETA</t>
  </si>
  <si>
    <t>MAURÍCIO</t>
  </si>
  <si>
    <t xml:space="preserve">FOLHA DA BARRA </t>
  </si>
  <si>
    <t>ACONTECEU BR</t>
  </si>
  <si>
    <t>PIACABUÇU NEWS</t>
  </si>
  <si>
    <t>DUDU RONALSA</t>
  </si>
  <si>
    <t>MACEIÓ BRASIL</t>
  </si>
  <si>
    <t xml:space="preserve">EMBARQUE NORDESTE </t>
  </si>
  <si>
    <t>MINUTO ALAGOANO</t>
  </si>
  <si>
    <t>ÍTALO TIMÓTEO</t>
  </si>
  <si>
    <t>PROFESSOR EDVALDO</t>
  </si>
  <si>
    <t>SITE RÁDIO PALMEIRA</t>
  </si>
  <si>
    <t>GILENO</t>
  </si>
  <si>
    <t xml:space="preserve">C </t>
  </si>
  <si>
    <t xml:space="preserve">SEGUNDO PODER </t>
  </si>
  <si>
    <t xml:space="preserve">USSA </t>
  </si>
  <si>
    <t xml:space="preserve">WARNER OLIVEIRA </t>
  </si>
  <si>
    <t>WARNER</t>
  </si>
  <si>
    <t xml:space="preserve">TUDO NO MINUTO </t>
  </si>
  <si>
    <t>FERNANDO PALMEIRA</t>
  </si>
  <si>
    <t xml:space="preserve">PELL MARQUES </t>
  </si>
  <si>
    <t>PORTAL ALAGOANA</t>
  </si>
  <si>
    <t xml:space="preserve">REDE ALAGOANA </t>
  </si>
  <si>
    <t>VITAL NEWS</t>
  </si>
  <si>
    <t>RADAR 89</t>
  </si>
  <si>
    <t xml:space="preserve">SERTÃO NA HORA </t>
  </si>
  <si>
    <t>ISNALDO</t>
  </si>
  <si>
    <t>MARAGOGI NEWS</t>
  </si>
  <si>
    <t>VALDEMAR</t>
  </si>
  <si>
    <t>CORREIO NOTÍCIAS</t>
  </si>
  <si>
    <t>ALAGOAS EM DIA</t>
  </si>
  <si>
    <t>Gilson Ângelo</t>
  </si>
  <si>
    <t xml:space="preserve">CONECTA ALAGOAS </t>
  </si>
  <si>
    <t xml:space="preserve">PORTAL DE ALAGOAS </t>
  </si>
  <si>
    <t xml:space="preserve">JURANDIR </t>
  </si>
  <si>
    <t>EPIDAURO POMPLONA</t>
  </si>
  <si>
    <t>EXPRESSO AL</t>
  </si>
  <si>
    <t>PAULO ROCHA</t>
  </si>
  <si>
    <t>MURICI ONLINE</t>
  </si>
  <si>
    <t xml:space="preserve">TOP NOTÍCIAS </t>
  </si>
  <si>
    <t>IVALDO FRAGOSO</t>
  </si>
  <si>
    <t xml:space="preserve">RASCUNHO X </t>
  </si>
  <si>
    <t>DIARIO DE CORURIPE</t>
  </si>
  <si>
    <t>POLÍTICA SERTANEJA</t>
  </si>
  <si>
    <t>PAULO DANTAS</t>
  </si>
  <si>
    <t xml:space="preserve">PRONTO FALEI </t>
  </si>
  <si>
    <t>REINALDO NERES</t>
  </si>
  <si>
    <t>WEB RÁDIO JUVENTUDE</t>
  </si>
  <si>
    <t>TV JAQUEIRA</t>
  </si>
  <si>
    <t>VIROU NOTICIA</t>
  </si>
  <si>
    <t>ADALBERTO GOMES</t>
  </si>
  <si>
    <t>ANDERSON CLEVERSON</t>
  </si>
  <si>
    <t>ALTERNATIVA</t>
  </si>
  <si>
    <t xml:space="preserve">A HORA ALAGOAS </t>
  </si>
  <si>
    <t>EDSON ALVES</t>
  </si>
  <si>
    <t>IMPRESA ON LINE</t>
  </si>
  <si>
    <t>NOTÍCIA ALAGOANA</t>
  </si>
  <si>
    <t xml:space="preserve">Movimento econômico </t>
  </si>
  <si>
    <t>PUBLICA NEWS</t>
  </si>
  <si>
    <t>SERTÃO 142</t>
  </si>
  <si>
    <t>A NOVA NOTÍCIAS 82</t>
  </si>
  <si>
    <t>Sites somados em 2 meses/ - 25% (os mais baixos não mexi)</t>
  </si>
  <si>
    <t>liçoe</t>
  </si>
  <si>
    <t>Programado</t>
  </si>
  <si>
    <t>TVs</t>
  </si>
  <si>
    <t>Site</t>
  </si>
  <si>
    <t>Rádio</t>
  </si>
  <si>
    <t>Jornais / Revistas</t>
  </si>
  <si>
    <t>Criação</t>
  </si>
  <si>
    <t>Produtora</t>
  </si>
  <si>
    <t>Redes Sociais</t>
  </si>
  <si>
    <t>Material Gráfico</t>
  </si>
  <si>
    <t>Outdoors/Busdoor/ Mídia Exterior</t>
  </si>
  <si>
    <t>Mídia Nacional</t>
  </si>
  <si>
    <t>Eventos Especiais</t>
  </si>
  <si>
    <t>MAIS água 4</t>
  </si>
  <si>
    <t>Correria 3</t>
  </si>
  <si>
    <t>Res Saúde 1</t>
  </si>
  <si>
    <t xml:space="preserve">Novo programa </t>
  </si>
  <si>
    <t xml:space="preserve">Mulher </t>
  </si>
  <si>
    <t xml:space="preserve">Procon </t>
  </si>
  <si>
    <t xml:space="preserve">Banca examinadora DETRAN </t>
  </si>
  <si>
    <t>Reforço Saúde 3</t>
  </si>
  <si>
    <t xml:space="preserve">tem espelho </t>
  </si>
  <si>
    <t>TV Gazeta *usei parte de jan e fevereiro</t>
  </si>
  <si>
    <t>OAM Publicidade (Copatrocinio)* usei parte de jan/fev</t>
  </si>
  <si>
    <t>Faz faz Mulher 2</t>
  </si>
  <si>
    <t>Ideral</t>
  </si>
  <si>
    <t xml:space="preserve">CANAL 12 TRIBUNA </t>
  </si>
  <si>
    <t xml:space="preserve">96 FM MACEIÓ- GUSTAVO MALTA </t>
  </si>
  <si>
    <t>96 Arapiraca</t>
  </si>
  <si>
    <t xml:space="preserve">AG PROGRAMA UNIÃO NOTÍCIA </t>
  </si>
  <si>
    <t xml:space="preserve">AG </t>
  </si>
  <si>
    <t>Saúde</t>
  </si>
  <si>
    <t xml:space="preserve">Faz Faz Mulher </t>
  </si>
  <si>
    <t>Resultados saúde</t>
  </si>
  <si>
    <t xml:space="preserve">A NOTÍCIA/ SITE </t>
  </si>
  <si>
    <t xml:space="preserve">EXTRA/ SITE </t>
  </si>
  <si>
    <t xml:space="preserve">TRIBUNA DO SERTÃO/ SITE </t>
  </si>
  <si>
    <t xml:space="preserve">TURISMO E NEGÓCIOS/ SITE </t>
  </si>
  <si>
    <t>MAIS ÁGUA</t>
  </si>
  <si>
    <t xml:space="preserve">Secom </t>
  </si>
  <si>
    <t xml:space="preserve">FAZ FAZ MULHER </t>
  </si>
  <si>
    <t xml:space="preserve">Bruto </t>
  </si>
  <si>
    <t>Banco de imagem Lugar de Mulher é no Rei Pelé</t>
  </si>
  <si>
    <t xml:space="preserve">Vero </t>
  </si>
  <si>
    <t xml:space="preserve">Banco de imagem explosão do carro forte </t>
  </si>
  <si>
    <t xml:space="preserve">Banco de imagem Faz Faz 5 </t>
  </si>
  <si>
    <t>Banco de imagem faz faz 6</t>
  </si>
  <si>
    <t xml:space="preserve">BANCO DE IMAGENS MAIS ÁGUA </t>
  </si>
  <si>
    <t xml:space="preserve">Vídeo Mais água </t>
  </si>
  <si>
    <t>Nova</t>
  </si>
  <si>
    <t xml:space="preserve">Vt faz faz Mulher </t>
  </si>
  <si>
    <t xml:space="preserve">Reuso água </t>
  </si>
  <si>
    <t xml:space="preserve">Clic </t>
  </si>
  <si>
    <t xml:space="preserve">Governo nas escolas </t>
  </si>
  <si>
    <t xml:space="preserve">tayrone </t>
  </si>
  <si>
    <t>nova</t>
  </si>
  <si>
    <t>Líquido</t>
  </si>
  <si>
    <t>Bruto</t>
  </si>
  <si>
    <t xml:space="preserve">Wave Filmes extra </t>
  </si>
  <si>
    <t>Wave Redes</t>
  </si>
  <si>
    <t xml:space="preserve">Duck </t>
  </si>
  <si>
    <t xml:space="preserve">Wave GOVERNO </t>
  </si>
  <si>
    <t xml:space="preserve">Palver </t>
  </si>
  <si>
    <t xml:space="preserve">DGPR SEFAZ </t>
  </si>
  <si>
    <t>Outdoor/Outvan/Busdoor/DOOH</t>
  </si>
  <si>
    <t>EVENTOS ESPECIAIS</t>
  </si>
  <si>
    <t>Monitoramento Palver 2</t>
  </si>
  <si>
    <t xml:space="preserve">Res Saúde </t>
  </si>
  <si>
    <t>Banner Turismo</t>
  </si>
  <si>
    <t xml:space="preserve">Mais água </t>
  </si>
  <si>
    <t>Publipostnoticias.com</t>
  </si>
  <si>
    <t>Nathalie Conrado</t>
  </si>
  <si>
    <t xml:space="preserve">INFORMA ALAGOAS </t>
  </si>
  <si>
    <t xml:space="preserve">SETE SEGUNDOS- MARAGOGI </t>
  </si>
  <si>
    <t>LIÇÕES DE VIDA</t>
  </si>
  <si>
    <t xml:space="preserve">ARAPIRACA DEBOCHE </t>
  </si>
  <si>
    <t xml:space="preserve">RICARDO NEZINHO </t>
  </si>
  <si>
    <t>x</t>
  </si>
  <si>
    <t>cortou em abril, baixou pra 3</t>
  </si>
  <si>
    <t xml:space="preserve">DELMIRO MISERÁVEL </t>
  </si>
  <si>
    <t>ALAGOAS DE FATO- BRUNO GUIMARÃES ??????????????</t>
  </si>
  <si>
    <t xml:space="preserve">BRUNO GUIMARÃES </t>
  </si>
  <si>
    <t>??????????</t>
  </si>
  <si>
    <t>Detran</t>
  </si>
  <si>
    <t>Sesau</t>
  </si>
  <si>
    <t>Alagoas dos Recordes</t>
  </si>
  <si>
    <t>Corações da Paz</t>
  </si>
  <si>
    <t>Mais Água</t>
  </si>
  <si>
    <t xml:space="preserve">Correria Reforço </t>
  </si>
  <si>
    <t xml:space="preserve">Dengue </t>
  </si>
  <si>
    <t xml:space="preserve">Reforço ÁGUA </t>
  </si>
  <si>
    <t xml:space="preserve">Alagoas dos Recordes REFORÇO </t>
  </si>
  <si>
    <t>Detran Banca examinadora</t>
  </si>
  <si>
    <t>Veiculação</t>
  </si>
  <si>
    <t>1 a 30 de abril</t>
  </si>
  <si>
    <t>15 a 06 de maio</t>
  </si>
  <si>
    <t>22/03 a 31/03</t>
  </si>
  <si>
    <t>25 a 06 de maio</t>
  </si>
  <si>
    <t xml:space="preserve">01 a 06 de abril </t>
  </si>
  <si>
    <t xml:space="preserve">26 abril a 09 de maio </t>
  </si>
  <si>
    <t>G1 PRÉ-ROLL</t>
  </si>
  <si>
    <t xml:space="preserve">Mais Água </t>
  </si>
  <si>
    <t>Correria</t>
  </si>
  <si>
    <t xml:space="preserve">Juceal </t>
  </si>
  <si>
    <t>Dengue</t>
  </si>
  <si>
    <t>96 FM MACEIÓ</t>
  </si>
  <si>
    <t>97.7FM MACEIÓ - GUSTAVO MALTA</t>
  </si>
  <si>
    <t>102.7 FM MACEIÓ - GUSTAVO MALTA</t>
  </si>
  <si>
    <t xml:space="preserve">Correria reforço </t>
  </si>
  <si>
    <t>Empenho</t>
  </si>
  <si>
    <t>Liquidação</t>
  </si>
  <si>
    <t>Pagamento</t>
  </si>
  <si>
    <t>Campanha Coração da Paz</t>
  </si>
  <si>
    <t>Secom</t>
  </si>
  <si>
    <t>Campanha Alagoas doa Recordes</t>
  </si>
  <si>
    <t xml:space="preserve">CNH DO TRABALHADOR </t>
  </si>
  <si>
    <t>mandei empenhar 14.04</t>
  </si>
  <si>
    <t>Banco de Imagem PONTES DER</t>
  </si>
  <si>
    <t xml:space="preserve">Placas Alagoas dos recordes </t>
  </si>
  <si>
    <t>Mg2</t>
  </si>
  <si>
    <t>valor da agência</t>
  </si>
  <si>
    <t>Tayrone</t>
  </si>
  <si>
    <t>Redes Sociais - 1ª Dama + Sesau</t>
  </si>
  <si>
    <t>SESAU</t>
  </si>
  <si>
    <t>Lona Rei Pelé</t>
  </si>
  <si>
    <t xml:space="preserve">Abrigos </t>
  </si>
  <si>
    <t xml:space="preserve">Praça dos martírios </t>
  </si>
  <si>
    <t>Nordeste</t>
  </si>
  <si>
    <t>Programática (Diana)</t>
  </si>
  <si>
    <t>AdSpect</t>
  </si>
  <si>
    <t>Chama</t>
  </si>
  <si>
    <t>Spark (Warney)</t>
  </si>
  <si>
    <t xml:space="preserve">Spark </t>
  </si>
  <si>
    <t xml:space="preserve">Diagramação Livro Centenário Arapiraca </t>
  </si>
  <si>
    <t xml:space="preserve">Programática Mais água </t>
  </si>
  <si>
    <t xml:space="preserve">L.cursos </t>
  </si>
  <si>
    <t>Duck</t>
  </si>
  <si>
    <t>Edson Contexto</t>
  </si>
  <si>
    <t xml:space="preserve">Correria Extra Secom </t>
  </si>
  <si>
    <t xml:space="preserve">Alagoas dos recordes </t>
  </si>
  <si>
    <t xml:space="preserve">TNH </t>
  </si>
  <si>
    <t>G1</t>
  </si>
  <si>
    <t>JÁ PAGO NA OAM</t>
  </si>
  <si>
    <t>MARCELO VICTOR</t>
  </si>
  <si>
    <t>TRIBUNA INDEPENDENTE</t>
  </si>
  <si>
    <t>JÁ COM TVS</t>
  </si>
  <si>
    <t>SETE SEGUNDOS- MARAGOGI</t>
  </si>
  <si>
    <t>Romero Vieira Belo</t>
  </si>
  <si>
    <t>lider</t>
  </si>
  <si>
    <t>RONALDO LOPES</t>
  </si>
  <si>
    <t>MACEIO ORDINÁRIO</t>
  </si>
  <si>
    <t>LÍDER INSTA MCZ</t>
  </si>
  <si>
    <t>VLADIMIR</t>
  </si>
  <si>
    <t>ESTOURADO NO INSTA</t>
  </si>
  <si>
    <t>EMERGÊNCIA 190</t>
  </si>
  <si>
    <t>JANA BRAGA</t>
  </si>
  <si>
    <t>KLEVERSON LEVY</t>
  </si>
  <si>
    <t>AL102</t>
  </si>
  <si>
    <t>PRIMEIRO PODER</t>
  </si>
  <si>
    <t>RASCUNHO X</t>
  </si>
  <si>
    <t>A HORA ALAGOAS</t>
  </si>
  <si>
    <t>VITALNEWS</t>
  </si>
  <si>
    <t>A NOVA NOTÍCIA</t>
  </si>
  <si>
    <t>REDE ALAGOANA</t>
  </si>
  <si>
    <t>Nathalia Conrado</t>
  </si>
  <si>
    <t>Roberto Lopes</t>
  </si>
  <si>
    <t xml:space="preserve">Feminina </t>
  </si>
  <si>
    <t>Andreza Aráujo</t>
  </si>
  <si>
    <t>WAGNEY DANTAS</t>
  </si>
  <si>
    <t>Minuto Sertão</t>
  </si>
  <si>
    <t>ALAGOAS INFORMA (SITE MARY CIPOLA CORTADO)</t>
  </si>
  <si>
    <t>Minuto Esportes</t>
  </si>
  <si>
    <t>Alagoas Avança CRIA</t>
  </si>
  <si>
    <t>Maio Amarelo</t>
  </si>
  <si>
    <t>Sebrae</t>
  </si>
  <si>
    <t>Reforço Corações da Paz</t>
  </si>
  <si>
    <t xml:space="preserve">Mais cultura </t>
  </si>
  <si>
    <t>Avança CRIA</t>
  </si>
  <si>
    <t>Reforço Corações</t>
  </si>
  <si>
    <t>Dirupy</t>
  </si>
  <si>
    <t>TV UFAL</t>
  </si>
  <si>
    <t>Sebrae/Secti/Summit</t>
  </si>
  <si>
    <t>96.5FM MACEIÓ</t>
  </si>
  <si>
    <t>96 ARAPIRACA</t>
  </si>
  <si>
    <t>NOVA BRASIL</t>
  </si>
  <si>
    <t>ESQUADRÃO</t>
  </si>
  <si>
    <t>Assédio Moral</t>
  </si>
  <si>
    <t>Avanço CRIA</t>
  </si>
  <si>
    <t>F7</t>
  </si>
  <si>
    <t xml:space="preserve">Faz Faz Emprego e Renda </t>
  </si>
  <si>
    <t>40 anos da Secom</t>
  </si>
  <si>
    <t>Artecetera</t>
  </si>
  <si>
    <t xml:space="preserve">CRIAÇÃO DIA DAS MÃES </t>
  </si>
  <si>
    <t xml:space="preserve">CRIAÇÃO DIA CONTRA HOMOFOBIA </t>
  </si>
  <si>
    <t xml:space="preserve">VALOR </t>
  </si>
  <si>
    <t>Homofobia</t>
  </si>
  <si>
    <t>Banco de Imagem</t>
  </si>
  <si>
    <t>Mais Cultura</t>
  </si>
  <si>
    <t>40 Anos Secom</t>
  </si>
  <si>
    <t xml:space="preserve">clic </t>
  </si>
  <si>
    <t>ATC</t>
  </si>
  <si>
    <t>VTzão NOVO CONCEITO</t>
  </si>
  <si>
    <t xml:space="preserve">Mês das mães </t>
  </si>
  <si>
    <t>Spark</t>
  </si>
  <si>
    <t xml:space="preserve">Spark mensal </t>
  </si>
  <si>
    <t xml:space="preserve">Spark dia das mães </t>
  </si>
  <si>
    <t>Material Justiça Federal - População de Rua</t>
  </si>
  <si>
    <t>Pop Rua</t>
  </si>
  <si>
    <t>Estande Sindicato dos Postos de Combustíveis</t>
  </si>
  <si>
    <t xml:space="preserve">Camisas Assédio </t>
  </si>
  <si>
    <t xml:space="preserve">Assédio </t>
  </si>
  <si>
    <t>Prosign</t>
  </si>
  <si>
    <t xml:space="preserve">Cartazes </t>
  </si>
  <si>
    <t xml:space="preserve">Grafmarques </t>
  </si>
  <si>
    <t xml:space="preserve">Pesquisa IBRAPE </t>
  </si>
  <si>
    <t xml:space="preserve">IBRAPE </t>
  </si>
  <si>
    <t xml:space="preserve">Rally dos sertões </t>
  </si>
  <si>
    <t xml:space="preserve">FSB Vídeos </t>
  </si>
  <si>
    <t xml:space="preserve">Fsb </t>
  </si>
  <si>
    <t xml:space="preserve">Manual digiatl Diana </t>
  </si>
  <si>
    <t>yellow kite</t>
  </si>
  <si>
    <t xml:space="preserve">Site Diana </t>
  </si>
  <si>
    <t xml:space="preserve">Disruoy </t>
  </si>
  <si>
    <t xml:space="preserve">Corações da Paz </t>
  </si>
  <si>
    <t xml:space="preserve">novo </t>
  </si>
  <si>
    <t xml:space="preserve">Maio amarelo SECOM </t>
  </si>
  <si>
    <t>JORNAL DE ALAGOAS  (Thiago Sampaio)</t>
  </si>
  <si>
    <t>ACORDO</t>
  </si>
  <si>
    <t>CONECTA ALAGOAS</t>
  </si>
  <si>
    <t>PUBLICANEWS</t>
  </si>
  <si>
    <t>Informa Alagoas</t>
  </si>
  <si>
    <t>Alagoas Inform</t>
  </si>
  <si>
    <t>Correio dos Municípios</t>
  </si>
  <si>
    <t>Valderi</t>
  </si>
  <si>
    <t xml:space="preserve">Avanço cria </t>
  </si>
  <si>
    <t>São João Detran</t>
  </si>
  <si>
    <t xml:space="preserve">São João </t>
  </si>
  <si>
    <t xml:space="preserve">Futebol </t>
  </si>
  <si>
    <t xml:space="preserve">Avanço cria complemento </t>
  </si>
  <si>
    <t xml:space="preserve">Empenhado </t>
  </si>
  <si>
    <t xml:space="preserve">Ceasa </t>
  </si>
  <si>
    <t xml:space="preserve">Detran complemento </t>
  </si>
  <si>
    <t>veicular até 10/07</t>
  </si>
  <si>
    <t>TV Ufal</t>
  </si>
  <si>
    <t>Detran complemento</t>
  </si>
  <si>
    <t>97.7 MACEIÓ FM  - GUSTAVO MALTA</t>
  </si>
  <si>
    <t xml:space="preserve">Programa de Segurança </t>
  </si>
  <si>
    <t>Mais Cultura Alagoas</t>
  </si>
  <si>
    <t xml:space="preserve">Upa Rio largo </t>
  </si>
  <si>
    <t>Campanha São João do Detran</t>
  </si>
  <si>
    <t xml:space="preserve">São Joõ cultura </t>
  </si>
  <si>
    <t>SECOM</t>
  </si>
  <si>
    <t>Digaê</t>
  </si>
  <si>
    <t>Staff</t>
  </si>
  <si>
    <t>Banco de Imagem/ der+inaugurações</t>
  </si>
  <si>
    <t>Alagoas Inteligente</t>
  </si>
  <si>
    <t xml:space="preserve">SPARK </t>
  </si>
  <si>
    <t>Woow</t>
  </si>
  <si>
    <t>Diana (02 Vídeos)</t>
  </si>
  <si>
    <t>OVNI</t>
  </si>
  <si>
    <t>Jingle Mais Cultura</t>
  </si>
  <si>
    <t>Novagência</t>
  </si>
  <si>
    <t xml:space="preserve">Dia do Bombeiro </t>
  </si>
  <si>
    <t xml:space="preserve">Preto Studios </t>
  </si>
  <si>
    <t>Conflui</t>
  </si>
  <si>
    <t>Seed</t>
  </si>
  <si>
    <t>Placas Avanço</t>
  </si>
  <si>
    <t>MG2</t>
  </si>
  <si>
    <t>Forum inovação no jornalismo</t>
  </si>
  <si>
    <t xml:space="preserve">Fórum </t>
  </si>
  <si>
    <t xml:space="preserve">Atc </t>
  </si>
  <si>
    <t xml:space="preserve">mandei empenhar </t>
  </si>
  <si>
    <t xml:space="preserve">Coração social </t>
  </si>
  <si>
    <t xml:space="preserve">Semana Abertura Ufal </t>
  </si>
  <si>
    <t xml:space="preserve">Status </t>
  </si>
  <si>
    <t xml:space="preserve">Painel Led segurança </t>
  </si>
  <si>
    <t xml:space="preserve">Segurança </t>
  </si>
  <si>
    <t>Mandei empenhr 17.06</t>
  </si>
  <si>
    <t>Programática Spark</t>
  </si>
  <si>
    <t>Programática LC Cursos</t>
  </si>
  <si>
    <t xml:space="preserve">Lc </t>
  </si>
  <si>
    <t xml:space="preserve">Rally </t>
  </si>
  <si>
    <t xml:space="preserve">                SEPREV </t>
  </si>
  <si>
    <t>Juceal</t>
  </si>
  <si>
    <t xml:space="preserve">Conferir se foi empenhado </t>
  </si>
  <si>
    <t>onte</t>
  </si>
  <si>
    <t>RESUMO POLÍTICO</t>
  </si>
  <si>
    <t>Webradio Juventude</t>
  </si>
  <si>
    <t xml:space="preserve">Ariel Cipola </t>
  </si>
  <si>
    <t>Major Valentim</t>
  </si>
  <si>
    <t>Monitoramento</t>
  </si>
  <si>
    <t>Veio 1 carrossel. Faltam 2.</t>
  </si>
  <si>
    <t>Faltam 10 cartelas pra VT</t>
  </si>
  <si>
    <t xml:space="preserve">Summitt Mulher </t>
  </si>
  <si>
    <t>Segurança</t>
  </si>
  <si>
    <t>Reforço Segurança</t>
  </si>
  <si>
    <t xml:space="preserve">Detran Site </t>
  </si>
  <si>
    <t xml:space="preserve">Cria Cinema </t>
  </si>
  <si>
    <t>Baile da Chita</t>
  </si>
  <si>
    <t>Marcos Melo 90 anos</t>
  </si>
  <si>
    <t>CANAL 12 TRIBUNA (Aninha Monteiro)</t>
  </si>
  <si>
    <t xml:space="preserve">Regionalização Detran </t>
  </si>
  <si>
    <t>Ações Governo/ Cobertura Informativa</t>
  </si>
  <si>
    <t>mandei empenhar 29.07</t>
  </si>
  <si>
    <t>96fm maceio</t>
  </si>
  <si>
    <t xml:space="preserve">PrROGRAMA CONVERSA AFINADA </t>
  </si>
  <si>
    <t>Esquadrão 89</t>
  </si>
  <si>
    <t>Campanha de Vacinação</t>
  </si>
  <si>
    <t>Vacinação - Núcleo de Integridade da Informação</t>
  </si>
  <si>
    <t xml:space="preserve">MUSICALIZANDO VIDAS </t>
  </si>
  <si>
    <t xml:space="preserve">SECOM </t>
  </si>
  <si>
    <t xml:space="preserve">Cartão Cria Alagoas sem fome </t>
  </si>
  <si>
    <t>Segurança na Orla</t>
  </si>
  <si>
    <t xml:space="preserve">Vídeo Alagoas Avança PRETO </t>
  </si>
  <si>
    <t>Preto</t>
  </si>
  <si>
    <t>Digaê 5 am</t>
  </si>
  <si>
    <t xml:space="preserve">VLT Arapiraca </t>
  </si>
  <si>
    <t xml:space="preserve">TRANSPORTE ESCOLAR- SPARK + criação </t>
  </si>
  <si>
    <t xml:space="preserve">spark </t>
  </si>
  <si>
    <t xml:space="preserve">Conflui EXTRA influenciadores </t>
  </si>
  <si>
    <t xml:space="preserve">Seed Copa Rainha Martha </t>
  </si>
  <si>
    <t xml:space="preserve">Vídeo Núcleo Integridade </t>
  </si>
  <si>
    <t>Svídeo</t>
  </si>
  <si>
    <t>Gratta/ Confluí</t>
  </si>
  <si>
    <t>MONITORAMENTO E SERVIÇOS DE INTELIGÊNCIA</t>
  </si>
  <si>
    <t>Palver (Sala de Inteligência)</t>
  </si>
  <si>
    <t>Novagência (Monitoramento de Influenciadores)</t>
  </si>
  <si>
    <t>Clipping Sites, Rádio e TV (Wellington Clipping)</t>
  </si>
  <si>
    <t xml:space="preserve">Secom 40 anos </t>
  </si>
  <si>
    <t xml:space="preserve">Pesquisa Ibrape </t>
  </si>
  <si>
    <t xml:space="preserve">Ibrape </t>
  </si>
  <si>
    <t>Diana (Manutenção)</t>
  </si>
  <si>
    <t>Yellowkite</t>
  </si>
  <si>
    <t xml:space="preserve">Programática LC </t>
  </si>
  <si>
    <t xml:space="preserve">LC </t>
  </si>
  <si>
    <t xml:space="preserve">Dirupy </t>
  </si>
  <si>
    <t xml:space="preserve">Programatica  Spark Daqui pro Mundo </t>
  </si>
  <si>
    <t>Modalidade 1</t>
  </si>
  <si>
    <t>Gazetaweb</t>
  </si>
  <si>
    <t>É ASSIM (ft. Romero Vieira Belo)</t>
  </si>
  <si>
    <t xml:space="preserve">PONTO FINAL </t>
  </si>
  <si>
    <t>Modalidade 2</t>
  </si>
  <si>
    <t xml:space="preserve">AQUI AGORA </t>
  </si>
  <si>
    <t>MAJOR VALENTIM</t>
  </si>
  <si>
    <t xml:space="preserve">Circuito Mundo </t>
  </si>
  <si>
    <t xml:space="preserve">Mozart Luna </t>
  </si>
  <si>
    <t xml:space="preserve">Correio dos Municipios </t>
  </si>
  <si>
    <t>WEBRÁDIOJUVENTUDE</t>
  </si>
  <si>
    <t>VALMIR FRANCELINO</t>
  </si>
  <si>
    <t xml:space="preserve">ALAGOAS INFORM </t>
  </si>
  <si>
    <t xml:space="preserve">ARIEL CIPOLA </t>
  </si>
  <si>
    <t>Alagoas Lilás</t>
  </si>
  <si>
    <t>Daqui pro Mundo</t>
  </si>
  <si>
    <t xml:space="preserve">Circuito Alagoano de inverno </t>
  </si>
  <si>
    <t xml:space="preserve">DAQUI PRO MUNDO </t>
  </si>
  <si>
    <t xml:space="preserve">Amarelinha Detran </t>
  </si>
  <si>
    <t xml:space="preserve">Ações de Governo MISTO </t>
  </si>
  <si>
    <t>Alagoas Lilás 2</t>
  </si>
  <si>
    <t xml:space="preserve">Daqui pra o Mundo </t>
  </si>
  <si>
    <t>DPM 3</t>
  </si>
  <si>
    <t xml:space="preserve">PROGRAMA ALVES CORREIA </t>
  </si>
  <si>
    <t>AG</t>
  </si>
  <si>
    <t xml:space="preserve">ESQUADRÃO 89 </t>
  </si>
  <si>
    <t>PROGRAMA JORNAL DA MANHÃ - FOLHA DE ALAGOAS</t>
  </si>
  <si>
    <t>DAQUI PRO MUNDO</t>
  </si>
  <si>
    <t>Campanha Alagoas Lilás</t>
  </si>
  <si>
    <t>Incubadora de Jornalismo Comunitário</t>
  </si>
  <si>
    <t>Núcleo de Integridade da Informação</t>
  </si>
  <si>
    <t>Chromebooks Educação</t>
  </si>
  <si>
    <t>Alagoas Lilás 1</t>
  </si>
  <si>
    <t xml:space="preserve">Daqui pro Mundo </t>
  </si>
  <si>
    <t xml:space="preserve">Diana Mensal Adspact </t>
  </si>
  <si>
    <t>Yellow</t>
  </si>
  <si>
    <t xml:space="preserve">PRODUÇÃO VÍDEO ALAGOAS LILÁS/ SPARK </t>
  </si>
  <si>
    <t>Daqui Por mundo 2</t>
  </si>
  <si>
    <t>mANDEI EMPENHAR 25.08</t>
  </si>
  <si>
    <t>Incubadora de Comunicação Comunitária</t>
  </si>
  <si>
    <t xml:space="preserve">Vt Ministério Alina Amaral </t>
  </si>
  <si>
    <t xml:space="preserve">Dayvisson </t>
  </si>
  <si>
    <t xml:space="preserve">Filme - Artesão </t>
  </si>
  <si>
    <t>VTK ou Clic</t>
  </si>
  <si>
    <t xml:space="preserve">Preto studio </t>
  </si>
  <si>
    <t xml:space="preserve">Conflui </t>
  </si>
  <si>
    <t xml:space="preserve">Livro ex Governadores </t>
  </si>
  <si>
    <t xml:space="preserve">Ex Governadores </t>
  </si>
  <si>
    <t xml:space="preserve">Programática </t>
  </si>
  <si>
    <t xml:space="preserve">Observatório da desinformação </t>
  </si>
  <si>
    <t xml:space="preserve">Fieli Tecnologia </t>
  </si>
  <si>
    <t>LC</t>
  </si>
  <si>
    <t xml:space="preserve">Diana Manutenção </t>
  </si>
  <si>
    <t>mandei empenhar 01.09</t>
  </si>
  <si>
    <t xml:space="preserve">PESQUISA QUALI </t>
  </si>
  <si>
    <t xml:space="preserve">TRINUS PESQUISA/ DISRUPY </t>
  </si>
  <si>
    <t xml:space="preserve">Detran amarelinha </t>
  </si>
  <si>
    <t xml:space="preserve">Seprev </t>
  </si>
  <si>
    <t xml:space="preserve">Amarelinha Reforço secom </t>
  </si>
  <si>
    <t xml:space="preserve">POLITICA ALAGOANA </t>
  </si>
  <si>
    <t>Modalidade 1 - De 10 a 20k (R$ 50.000)</t>
  </si>
  <si>
    <t>N</t>
  </si>
  <si>
    <t>Tudo de Alagoas</t>
  </si>
  <si>
    <t>Modalidade 1 - De 20 a 40k (R$ 4.000)</t>
  </si>
  <si>
    <t>Modalidade 1 - De 40k a 60k (R$ 10.000)</t>
  </si>
  <si>
    <t>Modalidade 1 - De 60 a 80k (R$ 1.500)</t>
  </si>
  <si>
    <t>Modalidade 1 - Mais de 80k (50.000)</t>
  </si>
  <si>
    <t>TNH1</t>
  </si>
  <si>
    <t>Aprovado</t>
  </si>
  <si>
    <t>Maceió</t>
  </si>
  <si>
    <t>endereço do site</t>
  </si>
  <si>
    <t>Acessos</t>
  </si>
  <si>
    <t>907k</t>
  </si>
  <si>
    <t>Falta cookies</t>
  </si>
  <si>
    <t>253k</t>
  </si>
  <si>
    <t>308k</t>
  </si>
  <si>
    <t>Reprovado</t>
  </si>
  <si>
    <t>39k</t>
  </si>
  <si>
    <t>7k</t>
  </si>
  <si>
    <t>21k</t>
  </si>
  <si>
    <t>6MI?</t>
  </si>
  <si>
    <t>Falta endereço</t>
  </si>
  <si>
    <t>91k</t>
  </si>
  <si>
    <t>16k</t>
  </si>
  <si>
    <t>156k</t>
  </si>
  <si>
    <t>Saúde com Ciência</t>
  </si>
  <si>
    <t>FF Hospital Palmeira</t>
  </si>
  <si>
    <t>Emancipação</t>
  </si>
  <si>
    <t>Semana N.do Trânsito</t>
  </si>
  <si>
    <t>Corrida Arnon de Mello</t>
  </si>
  <si>
    <t xml:space="preserve">Festival de châ preta </t>
  </si>
  <si>
    <t>SSP (VERBA FEDERAL)</t>
  </si>
  <si>
    <t xml:space="preserve">EM ESPELHO </t>
  </si>
  <si>
    <t>mandei empenhar 11.09</t>
  </si>
  <si>
    <t xml:space="preserve">Amarelinha </t>
  </si>
  <si>
    <t>EMANCIPACAO</t>
  </si>
  <si>
    <t>FOLHA DE ALAGOAS</t>
  </si>
  <si>
    <t xml:space="preserve">Logo Siga </t>
  </si>
  <si>
    <t xml:space="preserve">Produção de Fotos Birrada </t>
  </si>
  <si>
    <t xml:space="preserve">Golaço </t>
  </si>
  <si>
    <t>mandei empenhar 04.09</t>
  </si>
  <si>
    <t xml:space="preserve">Alagoas Lilás Ovni </t>
  </si>
  <si>
    <t xml:space="preserve">Ovni </t>
  </si>
  <si>
    <t xml:space="preserve">Turimso em alagoas James Silver </t>
  </si>
  <si>
    <t xml:space="preserve">Silver </t>
  </si>
  <si>
    <t xml:space="preserve">Livro </t>
  </si>
  <si>
    <r>
      <rPr>
        <rFont val="Arial"/>
        <color theme="1"/>
        <sz val="9.0"/>
      </rPr>
      <t xml:space="preserve">Ônibus Marechal (com produção) </t>
    </r>
    <r>
      <rPr>
        <rFont val="Arial"/>
        <b/>
        <color theme="1"/>
        <sz val="9.0"/>
      </rPr>
      <t>Cacau Filho</t>
    </r>
  </si>
  <si>
    <t>Campanha Emancipação</t>
  </si>
  <si>
    <t xml:space="preserve">17 placas MG2 </t>
  </si>
  <si>
    <t>Campanha:</t>
  </si>
  <si>
    <t>Programática 1</t>
  </si>
  <si>
    <t xml:space="preserve">Ações de Governo </t>
  </si>
  <si>
    <t xml:space="preserve">Disrupy/ Spark </t>
  </si>
  <si>
    <t>Programática 2</t>
  </si>
  <si>
    <t xml:space="preserve">Programática ssp </t>
  </si>
  <si>
    <t xml:space="preserve">Ad spact </t>
  </si>
  <si>
    <t xml:space="preserve">Segurança coragem </t>
  </si>
  <si>
    <t>Pesquisa QI</t>
  </si>
  <si>
    <t>QI Mercado</t>
  </si>
  <si>
    <t>com Herman ou Helane</t>
  </si>
  <si>
    <t xml:space="preserve">Censo Pessoa em Situação de Rua Maceió </t>
  </si>
  <si>
    <t>DataSensus</t>
  </si>
  <si>
    <t xml:space="preserve">Placas Rodoviárias AL220 </t>
  </si>
  <si>
    <t>Paris Week</t>
  </si>
  <si>
    <t>Perguntar entrega ao Wendel</t>
  </si>
  <si>
    <t>Bnews</t>
  </si>
  <si>
    <t xml:space="preserve">SSP </t>
  </si>
  <si>
    <t>Semana de Trânsito</t>
  </si>
  <si>
    <t>Amarelinha 29.08</t>
  </si>
  <si>
    <t xml:space="preserve">CANCELADO </t>
  </si>
  <si>
    <t>MAIS DE 80K</t>
  </si>
  <si>
    <t xml:space="preserve">DETRAN </t>
  </si>
  <si>
    <t xml:space="preserve">Agora na Hora </t>
  </si>
  <si>
    <t xml:space="preserve">Nilson Rodrigues </t>
  </si>
  <si>
    <t>AL82 Notícias</t>
  </si>
  <si>
    <t>Ediney</t>
  </si>
  <si>
    <t>Documentário Digaê</t>
  </si>
  <si>
    <t>Censo Pessoa em Situação de Rua</t>
  </si>
  <si>
    <t>Campanha Alagoas dos Recordes - Daqui pro Mundo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</si>
</sst>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R$&quot;\ #,##0.00;[Red]\-&quot;R$&quot;\ #,##0.00"/>
    <numFmt numFmtId="165" formatCode="[$R$ -416]#,##0.00"/>
    <numFmt numFmtId="166" formatCode="&quot;R$&quot;\ #,##0.00"/>
    <numFmt numFmtId="167" formatCode="[$R$]#,##0.00"/>
    <numFmt numFmtId="168" formatCode="dd/mm"/>
    <numFmt numFmtId="169" formatCode="hh:mm"/>
  </numFmts>
  <fonts count="48">
    <font>
      <sz val="10.0"/>
      <color rgb="FF000000"/>
      <name val="Arial"/>
      <scheme val="minor"/>
    </font>
    <font>
      <sz val="9.0"/>
      <color theme="1"/>
      <name val="Calibri"/>
    </font>
    <font/>
    <font>
      <sz val="11.0"/>
      <color theme="1"/>
      <name val="Calibri"/>
    </font>
    <font>
      <b/>
      <sz val="9.0"/>
      <color theme="1"/>
      <name val="Arial"/>
    </font>
    <font>
      <sz val="9.0"/>
      <color theme="1"/>
      <name val="Arial"/>
    </font>
    <font>
      <sz val="9.0"/>
      <color rgb="FF000000"/>
      <name val="Arial"/>
    </font>
    <font>
      <sz val="9.0"/>
      <color rgb="FFFF0000"/>
      <name val="Arial"/>
    </font>
    <font>
      <b/>
      <i/>
      <sz val="9.0"/>
      <color theme="1"/>
      <name val="Arial"/>
    </font>
    <font>
      <b/>
      <i/>
      <sz val="9.0"/>
      <color rgb="FF0000FF"/>
      <name val="Arial"/>
    </font>
    <font>
      <b/>
      <sz val="9.0"/>
      <color rgb="FFFF9900"/>
      <name val="Arial"/>
    </font>
    <font>
      <color theme="1"/>
      <name val="Arial"/>
      <scheme val="minor"/>
    </font>
    <font>
      <sz val="9.0"/>
      <color rgb="FF1155CC"/>
      <name val="Google Sans Mono"/>
    </font>
    <font>
      <b/>
      <sz val="9.0"/>
      <color theme="1"/>
      <name val="Calibri"/>
    </font>
    <font>
      <sz val="9.0"/>
      <color rgb="FF000000"/>
      <name val="Calibri"/>
    </font>
    <font>
      <sz val="9.0"/>
      <color rgb="FFFF0000"/>
      <name val="Calibri"/>
    </font>
    <font>
      <u/>
      <sz val="9.0"/>
      <color rgb="FF0000FF"/>
      <name val="Calibri"/>
    </font>
    <font>
      <sz val="10.0"/>
      <color theme="1"/>
      <name val="Arial"/>
    </font>
    <font>
      <b/>
      <sz val="10.0"/>
      <color theme="1"/>
      <name val="Arial"/>
    </font>
    <font>
      <b/>
      <i/>
      <sz val="10.0"/>
      <color theme="1"/>
      <name val="Arial"/>
    </font>
    <font>
      <b/>
      <sz val="10.0"/>
      <color rgb="FFFF9900"/>
      <name val="Arial"/>
    </font>
    <font>
      <sz val="10.0"/>
      <color rgb="FF000000"/>
      <name val="Arial"/>
    </font>
    <font>
      <u/>
      <sz val="9.0"/>
      <color rgb="FF0000FF"/>
      <name val="Calibri"/>
    </font>
    <font>
      <b/>
      <sz val="9.0"/>
      <color rgb="FF4A86E8"/>
      <name val="Arial"/>
    </font>
    <font>
      <b/>
      <sz val="9.0"/>
      <color rgb="FF000000"/>
      <name val="Arial"/>
    </font>
    <font>
      <sz val="9.0"/>
      <color rgb="FF4A86E8"/>
      <name val="Calibri"/>
    </font>
    <font>
      <sz val="11.0"/>
      <color theme="1"/>
      <name val="Arial"/>
    </font>
    <font>
      <sz val="9.0"/>
      <color rgb="FFFF9900"/>
      <name val="Arial"/>
    </font>
    <font>
      <sz val="9.0"/>
      <color rgb="FFFF9900"/>
      <name val="Calibri"/>
    </font>
    <font>
      <sz val="11.0"/>
      <color rgb="FFFF9900"/>
      <name val="Arial"/>
    </font>
    <font>
      <sz val="9.0"/>
      <color rgb="FFFF9900"/>
      <name val="Google Sans Mono"/>
    </font>
    <font>
      <b/>
      <sz val="9.0"/>
      <color rgb="FFFFFFFF"/>
      <name val="Calibri"/>
    </font>
    <font>
      <sz val="10.0"/>
      <color theme="1"/>
      <name val="Calibri"/>
    </font>
    <font>
      <sz val="9.0"/>
      <color rgb="FF980000"/>
      <name val="Calibri"/>
    </font>
    <font>
      <u/>
      <sz val="9.0"/>
      <color rgb="FF0000FF"/>
      <name val="Calibri"/>
    </font>
    <font>
      <sz val="10.0"/>
      <color theme="1"/>
      <name val="Arial"/>
      <scheme val="minor"/>
    </font>
    <font>
      <b/>
      <sz val="9.0"/>
      <color rgb="FF38761D"/>
      <name val="Arial"/>
    </font>
    <font>
      <b/>
      <sz val="9.0"/>
      <color rgb="FF980000"/>
      <name val="Arial"/>
    </font>
    <font>
      <sz val="11.0"/>
      <color rgb="FF000000"/>
      <name val="Arial"/>
    </font>
    <font>
      <b/>
      <sz val="12.0"/>
      <color theme="1"/>
      <name val="Calibri"/>
    </font>
    <font>
      <b/>
      <sz val="9.0"/>
      <color rgb="FFFFFFFF"/>
      <name val="Arial"/>
    </font>
    <font>
      <sz val="9.0"/>
      <color rgb="FFFFFFFF"/>
      <name val="Arial"/>
    </font>
    <font>
      <sz val="11.0"/>
      <color rgb="FF0F1729"/>
      <name val="Ui-sans-serif"/>
    </font>
    <font>
      <b/>
      <sz val="10.0"/>
      <color rgb="FFFFFFFF"/>
      <name val="Calibri"/>
    </font>
    <font>
      <sz val="10.0"/>
      <color rgb="FF1155CC"/>
      <name val="Google Sans Mono"/>
    </font>
    <font>
      <sz val="11.0"/>
      <color rgb="FFFFFFFF"/>
      <name val="Calibri"/>
    </font>
    <font>
      <color rgb="FFFFFFFF"/>
      <name val="Arial"/>
      <scheme val="minor"/>
    </font>
    <font>
      <b/>
      <sz val="10.0"/>
      <color rgb="FF000000"/>
      <name val="Arial"/>
    </font>
  </fonts>
  <fills count="4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C6D9F0"/>
        <bgColor rgb="FFC6D9F0"/>
      </patternFill>
    </fill>
    <fill>
      <patternFill patternType="solid">
        <fgColor rgb="FF76923C"/>
        <bgColor rgb="FF76923C"/>
      </patternFill>
    </fill>
    <fill>
      <patternFill patternType="solid">
        <fgColor rgb="FFE36C09"/>
        <bgColor rgb="FFE36C0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548DD4"/>
        <bgColor rgb="FF548DD4"/>
      </patternFill>
    </fill>
    <fill>
      <patternFill patternType="solid">
        <fgColor rgb="FFC4BD97"/>
        <bgColor rgb="FFC4BD97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0000FF"/>
        <bgColor rgb="FF0000FF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00FF"/>
        <bgColor rgb="FFFF00FF"/>
      </patternFill>
    </fill>
    <fill>
      <patternFill patternType="solid">
        <fgColor rgb="FFFBD4B4"/>
        <bgColor rgb="FFFBD4B4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9900FF"/>
        <bgColor rgb="FF9900FF"/>
      </patternFill>
    </fill>
    <fill>
      <patternFill patternType="solid">
        <fgColor rgb="FFF4F5F6"/>
        <bgColor rgb="FFF4F5F6"/>
      </patternFill>
    </fill>
    <fill>
      <patternFill patternType="solid">
        <fgColor rgb="FF741B47"/>
        <bgColor rgb="FF741B47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4A86E8"/>
        <bgColor rgb="FF4A86E8"/>
      </patternFill>
    </fill>
    <fill>
      <patternFill patternType="solid">
        <fgColor rgb="FF3C78D8"/>
        <bgColor rgb="FF3C78D8"/>
      </patternFill>
    </fill>
  </fills>
  <borders count="11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</border>
    <border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CCCCCC"/>
      </left>
      <right style="medium">
        <color rgb="FF000000"/>
      </right>
      <top style="thick">
        <color rgb="FF000000"/>
      </top>
    </border>
    <border>
      <left style="medium">
        <color rgb="FFCCCCCC"/>
      </left>
      <top style="thick">
        <color rgb="FF000000"/>
      </top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CCCCCC"/>
      </lef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medium">
        <color rgb="FF000000"/>
      </right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0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vertical="bottom"/>
    </xf>
    <xf borderId="5" fillId="2" fontId="4" numFmtId="0" xfId="0" applyAlignment="1" applyBorder="1" applyFont="1">
      <alignment horizontal="center" shrinkToFit="0" vertical="bottom" wrapText="1"/>
    </xf>
    <xf borderId="5" fillId="2" fontId="4" numFmtId="0" xfId="0" applyAlignment="1" applyBorder="1" applyFont="1">
      <alignment horizontal="center" readingOrder="0" shrinkToFit="0" vertical="bottom" wrapText="1"/>
    </xf>
    <xf borderId="6" fillId="2" fontId="4" numFmtId="0" xfId="0" applyAlignment="1" applyBorder="1" applyFont="1">
      <alignment horizontal="center" shrinkToFit="0" vertical="bottom" wrapText="1"/>
    </xf>
    <xf borderId="6" fillId="2" fontId="4" numFmtId="0" xfId="0" applyAlignment="1" applyBorder="1" applyFont="1">
      <alignment horizontal="center" readingOrder="0" shrinkToFit="0" vertical="bottom" wrapText="1"/>
    </xf>
    <xf borderId="7" fillId="2" fontId="4" numFmtId="0" xfId="0" applyAlignment="1" applyBorder="1" applyFont="1">
      <alignment horizontal="center" shrinkToFit="0" vertical="bottom" wrapText="1"/>
    </xf>
    <xf borderId="0" fillId="3" fontId="1" numFmtId="0" xfId="0" applyAlignment="1" applyFill="1" applyFont="1">
      <alignment vertical="bottom"/>
    </xf>
    <xf borderId="8" fillId="4" fontId="4" numFmtId="0" xfId="0" applyAlignment="1" applyBorder="1" applyFill="1" applyFont="1">
      <alignment horizontal="center" vertical="bottom"/>
    </xf>
    <xf borderId="9" fillId="4" fontId="5" numFmtId="0" xfId="0" applyAlignment="1" applyBorder="1" applyFont="1">
      <alignment readingOrder="0" shrinkToFit="0" vertical="bottom" wrapText="1"/>
    </xf>
    <xf borderId="9" fillId="4" fontId="5" numFmtId="164" xfId="0" applyAlignment="1" applyBorder="1" applyFont="1" applyNumberFormat="1">
      <alignment horizontal="right" readingOrder="0" shrinkToFit="0" vertical="bottom" wrapText="1"/>
    </xf>
    <xf borderId="10" fillId="4" fontId="5" numFmtId="164" xfId="0" applyAlignment="1" applyBorder="1" applyFont="1" applyNumberFormat="1">
      <alignment horizontal="right" shrinkToFit="0" vertical="bottom" wrapText="1"/>
    </xf>
    <xf borderId="9" fillId="2" fontId="6" numFmtId="164" xfId="0" applyAlignment="1" applyBorder="1" applyFont="1" applyNumberFormat="1">
      <alignment horizontal="right" shrinkToFit="0" vertical="bottom" wrapText="1"/>
    </xf>
    <xf borderId="11" fillId="5" fontId="4" numFmtId="0" xfId="0" applyAlignment="1" applyBorder="1" applyFill="1" applyFont="1">
      <alignment horizontal="center" vertical="bottom"/>
    </xf>
    <xf borderId="12" fillId="5" fontId="5" numFmtId="0" xfId="0" applyAlignment="1" applyBorder="1" applyFont="1">
      <alignment readingOrder="0" shrinkToFit="0" vertical="bottom" wrapText="1"/>
    </xf>
    <xf borderId="12" fillId="5" fontId="5" numFmtId="164" xfId="0" applyAlignment="1" applyBorder="1" applyFont="1" applyNumberFormat="1">
      <alignment horizontal="right" readingOrder="0" shrinkToFit="0" vertical="bottom" wrapText="1"/>
    </xf>
    <xf borderId="13" fillId="5" fontId="5" numFmtId="164" xfId="0" applyAlignment="1" applyBorder="1" applyFont="1" applyNumberFormat="1">
      <alignment horizontal="right" shrinkToFit="0" vertical="bottom" wrapText="1"/>
    </xf>
    <xf borderId="13" fillId="5" fontId="5" numFmtId="164" xfId="0" applyAlignment="1" applyBorder="1" applyFont="1" applyNumberFormat="1">
      <alignment horizontal="right" readingOrder="0" shrinkToFit="0" vertical="bottom" wrapText="1"/>
    </xf>
    <xf borderId="14" fillId="2" fontId="7" numFmtId="164" xfId="0" applyAlignment="1" applyBorder="1" applyFont="1" applyNumberFormat="1">
      <alignment horizontal="right" readingOrder="0" shrinkToFit="0" vertical="bottom" wrapText="1"/>
    </xf>
    <xf borderId="0" fillId="0" fontId="1" numFmtId="10" xfId="0" applyAlignment="1" applyFont="1" applyNumberFormat="1">
      <alignment vertical="bottom"/>
    </xf>
    <xf borderId="11" fillId="6" fontId="4" numFmtId="0" xfId="0" applyAlignment="1" applyBorder="1" applyFill="1" applyFont="1">
      <alignment horizontal="center" readingOrder="0" vertical="bottom"/>
    </xf>
    <xf borderId="12" fillId="6" fontId="5" numFmtId="0" xfId="0" applyAlignment="1" applyBorder="1" applyFont="1">
      <alignment readingOrder="0" shrinkToFit="0" vertical="bottom" wrapText="1"/>
    </xf>
    <xf borderId="12" fillId="6" fontId="5" numFmtId="164" xfId="0" applyAlignment="1" applyBorder="1" applyFont="1" applyNumberFormat="1">
      <alignment horizontal="right" readingOrder="0" shrinkToFit="0" vertical="bottom" wrapText="1"/>
    </xf>
    <xf borderId="13" fillId="6" fontId="5" numFmtId="164" xfId="0" applyAlignment="1" applyBorder="1" applyFont="1" applyNumberFormat="1">
      <alignment horizontal="right" shrinkToFit="0" vertical="bottom" wrapText="1"/>
    </xf>
    <xf borderId="13" fillId="6" fontId="5" numFmtId="164" xfId="0" applyAlignment="1" applyBorder="1" applyFont="1" applyNumberFormat="1">
      <alignment horizontal="right" readingOrder="0" shrinkToFit="0" vertical="bottom" wrapText="1"/>
    </xf>
    <xf borderId="14" fillId="2" fontId="6" numFmtId="164" xfId="0" applyAlignment="1" applyBorder="1" applyFont="1" applyNumberFormat="1">
      <alignment horizontal="right" shrinkToFit="0" vertical="bottom" wrapText="1"/>
    </xf>
    <xf borderId="11" fillId="7" fontId="4" numFmtId="0" xfId="0" applyAlignment="1" applyBorder="1" applyFill="1" applyFont="1">
      <alignment horizontal="center" readingOrder="0" vertical="bottom"/>
    </xf>
    <xf borderId="12" fillId="7" fontId="5" numFmtId="0" xfId="0" applyAlignment="1" applyBorder="1" applyFont="1">
      <alignment readingOrder="0" shrinkToFit="0" vertical="bottom" wrapText="1"/>
    </xf>
    <xf borderId="12" fillId="7" fontId="5" numFmtId="164" xfId="0" applyAlignment="1" applyBorder="1" applyFont="1" applyNumberFormat="1">
      <alignment horizontal="right" readingOrder="0" shrinkToFit="0" vertical="bottom" wrapText="1"/>
    </xf>
    <xf borderId="13" fillId="7" fontId="5" numFmtId="164" xfId="0" applyAlignment="1" applyBorder="1" applyFont="1" applyNumberFormat="1">
      <alignment horizontal="right" shrinkToFit="0" vertical="bottom" wrapText="1"/>
    </xf>
    <xf borderId="14" fillId="2" fontId="5" numFmtId="164" xfId="0" applyAlignment="1" applyBorder="1" applyFont="1" applyNumberFormat="1">
      <alignment horizontal="right" shrinkToFit="0" vertical="bottom" wrapText="1"/>
    </xf>
    <xf borderId="11" fillId="8" fontId="4" numFmtId="0" xfId="0" applyAlignment="1" applyBorder="1" applyFill="1" applyFont="1">
      <alignment horizontal="center" readingOrder="0" vertical="bottom"/>
    </xf>
    <xf borderId="12" fillId="8" fontId="5" numFmtId="0" xfId="0" applyAlignment="1" applyBorder="1" applyFont="1">
      <alignment readingOrder="0" shrinkToFit="0" vertical="bottom" wrapText="1"/>
    </xf>
    <xf borderId="12" fillId="8" fontId="5" numFmtId="164" xfId="0" applyAlignment="1" applyBorder="1" applyFont="1" applyNumberFormat="1">
      <alignment horizontal="right" readingOrder="0" shrinkToFit="0" vertical="bottom" wrapText="1"/>
    </xf>
    <xf borderId="13" fillId="8" fontId="5" numFmtId="164" xfId="0" applyAlignment="1" applyBorder="1" applyFont="1" applyNumberFormat="1">
      <alignment horizontal="right" shrinkToFit="0" vertical="bottom" wrapText="1"/>
    </xf>
    <xf borderId="11" fillId="9" fontId="4" numFmtId="0" xfId="0" applyAlignment="1" applyBorder="1" applyFill="1" applyFont="1">
      <alignment horizontal="center" readingOrder="0" vertical="bottom"/>
    </xf>
    <xf borderId="12" fillId="9" fontId="5" numFmtId="0" xfId="0" applyAlignment="1" applyBorder="1" applyFont="1">
      <alignment readingOrder="0" shrinkToFit="0" vertical="bottom" wrapText="1"/>
    </xf>
    <xf borderId="12" fillId="9" fontId="5" numFmtId="164" xfId="0" applyAlignment="1" applyBorder="1" applyFont="1" applyNumberFormat="1">
      <alignment horizontal="right" readingOrder="0" shrinkToFit="0" vertical="bottom" wrapText="1"/>
    </xf>
    <xf borderId="13" fillId="9" fontId="5" numFmtId="164" xfId="0" applyAlignment="1" applyBorder="1" applyFont="1" applyNumberFormat="1">
      <alignment horizontal="right" shrinkToFit="0" vertical="bottom" wrapText="1"/>
    </xf>
    <xf borderId="0" fillId="0" fontId="1" numFmtId="0" xfId="0" applyAlignment="1" applyFont="1">
      <alignment readingOrder="0" vertical="bottom"/>
    </xf>
    <xf borderId="11" fillId="10" fontId="4" numFmtId="0" xfId="0" applyAlignment="1" applyBorder="1" applyFill="1" applyFont="1">
      <alignment horizontal="center" readingOrder="0" vertical="bottom"/>
    </xf>
    <xf borderId="12" fillId="10" fontId="5" numFmtId="0" xfId="0" applyAlignment="1" applyBorder="1" applyFont="1">
      <alignment readingOrder="0" shrinkToFit="0" vertical="bottom" wrapText="1"/>
    </xf>
    <xf borderId="12" fillId="10" fontId="5" numFmtId="164" xfId="0" applyAlignment="1" applyBorder="1" applyFont="1" applyNumberFormat="1">
      <alignment horizontal="right" readingOrder="0" shrinkToFit="0" vertical="bottom" wrapText="1"/>
    </xf>
    <xf borderId="13" fillId="10" fontId="5" numFmtId="164" xfId="0" applyAlignment="1" applyBorder="1" applyFont="1" applyNumberFormat="1">
      <alignment horizontal="right" shrinkToFit="0" vertical="bottom" wrapText="1"/>
    </xf>
    <xf borderId="11" fillId="11" fontId="4" numFmtId="0" xfId="0" applyAlignment="1" applyBorder="1" applyFill="1" applyFont="1">
      <alignment horizontal="center" readingOrder="0" vertical="bottom"/>
    </xf>
    <xf borderId="12" fillId="11" fontId="5" numFmtId="0" xfId="0" applyAlignment="1" applyBorder="1" applyFont="1">
      <alignment readingOrder="0" shrinkToFit="0" vertical="bottom" wrapText="1"/>
    </xf>
    <xf borderId="12" fillId="11" fontId="5" numFmtId="165" xfId="0" applyAlignment="1" applyBorder="1" applyFont="1" applyNumberFormat="1">
      <alignment horizontal="right" readingOrder="0" shrinkToFit="0" vertical="bottom" wrapText="1"/>
    </xf>
    <xf borderId="13" fillId="11" fontId="1" numFmtId="164" xfId="0" applyAlignment="1" applyBorder="1" applyFont="1" applyNumberFormat="1">
      <alignment vertical="bottom"/>
    </xf>
    <xf borderId="14" fillId="2" fontId="5" numFmtId="164" xfId="0" applyAlignment="1" applyBorder="1" applyFont="1" applyNumberFormat="1">
      <alignment horizontal="right" readingOrder="0" shrinkToFit="0" vertical="bottom" wrapText="1"/>
    </xf>
    <xf borderId="11" fillId="12" fontId="4" numFmtId="0" xfId="0" applyAlignment="1" applyBorder="1" applyFill="1" applyFont="1">
      <alignment horizontal="center" readingOrder="0" vertical="bottom"/>
    </xf>
    <xf borderId="12" fillId="12" fontId="5" numFmtId="0" xfId="0" applyAlignment="1" applyBorder="1" applyFont="1">
      <alignment readingOrder="0" shrinkToFit="0" vertical="bottom" wrapText="1"/>
    </xf>
    <xf borderId="12" fillId="12" fontId="5" numFmtId="164" xfId="0" applyAlignment="1" applyBorder="1" applyFont="1" applyNumberFormat="1">
      <alignment horizontal="right" readingOrder="0" shrinkToFit="0" vertical="bottom" wrapText="1"/>
    </xf>
    <xf borderId="13" fillId="12" fontId="1" numFmtId="164" xfId="0" applyAlignment="1" applyBorder="1" applyFont="1" applyNumberFormat="1">
      <alignment vertical="bottom"/>
    </xf>
    <xf borderId="13" fillId="12" fontId="5" numFmtId="164" xfId="0" applyAlignment="1" applyBorder="1" applyFont="1" applyNumberFormat="1">
      <alignment horizontal="right" shrinkToFit="0" vertical="bottom" wrapText="1"/>
    </xf>
    <xf borderId="11" fillId="13" fontId="4" numFmtId="0" xfId="0" applyAlignment="1" applyBorder="1" applyFill="1" applyFont="1">
      <alignment horizontal="center" readingOrder="0" vertical="bottom"/>
    </xf>
    <xf borderId="15" fillId="13" fontId="5" numFmtId="0" xfId="0" applyAlignment="1" applyBorder="1" applyFont="1">
      <alignment readingOrder="0" shrinkToFit="0" vertical="bottom" wrapText="1"/>
    </xf>
    <xf borderId="15" fillId="13" fontId="5" numFmtId="164" xfId="0" applyAlignment="1" applyBorder="1" applyFont="1" applyNumberFormat="1">
      <alignment horizontal="right" readingOrder="0" shrinkToFit="0" vertical="bottom" wrapText="1"/>
    </xf>
    <xf borderId="16" fillId="13" fontId="1" numFmtId="164" xfId="0" applyAlignment="1" applyBorder="1" applyFont="1" applyNumberFormat="1">
      <alignment vertical="bottom"/>
    </xf>
    <xf borderId="16" fillId="13" fontId="5" numFmtId="164" xfId="0" applyAlignment="1" applyBorder="1" applyFont="1" applyNumberFormat="1">
      <alignment horizontal="right" shrinkToFit="0" vertical="bottom" wrapText="1"/>
    </xf>
    <xf borderId="17" fillId="2" fontId="5" numFmtId="164" xfId="0" applyAlignment="1" applyBorder="1" applyFont="1" applyNumberFormat="1">
      <alignment horizontal="right" shrinkToFit="0" vertical="bottom" wrapText="1"/>
    </xf>
    <xf borderId="18" fillId="14" fontId="1" numFmtId="0" xfId="0" applyAlignment="1" applyBorder="1" applyFill="1" applyFont="1">
      <alignment horizontal="center" readingOrder="0" vertical="bottom"/>
    </xf>
    <xf borderId="15" fillId="14" fontId="4" numFmtId="0" xfId="0" applyAlignment="1" applyBorder="1" applyFont="1">
      <alignment horizontal="left" readingOrder="0" shrinkToFit="0" vertical="bottom" wrapText="1"/>
    </xf>
    <xf borderId="15" fillId="14" fontId="8" numFmtId="164" xfId="0" applyAlignment="1" applyBorder="1" applyFont="1" applyNumberFormat="1">
      <alignment horizontal="right" readingOrder="0" shrinkToFit="0" vertical="bottom" wrapText="1"/>
    </xf>
    <xf borderId="16" fillId="14" fontId="8" numFmtId="164" xfId="0" applyAlignment="1" applyBorder="1" applyFont="1" applyNumberFormat="1">
      <alignment horizontal="right" shrinkToFit="0" vertical="bottom" wrapText="1"/>
    </xf>
    <xf borderId="17" fillId="2" fontId="4" numFmtId="164" xfId="0" applyAlignment="1" applyBorder="1" applyFont="1" applyNumberFormat="1">
      <alignment horizontal="right" shrinkToFit="0" vertical="bottom" wrapText="1"/>
    </xf>
    <xf borderId="18" fillId="15" fontId="1" numFmtId="0" xfId="0" applyAlignment="1" applyBorder="1" applyFill="1" applyFont="1">
      <alignment readingOrder="0" vertical="bottom"/>
    </xf>
    <xf borderId="19" fillId="15" fontId="5" numFmtId="0" xfId="0" applyAlignment="1" applyBorder="1" applyFont="1">
      <alignment horizontal="left" readingOrder="0" shrinkToFit="0" vertical="bottom" wrapText="1"/>
    </xf>
    <xf borderId="19" fillId="15" fontId="8" numFmtId="164" xfId="0" applyAlignment="1" applyBorder="1" applyFont="1" applyNumberFormat="1">
      <alignment horizontal="right" readingOrder="0" shrinkToFit="0" vertical="bottom" wrapText="1"/>
    </xf>
    <xf borderId="20" fillId="15" fontId="8" numFmtId="164" xfId="0" applyAlignment="1" applyBorder="1" applyFont="1" applyNumberFormat="1">
      <alignment horizontal="right" shrinkToFit="0" vertical="bottom" wrapText="1"/>
    </xf>
    <xf borderId="20" fillId="15" fontId="9" numFmtId="164" xfId="0" applyAlignment="1" applyBorder="1" applyFont="1" applyNumberFormat="1">
      <alignment horizontal="right" readingOrder="0" shrinkToFit="0" vertical="bottom" wrapText="1"/>
    </xf>
    <xf borderId="17" fillId="0" fontId="4" numFmtId="164" xfId="0" applyAlignment="1" applyBorder="1" applyFont="1" applyNumberFormat="1">
      <alignment horizontal="right" shrinkToFit="0" vertical="bottom" wrapText="1"/>
    </xf>
    <xf borderId="21" fillId="0" fontId="1" numFmtId="0" xfId="0" applyAlignment="1" applyBorder="1" applyFont="1">
      <alignment vertical="bottom"/>
    </xf>
    <xf borderId="22" fillId="0" fontId="8" numFmtId="0" xfId="0" applyAlignment="1" applyBorder="1" applyFont="1">
      <alignment horizontal="center" shrinkToFit="0" vertical="bottom" wrapText="1"/>
    </xf>
    <xf borderId="22" fillId="0" fontId="8" numFmtId="164" xfId="0" applyAlignment="1" applyBorder="1" applyFont="1" applyNumberFormat="1">
      <alignment horizontal="right" shrinkToFit="0" vertical="bottom" wrapText="1"/>
    </xf>
    <xf borderId="22" fillId="2" fontId="8" numFmtId="164" xfId="0" applyAlignment="1" applyBorder="1" applyFont="1" applyNumberFormat="1">
      <alignment horizontal="right" shrinkToFit="0" vertical="bottom" wrapText="1"/>
    </xf>
    <xf borderId="22" fillId="9" fontId="4" numFmtId="164" xfId="0" applyAlignment="1" applyBorder="1" applyFont="1" applyNumberFormat="1">
      <alignment horizontal="right" shrinkToFit="0" vertical="bottom" wrapText="1"/>
    </xf>
    <xf borderId="23" fillId="4" fontId="4" numFmtId="0" xfId="0" applyAlignment="1" applyBorder="1" applyFont="1">
      <alignment horizontal="center" vertical="bottom"/>
    </xf>
    <xf borderId="24" fillId="4" fontId="4" numFmtId="0" xfId="0" applyAlignment="1" applyBorder="1" applyFont="1">
      <alignment vertical="bottom"/>
    </xf>
    <xf borderId="25" fillId="0" fontId="2" numFmtId="0" xfId="0" applyBorder="1" applyFont="1"/>
    <xf borderId="26" fillId="0" fontId="2" numFmtId="0" xfId="0" applyBorder="1" applyFont="1"/>
    <xf borderId="27" fillId="0" fontId="4" numFmtId="0" xfId="0" applyAlignment="1" applyBorder="1" applyFont="1">
      <alignment horizontal="center" shrinkToFit="0" vertical="bottom" wrapText="1"/>
    </xf>
    <xf borderId="28" fillId="0" fontId="4" numFmtId="0" xfId="0" applyAlignment="1" applyBorder="1" applyFont="1">
      <alignment horizontal="center" shrinkToFit="0" vertical="bottom" wrapText="1"/>
    </xf>
    <xf borderId="22" fillId="16" fontId="4" numFmtId="0" xfId="0" applyAlignment="1" applyBorder="1" applyFill="1" applyFont="1">
      <alignment horizontal="center" readingOrder="0" shrinkToFit="0" vertical="bottom" wrapText="1"/>
    </xf>
    <xf borderId="22" fillId="2" fontId="1" numFmtId="0" xfId="0" applyAlignment="1" applyBorder="1" applyFont="1">
      <alignment vertical="bottom"/>
    </xf>
    <xf borderId="22" fillId="2" fontId="4" numFmtId="0" xfId="0" applyAlignment="1" applyBorder="1" applyFont="1">
      <alignment horizontal="center" shrinkToFit="0" vertical="bottom" wrapText="1"/>
    </xf>
    <xf borderId="29" fillId="2" fontId="4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vertical="bottom"/>
    </xf>
    <xf borderId="27" fillId="0" fontId="1" numFmtId="0" xfId="0" applyAlignment="1" applyBorder="1" applyFont="1">
      <alignment vertical="bottom"/>
    </xf>
    <xf borderId="28" fillId="0" fontId="1" numFmtId="4" xfId="0" applyAlignment="1" applyBorder="1" applyFont="1" applyNumberFormat="1">
      <alignment vertical="bottom"/>
    </xf>
    <xf borderId="22" fillId="17" fontId="10" numFmtId="0" xfId="0" applyAlignment="1" applyBorder="1" applyFill="1" applyFont="1">
      <alignment horizontal="center" readingOrder="0" shrinkToFit="0" vertical="bottom" wrapText="1"/>
    </xf>
    <xf borderId="22" fillId="2" fontId="1" numFmtId="0" xfId="0" applyBorder="1" applyFont="1"/>
    <xf borderId="29" fillId="2" fontId="1" numFmtId="0" xfId="0" applyAlignment="1" applyBorder="1" applyFont="1">
      <alignment vertical="bottom"/>
    </xf>
    <xf borderId="30" fillId="2" fontId="5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vertical="bottom"/>
    </xf>
    <xf borderId="31" fillId="9" fontId="1" numFmtId="0" xfId="0" applyAlignment="1" applyBorder="1" applyFont="1">
      <alignment horizontal="center" readingOrder="0" vertical="bottom"/>
    </xf>
    <xf borderId="22" fillId="2" fontId="4" numFmtId="0" xfId="0" applyAlignment="1" applyBorder="1" applyFont="1">
      <alignment horizontal="center" readingOrder="0" shrinkToFit="0" vertical="bottom" wrapText="1"/>
    </xf>
    <xf borderId="31" fillId="2" fontId="1" numFmtId="0" xfId="0" applyAlignment="1" applyBorder="1" applyFont="1">
      <alignment vertical="bottom"/>
    </xf>
    <xf borderId="31" fillId="9" fontId="1" numFmtId="0" xfId="0" applyAlignment="1" applyBorder="1" applyFont="1">
      <alignment readingOrder="0" vertical="bottom"/>
    </xf>
    <xf borderId="32" fillId="2" fontId="1" numFmtId="0" xfId="0" applyAlignment="1" applyBorder="1" applyFont="1">
      <alignment vertical="bottom"/>
    </xf>
    <xf borderId="33" fillId="0" fontId="5" numFmtId="0" xfId="0" applyAlignment="1" applyBorder="1" applyFont="1">
      <alignment horizontal="center" shrinkToFit="0" vertical="bottom" wrapText="1"/>
    </xf>
    <xf borderId="34" fillId="0" fontId="1" numFmtId="164" xfId="0" applyAlignment="1" applyBorder="1" applyFont="1" applyNumberFormat="1">
      <alignment vertical="bottom"/>
    </xf>
    <xf borderId="35" fillId="2" fontId="1" numFmtId="164" xfId="0" applyAlignment="1" applyBorder="1" applyFont="1" applyNumberFormat="1">
      <alignment vertical="bottom"/>
    </xf>
    <xf borderId="34" fillId="2" fontId="1" numFmtId="164" xfId="0" applyAlignment="1" applyBorder="1" applyFont="1" applyNumberFormat="1">
      <alignment vertical="bottom"/>
    </xf>
    <xf borderId="36" fillId="2" fontId="1" numFmtId="164" xfId="0" applyAlignment="1" applyBorder="1" applyFont="1" applyNumberFormat="1">
      <alignment vertical="bottom"/>
    </xf>
    <xf borderId="37" fillId="0" fontId="5" numFmtId="0" xfId="0" applyAlignment="1" applyBorder="1" applyFont="1">
      <alignment shrinkToFit="0" vertical="bottom" wrapText="1"/>
    </xf>
    <xf borderId="38" fillId="0" fontId="5" numFmtId="164" xfId="0" applyAlignment="1" applyBorder="1" applyFont="1" applyNumberFormat="1">
      <alignment horizontal="right" readingOrder="0" shrinkToFit="0" vertical="bottom" wrapText="1"/>
    </xf>
    <xf borderId="39" fillId="2" fontId="5" numFmtId="164" xfId="0" applyAlignment="1" applyBorder="1" applyFont="1" applyNumberFormat="1">
      <alignment horizontal="right" readingOrder="0" shrinkToFit="0" vertical="bottom" wrapText="1"/>
    </xf>
    <xf borderId="40" fillId="2" fontId="5" numFmtId="164" xfId="0" applyAlignment="1" applyBorder="1" applyFont="1" applyNumberFormat="1">
      <alignment horizontal="right" readingOrder="0" shrinkToFit="0" vertical="bottom" wrapText="1"/>
    </xf>
    <xf borderId="40" fillId="2" fontId="1" numFmtId="164" xfId="0" applyAlignment="1" applyBorder="1" applyFont="1" applyNumberFormat="1">
      <alignment readingOrder="0" vertical="bottom"/>
    </xf>
    <xf borderId="40" fillId="2" fontId="5" numFmtId="164" xfId="0" applyAlignment="1" applyBorder="1" applyFont="1" applyNumberFormat="1">
      <alignment horizontal="right" shrinkToFit="0" vertical="bottom" wrapText="1"/>
    </xf>
    <xf borderId="40" fillId="2" fontId="1" numFmtId="164" xfId="0" applyAlignment="1" applyBorder="1" applyFont="1" applyNumberFormat="1">
      <alignment vertical="bottom"/>
    </xf>
    <xf borderId="18" fillId="2" fontId="1" numFmtId="164" xfId="0" applyAlignment="1" applyBorder="1" applyFont="1" applyNumberFormat="1">
      <alignment vertical="bottom"/>
    </xf>
    <xf borderId="41" fillId="0" fontId="5" numFmtId="0" xfId="0" applyAlignment="1" applyBorder="1" applyFont="1">
      <alignment shrinkToFit="0" vertical="bottom" wrapText="1"/>
    </xf>
    <xf borderId="42" fillId="0" fontId="5" numFmtId="164" xfId="0" applyAlignment="1" applyBorder="1" applyFont="1" applyNumberFormat="1">
      <alignment horizontal="right" readingOrder="0" shrinkToFit="0" vertical="bottom" wrapText="1"/>
    </xf>
    <xf borderId="12" fillId="2" fontId="5" numFmtId="164" xfId="0" applyAlignment="1" applyBorder="1" applyFont="1" applyNumberFormat="1">
      <alignment horizontal="right" readingOrder="0" shrinkToFit="0" vertical="bottom" wrapText="1"/>
    </xf>
    <xf borderId="43" fillId="2" fontId="5" numFmtId="164" xfId="0" applyAlignment="1" applyBorder="1" applyFont="1" applyNumberFormat="1">
      <alignment horizontal="right" readingOrder="0" shrinkToFit="0" vertical="bottom" wrapText="1"/>
    </xf>
    <xf borderId="43" fillId="2" fontId="1" numFmtId="164" xfId="0" applyAlignment="1" applyBorder="1" applyFont="1" applyNumberFormat="1">
      <alignment readingOrder="0" vertical="bottom"/>
    </xf>
    <xf borderId="43" fillId="2" fontId="1" numFmtId="164" xfId="0" applyAlignment="1" applyBorder="1" applyFont="1" applyNumberFormat="1">
      <alignment vertical="bottom"/>
    </xf>
    <xf borderId="43" fillId="2" fontId="1" numFmtId="0" xfId="0" applyAlignment="1" applyBorder="1" applyFont="1">
      <alignment vertical="bottom"/>
    </xf>
    <xf borderId="44" fillId="2" fontId="1" numFmtId="0" xfId="0" applyAlignment="1" applyBorder="1" applyFont="1">
      <alignment vertical="bottom"/>
    </xf>
    <xf borderId="9" fillId="2" fontId="5" numFmtId="164" xfId="0" applyAlignment="1" applyBorder="1" applyFont="1" applyNumberFormat="1">
      <alignment horizontal="right" shrinkToFit="0" vertical="bottom" wrapText="1"/>
    </xf>
    <xf borderId="41" fillId="2" fontId="4" numFmtId="0" xfId="0" applyAlignment="1" applyBorder="1" applyFont="1">
      <alignment shrinkToFit="0" vertical="bottom" wrapText="1"/>
    </xf>
    <xf borderId="42" fillId="2" fontId="5" numFmtId="164" xfId="0" applyAlignment="1" applyBorder="1" applyFont="1" applyNumberFormat="1">
      <alignment horizontal="right" readingOrder="0" shrinkToFit="0" vertical="bottom" wrapText="1"/>
    </xf>
    <xf borderId="39" fillId="2" fontId="1" numFmtId="164" xfId="0" applyAlignment="1" applyBorder="1" applyFont="1" applyNumberFormat="1">
      <alignment vertical="bottom"/>
    </xf>
    <xf borderId="39" fillId="2" fontId="1" numFmtId="164" xfId="0" applyAlignment="1" applyBorder="1" applyFont="1" applyNumberFormat="1">
      <alignment readingOrder="0" vertical="bottom"/>
    </xf>
    <xf borderId="44" fillId="2" fontId="1" numFmtId="164" xfId="0" applyAlignment="1" applyBorder="1" applyFont="1" applyNumberFormat="1">
      <alignment vertical="bottom"/>
    </xf>
    <xf borderId="41" fillId="2" fontId="5" numFmtId="0" xfId="0" applyAlignment="1" applyBorder="1" applyFont="1">
      <alignment shrinkToFit="0" vertical="bottom" wrapText="1"/>
    </xf>
    <xf borderId="43" fillId="2" fontId="5" numFmtId="164" xfId="0" applyAlignment="1" applyBorder="1" applyFont="1" applyNumberFormat="1">
      <alignment horizontal="right" shrinkToFit="0" vertical="bottom" wrapText="1"/>
    </xf>
    <xf borderId="42" fillId="2" fontId="5" numFmtId="164" xfId="0" applyAlignment="1" applyBorder="1" applyFont="1" applyNumberFormat="1">
      <alignment horizontal="right" shrinkToFit="0" vertical="bottom" wrapText="1"/>
    </xf>
    <xf borderId="39" fillId="2" fontId="5" numFmtId="164" xfId="0" applyAlignment="1" applyBorder="1" applyFont="1" applyNumberFormat="1">
      <alignment horizontal="right" shrinkToFit="0" vertical="bottom" wrapText="1"/>
    </xf>
    <xf borderId="14" fillId="2" fontId="7" numFmtId="164" xfId="0" applyAlignment="1" applyBorder="1" applyFont="1" applyNumberFormat="1">
      <alignment horizontal="right" shrinkToFit="0" vertical="bottom" wrapText="1"/>
    </xf>
    <xf borderId="39" fillId="18" fontId="5" numFmtId="164" xfId="0" applyAlignment="1" applyBorder="1" applyFill="1" applyFont="1" applyNumberFormat="1">
      <alignment horizontal="right" shrinkToFit="0" vertical="bottom" wrapText="1"/>
    </xf>
    <xf borderId="43" fillId="18" fontId="5" numFmtId="164" xfId="0" applyAlignment="1" applyBorder="1" applyFont="1" applyNumberFormat="1">
      <alignment horizontal="right" shrinkToFit="0" vertical="bottom" wrapText="1"/>
    </xf>
    <xf borderId="12" fillId="2" fontId="5" numFmtId="164" xfId="0" applyAlignment="1" applyBorder="1" applyFont="1" applyNumberFormat="1">
      <alignment horizontal="right" shrinkToFit="0" vertical="bottom" wrapText="1"/>
    </xf>
    <xf borderId="45" fillId="0" fontId="5" numFmtId="0" xfId="0" applyAlignment="1" applyBorder="1" applyFont="1">
      <alignment shrinkToFit="0" vertical="bottom" wrapText="1"/>
    </xf>
    <xf borderId="46" fillId="0" fontId="5" numFmtId="164" xfId="0" applyAlignment="1" applyBorder="1" applyFont="1" applyNumberFormat="1">
      <alignment horizontal="right" readingOrder="0" shrinkToFit="0" vertical="bottom" wrapText="1"/>
    </xf>
    <xf borderId="5" fillId="2" fontId="5" numFmtId="164" xfId="0" applyAlignment="1" applyBorder="1" applyFont="1" applyNumberFormat="1">
      <alignment horizontal="right" shrinkToFit="0" vertical="bottom" wrapText="1"/>
    </xf>
    <xf borderId="47" fillId="2" fontId="1" numFmtId="164" xfId="0" applyAlignment="1" applyBorder="1" applyFont="1" applyNumberFormat="1">
      <alignment vertical="bottom"/>
    </xf>
    <xf borderId="47" fillId="2" fontId="1" numFmtId="164" xfId="0" applyAlignment="1" applyBorder="1" applyFont="1" applyNumberFormat="1">
      <alignment readingOrder="0" vertical="bottom"/>
    </xf>
    <xf borderId="48" fillId="2" fontId="1" numFmtId="164" xfId="0" applyAlignment="1" applyBorder="1" applyFont="1" applyNumberFormat="1">
      <alignment vertical="bottom"/>
    </xf>
    <xf borderId="49" fillId="2" fontId="1" numFmtId="164" xfId="0" applyAlignment="1" applyBorder="1" applyFont="1" applyNumberFormat="1">
      <alignment vertical="bottom"/>
    </xf>
    <xf borderId="49" fillId="2" fontId="1" numFmtId="164" xfId="0" applyAlignment="1" applyBorder="1" applyFont="1" applyNumberFormat="1">
      <alignment readingOrder="0" vertical="bottom"/>
    </xf>
    <xf borderId="22" fillId="0" fontId="4" numFmtId="0" xfId="0" applyAlignment="1" applyBorder="1" applyFont="1">
      <alignment horizontal="center" shrinkToFit="0" vertical="bottom" wrapText="1"/>
    </xf>
    <xf borderId="22" fillId="0" fontId="4" numFmtId="164" xfId="0" applyAlignment="1" applyBorder="1" applyFont="1" applyNumberFormat="1">
      <alignment horizontal="right" shrinkToFit="0" vertical="bottom" wrapText="1"/>
    </xf>
    <xf borderId="17" fillId="9" fontId="4" numFmtId="164" xfId="0" applyAlignment="1" applyBorder="1" applyFont="1" applyNumberFormat="1">
      <alignment horizontal="right" shrinkToFit="0" vertical="bottom" wrapText="1"/>
    </xf>
    <xf borderId="28" fillId="9" fontId="4" numFmtId="164" xfId="0" applyAlignment="1" applyBorder="1" applyFont="1" applyNumberFormat="1">
      <alignment horizontal="right" shrinkToFit="0" vertical="bottom" wrapText="1"/>
    </xf>
    <xf borderId="22" fillId="2" fontId="4" numFmtId="164" xfId="0" applyAlignment="1" applyBorder="1" applyFont="1" applyNumberFormat="1">
      <alignment horizontal="right" shrinkToFit="0" vertical="bottom" wrapText="1"/>
    </xf>
    <xf borderId="43" fillId="2" fontId="4" numFmtId="164" xfId="0" applyAlignment="1" applyBorder="1" applyFont="1" applyNumberFormat="1">
      <alignment horizontal="right" shrinkToFit="0" vertical="bottom" wrapText="1"/>
    </xf>
    <xf borderId="50" fillId="9" fontId="4" numFmtId="164" xfId="0" applyAlignment="1" applyBorder="1" applyFont="1" applyNumberFormat="1">
      <alignment horizontal="right" shrinkToFit="0" vertical="bottom" wrapText="1"/>
    </xf>
    <xf borderId="50" fillId="2" fontId="1" numFmtId="164" xfId="0" applyAlignment="1" applyBorder="1" applyFont="1" applyNumberFormat="1">
      <alignment vertical="bottom"/>
    </xf>
    <xf borderId="22" fillId="9" fontId="5" numFmtId="164" xfId="0" applyAlignment="1" applyBorder="1" applyFont="1" applyNumberFormat="1">
      <alignment horizontal="right" shrinkToFit="0" vertical="bottom" wrapText="1"/>
    </xf>
    <xf borderId="22" fillId="2" fontId="7" numFmtId="164" xfId="0" applyAlignment="1" applyBorder="1" applyFont="1" applyNumberFormat="1">
      <alignment horizontal="right" shrinkToFit="0" vertical="bottom" wrapText="1"/>
    </xf>
    <xf borderId="22" fillId="5" fontId="4" numFmtId="0" xfId="0" applyAlignment="1" applyBorder="1" applyFont="1">
      <alignment horizontal="center" vertical="bottom"/>
    </xf>
    <xf borderId="1" fillId="5" fontId="4" numFmtId="0" xfId="0" applyAlignment="1" applyBorder="1" applyFont="1">
      <alignment vertical="bottom"/>
    </xf>
    <xf borderId="51" fillId="0" fontId="4" numFmtId="0" xfId="0" applyAlignment="1" applyBorder="1" applyFont="1">
      <alignment horizontal="center" shrinkToFit="0" vertical="bottom" wrapText="1"/>
    </xf>
    <xf borderId="36" fillId="0" fontId="4" numFmtId="0" xfId="0" applyAlignment="1" applyBorder="1" applyFont="1">
      <alignment horizontal="center" shrinkToFit="0" vertical="bottom" wrapText="1"/>
    </xf>
    <xf borderId="52" fillId="2" fontId="4" numFmtId="0" xfId="0" applyAlignment="1" applyBorder="1" applyFont="1">
      <alignment horizontal="center" shrinkToFit="0" vertical="bottom" wrapText="1"/>
    </xf>
    <xf borderId="52" fillId="2" fontId="1" numFmtId="0" xfId="0" applyAlignment="1" applyBorder="1" applyFont="1">
      <alignment vertical="bottom"/>
    </xf>
    <xf borderId="53" fillId="2" fontId="1" numFmtId="0" xfId="0" applyAlignment="1" applyBorder="1" applyFont="1">
      <alignment vertical="bottom"/>
    </xf>
    <xf borderId="51" fillId="0" fontId="1" numFmtId="0" xfId="0" applyAlignment="1" applyBorder="1" applyFont="1">
      <alignment vertical="bottom"/>
    </xf>
    <xf borderId="36" fillId="0" fontId="1" numFmtId="0" xfId="0" applyAlignment="1" applyBorder="1" applyFont="1">
      <alignment vertical="bottom"/>
    </xf>
    <xf borderId="52" fillId="18" fontId="10" numFmtId="0" xfId="0" applyAlignment="1" applyBorder="1" applyFont="1">
      <alignment horizontal="center" shrinkToFit="0" vertical="bottom" wrapText="1"/>
    </xf>
    <xf borderId="20" fillId="2" fontId="5" numFmtId="0" xfId="0" applyAlignment="1" applyBorder="1" applyFont="1">
      <alignment horizontal="center" shrinkToFit="0" vertical="bottom" wrapText="1"/>
    </xf>
    <xf borderId="54" fillId="2" fontId="1" numFmtId="0" xfId="0" applyAlignment="1" applyBorder="1" applyFont="1">
      <alignment vertical="bottom"/>
    </xf>
    <xf borderId="47" fillId="9" fontId="1" numFmtId="0" xfId="0" applyAlignment="1" applyBorder="1" applyFont="1">
      <alignment horizontal="center" readingOrder="0" vertical="bottom"/>
    </xf>
    <xf borderId="9" fillId="9" fontId="5" numFmtId="0" xfId="0" applyAlignment="1" applyBorder="1" applyFont="1">
      <alignment horizontal="center" readingOrder="0" vertical="bottom"/>
    </xf>
    <xf borderId="48" fillId="9" fontId="1" numFmtId="0" xfId="0" applyAlignment="1" applyBorder="1" applyFont="1">
      <alignment readingOrder="0" vertical="bottom"/>
    </xf>
    <xf borderId="48" fillId="18" fontId="1" numFmtId="0" xfId="0" applyAlignment="1" applyBorder="1" applyFont="1">
      <alignment vertical="bottom"/>
    </xf>
    <xf borderId="48" fillId="2" fontId="1" numFmtId="0" xfId="0" applyAlignment="1" applyBorder="1" applyFont="1">
      <alignment vertical="bottom"/>
    </xf>
    <xf borderId="55" fillId="2" fontId="1" numFmtId="0" xfId="0" applyAlignment="1" applyBorder="1" applyFont="1">
      <alignment vertical="bottom"/>
    </xf>
    <xf borderId="36" fillId="2" fontId="1" numFmtId="0" xfId="0" applyAlignment="1" applyBorder="1" applyFont="1">
      <alignment vertical="bottom"/>
    </xf>
    <xf borderId="36" fillId="0" fontId="1" numFmtId="166" xfId="0" applyAlignment="1" applyBorder="1" applyFont="1" applyNumberFormat="1">
      <alignment vertical="bottom"/>
    </xf>
    <xf borderId="56" fillId="18" fontId="1" numFmtId="166" xfId="0" applyAlignment="1" applyBorder="1" applyFont="1" applyNumberFormat="1">
      <alignment vertical="bottom"/>
    </xf>
    <xf borderId="52" fillId="18" fontId="1" numFmtId="166" xfId="0" applyAlignment="1" applyBorder="1" applyFont="1" applyNumberFormat="1">
      <alignment vertical="bottom"/>
    </xf>
    <xf borderId="52" fillId="18" fontId="1" numFmtId="0" xfId="0" applyAlignment="1" applyBorder="1" applyFont="1">
      <alignment vertical="bottom"/>
    </xf>
    <xf borderId="52" fillId="2" fontId="1" numFmtId="166" xfId="0" applyAlignment="1" applyBorder="1" applyFont="1" applyNumberFormat="1">
      <alignment vertical="bottom"/>
    </xf>
    <xf borderId="53" fillId="2" fontId="1" numFmtId="166" xfId="0" applyAlignment="1" applyBorder="1" applyFont="1" applyNumberFormat="1">
      <alignment vertical="bottom"/>
    </xf>
    <xf borderId="36" fillId="2" fontId="1" numFmtId="166" xfId="0" applyAlignment="1" applyBorder="1" applyFont="1" applyNumberFormat="1">
      <alignment vertical="bottom"/>
    </xf>
    <xf borderId="57" fillId="0" fontId="5" numFmtId="166" xfId="0" applyAlignment="1" applyBorder="1" applyFont="1" applyNumberFormat="1">
      <alignment horizontal="right" readingOrder="0" shrinkToFit="0" vertical="bottom" wrapText="1"/>
    </xf>
    <xf borderId="39" fillId="2" fontId="5" numFmtId="166" xfId="0" applyAlignment="1" applyBorder="1" applyFont="1" applyNumberFormat="1">
      <alignment horizontal="right" readingOrder="0" shrinkToFit="0" vertical="bottom" wrapText="1"/>
    </xf>
    <xf borderId="40" fillId="2" fontId="5" numFmtId="166" xfId="0" applyAlignment="1" applyBorder="1" applyFont="1" applyNumberFormat="1">
      <alignment horizontal="right" readingOrder="0" shrinkToFit="0" vertical="bottom" wrapText="1"/>
    </xf>
    <xf borderId="40" fillId="2" fontId="1" numFmtId="166" xfId="0" applyAlignment="1" applyBorder="1" applyFont="1" applyNumberFormat="1">
      <alignment readingOrder="0" vertical="bottom"/>
    </xf>
    <xf borderId="40" fillId="18" fontId="5" numFmtId="166" xfId="0" applyAlignment="1" applyBorder="1" applyFont="1" applyNumberFormat="1">
      <alignment horizontal="right" shrinkToFit="0" vertical="bottom" wrapText="1"/>
    </xf>
    <xf borderId="40" fillId="18" fontId="1" numFmtId="166" xfId="0" applyAlignment="1" applyBorder="1" applyFont="1" applyNumberFormat="1">
      <alignment vertical="bottom"/>
    </xf>
    <xf borderId="40" fillId="2" fontId="1" numFmtId="166" xfId="0" applyAlignment="1" applyBorder="1" applyFont="1" applyNumberFormat="1">
      <alignment vertical="bottom"/>
    </xf>
    <xf borderId="18" fillId="2" fontId="1" numFmtId="166" xfId="0" applyAlignment="1" applyBorder="1" applyFont="1" applyNumberFormat="1">
      <alignment vertical="bottom"/>
    </xf>
    <xf borderId="37" fillId="2" fontId="5" numFmtId="166" xfId="0" applyAlignment="1" applyBorder="1" applyFont="1" applyNumberFormat="1">
      <alignment horizontal="right" shrinkToFit="0" vertical="bottom" wrapText="1"/>
    </xf>
    <xf borderId="41" fillId="0" fontId="5" numFmtId="166" xfId="0" applyAlignment="1" applyBorder="1" applyFont="1" applyNumberFormat="1">
      <alignment horizontal="right" readingOrder="0" shrinkToFit="0" vertical="bottom" wrapText="1"/>
    </xf>
    <xf borderId="50" fillId="2" fontId="1" numFmtId="166" xfId="0" applyAlignment="1" applyBorder="1" applyFont="1" applyNumberFormat="1">
      <alignment vertical="bottom"/>
    </xf>
    <xf borderId="40" fillId="2" fontId="5" numFmtId="166" xfId="0" applyAlignment="1" applyBorder="1" applyFont="1" applyNumberFormat="1">
      <alignment horizontal="right" shrinkToFit="0" vertical="bottom" wrapText="1"/>
    </xf>
    <xf borderId="43" fillId="2" fontId="1" numFmtId="166" xfId="0" applyAlignment="1" applyBorder="1" applyFont="1" applyNumberFormat="1">
      <alignment vertical="bottom"/>
    </xf>
    <xf borderId="43" fillId="18" fontId="1" numFmtId="166" xfId="0" applyAlignment="1" applyBorder="1" applyFont="1" applyNumberFormat="1">
      <alignment vertical="bottom"/>
    </xf>
    <xf borderId="43" fillId="18" fontId="5" numFmtId="166" xfId="0" applyAlignment="1" applyBorder="1" applyFont="1" applyNumberFormat="1">
      <alignment horizontal="right" shrinkToFit="0" vertical="bottom" wrapText="1"/>
    </xf>
    <xf borderId="44" fillId="2" fontId="1" numFmtId="166" xfId="0" applyAlignment="1" applyBorder="1" applyFont="1" applyNumberFormat="1">
      <alignment vertical="bottom"/>
    </xf>
    <xf borderId="41" fillId="2" fontId="5" numFmtId="166" xfId="0" applyAlignment="1" applyBorder="1" applyFont="1" applyNumberFormat="1">
      <alignment horizontal="right" shrinkToFit="0" vertical="bottom" wrapText="1"/>
    </xf>
    <xf borderId="50" fillId="2" fontId="5" numFmtId="166" xfId="0" applyAlignment="1" applyBorder="1" applyFont="1" applyNumberFormat="1">
      <alignment horizontal="right" readingOrder="0" shrinkToFit="0" vertical="bottom" wrapText="1"/>
    </xf>
    <xf borderId="43" fillId="2" fontId="5" numFmtId="166" xfId="0" applyAlignment="1" applyBorder="1" applyFont="1" applyNumberFormat="1">
      <alignment horizontal="right" readingOrder="0" shrinkToFit="0" vertical="bottom" wrapText="1"/>
    </xf>
    <xf borderId="43" fillId="2" fontId="1" numFmtId="166" xfId="0" applyAlignment="1" applyBorder="1" applyFont="1" applyNumberFormat="1">
      <alignment readingOrder="0" vertical="bottom"/>
    </xf>
    <xf borderId="43" fillId="2" fontId="5" numFmtId="166" xfId="0" applyAlignment="1" applyBorder="1" applyFont="1" applyNumberFormat="1">
      <alignment horizontal="right" shrinkToFit="0" vertical="bottom" wrapText="1"/>
    </xf>
    <xf borderId="41" fillId="2" fontId="5" numFmtId="166" xfId="0" applyAlignment="1" applyBorder="1" applyFont="1" applyNumberFormat="1">
      <alignment horizontal="right" readingOrder="0" shrinkToFit="0" vertical="bottom" wrapText="1"/>
    </xf>
    <xf borderId="50" fillId="2" fontId="1" numFmtId="166" xfId="0" applyAlignment="1" applyBorder="1" applyFont="1" applyNumberFormat="1">
      <alignment readingOrder="0" vertical="bottom"/>
    </xf>
    <xf borderId="41" fillId="2" fontId="1" numFmtId="0" xfId="0" applyAlignment="1" applyBorder="1" applyFont="1">
      <alignment readingOrder="0" vertical="bottom"/>
    </xf>
    <xf borderId="45" fillId="2" fontId="1" numFmtId="166" xfId="0" applyAlignment="1" applyBorder="1" applyFont="1" applyNumberFormat="1">
      <alignment vertical="bottom"/>
    </xf>
    <xf borderId="58" fillId="2" fontId="1" numFmtId="166" xfId="0" applyAlignment="1" applyBorder="1" applyFont="1" applyNumberFormat="1">
      <alignment vertical="bottom"/>
    </xf>
    <xf borderId="48" fillId="2" fontId="1" numFmtId="166" xfId="0" applyAlignment="1" applyBorder="1" applyFont="1" applyNumberFormat="1">
      <alignment vertical="bottom"/>
    </xf>
    <xf borderId="49" fillId="2" fontId="1" numFmtId="166" xfId="0" applyAlignment="1" applyBorder="1" applyFont="1" applyNumberFormat="1">
      <alignment vertical="bottom"/>
    </xf>
    <xf borderId="59" fillId="2" fontId="1" numFmtId="166" xfId="0" applyAlignment="1" applyBorder="1" applyFont="1" applyNumberFormat="1">
      <alignment vertical="bottom"/>
    </xf>
    <xf borderId="60" fillId="2" fontId="5" numFmtId="166" xfId="0" applyAlignment="1" applyBorder="1" applyFont="1" applyNumberFormat="1">
      <alignment horizontal="right" shrinkToFit="0" vertical="bottom" wrapText="1"/>
    </xf>
    <xf borderId="61" fillId="2" fontId="4" numFmtId="0" xfId="0" applyAlignment="1" applyBorder="1" applyFont="1">
      <alignment shrinkToFit="0" vertical="bottom" wrapText="1"/>
    </xf>
    <xf borderId="22" fillId="2" fontId="4" numFmtId="166" xfId="0" applyAlignment="1" applyBorder="1" applyFont="1" applyNumberFormat="1">
      <alignment horizontal="right" shrinkToFit="0" vertical="bottom" wrapText="1"/>
    </xf>
    <xf borderId="22" fillId="9" fontId="4" numFmtId="166" xfId="0" applyAlignment="1" applyBorder="1" applyFont="1" applyNumberFormat="1">
      <alignment horizontal="right" shrinkToFit="0" vertical="bottom" wrapText="1"/>
    </xf>
    <xf borderId="22" fillId="9" fontId="1" numFmtId="166" xfId="0" applyAlignment="1" applyBorder="1" applyFont="1" applyNumberFormat="1">
      <alignment vertical="bottom"/>
    </xf>
    <xf borderId="22" fillId="2" fontId="1" numFmtId="166" xfId="0" applyAlignment="1" applyBorder="1" applyFont="1" applyNumberFormat="1">
      <alignment vertical="bottom"/>
    </xf>
    <xf borderId="17" fillId="9" fontId="4" numFmtId="166" xfId="0" applyAlignment="1" applyBorder="1" applyFont="1" applyNumberFormat="1">
      <alignment horizontal="right" shrinkToFit="0" vertical="bottom" wrapText="1"/>
    </xf>
    <xf borderId="17" fillId="2" fontId="4" numFmtId="166" xfId="0" applyAlignment="1" applyBorder="1" applyFont="1" applyNumberFormat="1">
      <alignment horizontal="right" shrinkToFit="0" vertical="bottom" wrapText="1"/>
    </xf>
    <xf borderId="22" fillId="6" fontId="4" numFmtId="0" xfId="0" applyAlignment="1" applyBorder="1" applyFont="1">
      <alignment horizontal="center" readingOrder="0" vertical="bottom"/>
    </xf>
    <xf borderId="28" fillId="6" fontId="4" numFmtId="0" xfId="0" applyAlignment="1" applyBorder="1" applyFont="1">
      <alignment vertical="bottom"/>
    </xf>
    <xf borderId="62" fillId="0" fontId="2" numFmtId="0" xfId="0" applyBorder="1" applyFont="1"/>
    <xf borderId="63" fillId="0" fontId="2" numFmtId="0" xfId="0" applyBorder="1" applyFont="1"/>
    <xf borderId="22" fillId="0" fontId="1" numFmtId="0" xfId="0" applyAlignment="1" applyBorder="1" applyFont="1">
      <alignment vertical="bottom"/>
    </xf>
    <xf borderId="64" fillId="0" fontId="4" numFmtId="0" xfId="0" applyAlignment="1" applyBorder="1" applyFont="1">
      <alignment horizontal="center" shrinkToFit="0" vertical="bottom" wrapText="1"/>
    </xf>
    <xf borderId="65" fillId="2" fontId="4" numFmtId="0" xfId="0" applyAlignment="1" applyBorder="1" applyFont="1">
      <alignment horizontal="center" shrinkToFit="0" vertical="bottom" wrapText="1"/>
    </xf>
    <xf borderId="65" fillId="2" fontId="1" numFmtId="0" xfId="0" applyAlignment="1" applyBorder="1" applyFont="1">
      <alignment vertical="bottom"/>
    </xf>
    <xf borderId="19" fillId="0" fontId="1" numFmtId="0" xfId="0" applyAlignment="1" applyBorder="1" applyFont="1">
      <alignment vertical="bottom"/>
    </xf>
    <xf borderId="66" fillId="0" fontId="1" numFmtId="0" xfId="0" applyAlignment="1" applyBorder="1" applyFont="1">
      <alignment vertical="bottom"/>
    </xf>
    <xf borderId="66" fillId="18" fontId="10" numFmtId="0" xfId="0" applyAlignment="1" applyBorder="1" applyFont="1">
      <alignment horizontal="center" shrinkToFit="0" vertical="bottom" wrapText="1"/>
    </xf>
    <xf borderId="66" fillId="2" fontId="1" numFmtId="0" xfId="0" applyAlignment="1" applyBorder="1" applyFont="1">
      <alignment vertical="bottom"/>
    </xf>
    <xf borderId="31" fillId="0" fontId="5" numFmtId="0" xfId="0" applyAlignment="1" applyBorder="1" applyFont="1">
      <alignment horizontal="center" shrinkToFit="0" vertical="bottom" wrapText="1"/>
    </xf>
    <xf borderId="31" fillId="0" fontId="1" numFmtId="0" xfId="0" applyAlignment="1" applyBorder="1" applyFont="1">
      <alignment vertical="bottom"/>
    </xf>
    <xf borderId="1" fillId="9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51" fillId="2" fontId="5" numFmtId="0" xfId="0" applyAlignment="1" applyBorder="1" applyFont="1">
      <alignment horizontal="center" shrinkToFit="0" vertical="bottom" wrapText="1"/>
    </xf>
    <xf borderId="34" fillId="2" fontId="1" numFmtId="0" xfId="0" applyAlignment="1" applyBorder="1" applyFont="1">
      <alignment vertical="bottom"/>
    </xf>
    <xf borderId="67" fillId="2" fontId="1" numFmtId="0" xfId="0" applyAlignment="1" applyBorder="1" applyFont="1">
      <alignment vertical="bottom"/>
    </xf>
    <xf borderId="67" fillId="2" fontId="1" numFmtId="164" xfId="0" applyAlignment="1" applyBorder="1" applyFont="1" applyNumberFormat="1">
      <alignment vertical="bottom"/>
    </xf>
    <xf borderId="35" fillId="2" fontId="1" numFmtId="0" xfId="0" applyAlignment="1" applyBorder="1" applyFont="1">
      <alignment vertical="bottom"/>
    </xf>
    <xf borderId="68" fillId="2" fontId="1" numFmtId="164" xfId="0" applyAlignment="1" applyBorder="1" applyFont="1" applyNumberFormat="1">
      <alignment vertical="bottom"/>
    </xf>
    <xf borderId="26" fillId="2" fontId="1" numFmtId="164" xfId="0" applyAlignment="1" applyBorder="1" applyFont="1" applyNumberFormat="1">
      <alignment vertical="bottom"/>
    </xf>
    <xf borderId="69" fillId="2" fontId="5" numFmtId="0" xfId="0" applyAlignment="1" applyBorder="1" applyFont="1">
      <alignment shrinkToFit="0" vertical="bottom" wrapText="1"/>
    </xf>
    <xf borderId="37" fillId="2" fontId="5" numFmtId="164" xfId="0" applyAlignment="1" applyBorder="1" applyFont="1" applyNumberFormat="1">
      <alignment horizontal="right" readingOrder="0" shrinkToFit="0" vertical="bottom" wrapText="1"/>
    </xf>
    <xf borderId="70" fillId="2" fontId="5" numFmtId="164" xfId="0" applyAlignment="1" applyBorder="1" applyFont="1" applyNumberFormat="1">
      <alignment horizontal="right" shrinkToFit="0" vertical="bottom" wrapText="1"/>
    </xf>
    <xf borderId="37" fillId="2" fontId="5" numFmtId="164" xfId="0" applyAlignment="1" applyBorder="1" applyFont="1" applyNumberFormat="1">
      <alignment horizontal="right" shrinkToFit="0" vertical="bottom" wrapText="1"/>
    </xf>
    <xf borderId="43" fillId="2" fontId="5" numFmtId="0" xfId="0" applyAlignment="1" applyBorder="1" applyFont="1">
      <alignment readingOrder="0" shrinkToFit="0" vertical="bottom" wrapText="1"/>
    </xf>
    <xf borderId="50" fillId="2" fontId="5" numFmtId="164" xfId="0" applyAlignment="1" applyBorder="1" applyFont="1" applyNumberFormat="1">
      <alignment horizontal="right" readingOrder="0" shrinkToFit="0" vertical="bottom" wrapText="1"/>
    </xf>
    <xf borderId="41" fillId="2" fontId="6" numFmtId="164" xfId="0" applyAlignment="1" applyBorder="1" applyFont="1" applyNumberFormat="1">
      <alignment horizontal="right" shrinkToFit="0" vertical="bottom" wrapText="1"/>
    </xf>
    <xf borderId="43" fillId="2" fontId="5" numFmtId="0" xfId="0" applyAlignment="1" applyBorder="1" applyFont="1">
      <alignment shrinkToFit="0" vertical="bottom" wrapText="1"/>
    </xf>
    <xf borderId="0" fillId="19" fontId="1" numFmtId="0" xfId="0" applyAlignment="1" applyFill="1" applyFont="1">
      <alignment vertical="bottom"/>
    </xf>
    <xf borderId="13" fillId="20" fontId="5" numFmtId="0" xfId="0" applyAlignment="1" applyBorder="1" applyFill="1" applyFont="1">
      <alignment shrinkToFit="0" vertical="bottom" wrapText="1"/>
    </xf>
    <xf borderId="41" fillId="20" fontId="5" numFmtId="164" xfId="0" applyAlignment="1" applyBorder="1" applyFont="1" applyNumberFormat="1">
      <alignment horizontal="right" readingOrder="0" shrinkToFit="0" vertical="bottom" wrapText="1"/>
    </xf>
    <xf borderId="43" fillId="20" fontId="5" numFmtId="164" xfId="0" applyAlignment="1" applyBorder="1" applyFont="1" applyNumberFormat="1">
      <alignment horizontal="right" shrinkToFit="0" vertical="bottom" wrapText="1"/>
    </xf>
    <xf borderId="43" fillId="20" fontId="1" numFmtId="164" xfId="0" applyAlignment="1" applyBorder="1" applyFont="1" applyNumberFormat="1">
      <alignment vertical="bottom"/>
    </xf>
    <xf borderId="44" fillId="20" fontId="1" numFmtId="164" xfId="0" applyAlignment="1" applyBorder="1" applyFont="1" applyNumberFormat="1">
      <alignment vertical="bottom"/>
    </xf>
    <xf borderId="70" fillId="20" fontId="5" numFmtId="164" xfId="0" applyAlignment="1" applyBorder="1" applyFont="1" applyNumberFormat="1">
      <alignment horizontal="right" shrinkToFit="0" vertical="bottom" wrapText="1"/>
    </xf>
    <xf borderId="41" fillId="20" fontId="6" numFmtId="164" xfId="0" applyAlignment="1" applyBorder="1" applyFont="1" applyNumberFormat="1">
      <alignment horizontal="right" shrinkToFit="0" vertical="bottom" wrapText="1"/>
    </xf>
    <xf borderId="41" fillId="20" fontId="5" numFmtId="164" xfId="0" applyAlignment="1" applyBorder="1" applyFont="1" applyNumberFormat="1">
      <alignment horizontal="right" shrinkToFit="0" vertical="bottom" wrapText="1"/>
    </xf>
    <xf borderId="13" fillId="2" fontId="5" numFmtId="0" xfId="0" applyAlignment="1" applyBorder="1" applyFont="1">
      <alignment shrinkToFit="0" vertical="bottom" wrapText="1"/>
    </xf>
    <xf borderId="41" fillId="2" fontId="5" numFmtId="164" xfId="0" applyAlignment="1" applyBorder="1" applyFont="1" applyNumberFormat="1">
      <alignment horizontal="right" readingOrder="0" shrinkToFit="0" vertical="bottom" wrapText="1"/>
    </xf>
    <xf borderId="41" fillId="2" fontId="5" numFmtId="164" xfId="0" applyAlignment="1" applyBorder="1" applyFont="1" applyNumberFormat="1">
      <alignment horizontal="right" shrinkToFit="0" vertical="bottom" wrapText="1"/>
    </xf>
    <xf borderId="0" fillId="2" fontId="11" numFmtId="165" xfId="0" applyAlignment="1" applyFont="1" applyNumberFormat="1">
      <alignment readingOrder="0"/>
    </xf>
    <xf borderId="13" fillId="8" fontId="5" numFmtId="0" xfId="0" applyAlignment="1" applyBorder="1" applyFont="1">
      <alignment shrinkToFit="0" vertical="bottom" wrapText="1"/>
    </xf>
    <xf borderId="41" fillId="8" fontId="5" numFmtId="164" xfId="0" applyAlignment="1" applyBorder="1" applyFont="1" applyNumberFormat="1">
      <alignment horizontal="right" readingOrder="0" shrinkToFit="0" vertical="bottom" wrapText="1"/>
    </xf>
    <xf borderId="50" fillId="8" fontId="5" numFmtId="164" xfId="0" applyAlignment="1" applyBorder="1" applyFont="1" applyNumberFormat="1">
      <alignment horizontal="right" readingOrder="0" shrinkToFit="0" vertical="bottom" wrapText="1"/>
    </xf>
    <xf borderId="40" fillId="8" fontId="5" numFmtId="164" xfId="0" applyAlignment="1" applyBorder="1" applyFont="1" applyNumberFormat="1">
      <alignment horizontal="right" readingOrder="0" shrinkToFit="0" vertical="bottom" wrapText="1"/>
    </xf>
    <xf borderId="43" fillId="8" fontId="1" numFmtId="164" xfId="0" applyAlignment="1" applyBorder="1" applyFont="1" applyNumberFormat="1">
      <alignment vertical="bottom"/>
    </xf>
    <xf borderId="41" fillId="2" fontId="7" numFmtId="164" xfId="0" applyAlignment="1" applyBorder="1" applyFont="1" applyNumberFormat="1">
      <alignment horizontal="right" shrinkToFit="0" vertical="bottom" wrapText="1"/>
    </xf>
    <xf borderId="16" fillId="2" fontId="5" numFmtId="0" xfId="0" applyAlignment="1" applyBorder="1" applyFont="1">
      <alignment shrinkToFit="0" vertical="bottom" wrapText="1"/>
    </xf>
    <xf borderId="45" fillId="2" fontId="5" numFmtId="164" xfId="0" applyAlignment="1" applyBorder="1" applyFont="1" applyNumberFormat="1">
      <alignment horizontal="right" readingOrder="0" shrinkToFit="0" vertical="bottom" wrapText="1"/>
    </xf>
    <xf borderId="71" fillId="2" fontId="5" numFmtId="0" xfId="0" applyAlignment="1" applyBorder="1" applyFont="1">
      <alignment readingOrder="0" shrinkToFit="0" vertical="bottom" wrapText="1"/>
    </xf>
    <xf borderId="44" fillId="2" fontId="5" numFmtId="0" xfId="0" applyAlignment="1" applyBorder="1" applyFont="1">
      <alignment shrinkToFit="0" vertical="bottom" wrapText="1"/>
    </xf>
    <xf borderId="36" fillId="0" fontId="5" numFmtId="0" xfId="0" applyAlignment="1" applyBorder="1" applyFont="1">
      <alignment horizontal="center" shrinkToFit="0" vertical="bottom" wrapText="1"/>
    </xf>
    <xf borderId="36" fillId="2" fontId="5" numFmtId="164" xfId="0" applyAlignment="1" applyBorder="1" applyFont="1" applyNumberFormat="1">
      <alignment horizontal="right" shrinkToFit="0" vertical="bottom" wrapText="1"/>
    </xf>
    <xf borderId="36" fillId="9" fontId="5" numFmtId="164" xfId="0" applyAlignment="1" applyBorder="1" applyFont="1" applyNumberFormat="1">
      <alignment horizontal="right" shrinkToFit="0" vertical="bottom" wrapText="1"/>
    </xf>
    <xf borderId="72" fillId="2" fontId="7" numFmtId="164" xfId="0" applyAlignment="1" applyBorder="1" applyFont="1" applyNumberFormat="1">
      <alignment horizontal="right" shrinkToFit="0" vertical="bottom" wrapText="1"/>
    </xf>
    <xf borderId="22" fillId="7" fontId="4" numFmtId="0" xfId="0" applyAlignment="1" applyBorder="1" applyFont="1">
      <alignment horizontal="center" vertical="bottom"/>
    </xf>
    <xf borderId="1" fillId="7" fontId="4" numFmtId="0" xfId="0" applyAlignment="1" applyBorder="1" applyFont="1">
      <alignment vertical="bottom"/>
    </xf>
    <xf borderId="24" fillId="0" fontId="4" numFmtId="0" xfId="0" applyAlignment="1" applyBorder="1" applyFont="1">
      <alignment horizontal="center" shrinkToFit="0" vertical="bottom" wrapText="1"/>
    </xf>
    <xf borderId="73" fillId="0" fontId="1" numFmtId="0" xfId="0" applyAlignment="1" applyBorder="1" applyFont="1">
      <alignment vertical="bottom"/>
    </xf>
    <xf borderId="74" fillId="0" fontId="1" numFmtId="0" xfId="0" applyAlignment="1" applyBorder="1" applyFont="1">
      <alignment vertical="bottom"/>
    </xf>
    <xf borderId="22" fillId="2" fontId="10" numFmtId="0" xfId="0" applyAlignment="1" applyBorder="1" applyFont="1">
      <alignment horizontal="center" readingOrder="0" shrinkToFit="0" vertical="bottom" wrapText="1"/>
    </xf>
    <xf borderId="75" fillId="0" fontId="1" numFmtId="0" xfId="0" applyAlignment="1" applyBorder="1" applyFont="1">
      <alignment vertical="bottom"/>
    </xf>
    <xf borderId="76" fillId="0" fontId="1" numFmtId="0" xfId="0" applyAlignment="1" applyBorder="1" applyFont="1">
      <alignment vertical="bottom"/>
    </xf>
    <xf borderId="67" fillId="0" fontId="1" numFmtId="0" xfId="0" applyAlignment="1" applyBorder="1" applyFont="1">
      <alignment vertical="bottom"/>
    </xf>
    <xf borderId="77" fillId="2" fontId="5" numFmtId="0" xfId="0" applyAlignment="1" applyBorder="1" applyFont="1">
      <alignment horizontal="center" shrinkToFit="0" vertical="bottom" wrapText="1"/>
    </xf>
    <xf borderId="0" fillId="9" fontId="1" numFmtId="0" xfId="0" applyAlignment="1" applyFont="1">
      <alignment readingOrder="0" vertical="bottom"/>
    </xf>
    <xf borderId="78" fillId="9" fontId="1" numFmtId="0" xfId="0" applyAlignment="1" applyBorder="1" applyFont="1">
      <alignment readingOrder="0" vertical="bottom"/>
    </xf>
    <xf borderId="19" fillId="2" fontId="1" numFmtId="0" xfId="0" applyAlignment="1" applyBorder="1" applyFont="1">
      <alignment vertical="bottom"/>
    </xf>
    <xf borderId="20" fillId="2" fontId="1" numFmtId="0" xfId="0" applyAlignment="1" applyBorder="1" applyFont="1">
      <alignment vertical="bottom"/>
    </xf>
    <xf borderId="56" fillId="2" fontId="1" numFmtId="0" xfId="0" applyAlignment="1" applyBorder="1" applyFont="1">
      <alignment vertical="bottom"/>
    </xf>
    <xf borderId="37" fillId="0" fontId="5" numFmtId="164" xfId="0" applyAlignment="1" applyBorder="1" applyFont="1" applyNumberFormat="1">
      <alignment horizontal="right" readingOrder="0" shrinkToFit="0" vertical="bottom" wrapText="1"/>
    </xf>
    <xf borderId="40" fillId="0" fontId="1" numFmtId="0" xfId="0" applyAlignment="1" applyBorder="1" applyFont="1">
      <alignment vertical="bottom"/>
    </xf>
    <xf borderId="40" fillId="2" fontId="1" numFmtId="0" xfId="0" applyAlignment="1" applyBorder="1" applyFont="1">
      <alignment vertical="bottom"/>
    </xf>
    <xf borderId="40" fillId="2" fontId="5" numFmtId="165" xfId="0" applyAlignment="1" applyBorder="1" applyFont="1" applyNumberFormat="1">
      <alignment horizontal="right" shrinkToFit="0" vertical="bottom" wrapText="1"/>
    </xf>
    <xf borderId="18" fillId="2" fontId="1" numFmtId="0" xfId="0" applyAlignment="1" applyBorder="1" applyFont="1">
      <alignment vertical="bottom"/>
    </xf>
    <xf borderId="41" fillId="0" fontId="5" numFmtId="164" xfId="0" applyAlignment="1" applyBorder="1" applyFont="1" applyNumberFormat="1">
      <alignment horizontal="right" readingOrder="0" shrinkToFit="0" vertical="bottom" wrapText="1"/>
    </xf>
    <xf borderId="43" fillId="0" fontId="1" numFmtId="4" xfId="0" applyAlignment="1" applyBorder="1" applyFont="1" applyNumberFormat="1">
      <alignment vertical="bottom"/>
    </xf>
    <xf borderId="43" fillId="0" fontId="1" numFmtId="0" xfId="0" applyAlignment="1" applyBorder="1" applyFont="1">
      <alignment vertical="bottom"/>
    </xf>
    <xf borderId="43" fillId="2" fontId="5" numFmtId="165" xfId="0" applyAlignment="1" applyBorder="1" applyFont="1" applyNumberFormat="1">
      <alignment horizontal="right" shrinkToFit="0" vertical="bottom" wrapText="1"/>
    </xf>
    <xf borderId="43" fillId="0" fontId="5" numFmtId="165" xfId="0" applyAlignment="1" applyBorder="1" applyFont="1" applyNumberFormat="1">
      <alignment horizontal="right" readingOrder="0" shrinkToFit="0" vertical="bottom" wrapText="1"/>
    </xf>
    <xf borderId="45" fillId="0" fontId="5" numFmtId="0" xfId="0" applyAlignment="1" applyBorder="1" applyFont="1">
      <alignment readingOrder="0" shrinkToFit="0" vertical="bottom" wrapText="1"/>
    </xf>
    <xf borderId="45" fillId="0" fontId="5" numFmtId="164" xfId="0" applyAlignment="1" applyBorder="1" applyFont="1" applyNumberFormat="1">
      <alignment horizontal="right" readingOrder="0" shrinkToFit="0" vertical="bottom" wrapText="1"/>
    </xf>
    <xf borderId="60" fillId="0" fontId="5" numFmtId="0" xfId="0" applyAlignment="1" applyBorder="1" applyFont="1">
      <alignment shrinkToFit="0" vertical="bottom" wrapText="1"/>
    </xf>
    <xf borderId="60" fillId="0" fontId="5" numFmtId="164" xfId="0" applyAlignment="1" applyBorder="1" applyFont="1" applyNumberFormat="1">
      <alignment horizontal="right" readingOrder="0" shrinkToFit="0" vertical="bottom" wrapText="1"/>
    </xf>
    <xf borderId="58" fillId="2" fontId="5" numFmtId="164" xfId="0" applyAlignment="1" applyBorder="1" applyFont="1" applyNumberFormat="1">
      <alignment horizontal="right" readingOrder="0" shrinkToFit="0" vertical="bottom" wrapText="1"/>
    </xf>
    <xf borderId="49" fillId="0" fontId="1" numFmtId="0" xfId="0" applyAlignment="1" applyBorder="1" applyFont="1">
      <alignment vertical="bottom"/>
    </xf>
    <xf borderId="60" fillId="2" fontId="5" numFmtId="164" xfId="0" applyAlignment="1" applyBorder="1" applyFont="1" applyNumberFormat="1">
      <alignment horizontal="right" shrinkToFit="0" vertical="bottom" wrapText="1"/>
    </xf>
    <xf borderId="23" fillId="0" fontId="4" numFmtId="0" xfId="0" applyAlignment="1" applyBorder="1" applyFont="1">
      <alignment horizontal="center" shrinkToFit="0" vertical="bottom" wrapText="1"/>
    </xf>
    <xf borderId="36" fillId="9" fontId="4" numFmtId="164" xfId="0" applyAlignment="1" applyBorder="1" applyFont="1" applyNumberFormat="1">
      <alignment horizontal="right" shrinkToFit="0" vertical="bottom" wrapText="1"/>
    </xf>
    <xf borderId="63" fillId="2" fontId="4" numFmtId="164" xfId="0" applyAlignment="1" applyBorder="1" applyFont="1" applyNumberFormat="1">
      <alignment horizontal="right" shrinkToFit="0" vertical="bottom" wrapText="1"/>
    </xf>
    <xf borderId="22" fillId="0" fontId="1" numFmtId="164" xfId="0" applyAlignment="1" applyBorder="1" applyFont="1" applyNumberFormat="1">
      <alignment vertical="bottom"/>
    </xf>
    <xf borderId="17" fillId="0" fontId="1" numFmtId="164" xfId="0" applyAlignment="1" applyBorder="1" applyFont="1" applyNumberFormat="1">
      <alignment vertical="bottom"/>
    </xf>
    <xf borderId="23" fillId="0" fontId="1" numFmtId="164" xfId="0" applyAlignment="1" applyBorder="1" applyFont="1" applyNumberFormat="1">
      <alignment vertical="bottom"/>
    </xf>
    <xf borderId="0" fillId="0" fontId="1" numFmtId="4" xfId="0" applyAlignment="1" applyFont="1" applyNumberFormat="1">
      <alignment vertical="bottom"/>
    </xf>
    <xf borderId="13" fillId="2" fontId="1" numFmtId="164" xfId="0" applyAlignment="1" applyBorder="1" applyFont="1" applyNumberFormat="1">
      <alignment readingOrder="0" vertical="bottom"/>
    </xf>
    <xf borderId="22" fillId="8" fontId="5" numFmtId="0" xfId="0" applyAlignment="1" applyBorder="1" applyFont="1">
      <alignment horizontal="center" readingOrder="0" vertical="bottom"/>
    </xf>
    <xf borderId="28" fillId="8" fontId="4" numFmtId="0" xfId="0" applyAlignment="1" applyBorder="1" applyFont="1">
      <alignment vertical="bottom"/>
    </xf>
    <xf borderId="22" fillId="21" fontId="1" numFmtId="0" xfId="0" applyAlignment="1" applyBorder="1" applyFill="1" applyFont="1">
      <alignment vertical="bottom"/>
    </xf>
    <xf borderId="22" fillId="16" fontId="5" numFmtId="0" xfId="0" applyAlignment="1" applyBorder="1" applyFont="1">
      <alignment horizontal="center" shrinkToFit="0" vertical="bottom" wrapText="1"/>
    </xf>
    <xf borderId="22" fillId="16" fontId="1" numFmtId="0" xfId="0" applyAlignment="1" applyBorder="1" applyFont="1">
      <alignment vertical="bottom"/>
    </xf>
    <xf borderId="28" fillId="16" fontId="5" numFmtId="0" xfId="0" applyAlignment="1" applyBorder="1" applyFont="1">
      <alignment horizontal="center" shrinkToFit="0" vertical="bottom" wrapText="1"/>
    </xf>
    <xf borderId="63" fillId="16" fontId="5" numFmtId="0" xfId="0" applyAlignment="1" applyBorder="1" applyFont="1">
      <alignment horizontal="center" shrinkToFit="0" vertical="bottom" wrapText="1"/>
    </xf>
    <xf borderId="9" fillId="9" fontId="5" numFmtId="0" xfId="0" applyAlignment="1" applyBorder="1" applyFont="1">
      <alignment readingOrder="0" shrinkToFit="0" vertical="bottom" wrapText="1"/>
    </xf>
    <xf borderId="9" fillId="9" fontId="1" numFmtId="0" xfId="0" applyAlignment="1" applyBorder="1" applyFont="1">
      <alignment vertical="bottom"/>
    </xf>
    <xf borderId="10" fillId="9" fontId="1" numFmtId="0" xfId="0" applyAlignment="1" applyBorder="1" applyFont="1">
      <alignment vertical="bottom"/>
    </xf>
    <xf borderId="18" fillId="9" fontId="5" numFmtId="164" xfId="0" applyAlignment="1" applyBorder="1" applyFont="1" applyNumberFormat="1">
      <alignment horizontal="right" readingOrder="0" shrinkToFit="0" vertical="bottom" wrapText="1"/>
    </xf>
    <xf borderId="9" fillId="2" fontId="1" numFmtId="164" xfId="0" applyAlignment="1" applyBorder="1" applyFont="1" applyNumberFormat="1">
      <alignment vertical="bottom"/>
    </xf>
    <xf borderId="79" fillId="2" fontId="1" numFmtId="164" xfId="0" applyAlignment="1" applyBorder="1" applyFont="1" applyNumberFormat="1">
      <alignment vertical="bottom"/>
    </xf>
    <xf borderId="31" fillId="9" fontId="1" numFmtId="164" xfId="0" applyAlignment="1" applyBorder="1" applyFont="1" applyNumberFormat="1">
      <alignment horizontal="center" readingOrder="0" vertical="bottom"/>
    </xf>
    <xf borderId="80" fillId="2" fontId="1" numFmtId="164" xfId="0" applyAlignment="1" applyBorder="1" applyFont="1" applyNumberFormat="1">
      <alignment vertical="bottom"/>
    </xf>
    <xf borderId="0" fillId="2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12" fillId="9" fontId="1" numFmtId="4" xfId="0" applyAlignment="1" applyBorder="1" applyFont="1" applyNumberFormat="1">
      <alignment vertical="bottom"/>
    </xf>
    <xf borderId="14" fillId="9" fontId="1" numFmtId="0" xfId="0" applyAlignment="1" applyBorder="1" applyFont="1">
      <alignment vertical="bottom"/>
    </xf>
    <xf borderId="12" fillId="9" fontId="1" numFmtId="0" xfId="0" applyAlignment="1" applyBorder="1" applyFont="1">
      <alignment vertical="bottom"/>
    </xf>
    <xf borderId="13" fillId="9" fontId="5" numFmtId="0" xfId="0" applyAlignment="1" applyBorder="1" applyFont="1">
      <alignment shrinkToFit="0" vertical="bottom" wrapText="1"/>
    </xf>
    <xf borderId="44" fillId="9" fontId="5" numFmtId="165" xfId="0" applyAlignment="1" applyBorder="1" applyFont="1" applyNumberFormat="1">
      <alignment horizontal="right" readingOrder="0" shrinkToFit="0" vertical="bottom" wrapText="1"/>
    </xf>
    <xf borderId="12" fillId="2" fontId="1" numFmtId="0" xfId="0" applyAlignment="1" applyBorder="1" applyFont="1">
      <alignment vertical="bottom"/>
    </xf>
    <xf borderId="81" fillId="2" fontId="1" numFmtId="0" xfId="0" applyAlignment="1" applyBorder="1" applyFont="1">
      <alignment vertical="bottom"/>
    </xf>
    <xf borderId="82" fillId="2" fontId="1" numFmtId="164" xfId="0" applyAlignment="1" applyBorder="1" applyFont="1" applyNumberFormat="1">
      <alignment vertical="bottom"/>
    </xf>
    <xf borderId="14" fillId="9" fontId="5" numFmtId="0" xfId="0" applyAlignment="1" applyBorder="1" applyFont="1">
      <alignment readingOrder="0" vertical="bottom"/>
    </xf>
    <xf borderId="14" fillId="9" fontId="1" numFmtId="4" xfId="0" applyAlignment="1" applyBorder="1" applyFont="1" applyNumberFormat="1">
      <alignment vertical="bottom"/>
    </xf>
    <xf borderId="69" fillId="9" fontId="1" numFmtId="0" xfId="0" applyAlignment="1" applyBorder="1" applyFont="1">
      <alignment vertical="bottom"/>
    </xf>
    <xf borderId="69" fillId="9" fontId="5" numFmtId="0" xfId="0" applyAlignment="1" applyBorder="1" applyFont="1">
      <alignment vertical="bottom"/>
    </xf>
    <xf borderId="13" fillId="9" fontId="5" numFmtId="164" xfId="0" applyAlignment="1" applyBorder="1" applyFont="1" applyNumberFormat="1">
      <alignment horizontal="right" readingOrder="0" vertical="bottom"/>
    </xf>
    <xf borderId="12" fillId="2" fontId="1" numFmtId="164" xfId="0" applyAlignment="1" applyBorder="1" applyFont="1" applyNumberFormat="1">
      <alignment vertical="bottom"/>
    </xf>
    <xf borderId="13" fillId="2" fontId="1" numFmtId="164" xfId="0" applyAlignment="1" applyBorder="1" applyFont="1" applyNumberFormat="1">
      <alignment vertical="bottom"/>
    </xf>
    <xf borderId="12" fillId="9" fontId="1" numFmtId="164" xfId="0" applyAlignment="1" applyBorder="1" applyFont="1" applyNumberFormat="1">
      <alignment readingOrder="0" vertical="bottom"/>
    </xf>
    <xf borderId="14" fillId="9" fontId="1" numFmtId="0" xfId="0" applyAlignment="1" applyBorder="1" applyFont="1">
      <alignment readingOrder="0" vertical="bottom"/>
    </xf>
    <xf borderId="83" fillId="9" fontId="1" numFmtId="0" xfId="0" applyAlignment="1" applyBorder="1" applyFont="1">
      <alignment vertical="bottom"/>
    </xf>
    <xf borderId="0" fillId="9" fontId="11" numFmtId="165" xfId="0" applyAlignment="1" applyFont="1" applyNumberFormat="1">
      <alignment readingOrder="0"/>
    </xf>
    <xf borderId="0" fillId="9" fontId="1" numFmtId="164" xfId="0" applyAlignment="1" applyFont="1" applyNumberFormat="1">
      <alignment readingOrder="0" vertical="bottom"/>
    </xf>
    <xf borderId="13" fillId="9" fontId="1" numFmtId="164" xfId="0" applyAlignment="1" applyBorder="1" applyFont="1" applyNumberFormat="1">
      <alignment readingOrder="0" vertical="bottom"/>
    </xf>
    <xf borderId="12" fillId="9" fontId="1" numFmtId="0" xfId="0" applyAlignment="1" applyBorder="1" applyFont="1">
      <alignment readingOrder="0" vertical="bottom"/>
    </xf>
    <xf borderId="13" fillId="9" fontId="1" numFmtId="4" xfId="0" applyAlignment="1" applyBorder="1" applyFont="1" applyNumberFormat="1">
      <alignment readingOrder="0" vertical="bottom"/>
    </xf>
    <xf borderId="13" fillId="2" fontId="1" numFmtId="0" xfId="0" applyAlignment="1" applyBorder="1" applyFont="1">
      <alignment vertical="bottom"/>
    </xf>
    <xf borderId="12" fillId="2" fontId="1" numFmtId="165" xfId="0" applyAlignment="1" applyBorder="1" applyFont="1" applyNumberFormat="1">
      <alignment vertical="bottom"/>
    </xf>
    <xf borderId="0" fillId="2" fontId="1" numFmtId="165" xfId="0" applyAlignment="1" applyFont="1" applyNumberFormat="1">
      <alignment vertical="bottom"/>
    </xf>
    <xf borderId="5" fillId="9" fontId="1" numFmtId="0" xfId="0" applyAlignment="1" applyBorder="1" applyFont="1">
      <alignment readingOrder="0" vertical="bottom"/>
    </xf>
    <xf borderId="5" fillId="9" fontId="1" numFmtId="0" xfId="0" applyAlignment="1" applyBorder="1" applyFont="1">
      <alignment vertical="bottom"/>
    </xf>
    <xf borderId="20" fillId="9" fontId="1" numFmtId="0" xfId="0" applyAlignment="1" applyBorder="1" applyFont="1">
      <alignment vertical="bottom"/>
    </xf>
    <xf borderId="6" fillId="9" fontId="1" numFmtId="0" xfId="0" applyAlignment="1" applyBorder="1" applyFont="1">
      <alignment vertical="bottom"/>
    </xf>
    <xf borderId="16" fillId="9" fontId="1" numFmtId="4" xfId="0" applyAlignment="1" applyBorder="1" applyFont="1" applyNumberFormat="1">
      <alignment readingOrder="0" vertical="bottom"/>
    </xf>
    <xf borderId="5" fillId="2" fontId="1" numFmtId="0" xfId="0" applyAlignment="1" applyBorder="1" applyFont="1">
      <alignment vertical="bottom"/>
    </xf>
    <xf borderId="16" fillId="2" fontId="1" numFmtId="0" xfId="0" applyAlignment="1" applyBorder="1" applyFont="1">
      <alignment vertical="bottom"/>
    </xf>
    <xf borderId="17" fillId="0" fontId="4" numFmtId="0" xfId="0" applyAlignment="1" applyBorder="1" applyFont="1">
      <alignment horizontal="center" shrinkToFit="0" vertical="bottom" wrapText="1"/>
    </xf>
    <xf borderId="65" fillId="0" fontId="1" numFmtId="0" xfId="0" applyAlignment="1" applyBorder="1" applyFont="1">
      <alignment vertical="bottom"/>
    </xf>
    <xf borderId="84" fillId="0" fontId="1" numFmtId="0" xfId="0" applyAlignment="1" applyBorder="1" applyFont="1">
      <alignment vertical="bottom"/>
    </xf>
    <xf borderId="22" fillId="0" fontId="5" numFmtId="164" xfId="0" applyAlignment="1" applyBorder="1" applyFont="1" applyNumberFormat="1">
      <alignment horizontal="right" shrinkToFit="0" vertical="bottom" wrapText="1"/>
    </xf>
    <xf borderId="0" fillId="0" fontId="1" numFmtId="166" xfId="0" applyAlignment="1" applyFont="1" applyNumberFormat="1">
      <alignment vertical="bottom"/>
    </xf>
    <xf borderId="22" fillId="9" fontId="4" numFmtId="0" xfId="0" applyAlignment="1" applyBorder="1" applyFont="1">
      <alignment horizontal="center" readingOrder="0" vertical="bottom"/>
    </xf>
    <xf borderId="10" fillId="9" fontId="4" numFmtId="0" xfId="0" applyAlignment="1" applyBorder="1" applyFont="1">
      <alignment vertical="bottom"/>
    </xf>
    <xf borderId="85" fillId="0" fontId="2" numFmtId="0" xfId="0" applyBorder="1" applyFont="1"/>
    <xf borderId="86" fillId="0" fontId="2" numFmtId="0" xfId="0" applyBorder="1" applyFont="1"/>
    <xf borderId="22" fillId="16" fontId="1" numFmtId="0" xfId="0" applyAlignment="1" applyBorder="1" applyFont="1">
      <alignment horizontal="center" vertical="bottom"/>
    </xf>
    <xf borderId="31" fillId="16" fontId="5" numFmtId="0" xfId="0" applyAlignment="1" applyBorder="1" applyFont="1">
      <alignment horizontal="center" shrinkToFit="0" vertical="bottom" wrapText="1"/>
    </xf>
    <xf borderId="22" fillId="16" fontId="5" numFmtId="0" xfId="0" applyAlignment="1" applyBorder="1" applyFont="1">
      <alignment horizontal="center" vertical="bottom"/>
    </xf>
    <xf borderId="31" fillId="2" fontId="5" numFmtId="0" xfId="0" applyAlignment="1" applyBorder="1" applyFont="1">
      <alignment readingOrder="0" shrinkToFit="0" vertical="bottom" wrapText="1"/>
    </xf>
    <xf borderId="31" fillId="2" fontId="5" numFmtId="165" xfId="0" applyAlignment="1" applyBorder="1" applyFont="1" applyNumberFormat="1">
      <alignment horizontal="right" readingOrder="0" shrinkToFit="0" vertical="bottom" wrapText="1"/>
    </xf>
    <xf borderId="20" fillId="2" fontId="1" numFmtId="165" xfId="0" applyAlignment="1" applyBorder="1" applyFont="1" applyNumberFormat="1">
      <alignment vertical="bottom"/>
    </xf>
    <xf borderId="1" fillId="2" fontId="5" numFmtId="0" xfId="0" applyAlignment="1" applyBorder="1" applyFont="1">
      <alignment readingOrder="0" shrinkToFit="0" vertical="bottom" wrapText="1"/>
    </xf>
    <xf borderId="1" fillId="2" fontId="12" numFmtId="165" xfId="0" applyAlignment="1" applyBorder="1" applyFont="1" applyNumberFormat="1">
      <alignment horizontal="right" readingOrder="0" vertical="bottom"/>
    </xf>
    <xf borderId="31" fillId="2" fontId="12" numFmtId="165" xfId="0" applyAlignment="1" applyBorder="1" applyFont="1" applyNumberFormat="1">
      <alignment horizontal="right" readingOrder="0" vertical="bottom"/>
    </xf>
    <xf borderId="0" fillId="2" fontId="5" numFmtId="0" xfId="0" applyAlignment="1" applyFont="1">
      <alignment readingOrder="0" shrinkToFit="0" vertical="bottom" wrapText="1"/>
    </xf>
    <xf borderId="31" fillId="18" fontId="1" numFmtId="0" xfId="0" applyAlignment="1" applyBorder="1" applyFont="1">
      <alignment vertical="bottom"/>
    </xf>
    <xf borderId="31" fillId="0" fontId="1" numFmtId="165" xfId="0" applyAlignment="1" applyBorder="1" applyFont="1" applyNumberFormat="1">
      <alignment vertical="bottom"/>
    </xf>
    <xf borderId="0" fillId="0" fontId="1" numFmtId="165" xfId="0" applyAlignment="1" applyFont="1" applyNumberFormat="1">
      <alignment vertical="bottom"/>
    </xf>
    <xf borderId="9" fillId="2" fontId="5" numFmtId="0" xfId="0" applyAlignment="1" applyBorder="1" applyFont="1">
      <alignment readingOrder="0" shrinkToFit="0" vertical="bottom" wrapText="1"/>
    </xf>
    <xf borderId="9" fillId="2" fontId="5" numFmtId="165" xfId="0" applyAlignment="1" applyBorder="1" applyFont="1" applyNumberFormat="1">
      <alignment horizontal="right" readingOrder="0" shrinkToFit="0" vertical="bottom" wrapText="1"/>
    </xf>
    <xf borderId="69" fillId="2" fontId="1" numFmtId="165" xfId="0" applyAlignment="1" applyBorder="1" applyFont="1" applyNumberFormat="1">
      <alignment vertical="bottom"/>
    </xf>
    <xf borderId="10" fillId="2" fontId="5" numFmtId="0" xfId="0" applyAlignment="1" applyBorder="1" applyFont="1">
      <alignment readingOrder="0" shrinkToFit="0" vertical="bottom" wrapText="1"/>
    </xf>
    <xf borderId="10" fillId="2" fontId="12" numFmtId="165" xfId="0" applyAlignment="1" applyBorder="1" applyFont="1" applyNumberFormat="1">
      <alignment horizontal="right" readingOrder="0" vertical="bottom"/>
    </xf>
    <xf borderId="9" fillId="2" fontId="12" numFmtId="165" xfId="0" applyAlignment="1" applyBorder="1" applyFont="1" applyNumberFormat="1">
      <alignment horizontal="right" readingOrder="0" vertical="bottom"/>
    </xf>
    <xf borderId="79" fillId="2" fontId="5" numFmtId="0" xfId="0" applyAlignment="1" applyBorder="1" applyFont="1">
      <alignment readingOrder="0" shrinkToFit="0" vertical="bottom" wrapText="1"/>
    </xf>
    <xf borderId="9" fillId="2" fontId="5" numFmtId="164" xfId="0" applyAlignment="1" applyBorder="1" applyFont="1" applyNumberFormat="1">
      <alignment horizontal="right" readingOrder="0" shrinkToFit="0" vertical="bottom" wrapText="1"/>
    </xf>
    <xf borderId="9" fillId="2" fontId="1" numFmtId="0" xfId="0" applyAlignment="1" applyBorder="1" applyFont="1">
      <alignment vertical="bottom"/>
    </xf>
    <xf borderId="9" fillId="18" fontId="1" numFmtId="0" xfId="0" applyAlignment="1" applyBorder="1" applyFont="1">
      <alignment vertical="bottom"/>
    </xf>
    <xf borderId="9" fillId="0" fontId="1" numFmtId="165" xfId="0" applyAlignment="1" applyBorder="1" applyFont="1" applyNumberFormat="1">
      <alignment vertical="bottom"/>
    </xf>
    <xf borderId="12" fillId="2" fontId="5" numFmtId="0" xfId="0" applyAlignment="1" applyBorder="1" applyFont="1">
      <alignment readingOrder="0" shrinkToFit="0" vertical="bottom" wrapText="1"/>
    </xf>
    <xf borderId="12" fillId="2" fontId="5" numFmtId="165" xfId="0" applyAlignment="1" applyBorder="1" applyFont="1" applyNumberFormat="1">
      <alignment horizontal="right" readingOrder="0" shrinkToFit="0" vertical="bottom" wrapText="1"/>
    </xf>
    <xf borderId="13" fillId="2" fontId="5" numFmtId="0" xfId="0" applyAlignment="1" applyBorder="1" applyFont="1">
      <alignment readingOrder="0" shrinkToFit="0" vertical="bottom" wrapText="1"/>
    </xf>
    <xf borderId="13" fillId="2" fontId="12" numFmtId="165" xfId="0" applyAlignment="1" applyBorder="1" applyFont="1" applyNumberFormat="1">
      <alignment horizontal="right" vertical="bottom"/>
    </xf>
    <xf borderId="12" fillId="2" fontId="12" numFmtId="165" xfId="0" applyAlignment="1" applyBorder="1" applyFont="1" applyNumberFormat="1">
      <alignment horizontal="right" vertical="bottom"/>
    </xf>
    <xf borderId="79" fillId="2" fontId="5" numFmtId="0" xfId="0" applyAlignment="1" applyBorder="1" applyFont="1">
      <alignment shrinkToFit="0" vertical="bottom" wrapText="1"/>
    </xf>
    <xf borderId="14" fillId="2" fontId="1" numFmtId="164" xfId="0" applyAlignment="1" applyBorder="1" applyFont="1" applyNumberFormat="1">
      <alignment vertical="bottom"/>
    </xf>
    <xf borderId="14" fillId="18" fontId="1" numFmtId="164" xfId="0" applyAlignment="1" applyBorder="1" applyFont="1" applyNumberFormat="1">
      <alignment vertical="bottom"/>
    </xf>
    <xf borderId="14" fillId="9" fontId="5" numFmtId="164" xfId="0" applyAlignment="1" applyBorder="1" applyFont="1" applyNumberFormat="1">
      <alignment horizontal="center" readingOrder="0" shrinkToFit="0" vertical="bottom" wrapText="1"/>
    </xf>
    <xf borderId="14" fillId="0" fontId="1" numFmtId="164" xfId="0" applyAlignment="1" applyBorder="1" applyFont="1" applyNumberFormat="1">
      <alignment vertical="bottom"/>
    </xf>
    <xf borderId="14" fillId="2" fontId="5" numFmtId="0" xfId="0" applyAlignment="1" applyBorder="1" applyFont="1">
      <alignment readingOrder="0" vertical="bottom"/>
    </xf>
    <xf borderId="14" fillId="2" fontId="5" numFmtId="165" xfId="0" applyAlignment="1" applyBorder="1" applyFont="1" applyNumberFormat="1">
      <alignment horizontal="right" readingOrder="0" vertical="bottom"/>
    </xf>
    <xf borderId="69" fillId="2" fontId="1" numFmtId="0" xfId="0" applyAlignment="1" applyBorder="1" applyFont="1">
      <alignment vertical="bottom"/>
    </xf>
    <xf borderId="79" fillId="2" fontId="5" numFmtId="0" xfId="0" applyAlignment="1" applyBorder="1" applyFont="1">
      <alignment vertical="bottom"/>
    </xf>
    <xf borderId="12" fillId="18" fontId="1" numFmtId="0" xfId="0" applyAlignment="1" applyBorder="1" applyFont="1">
      <alignment vertical="bottom"/>
    </xf>
    <xf borderId="12" fillId="9" fontId="5" numFmtId="0" xfId="0" applyAlignment="1" applyBorder="1" applyFont="1">
      <alignment horizontal="center" readingOrder="0" vertical="bottom"/>
    </xf>
    <xf borderId="12" fillId="0" fontId="1" numFmtId="164" xfId="0" applyAlignment="1" applyBorder="1" applyFont="1" applyNumberFormat="1">
      <alignment vertical="bottom"/>
    </xf>
    <xf borderId="15" fillId="2" fontId="5" numFmtId="165" xfId="0" applyAlignment="1" applyBorder="1" applyFont="1" applyNumberFormat="1">
      <alignment horizontal="right" readingOrder="0" shrinkToFit="0" vertical="bottom" wrapText="1"/>
    </xf>
    <xf borderId="87" fillId="2" fontId="5" numFmtId="0" xfId="0" applyAlignment="1" applyBorder="1" applyFont="1">
      <alignment shrinkToFit="0" vertical="bottom" wrapText="1"/>
    </xf>
    <xf borderId="81" fillId="2" fontId="5" numFmtId="0" xfId="0" applyAlignment="1" applyBorder="1" applyFont="1">
      <alignment shrinkToFit="0" vertical="bottom" wrapText="1"/>
    </xf>
    <xf borderId="12" fillId="2" fontId="12" numFmtId="165" xfId="0" applyAlignment="1" applyBorder="1" applyFont="1" applyNumberFormat="1">
      <alignment horizontal="right" readingOrder="0" vertical="bottom"/>
    </xf>
    <xf borderId="13" fillId="2" fontId="12" numFmtId="165" xfId="0" applyAlignment="1" applyBorder="1" applyFont="1" applyNumberFormat="1">
      <alignment horizontal="right" readingOrder="0" vertical="bottom"/>
    </xf>
    <xf borderId="12" fillId="0" fontId="1" numFmtId="165" xfId="0" applyAlignment="1" applyBorder="1" applyFont="1" applyNumberFormat="1">
      <alignment vertical="bottom"/>
    </xf>
    <xf borderId="78" fillId="0" fontId="1" numFmtId="0" xfId="0" applyAlignment="1" applyBorder="1" applyFont="1">
      <alignment vertical="bottom"/>
    </xf>
    <xf borderId="82" fillId="2" fontId="5" numFmtId="0" xfId="0" applyAlignment="1" applyBorder="1" applyFont="1">
      <alignment readingOrder="0" shrinkToFit="0" vertical="bottom" wrapText="1"/>
    </xf>
    <xf borderId="15" fillId="0" fontId="1" numFmtId="165" xfId="0" applyAlignment="1" applyBorder="1" applyFont="1" applyNumberFormat="1">
      <alignment vertical="bottom"/>
    </xf>
    <xf borderId="81" fillId="2" fontId="5" numFmtId="0" xfId="0" applyAlignment="1" applyBorder="1" applyFont="1">
      <alignment readingOrder="0" shrinkToFit="0" vertical="bottom" wrapText="1"/>
    </xf>
    <xf borderId="12" fillId="2" fontId="5" numFmtId="165" xfId="0" applyAlignment="1" applyBorder="1" applyFont="1" applyNumberFormat="1">
      <alignment horizontal="right" shrinkToFit="0" vertical="bottom" wrapText="1"/>
    </xf>
    <xf borderId="12" fillId="18" fontId="5" numFmtId="0" xfId="0" applyAlignment="1" applyBorder="1" applyFont="1">
      <alignment horizontal="center" vertical="bottom"/>
    </xf>
    <xf borderId="17" fillId="2" fontId="5" numFmtId="0" xfId="0" applyAlignment="1" applyBorder="1" applyFont="1">
      <alignment shrinkToFit="0" vertical="bottom" wrapText="1"/>
    </xf>
    <xf borderId="17" fillId="2" fontId="1" numFmtId="165" xfId="0" applyAlignment="1" applyBorder="1" applyFont="1" applyNumberFormat="1">
      <alignment vertical="bottom"/>
    </xf>
    <xf borderId="6" fillId="2" fontId="5" numFmtId="0" xfId="0" applyAlignment="1" applyBorder="1" applyFont="1">
      <alignment shrinkToFit="0" vertical="bottom" wrapText="1"/>
    </xf>
    <xf borderId="6" fillId="2" fontId="1" numFmtId="0" xfId="0" applyAlignment="1" applyBorder="1" applyFont="1">
      <alignment vertical="bottom"/>
    </xf>
    <xf borderId="78" fillId="2" fontId="5" numFmtId="0" xfId="0" applyAlignment="1" applyBorder="1" applyFont="1">
      <alignment shrinkToFit="0" vertical="bottom" wrapText="1"/>
    </xf>
    <xf borderId="17" fillId="2" fontId="1" numFmtId="164" xfId="0" applyAlignment="1" applyBorder="1" applyFont="1" applyNumberFormat="1">
      <alignment vertical="bottom"/>
    </xf>
    <xf borderId="5" fillId="0" fontId="1" numFmtId="165" xfId="0" applyAlignment="1" applyBorder="1" applyFont="1" applyNumberFormat="1">
      <alignment vertical="bottom"/>
    </xf>
    <xf borderId="22" fillId="0" fontId="4" numFmtId="4" xfId="0" applyAlignment="1" applyBorder="1" applyFont="1" applyNumberFormat="1">
      <alignment horizontal="right" shrinkToFit="0" vertical="bottom" wrapText="1"/>
    </xf>
    <xf borderId="17" fillId="0" fontId="1" numFmtId="0" xfId="0" applyAlignment="1" applyBorder="1" applyFont="1">
      <alignment vertical="bottom"/>
    </xf>
    <xf borderId="17" fillId="0" fontId="1" numFmtId="165" xfId="0" applyAlignment="1" applyBorder="1" applyFont="1" applyNumberFormat="1">
      <alignment vertical="bottom"/>
    </xf>
    <xf borderId="64" fillId="0" fontId="1" numFmtId="0" xfId="0" applyAlignment="1" applyBorder="1" applyFont="1">
      <alignment vertical="bottom"/>
    </xf>
    <xf borderId="22" fillId="10" fontId="4" numFmtId="0" xfId="0" applyAlignment="1" applyBorder="1" applyFont="1">
      <alignment horizontal="center" readingOrder="0" vertical="bottom"/>
    </xf>
    <xf borderId="10" fillId="10" fontId="4" numFmtId="0" xfId="0" applyAlignment="1" applyBorder="1" applyFont="1">
      <alignment shrinkToFit="0" vertical="bottom" wrapText="1"/>
    </xf>
    <xf borderId="31" fillId="16" fontId="5" numFmtId="0" xfId="0" applyAlignment="1" applyBorder="1" applyFont="1">
      <alignment horizontal="center" readingOrder="0" shrinkToFit="0" vertical="bottom" wrapText="1"/>
    </xf>
    <xf borderId="31" fillId="16" fontId="1" numFmtId="0" xfId="0" applyAlignment="1" applyBorder="1" applyFont="1">
      <alignment readingOrder="0" vertical="bottom"/>
    </xf>
    <xf borderId="0" fillId="16" fontId="1" numFmtId="0" xfId="0" applyAlignment="1" applyFont="1">
      <alignment readingOrder="0" vertical="bottom"/>
    </xf>
    <xf borderId="0" fillId="16" fontId="1" numFmtId="0" xfId="0" applyAlignment="1" applyFont="1">
      <alignment vertical="bottom"/>
    </xf>
    <xf borderId="31" fillId="16" fontId="1" numFmtId="0" xfId="0" applyAlignment="1" applyBorder="1" applyFont="1">
      <alignment vertical="bottom"/>
    </xf>
    <xf borderId="63" fillId="16" fontId="5" numFmtId="0" xfId="0" applyAlignment="1" applyBorder="1" applyFont="1">
      <alignment horizontal="center" vertical="bottom"/>
    </xf>
    <xf borderId="3" fillId="16" fontId="5" numFmtId="0" xfId="0" applyAlignment="1" applyBorder="1" applyFont="1">
      <alignment horizontal="center" vertical="bottom"/>
    </xf>
    <xf borderId="9" fillId="2" fontId="5" numFmtId="0" xfId="0" applyAlignment="1" applyBorder="1" applyFont="1">
      <alignment shrinkToFit="0" vertical="bottom" wrapText="1"/>
    </xf>
    <xf borderId="9" fillId="2" fontId="1" numFmtId="0" xfId="0" applyAlignment="1" applyBorder="1" applyFont="1">
      <alignment readingOrder="0" vertical="bottom"/>
    </xf>
    <xf borderId="9" fillId="2" fontId="1" numFmtId="4" xfId="0" applyAlignment="1" applyBorder="1" applyFont="1" applyNumberFormat="1">
      <alignment readingOrder="0" vertical="bottom"/>
    </xf>
    <xf borderId="10" fillId="2" fontId="5" numFmtId="165" xfId="0" applyAlignment="1" applyBorder="1" applyFont="1" applyNumberFormat="1">
      <alignment horizontal="right" readingOrder="0" shrinkToFit="0" vertical="bottom" wrapText="1"/>
    </xf>
    <xf borderId="10" fillId="2" fontId="5" numFmtId="0" xfId="0" applyAlignment="1" applyBorder="1" applyFont="1">
      <alignment shrinkToFit="0" vertical="bottom" wrapText="1"/>
    </xf>
    <xf borderId="14" fillId="2" fontId="1" numFmtId="0" xfId="0" applyAlignment="1" applyBorder="1" applyFont="1">
      <alignment vertical="bottom"/>
    </xf>
    <xf borderId="79" fillId="2" fontId="5" numFmtId="165" xfId="0" applyAlignment="1" applyBorder="1" applyFont="1" applyNumberFormat="1">
      <alignment horizontal="right" readingOrder="0" shrinkToFit="0" vertical="bottom" wrapText="1"/>
    </xf>
    <xf borderId="88" fillId="2" fontId="1" numFmtId="165" xfId="0" applyAlignment="1" applyBorder="1" applyFont="1" applyNumberFormat="1">
      <alignment readingOrder="0" vertical="bottom"/>
    </xf>
    <xf borderId="12" fillId="2" fontId="5" numFmtId="0" xfId="0" applyAlignment="1" applyBorder="1" applyFont="1">
      <alignment shrinkToFit="0" vertical="bottom" wrapText="1"/>
    </xf>
    <xf borderId="12" fillId="2" fontId="1" numFmtId="0" xfId="0" applyAlignment="1" applyBorder="1" applyFont="1">
      <alignment readingOrder="0" vertical="bottom"/>
    </xf>
    <xf borderId="12" fillId="2" fontId="1" numFmtId="4" xfId="0" applyAlignment="1" applyBorder="1" applyFont="1" applyNumberFormat="1">
      <alignment readingOrder="0" vertical="bottom"/>
    </xf>
    <xf borderId="13" fillId="2" fontId="5" numFmtId="165" xfId="0" applyAlignment="1" applyBorder="1" applyFont="1" applyNumberFormat="1">
      <alignment horizontal="right" readingOrder="0" shrinkToFit="0" vertical="bottom" wrapText="1"/>
    </xf>
    <xf borderId="82" fillId="2" fontId="1" numFmtId="165" xfId="0" applyAlignment="1" applyBorder="1" applyFont="1" applyNumberFormat="1">
      <alignment vertical="bottom"/>
    </xf>
    <xf borderId="87" fillId="2" fontId="1" numFmtId="165" xfId="0" applyAlignment="1" applyBorder="1" applyFont="1" applyNumberFormat="1">
      <alignment readingOrder="0" vertical="bottom"/>
    </xf>
    <xf borderId="82" fillId="2" fontId="1" numFmtId="165" xfId="0" applyAlignment="1" applyBorder="1" applyFont="1" applyNumberFormat="1">
      <alignment readingOrder="0" vertical="bottom"/>
    </xf>
    <xf borderId="78" fillId="2" fontId="1" numFmtId="0" xfId="0" applyAlignment="1" applyBorder="1" applyFont="1">
      <alignment readingOrder="0" vertical="bottom"/>
    </xf>
    <xf borderId="78" fillId="2" fontId="1" numFmtId="4" xfId="0" applyAlignment="1" applyBorder="1" applyFont="1" applyNumberFormat="1">
      <alignment readingOrder="0" vertical="bottom"/>
    </xf>
    <xf borderId="0" fillId="2" fontId="5" numFmtId="165" xfId="0" applyAlignment="1" applyFont="1" applyNumberFormat="1">
      <alignment horizontal="right" readingOrder="0" shrinkToFit="0" vertical="bottom" wrapText="1"/>
    </xf>
    <xf borderId="0" fillId="2" fontId="5" numFmtId="0" xfId="0" applyAlignment="1" applyFont="1">
      <alignment shrinkToFit="0" vertical="bottom" wrapText="1"/>
    </xf>
    <xf borderId="15" fillId="2" fontId="5" numFmtId="0" xfId="0" applyAlignment="1" applyBorder="1" applyFont="1">
      <alignment shrinkToFit="0" vertical="bottom" wrapText="1"/>
    </xf>
    <xf borderId="15" fillId="2" fontId="1" numFmtId="0" xfId="0" applyAlignment="1" applyBorder="1" applyFont="1">
      <alignment vertical="bottom"/>
    </xf>
    <xf borderId="15" fillId="2" fontId="1" numFmtId="0" xfId="0" applyAlignment="1" applyBorder="1" applyFont="1">
      <alignment readingOrder="0" vertical="bottom"/>
    </xf>
    <xf borderId="78" fillId="2" fontId="1" numFmtId="165" xfId="0" applyAlignment="1" applyBorder="1" applyFont="1" applyNumberFormat="1">
      <alignment vertical="bottom"/>
    </xf>
    <xf borderId="64" fillId="2" fontId="1" numFmtId="0" xfId="0" applyAlignment="1" applyBorder="1" applyFont="1">
      <alignment readingOrder="0" vertical="bottom"/>
    </xf>
    <xf borderId="64" fillId="2" fontId="1" numFmtId="4" xfId="0" applyAlignment="1" applyBorder="1" applyFont="1" applyNumberFormat="1">
      <alignment readingOrder="0" vertical="bottom"/>
    </xf>
    <xf borderId="89" fillId="2" fontId="5" numFmtId="165" xfId="0" applyAlignment="1" applyBorder="1" applyFont="1" applyNumberFormat="1">
      <alignment horizontal="right" readingOrder="0" shrinkToFit="0" vertical="bottom" wrapText="1"/>
    </xf>
    <xf borderId="89" fillId="2" fontId="5" numFmtId="0" xfId="0" applyAlignment="1" applyBorder="1" applyFont="1">
      <alignment shrinkToFit="0" vertical="bottom" wrapText="1"/>
    </xf>
    <xf borderId="5" fillId="2" fontId="5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readingOrder="0" vertical="bottom"/>
    </xf>
    <xf borderId="64" fillId="2" fontId="1" numFmtId="165" xfId="0" applyAlignment="1" applyBorder="1" applyFont="1" applyNumberFormat="1">
      <alignment vertical="bottom"/>
    </xf>
    <xf borderId="65" fillId="2" fontId="4" numFmtId="4" xfId="0" applyAlignment="1" applyBorder="1" applyFont="1" applyNumberFormat="1">
      <alignment horizontal="right" shrinkToFit="0" vertical="bottom" wrapText="1"/>
    </xf>
    <xf borderId="84" fillId="2" fontId="1" numFmtId="0" xfId="0" applyAlignment="1" applyBorder="1" applyFont="1">
      <alignment vertical="bottom"/>
    </xf>
    <xf borderId="64" fillId="0" fontId="5" numFmtId="165" xfId="0" applyAlignment="1" applyBorder="1" applyFont="1" applyNumberFormat="1">
      <alignment horizontal="right" vertical="bottom"/>
    </xf>
    <xf borderId="22" fillId="11" fontId="4" numFmtId="0" xfId="0" applyAlignment="1" applyBorder="1" applyFont="1">
      <alignment horizontal="center" readingOrder="0" vertical="bottom"/>
    </xf>
    <xf borderId="1" fillId="11" fontId="4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  <xf borderId="22" fillId="16" fontId="1" numFmtId="0" xfId="0" applyAlignment="1" applyBorder="1" applyFont="1">
      <alignment readingOrder="0" vertical="bottom"/>
    </xf>
    <xf borderId="22" fillId="16" fontId="1" numFmtId="0" xfId="0" applyBorder="1" applyFont="1"/>
    <xf borderId="63" fillId="16" fontId="4" numFmtId="0" xfId="0" applyAlignment="1" applyBorder="1" applyFont="1">
      <alignment horizontal="center"/>
    </xf>
    <xf borderId="9" fillId="2" fontId="5" numFmtId="0" xfId="0" applyAlignment="1" applyBorder="1" applyFont="1">
      <alignment horizontal="center" shrinkToFit="0" vertical="bottom" wrapText="1"/>
    </xf>
    <xf borderId="9" fillId="2" fontId="1" numFmtId="165" xfId="0" applyAlignment="1" applyBorder="1" applyFont="1" applyNumberFormat="1">
      <alignment vertical="bottom"/>
    </xf>
    <xf borderId="88" fillId="2" fontId="1" numFmtId="165" xfId="0" applyAlignment="1" applyBorder="1" applyFont="1" applyNumberFormat="1">
      <alignment vertical="bottom"/>
    </xf>
    <xf borderId="12" fillId="2" fontId="5" numFmtId="0" xfId="0" applyAlignment="1" applyBorder="1" applyFont="1">
      <alignment horizontal="center" shrinkToFit="0" vertical="bottom" wrapText="1"/>
    </xf>
    <xf borderId="82" fillId="18" fontId="5" numFmtId="165" xfId="0" applyAlignment="1" applyBorder="1" applyFont="1" applyNumberFormat="1">
      <alignment horizontal="center" vertical="bottom"/>
    </xf>
    <xf borderId="87" fillId="2" fontId="1" numFmtId="165" xfId="0" applyAlignment="1" applyBorder="1" applyFont="1" applyNumberFormat="1">
      <alignment vertical="bottom"/>
    </xf>
    <xf borderId="12" fillId="0" fontId="1" numFmtId="0" xfId="0" applyAlignment="1" applyBorder="1" applyFont="1">
      <alignment vertical="bottom"/>
    </xf>
    <xf borderId="82" fillId="0" fontId="1" numFmtId="165" xfId="0" applyAlignment="1" applyBorder="1" applyFont="1" applyNumberFormat="1">
      <alignment vertical="bottom"/>
    </xf>
    <xf borderId="17" fillId="0" fontId="1" numFmtId="4" xfId="0" applyAlignment="1" applyBorder="1" applyFont="1" applyNumberFormat="1">
      <alignment vertical="bottom"/>
    </xf>
    <xf borderId="17" fillId="0" fontId="1" numFmtId="165" xfId="0" applyAlignment="1" applyBorder="1" applyFont="1" applyNumberFormat="1">
      <alignment vertical="bottom"/>
    </xf>
    <xf borderId="65" fillId="0" fontId="1" numFmtId="165" xfId="0" applyAlignment="1" applyBorder="1" applyFont="1" applyNumberFormat="1">
      <alignment vertical="bottom"/>
    </xf>
    <xf borderId="65" fillId="0" fontId="4" numFmtId="164" xfId="0" applyAlignment="1" applyBorder="1" applyFont="1" applyNumberFormat="1">
      <alignment horizontal="center" shrinkToFit="0" vertical="bottom" wrapText="1"/>
    </xf>
    <xf borderId="28" fillId="12" fontId="4" numFmtId="0" xfId="0" applyAlignment="1" applyBorder="1" applyFont="1">
      <alignment horizontal="center" readingOrder="0" vertical="bottom"/>
    </xf>
    <xf borderId="59" fillId="12" fontId="4" numFmtId="0" xfId="0" applyAlignment="1" applyBorder="1" applyFont="1">
      <alignment readingOrder="0" shrinkToFit="0" vertical="bottom" wrapText="1"/>
    </xf>
    <xf borderId="71" fillId="0" fontId="2" numFmtId="0" xfId="0" applyBorder="1" applyFont="1"/>
    <xf borderId="58" fillId="0" fontId="2" numFmtId="0" xfId="0" applyBorder="1" applyFont="1"/>
    <xf borderId="22" fillId="16" fontId="5" numFmtId="0" xfId="0" applyAlignment="1" applyBorder="1" applyFont="1">
      <alignment readingOrder="0" shrinkToFit="0" vertical="bottom" wrapText="1"/>
    </xf>
    <xf borderId="22" fillId="16" fontId="1" numFmtId="165" xfId="0" applyAlignment="1" applyBorder="1" applyFont="1" applyNumberFormat="1">
      <alignment readingOrder="0" vertical="bottom"/>
    </xf>
    <xf borderId="22" fillId="2" fontId="4" numFmtId="0" xfId="0" applyAlignment="1" applyBorder="1" applyFont="1">
      <alignment horizontal="center" vertical="bottom"/>
    </xf>
    <xf borderId="14" fillId="9" fontId="5" numFmtId="0" xfId="0" applyAlignment="1" applyBorder="1" applyFont="1">
      <alignment readingOrder="0" shrinkToFit="0" vertical="bottom" wrapText="1"/>
    </xf>
    <xf borderId="14" fillId="9" fontId="5" numFmtId="165" xfId="0" applyAlignment="1" applyBorder="1" applyFont="1" applyNumberFormat="1">
      <alignment horizontal="right" readingOrder="0" shrinkToFit="0" vertical="bottom" wrapText="1"/>
    </xf>
    <xf borderId="12" fillId="9" fontId="5" numFmtId="165" xfId="0" applyAlignment="1" applyBorder="1" applyFont="1" applyNumberFormat="1">
      <alignment horizontal="right" readingOrder="0" shrinkToFit="0" vertical="bottom" wrapText="1"/>
    </xf>
    <xf borderId="12" fillId="2" fontId="5" numFmtId="165" xfId="0" applyAlignment="1" applyBorder="1" applyFont="1" applyNumberFormat="1">
      <alignment horizontal="center" vertical="bottom"/>
    </xf>
    <xf borderId="12" fillId="9" fontId="1" numFmtId="165" xfId="0" applyAlignment="1" applyBorder="1" applyFont="1" applyNumberFormat="1">
      <alignment readingOrder="0" vertical="bottom"/>
    </xf>
    <xf borderId="5" fillId="9" fontId="1" numFmtId="165" xfId="0" applyAlignment="1" applyBorder="1" applyFont="1" applyNumberFormat="1">
      <alignment readingOrder="0" vertical="bottom"/>
    </xf>
    <xf borderId="5" fillId="0" fontId="1" numFmtId="0" xfId="0" applyAlignment="1" applyBorder="1" applyFont="1">
      <alignment vertical="bottom"/>
    </xf>
    <xf borderId="5" fillId="2" fontId="1" numFmtId="165" xfId="0" applyAlignment="1" applyBorder="1" applyFont="1" applyNumberFormat="1">
      <alignment vertical="bottom"/>
    </xf>
    <xf borderId="65" fillId="9" fontId="4" numFmtId="165" xfId="0" applyAlignment="1" applyBorder="1" applyFont="1" applyNumberFormat="1">
      <alignment horizontal="right" shrinkToFit="0" vertical="bottom" wrapText="1"/>
    </xf>
    <xf borderId="65" fillId="0" fontId="4" numFmtId="164" xfId="0" applyAlignment="1" applyBorder="1" applyFont="1" applyNumberFormat="1">
      <alignment horizontal="right" shrinkToFit="0" vertical="bottom" wrapText="1"/>
    </xf>
    <xf borderId="22" fillId="13" fontId="4" numFmtId="0" xfId="0" applyAlignment="1" applyBorder="1" applyFont="1">
      <alignment horizontal="center" readingOrder="0" vertical="bottom"/>
    </xf>
    <xf borderId="90" fillId="13" fontId="4" numFmtId="0" xfId="0" applyAlignment="1" applyBorder="1" applyFont="1">
      <alignment readingOrder="0" shrinkToFit="0" vertical="bottom" wrapText="1"/>
    </xf>
    <xf borderId="91" fillId="0" fontId="2" numFmtId="0" xfId="0" applyBorder="1" applyFont="1"/>
    <xf borderId="92" fillId="0" fontId="2" numFmtId="0" xfId="0" applyBorder="1" applyFont="1"/>
    <xf borderId="22" fillId="0" fontId="5" numFmtId="0" xfId="0" applyAlignment="1" applyBorder="1" applyFont="1">
      <alignment horizontal="center" shrinkToFit="0" vertical="bottom" wrapText="1"/>
    </xf>
    <xf borderId="31" fillId="2" fontId="5" numFmtId="165" xfId="0" applyAlignment="1" applyBorder="1" applyFont="1" applyNumberFormat="1">
      <alignment horizontal="right" readingOrder="0" shrinkToFit="0" vertical="bottom" wrapText="1"/>
    </xf>
    <xf borderId="31" fillId="2" fontId="5" numFmtId="165" xfId="0" applyAlignment="1" applyBorder="1" applyFont="1" applyNumberFormat="1">
      <alignment readingOrder="0" shrinkToFit="0" vertical="bottom" wrapText="1"/>
    </xf>
    <xf borderId="31" fillId="2" fontId="5" numFmtId="165" xfId="0" applyAlignment="1" applyBorder="1" applyFont="1" applyNumberFormat="1">
      <alignment horizontal="center" readingOrder="0" shrinkToFit="0" vertical="bottom" wrapText="1"/>
    </xf>
    <xf borderId="31" fillId="0" fontId="5" numFmtId="164" xfId="0" applyAlignment="1" applyBorder="1" applyFont="1" applyNumberFormat="1">
      <alignment horizontal="right" shrinkToFit="0" vertical="bottom" wrapText="1"/>
    </xf>
    <xf borderId="1" fillId="2" fontId="5" numFmtId="165" xfId="0" applyAlignment="1" applyBorder="1" applyFont="1" applyNumberFormat="1">
      <alignment horizontal="center" readingOrder="0" shrinkToFit="0" vertical="bottom" wrapText="1"/>
    </xf>
    <xf borderId="1" fillId="2" fontId="1" numFmtId="165" xfId="0" applyAlignment="1" applyBorder="1" applyFont="1" applyNumberFormat="1">
      <alignment vertical="bottom"/>
    </xf>
    <xf borderId="3" fillId="2" fontId="1" numFmtId="164" xfId="0" applyAlignment="1" applyBorder="1" applyFont="1" applyNumberFormat="1">
      <alignment vertical="bottom"/>
    </xf>
    <xf borderId="9" fillId="2" fontId="1" numFmtId="165" xfId="0" applyAlignment="1" applyBorder="1" applyFont="1" applyNumberFormat="1">
      <alignment readingOrder="0" vertical="bottom"/>
    </xf>
    <xf borderId="10" fillId="2" fontId="1" numFmtId="165" xfId="0" applyAlignment="1" applyBorder="1" applyFont="1" applyNumberFormat="1">
      <alignment horizontal="center" readingOrder="0" vertical="bottom"/>
    </xf>
    <xf borderId="88" fillId="2" fontId="1" numFmtId="164" xfId="0" applyAlignment="1" applyBorder="1" applyFont="1" applyNumberFormat="1">
      <alignment vertical="bottom"/>
    </xf>
    <xf borderId="14" fillId="2" fontId="1" numFmtId="0" xfId="0" applyAlignment="1" applyBorder="1" applyFont="1">
      <alignment readingOrder="0" vertical="bottom"/>
    </xf>
    <xf borderId="14" fillId="2" fontId="1" numFmtId="165" xfId="0" applyAlignment="1" applyBorder="1" applyFont="1" applyNumberFormat="1">
      <alignment readingOrder="0" vertical="bottom"/>
    </xf>
    <xf borderId="69" fillId="2" fontId="1" numFmtId="165" xfId="0" applyAlignment="1" applyBorder="1" applyFont="1" applyNumberFormat="1">
      <alignment horizontal="center" readingOrder="0" vertical="bottom"/>
    </xf>
    <xf borderId="20" fillId="0" fontId="1" numFmtId="165" xfId="0" applyAlignment="1" applyBorder="1" applyFont="1" applyNumberFormat="1">
      <alignment vertical="bottom"/>
    </xf>
    <xf borderId="19" fillId="9" fontId="1" numFmtId="0" xfId="0" applyAlignment="1" applyBorder="1" applyFont="1">
      <alignment readingOrder="0" vertical="bottom"/>
    </xf>
    <xf borderId="80" fillId="0" fontId="1" numFmtId="164" xfId="0" applyAlignment="1" applyBorder="1" applyFont="1" applyNumberFormat="1">
      <alignment vertical="bottom"/>
    </xf>
    <xf borderId="12" fillId="2" fontId="1" numFmtId="165" xfId="0" applyAlignment="1" applyBorder="1" applyFont="1" applyNumberFormat="1">
      <alignment readingOrder="0" vertical="bottom"/>
    </xf>
    <xf borderId="13" fillId="2" fontId="1" numFmtId="165" xfId="0" applyAlignment="1" applyBorder="1" applyFont="1" applyNumberFormat="1">
      <alignment horizontal="center" readingOrder="0" vertical="bottom"/>
    </xf>
    <xf borderId="13" fillId="0" fontId="1" numFmtId="165" xfId="0" applyAlignment="1" applyBorder="1" applyFont="1" applyNumberFormat="1">
      <alignment vertical="bottom"/>
    </xf>
    <xf borderId="82" fillId="0" fontId="1" numFmtId="164" xfId="0" applyAlignment="1" applyBorder="1" applyFont="1" applyNumberFormat="1">
      <alignment vertical="bottom"/>
    </xf>
    <xf borderId="65" fillId="9" fontId="4" numFmtId="165" xfId="0" applyAlignment="1" applyBorder="1" applyFont="1" applyNumberFormat="1">
      <alignment horizontal="right" shrinkToFit="0" vertical="bottom" wrapText="1"/>
    </xf>
    <xf borderId="65" fillId="0" fontId="1" numFmtId="165" xfId="0" applyAlignment="1" applyBorder="1" applyFont="1" applyNumberFormat="1">
      <alignment vertical="bottom"/>
    </xf>
    <xf borderId="22" fillId="0" fontId="1" numFmtId="0" xfId="0" applyAlignment="1" applyBorder="1" applyFont="1">
      <alignment horizontal="center" vertical="bottom"/>
    </xf>
    <xf borderId="28" fillId="14" fontId="4" numFmtId="0" xfId="0" applyAlignment="1" applyBorder="1" applyFont="1">
      <alignment vertical="bottom"/>
    </xf>
    <xf borderId="31" fillId="0" fontId="4" numFmtId="0" xfId="0" applyAlignment="1" applyBorder="1" applyFont="1">
      <alignment horizontal="center" shrinkToFit="0" vertical="bottom" wrapText="1"/>
    </xf>
    <xf borderId="31" fillId="2" fontId="1" numFmtId="0" xfId="0" applyAlignment="1" applyBorder="1" applyFont="1">
      <alignment shrinkToFit="0" vertical="bottom" wrapText="1"/>
    </xf>
    <xf borderId="3" fillId="2" fontId="1" numFmtId="165" xfId="0" applyAlignment="1" applyBorder="1" applyFont="1" applyNumberFormat="1">
      <alignment horizontal="right" shrinkToFit="0" vertical="bottom" wrapText="1"/>
    </xf>
    <xf borderId="31" fillId="2" fontId="13" numFmtId="164" xfId="0" applyAlignment="1" applyBorder="1" applyFont="1" applyNumberFormat="1">
      <alignment horizontal="center" shrinkToFit="0" vertical="bottom" wrapText="1"/>
    </xf>
    <xf borderId="1" fillId="2" fontId="1" numFmtId="164" xfId="0" applyAlignment="1" applyBorder="1" applyFont="1" applyNumberFormat="1">
      <alignment vertical="bottom"/>
    </xf>
    <xf borderId="1" fillId="2" fontId="5" numFmtId="0" xfId="0" applyAlignment="1" applyBorder="1" applyFont="1">
      <alignment horizontal="center" shrinkToFit="0" vertical="bottom" wrapText="1"/>
    </xf>
    <xf borderId="31" fillId="2" fontId="1" numFmtId="165" xfId="0" applyAlignment="1" applyBorder="1" applyFont="1" applyNumberFormat="1">
      <alignment vertical="bottom"/>
    </xf>
    <xf borderId="22" fillId="2" fontId="1" numFmtId="0" xfId="0" applyAlignment="1" applyBorder="1" applyFont="1">
      <alignment shrinkToFit="0" vertical="bottom" wrapText="1"/>
    </xf>
    <xf borderId="22" fillId="2" fontId="1" numFmtId="165" xfId="0" applyAlignment="1" applyBorder="1" applyFont="1" applyNumberFormat="1">
      <alignment horizontal="right" readingOrder="0" shrinkToFit="0" vertical="bottom" wrapText="1"/>
    </xf>
    <xf borderId="22" fillId="2" fontId="13" numFmtId="164" xfId="0" applyAlignment="1" applyBorder="1" applyFont="1" applyNumberFormat="1">
      <alignment horizontal="center" readingOrder="0" shrinkToFit="0" vertical="bottom" wrapText="1"/>
    </xf>
    <xf borderId="22" fillId="2" fontId="1" numFmtId="164" xfId="0" applyAlignment="1" applyBorder="1" applyFont="1" applyNumberFormat="1">
      <alignment vertical="bottom"/>
    </xf>
    <xf borderId="22" fillId="2" fontId="1" numFmtId="165" xfId="0" applyAlignment="1" applyBorder="1" applyFont="1" applyNumberFormat="1">
      <alignment vertical="bottom"/>
    </xf>
    <xf borderId="22" fillId="2" fontId="1" numFmtId="0" xfId="0" applyAlignment="1" applyBorder="1" applyFont="1">
      <alignment readingOrder="0" vertical="bottom"/>
    </xf>
    <xf borderId="22" fillId="2" fontId="1" numFmtId="165" xfId="0" applyAlignment="1" applyBorder="1" applyFont="1" applyNumberFormat="1">
      <alignment readingOrder="0" vertical="bottom"/>
    </xf>
    <xf borderId="22" fillId="2" fontId="1" numFmtId="164" xfId="0" applyAlignment="1" applyBorder="1" applyFont="1" applyNumberFormat="1">
      <alignment readingOrder="0" vertical="bottom"/>
    </xf>
    <xf borderId="22" fillId="2" fontId="1" numFmtId="165" xfId="0" applyAlignment="1" applyBorder="1" applyFont="1" applyNumberFormat="1">
      <alignment vertical="bottom"/>
    </xf>
    <xf borderId="22" fillId="2" fontId="13" numFmtId="0" xfId="0" applyAlignment="1" applyBorder="1" applyFont="1">
      <alignment horizontal="center" shrinkToFit="0" vertical="bottom" wrapText="1"/>
    </xf>
    <xf borderId="22" fillId="9" fontId="1" numFmtId="165" xfId="0" applyAlignment="1" applyBorder="1" applyFont="1" applyNumberFormat="1">
      <alignment horizontal="right" shrinkToFit="0" vertical="bottom" wrapText="1"/>
    </xf>
    <xf borderId="22" fillId="0" fontId="5" numFmtId="165" xfId="0" applyAlignment="1" applyBorder="1" applyFont="1" applyNumberFormat="1">
      <alignment horizontal="right" shrinkToFit="0" vertical="bottom" wrapText="1"/>
    </xf>
    <xf borderId="22" fillId="22" fontId="4" numFmtId="0" xfId="0" applyAlignment="1" applyBorder="1" applyFill="1" applyFont="1">
      <alignment horizontal="center" readingOrder="0" vertical="bottom"/>
    </xf>
    <xf borderId="28" fillId="15" fontId="4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1" fillId="0" fontId="4" numFmtId="0" xfId="0" applyAlignment="1" applyBorder="1" applyFont="1">
      <alignment horizontal="center" shrinkToFit="0" wrapText="1"/>
    </xf>
    <xf borderId="31" fillId="16" fontId="4" numFmtId="0" xfId="0" applyAlignment="1" applyBorder="1" applyFont="1">
      <alignment horizontal="center" readingOrder="0" shrinkToFit="0" wrapText="1"/>
    </xf>
    <xf borderId="9" fillId="16" fontId="4" numFmtId="0" xfId="0" applyAlignment="1" applyBorder="1" applyFont="1">
      <alignment horizontal="center" readingOrder="0" shrinkToFit="0" wrapText="1"/>
    </xf>
    <xf borderId="22" fillId="16" fontId="4" numFmtId="0" xfId="0" applyAlignment="1" applyBorder="1" applyFont="1">
      <alignment horizontal="center" readingOrder="0" shrinkToFit="0" wrapText="1"/>
    </xf>
    <xf borderId="22" fillId="16" fontId="13" numFmtId="0" xfId="0" applyAlignment="1" applyBorder="1" applyFont="1">
      <alignment horizontal="center" readingOrder="0" vertical="bottom"/>
    </xf>
    <xf borderId="93" fillId="16" fontId="13" numFmtId="0" xfId="0" applyAlignment="1" applyBorder="1" applyFont="1">
      <alignment horizontal="center" readingOrder="0" vertical="bottom"/>
    </xf>
    <xf borderId="63" fillId="0" fontId="1" numFmtId="0" xfId="0" applyAlignment="1" applyBorder="1" applyFont="1">
      <alignment vertical="bottom"/>
    </xf>
    <xf borderId="19" fillId="0" fontId="2" numFmtId="0" xfId="0" applyBorder="1" applyFont="1"/>
    <xf borderId="31" fillId="9" fontId="1" numFmtId="0" xfId="0" applyAlignment="1" applyBorder="1" applyFont="1">
      <alignment horizontal="center" readingOrder="0"/>
    </xf>
    <xf borderId="1" fillId="9" fontId="1" numFmtId="0" xfId="0" applyAlignment="1" applyBorder="1" applyFont="1">
      <alignment horizontal="center" readingOrder="0" vertical="bottom"/>
    </xf>
    <xf borderId="31" fillId="0" fontId="1" numFmtId="0" xfId="0" applyAlignment="1" applyBorder="1" applyFont="1">
      <alignment horizontal="center" vertical="bottom"/>
    </xf>
    <xf borderId="31" fillId="23" fontId="1" numFmtId="0" xfId="0" applyAlignment="1" applyBorder="1" applyFill="1" applyFont="1">
      <alignment horizontal="center" readingOrder="0"/>
    </xf>
    <xf borderId="31" fillId="24" fontId="1" numFmtId="0" xfId="0" applyAlignment="1" applyBorder="1" applyFill="1" applyFont="1">
      <alignment horizontal="center" readingOrder="0"/>
    </xf>
    <xf borderId="1" fillId="23" fontId="1" numFmtId="0" xfId="0" applyAlignment="1" applyBorder="1" applyFont="1">
      <alignment horizontal="center" readingOrder="0" vertical="bottom"/>
    </xf>
    <xf borderId="31" fillId="25" fontId="1" numFmtId="0" xfId="0" applyAlignment="1" applyBorder="1" applyFill="1" applyFont="1">
      <alignment shrinkToFit="0" vertical="bottom" wrapText="1"/>
    </xf>
    <xf borderId="31" fillId="25" fontId="1" numFmtId="0" xfId="0" applyAlignment="1" applyBorder="1" applyFont="1">
      <alignment vertical="bottom"/>
    </xf>
    <xf borderId="31" fillId="25" fontId="1" numFmtId="164" xfId="0" applyAlignment="1" applyBorder="1" applyFont="1" applyNumberFormat="1">
      <alignment horizontal="right" readingOrder="0" shrinkToFit="0" vertical="bottom" wrapText="1"/>
    </xf>
    <xf borderId="31" fillId="9" fontId="1" numFmtId="164" xfId="0" applyAlignment="1" applyBorder="1" applyFont="1" applyNumberFormat="1">
      <alignment horizontal="right" readingOrder="0" shrinkToFit="0" vertical="bottom" wrapText="1"/>
    </xf>
    <xf borderId="31" fillId="2" fontId="1" numFmtId="164" xfId="0" applyAlignment="1" applyBorder="1" applyFont="1" applyNumberFormat="1">
      <alignment horizontal="right" readingOrder="0" shrinkToFit="0" vertical="bottom" wrapText="1"/>
    </xf>
    <xf borderId="1" fillId="2" fontId="1" numFmtId="167" xfId="0" applyAlignment="1" applyBorder="1" applyFont="1" applyNumberFormat="1">
      <alignment readingOrder="0" vertical="bottom"/>
    </xf>
    <xf borderId="1" fillId="2" fontId="1" numFmtId="167" xfId="0" applyAlignment="1" applyBorder="1" applyFont="1" applyNumberFormat="1">
      <alignment horizontal="right" readingOrder="0" vertical="bottom"/>
    </xf>
    <xf borderId="1" fillId="2" fontId="1" numFmtId="167" xfId="0" applyAlignment="1" applyBorder="1" applyFont="1" applyNumberFormat="1">
      <alignment horizontal="right" vertical="bottom"/>
    </xf>
    <xf borderId="31" fillId="0" fontId="1" numFmtId="164" xfId="0" applyAlignment="1" applyBorder="1" applyFont="1" applyNumberFormat="1">
      <alignment horizontal="right" vertical="bottom"/>
    </xf>
    <xf borderId="31" fillId="2" fontId="1" numFmtId="164" xfId="0" applyAlignment="1" applyBorder="1" applyFont="1" applyNumberFormat="1">
      <alignment horizontal="right" vertical="bottom"/>
    </xf>
    <xf borderId="12" fillId="25" fontId="1" numFmtId="0" xfId="0" applyAlignment="1" applyBorder="1" applyFont="1">
      <alignment shrinkToFit="0" vertical="bottom" wrapText="1"/>
    </xf>
    <xf borderId="31" fillId="8" fontId="1" numFmtId="164" xfId="0" applyAlignment="1" applyBorder="1" applyFont="1" applyNumberFormat="1">
      <alignment horizontal="right" readingOrder="0" shrinkToFit="0" vertical="bottom" wrapText="1"/>
    </xf>
    <xf borderId="1" fillId="2" fontId="1" numFmtId="167" xfId="0" applyAlignment="1" applyBorder="1" applyFont="1" applyNumberFormat="1">
      <alignment vertical="bottom"/>
    </xf>
    <xf borderId="12" fillId="25" fontId="1" numFmtId="0" xfId="0" applyAlignment="1" applyBorder="1" applyFont="1">
      <alignment readingOrder="0" shrinkToFit="0" vertical="bottom" wrapText="1"/>
    </xf>
    <xf borderId="31" fillId="9" fontId="1" numFmtId="164" xfId="0" applyAlignment="1" applyBorder="1" applyFont="1" applyNumberFormat="1">
      <alignment readingOrder="0" vertical="bottom"/>
    </xf>
    <xf borderId="31" fillId="2" fontId="1" numFmtId="164" xfId="0" applyAlignment="1" applyBorder="1" applyFont="1" applyNumberFormat="1">
      <alignment readingOrder="0" vertical="bottom"/>
    </xf>
    <xf borderId="0" fillId="9" fontId="5" numFmtId="0" xfId="0" applyAlignment="1" applyFont="1">
      <alignment horizontal="center" vertical="bottom"/>
    </xf>
    <xf borderId="31" fillId="25" fontId="1" numFmtId="0" xfId="0" applyAlignment="1" applyBorder="1" applyFont="1">
      <alignment readingOrder="0" shrinkToFit="0" vertical="bottom" wrapText="1"/>
    </xf>
    <xf borderId="31" fillId="2" fontId="1" numFmtId="164" xfId="0" applyAlignment="1" applyBorder="1" applyFont="1" applyNumberFormat="1">
      <alignment horizontal="right" readingOrder="0" vertical="bottom"/>
    </xf>
    <xf borderId="31" fillId="25" fontId="1" numFmtId="164" xfId="0" applyAlignment="1" applyBorder="1" applyFont="1" applyNumberFormat="1">
      <alignment readingOrder="0" vertical="bottom"/>
    </xf>
    <xf borderId="31" fillId="2" fontId="14" numFmtId="164" xfId="0" applyAlignment="1" applyBorder="1" applyFont="1" applyNumberFormat="1">
      <alignment horizontal="right" vertical="bottom"/>
    </xf>
    <xf borderId="31" fillId="26" fontId="1" numFmtId="0" xfId="0" applyAlignment="1" applyBorder="1" applyFill="1" applyFont="1">
      <alignment shrinkToFit="0" vertical="bottom" wrapText="1"/>
    </xf>
    <xf borderId="31" fillId="26" fontId="1" numFmtId="0" xfId="0" applyAlignment="1" applyBorder="1" applyFont="1">
      <alignment vertical="bottom"/>
    </xf>
    <xf borderId="31" fillId="26" fontId="1" numFmtId="164" xfId="0" applyAlignment="1" applyBorder="1" applyFont="1" applyNumberFormat="1">
      <alignment horizontal="right" readingOrder="0" shrinkToFit="0" vertical="bottom" wrapText="1"/>
    </xf>
    <xf borderId="43" fillId="26" fontId="1" numFmtId="0" xfId="0" applyAlignment="1" applyBorder="1" applyFont="1">
      <alignment shrinkToFit="0" vertical="bottom" wrapText="1"/>
    </xf>
    <xf borderId="3" fillId="26" fontId="1" numFmtId="0" xfId="0" applyAlignment="1" applyBorder="1" applyFont="1">
      <alignment shrinkToFit="0" vertical="bottom" wrapText="1"/>
    </xf>
    <xf borderId="43" fillId="27" fontId="1" numFmtId="0" xfId="0" applyAlignment="1" applyBorder="1" applyFill="1" applyFont="1">
      <alignment shrinkToFit="0" vertical="bottom" wrapText="1"/>
    </xf>
    <xf borderId="3" fillId="27" fontId="1" numFmtId="0" xfId="0" applyAlignment="1" applyBorder="1" applyFont="1">
      <alignment shrinkToFit="0" vertical="bottom" wrapText="1"/>
    </xf>
    <xf borderId="31" fillId="27" fontId="1" numFmtId="0" xfId="0" applyAlignment="1" applyBorder="1" applyFont="1">
      <alignment vertical="bottom"/>
    </xf>
    <xf borderId="31" fillId="2" fontId="15" numFmtId="164" xfId="0" applyAlignment="1" applyBorder="1" applyFont="1" applyNumberFormat="1">
      <alignment horizontal="right" vertical="bottom"/>
    </xf>
    <xf borderId="3" fillId="27" fontId="1" numFmtId="0" xfId="0" applyAlignment="1" applyBorder="1" applyFont="1">
      <alignment vertical="bottom"/>
    </xf>
    <xf borderId="31" fillId="27" fontId="1" numFmtId="164" xfId="0" applyAlignment="1" applyBorder="1" applyFont="1" applyNumberFormat="1">
      <alignment horizontal="right" readingOrder="0" shrinkToFit="0" vertical="bottom" wrapText="1"/>
    </xf>
    <xf borderId="50" fillId="27" fontId="1" numFmtId="0" xfId="0" applyAlignment="1" applyBorder="1" applyFont="1">
      <alignment shrinkToFit="0" vertical="bottom" wrapText="1"/>
    </xf>
    <xf borderId="12" fillId="27" fontId="1" numFmtId="0" xfId="0" applyAlignment="1" applyBorder="1" applyFont="1">
      <alignment shrinkToFit="0" vertical="bottom" wrapText="1"/>
    </xf>
    <xf borderId="31" fillId="27" fontId="1" numFmtId="0" xfId="0" applyAlignment="1" applyBorder="1" applyFont="1">
      <alignment shrinkToFit="0" vertical="bottom" wrapText="1"/>
    </xf>
    <xf borderId="14" fillId="27" fontId="16" numFmtId="0" xfId="0" applyAlignment="1" applyBorder="1" applyFont="1">
      <alignment shrinkToFit="0" vertical="bottom" wrapText="1"/>
    </xf>
    <xf borderId="14" fillId="27" fontId="1" numFmtId="0" xfId="0" applyAlignment="1" applyBorder="1" applyFont="1">
      <alignment shrinkToFit="0" vertical="bottom" wrapText="1"/>
    </xf>
    <xf borderId="9" fillId="27" fontId="1" numFmtId="0" xfId="0" applyAlignment="1" applyBorder="1" applyFont="1">
      <alignment shrinkToFit="0" vertical="bottom" wrapText="1"/>
    </xf>
    <xf borderId="9" fillId="27" fontId="1" numFmtId="0" xfId="0" applyAlignment="1" applyBorder="1" applyFont="1">
      <alignment vertical="bottom"/>
    </xf>
    <xf borderId="9" fillId="8" fontId="1" numFmtId="164" xfId="0" applyAlignment="1" applyBorder="1" applyFont="1" applyNumberFormat="1">
      <alignment horizontal="right" readingOrder="0" shrinkToFit="0" vertical="bottom" wrapText="1"/>
    </xf>
    <xf borderId="9" fillId="9" fontId="1" numFmtId="164" xfId="0" applyAlignment="1" applyBorder="1" applyFont="1" applyNumberFormat="1">
      <alignment readingOrder="0" vertical="bottom"/>
    </xf>
    <xf borderId="9" fillId="2" fontId="1" numFmtId="164" xfId="0" applyAlignment="1" applyBorder="1" applyFont="1" applyNumberFormat="1">
      <alignment readingOrder="0" vertical="bottom"/>
    </xf>
    <xf borderId="9" fillId="2" fontId="1" numFmtId="167" xfId="0" applyAlignment="1" applyBorder="1" applyFont="1" applyNumberFormat="1">
      <alignment readingOrder="0" vertical="bottom"/>
    </xf>
    <xf borderId="9" fillId="2" fontId="1" numFmtId="167" xfId="0" applyAlignment="1" applyBorder="1" applyFont="1" applyNumberFormat="1">
      <alignment horizontal="right" vertical="bottom"/>
    </xf>
    <xf borderId="14" fillId="27" fontId="1" numFmtId="0" xfId="0" applyAlignment="1" applyBorder="1" applyFont="1">
      <alignment vertical="bottom"/>
    </xf>
    <xf borderId="14" fillId="8" fontId="1" numFmtId="164" xfId="0" applyAlignment="1" applyBorder="1" applyFont="1" applyNumberFormat="1">
      <alignment horizontal="right" readingOrder="0" shrinkToFit="0" vertical="bottom" wrapText="1"/>
    </xf>
    <xf borderId="14" fillId="9" fontId="1" numFmtId="164" xfId="0" applyAlignment="1" applyBorder="1" applyFont="1" applyNumberFormat="1">
      <alignment readingOrder="0" vertical="bottom"/>
    </xf>
    <xf borderId="9" fillId="2" fontId="1" numFmtId="167" xfId="0" applyAlignment="1" applyBorder="1" applyFont="1" applyNumberFormat="1">
      <alignment vertical="bottom"/>
    </xf>
    <xf borderId="31" fillId="0" fontId="1" numFmtId="164" xfId="0" applyAlignment="1" applyBorder="1" applyFont="1" applyNumberFormat="1">
      <alignment readingOrder="0" vertical="bottom"/>
    </xf>
    <xf borderId="12" fillId="16" fontId="1" numFmtId="0" xfId="0" applyAlignment="1" applyBorder="1" applyFont="1">
      <alignment shrinkToFit="0" vertical="bottom" wrapText="1"/>
    </xf>
    <xf borderId="12" fillId="16" fontId="1" numFmtId="0" xfId="0" applyAlignment="1" applyBorder="1" applyFont="1">
      <alignment vertical="bottom"/>
    </xf>
    <xf borderId="12" fillId="8" fontId="1" numFmtId="164" xfId="0" applyAlignment="1" applyBorder="1" applyFont="1" applyNumberFormat="1">
      <alignment horizontal="right" readingOrder="0" shrinkToFit="0" vertical="bottom" wrapText="1"/>
    </xf>
    <xf borderId="12" fillId="16" fontId="1" numFmtId="164" xfId="0" applyAlignment="1" applyBorder="1" applyFont="1" applyNumberFormat="1">
      <alignment horizontal="right" readingOrder="0" shrinkToFit="0" vertical="bottom" wrapText="1"/>
    </xf>
    <xf borderId="81" fillId="16" fontId="1" numFmtId="0" xfId="0" applyAlignment="1" applyBorder="1" applyFont="1">
      <alignment shrinkToFit="0" vertical="bottom" wrapText="1"/>
    </xf>
    <xf borderId="43" fillId="16" fontId="1" numFmtId="0" xfId="0" applyAlignment="1" applyBorder="1" applyFont="1">
      <alignment shrinkToFit="0" vertical="bottom" wrapText="1"/>
    </xf>
    <xf borderId="12" fillId="16" fontId="1" numFmtId="0" xfId="0" applyAlignment="1" applyBorder="1" applyFont="1">
      <alignment readingOrder="0" shrinkToFit="0" vertical="bottom" wrapText="1"/>
    </xf>
    <xf borderId="55" fillId="16" fontId="1" numFmtId="0" xfId="0" applyAlignment="1" applyBorder="1" applyFont="1">
      <alignment vertical="bottom"/>
    </xf>
    <xf borderId="31" fillId="2" fontId="1" numFmtId="167" xfId="0" applyAlignment="1" applyBorder="1" applyFont="1" applyNumberFormat="1">
      <alignment readingOrder="0" vertical="bottom"/>
    </xf>
    <xf borderId="22" fillId="2" fontId="1" numFmtId="167" xfId="0" applyAlignment="1" applyBorder="1" applyFont="1" applyNumberFormat="1">
      <alignment readingOrder="0" vertical="bottom"/>
    </xf>
    <xf borderId="31" fillId="2" fontId="1" numFmtId="167" xfId="0" applyAlignment="1" applyBorder="1" applyFont="1" applyNumberFormat="1">
      <alignment horizontal="right" vertical="bottom"/>
    </xf>
    <xf borderId="15" fillId="16" fontId="1" numFmtId="0" xfId="0" applyAlignment="1" applyBorder="1" applyFont="1">
      <alignment shrinkToFit="0" vertical="bottom" wrapText="1"/>
    </xf>
    <xf borderId="15" fillId="16" fontId="1" numFmtId="0" xfId="0" applyAlignment="1" applyBorder="1" applyFont="1">
      <alignment vertical="bottom"/>
    </xf>
    <xf borderId="15" fillId="16" fontId="1" numFmtId="164" xfId="0" applyAlignment="1" applyBorder="1" applyFont="1" applyNumberFormat="1">
      <alignment horizontal="right" readingOrder="0" shrinkToFit="0" vertical="bottom" wrapText="1"/>
    </xf>
    <xf borderId="19" fillId="9" fontId="1" numFmtId="164" xfId="0" applyAlignment="1" applyBorder="1" applyFont="1" applyNumberFormat="1">
      <alignment readingOrder="0" vertical="bottom"/>
    </xf>
    <xf borderId="22" fillId="2" fontId="1" numFmtId="167" xfId="0" applyAlignment="1" applyBorder="1" applyFont="1" applyNumberFormat="1">
      <alignment horizontal="right" vertical="bottom"/>
    </xf>
    <xf borderId="22" fillId="2" fontId="13" numFmtId="166" xfId="0" applyAlignment="1" applyBorder="1" applyFont="1" applyNumberFormat="1">
      <alignment horizontal="right" readingOrder="0" shrinkToFit="0" vertical="bottom" wrapText="1"/>
    </xf>
    <xf borderId="22" fillId="2" fontId="13" numFmtId="166" xfId="0" applyAlignment="1" applyBorder="1" applyFont="1" applyNumberFormat="1">
      <alignment horizontal="right" shrinkToFit="0" vertical="bottom" wrapText="1"/>
    </xf>
    <xf borderId="22" fillId="9" fontId="13" numFmtId="166" xfId="0" applyAlignment="1" applyBorder="1" applyFont="1" applyNumberFormat="1">
      <alignment horizontal="right" shrinkToFit="0" vertical="bottom" wrapText="1"/>
    </xf>
    <xf borderId="17" fillId="2" fontId="1" numFmtId="166" xfId="0" applyAlignment="1" applyBorder="1" applyFont="1" applyNumberFormat="1">
      <alignment vertical="bottom"/>
    </xf>
    <xf borderId="17" fillId="2" fontId="1" numFmtId="167" xfId="0" applyAlignment="1" applyBorder="1" applyFont="1" applyNumberFormat="1">
      <alignment horizontal="right" vertical="bottom"/>
    </xf>
    <xf borderId="23" fillId="2" fontId="1" numFmtId="167" xfId="0" applyAlignment="1" applyBorder="1" applyFont="1" applyNumberFormat="1">
      <alignment horizontal="right" vertical="bottom"/>
    </xf>
    <xf borderId="28" fillId="9" fontId="1" numFmtId="164" xfId="0" applyAlignment="1" applyBorder="1" applyFont="1" applyNumberFormat="1">
      <alignment horizontal="right" vertical="bottom"/>
    </xf>
    <xf borderId="22" fillId="2" fontId="15" numFmtId="164" xfId="0" applyAlignment="1" applyBorder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17" numFmtId="0" xfId="0" applyFont="1"/>
    <xf borderId="5" fillId="2" fontId="18" numFmtId="0" xfId="0" applyAlignment="1" applyBorder="1" applyFont="1">
      <alignment horizontal="center" shrinkToFit="0" vertical="bottom" wrapText="1"/>
    </xf>
    <xf borderId="9" fillId="4" fontId="5" numFmtId="0" xfId="0" applyAlignment="1" applyBorder="1" applyFont="1">
      <alignment shrinkToFit="0" vertical="bottom" wrapText="1"/>
    </xf>
    <xf borderId="10" fillId="4" fontId="17" numFmtId="165" xfId="0" applyAlignment="1" applyBorder="1" applyFont="1" applyNumberFormat="1">
      <alignment horizontal="right" readingOrder="0" shrinkToFit="0" vertical="bottom" wrapText="1"/>
    </xf>
    <xf borderId="69" fillId="4" fontId="5" numFmtId="165" xfId="0" applyAlignment="1" applyBorder="1" applyFont="1" applyNumberFormat="1">
      <alignment horizontal="right" readingOrder="0" shrinkToFit="0" vertical="bottom" wrapText="1"/>
    </xf>
    <xf borderId="9" fillId="2" fontId="6" numFmtId="164" xfId="0" applyAlignment="1" applyBorder="1" applyFont="1" applyNumberFormat="1">
      <alignment horizontal="right" readingOrder="0" shrinkToFit="0" vertical="bottom" wrapText="1"/>
    </xf>
    <xf borderId="12" fillId="5" fontId="5" numFmtId="0" xfId="0" applyAlignment="1" applyBorder="1" applyFont="1">
      <alignment shrinkToFit="0" vertical="bottom" wrapText="1"/>
    </xf>
    <xf borderId="12" fillId="5" fontId="5" numFmtId="164" xfId="0" applyAlignment="1" applyBorder="1" applyFont="1" applyNumberFormat="1">
      <alignment horizontal="right" shrinkToFit="0" vertical="bottom" wrapText="1"/>
    </xf>
    <xf borderId="13" fillId="5" fontId="17" numFmtId="164" xfId="0" applyAlignment="1" applyBorder="1" applyFont="1" applyNumberFormat="1">
      <alignment horizontal="right" readingOrder="0" shrinkToFit="0" vertical="bottom" wrapText="1"/>
    </xf>
    <xf borderId="14" fillId="2" fontId="6" numFmtId="164" xfId="0" applyAlignment="1" applyBorder="1" applyFont="1" applyNumberFormat="1">
      <alignment horizontal="right" readingOrder="0" shrinkToFit="0" vertical="bottom" wrapText="1"/>
    </xf>
    <xf borderId="11" fillId="22" fontId="4" numFmtId="0" xfId="0" applyAlignment="1" applyBorder="1" applyFont="1">
      <alignment horizontal="center" vertical="bottom"/>
    </xf>
    <xf borderId="12" fillId="22" fontId="5" numFmtId="0" xfId="0" applyAlignment="1" applyBorder="1" applyFont="1">
      <alignment shrinkToFit="0" vertical="bottom" wrapText="1"/>
    </xf>
    <xf borderId="12" fillId="22" fontId="5" numFmtId="164" xfId="0" applyAlignment="1" applyBorder="1" applyFont="1" applyNumberFormat="1">
      <alignment horizontal="right" readingOrder="0" shrinkToFit="0" vertical="bottom" wrapText="1"/>
    </xf>
    <xf borderId="13" fillId="22" fontId="5" numFmtId="164" xfId="0" applyAlignment="1" applyBorder="1" applyFont="1" applyNumberFormat="1">
      <alignment horizontal="right" shrinkToFit="0" vertical="bottom" wrapText="1"/>
    </xf>
    <xf borderId="13" fillId="22" fontId="17" numFmtId="165" xfId="0" applyAlignment="1" applyBorder="1" applyFont="1" applyNumberFormat="1">
      <alignment horizontal="right" shrinkToFit="0" vertical="bottom" wrapText="1"/>
    </xf>
    <xf borderId="13" fillId="22" fontId="5" numFmtId="165" xfId="0" applyAlignment="1" applyBorder="1" applyFont="1" applyNumberFormat="1">
      <alignment horizontal="right" readingOrder="0" shrinkToFit="0" vertical="bottom" wrapText="1"/>
    </xf>
    <xf borderId="11" fillId="6" fontId="4" numFmtId="0" xfId="0" applyAlignment="1" applyBorder="1" applyFont="1">
      <alignment horizontal="center" vertical="bottom"/>
    </xf>
    <xf borderId="12" fillId="6" fontId="5" numFmtId="0" xfId="0" applyAlignment="1" applyBorder="1" applyFont="1">
      <alignment shrinkToFit="0" vertical="bottom" wrapText="1"/>
    </xf>
    <xf borderId="13" fillId="6" fontId="17" numFmtId="164" xfId="0" applyAlignment="1" applyBorder="1" applyFont="1" applyNumberFormat="1">
      <alignment horizontal="right" shrinkToFit="0" vertical="bottom" wrapText="1"/>
    </xf>
    <xf borderId="11" fillId="7" fontId="4" numFmtId="0" xfId="0" applyAlignment="1" applyBorder="1" applyFont="1">
      <alignment horizontal="center" vertical="bottom"/>
    </xf>
    <xf borderId="12" fillId="7" fontId="5" numFmtId="0" xfId="0" applyAlignment="1" applyBorder="1" applyFont="1">
      <alignment shrinkToFit="0" vertical="bottom" wrapText="1"/>
    </xf>
    <xf borderId="13" fillId="7" fontId="17" numFmtId="164" xfId="0" applyAlignment="1" applyBorder="1" applyFont="1" applyNumberFormat="1">
      <alignment horizontal="right" shrinkToFit="0" vertical="bottom" wrapText="1"/>
    </xf>
    <xf borderId="13" fillId="7" fontId="5" numFmtId="164" xfId="0" applyAlignment="1" applyBorder="1" applyFont="1" applyNumberFormat="1">
      <alignment horizontal="right" readingOrder="0" shrinkToFit="0" vertical="bottom" wrapText="1"/>
    </xf>
    <xf borderId="0" fillId="2" fontId="1" numFmtId="0" xfId="0" applyAlignment="1" applyFont="1">
      <alignment readingOrder="0" vertical="bottom"/>
    </xf>
    <xf borderId="11" fillId="8" fontId="4" numFmtId="0" xfId="0" applyAlignment="1" applyBorder="1" applyFont="1">
      <alignment horizontal="center" vertical="bottom"/>
    </xf>
    <xf borderId="12" fillId="8" fontId="5" numFmtId="0" xfId="0" applyAlignment="1" applyBorder="1" applyFont="1">
      <alignment shrinkToFit="0" vertical="bottom" wrapText="1"/>
    </xf>
    <xf borderId="13" fillId="8" fontId="17" numFmtId="164" xfId="0" applyAlignment="1" applyBorder="1" applyFont="1" applyNumberFormat="1">
      <alignment horizontal="right" shrinkToFit="0" vertical="bottom" wrapText="1"/>
    </xf>
    <xf borderId="11" fillId="9" fontId="4" numFmtId="0" xfId="0" applyAlignment="1" applyBorder="1" applyFont="1">
      <alignment horizontal="center" vertical="bottom"/>
    </xf>
    <xf borderId="12" fillId="9" fontId="5" numFmtId="0" xfId="0" applyAlignment="1" applyBorder="1" applyFont="1">
      <alignment shrinkToFit="0" vertical="bottom" wrapText="1"/>
    </xf>
    <xf borderId="13" fillId="9" fontId="17" numFmtId="164" xfId="0" applyAlignment="1" applyBorder="1" applyFont="1" applyNumberFormat="1">
      <alignment horizontal="right" shrinkToFit="0" vertical="bottom" wrapText="1"/>
    </xf>
    <xf borderId="13" fillId="9" fontId="5" numFmtId="164" xfId="0" applyAlignment="1" applyBorder="1" applyFont="1" applyNumberFormat="1">
      <alignment horizontal="right" readingOrder="0" shrinkToFit="0" vertical="bottom" wrapText="1"/>
    </xf>
    <xf borderId="11" fillId="10" fontId="4" numFmtId="0" xfId="0" applyAlignment="1" applyBorder="1" applyFont="1">
      <alignment horizontal="center" vertical="bottom"/>
    </xf>
    <xf borderId="12" fillId="10" fontId="5" numFmtId="0" xfId="0" applyAlignment="1" applyBorder="1" applyFont="1">
      <alignment shrinkToFit="0" vertical="bottom" wrapText="1"/>
    </xf>
    <xf borderId="13" fillId="10" fontId="17" numFmtId="164" xfId="0" applyAlignment="1" applyBorder="1" applyFont="1" applyNumberFormat="1">
      <alignment horizontal="right" shrinkToFit="0" vertical="bottom" wrapText="1"/>
    </xf>
    <xf borderId="11" fillId="11" fontId="4" numFmtId="0" xfId="0" applyAlignment="1" applyBorder="1" applyFont="1">
      <alignment horizontal="center" vertical="bottom"/>
    </xf>
    <xf borderId="12" fillId="11" fontId="5" numFmtId="0" xfId="0" applyAlignment="1" applyBorder="1" applyFont="1">
      <alignment shrinkToFit="0" vertical="bottom" wrapText="1"/>
    </xf>
    <xf borderId="12" fillId="11" fontId="5" numFmtId="164" xfId="0" applyAlignment="1" applyBorder="1" applyFont="1" applyNumberFormat="1">
      <alignment horizontal="right" shrinkToFit="0" vertical="bottom" wrapText="1"/>
    </xf>
    <xf borderId="13" fillId="11" fontId="17" numFmtId="164" xfId="0" applyAlignment="1" applyBorder="1" applyFont="1" applyNumberFormat="1">
      <alignment vertical="bottom"/>
    </xf>
    <xf borderId="11" fillId="12" fontId="4" numFmtId="0" xfId="0" applyAlignment="1" applyBorder="1" applyFont="1">
      <alignment horizontal="center" vertical="bottom"/>
    </xf>
    <xf borderId="12" fillId="12" fontId="5" numFmtId="0" xfId="0" applyAlignment="1" applyBorder="1" applyFont="1">
      <alignment shrinkToFit="0" vertical="bottom" wrapText="1"/>
    </xf>
    <xf borderId="13" fillId="12" fontId="17" numFmtId="164" xfId="0" applyAlignment="1" applyBorder="1" applyFont="1" applyNumberFormat="1">
      <alignment horizontal="right" shrinkToFit="0" vertical="bottom" wrapText="1"/>
    </xf>
    <xf borderId="44" fillId="2" fontId="4" numFmtId="0" xfId="0" applyAlignment="1" applyBorder="1" applyFont="1">
      <alignment horizontal="center" vertical="bottom"/>
    </xf>
    <xf borderId="13" fillId="2" fontId="5" numFmtId="164" xfId="0" applyAlignment="1" applyBorder="1" applyFont="1" applyNumberFormat="1">
      <alignment horizontal="right" shrinkToFit="0" vertical="bottom" wrapText="1"/>
    </xf>
    <xf borderId="13" fillId="2" fontId="17" numFmtId="164" xfId="0" applyAlignment="1" applyBorder="1" applyFont="1" applyNumberFormat="1">
      <alignment horizontal="right" shrinkToFit="0" vertical="bottom" wrapText="1"/>
    </xf>
    <xf borderId="13" fillId="2" fontId="5" numFmtId="164" xfId="0" applyAlignment="1" applyBorder="1" applyFont="1" applyNumberFormat="1">
      <alignment horizontal="right" readingOrder="0" shrinkToFit="0" vertical="bottom" wrapText="1"/>
    </xf>
    <xf borderId="11" fillId="13" fontId="4" numFmtId="0" xfId="0" applyAlignment="1" applyBorder="1" applyFont="1">
      <alignment horizontal="center" vertical="bottom"/>
    </xf>
    <xf borderId="15" fillId="13" fontId="5" numFmtId="0" xfId="0" applyAlignment="1" applyBorder="1" applyFont="1">
      <alignment shrinkToFit="0" vertical="bottom" wrapText="1"/>
    </xf>
    <xf borderId="15" fillId="13" fontId="5" numFmtId="164" xfId="0" applyAlignment="1" applyBorder="1" applyFont="1" applyNumberFormat="1">
      <alignment horizontal="right" shrinkToFit="0" vertical="bottom" wrapText="1"/>
    </xf>
    <xf borderId="16" fillId="13" fontId="17" numFmtId="164" xfId="0" applyAlignment="1" applyBorder="1" applyFont="1" applyNumberFormat="1">
      <alignment horizontal="right" shrinkToFit="0" vertical="bottom" wrapText="1"/>
    </xf>
    <xf borderId="17" fillId="2" fontId="6" numFmtId="164" xfId="0" applyAlignment="1" applyBorder="1" applyFont="1" applyNumberFormat="1">
      <alignment horizontal="right" shrinkToFit="0" vertical="bottom" wrapText="1"/>
    </xf>
    <xf borderId="22" fillId="0" fontId="19" numFmtId="164" xfId="0" applyAlignment="1" applyBorder="1" applyFont="1" applyNumberFormat="1">
      <alignment horizontal="right" shrinkToFit="0" vertical="bottom" wrapText="1"/>
    </xf>
    <xf borderId="0" fillId="2" fontId="17" numFmtId="0" xfId="0" applyAlignment="1" applyFont="1">
      <alignment vertical="bottom"/>
    </xf>
    <xf borderId="22" fillId="16" fontId="18" numFmtId="0" xfId="0" applyAlignment="1" applyBorder="1" applyFont="1">
      <alignment horizontal="center" readingOrder="0" shrinkToFit="0" vertical="bottom" wrapText="1"/>
    </xf>
    <xf borderId="22" fillId="8" fontId="4" numFmtId="0" xfId="0" applyAlignment="1" applyBorder="1" applyFont="1">
      <alignment horizontal="center" readingOrder="0" shrinkToFit="0" vertical="bottom" wrapText="1"/>
    </xf>
    <xf borderId="22" fillId="18" fontId="10" numFmtId="0" xfId="0" applyAlignment="1" applyBorder="1" applyFont="1">
      <alignment horizontal="center" shrinkToFit="0" vertical="bottom" wrapText="1"/>
    </xf>
    <xf borderId="22" fillId="18" fontId="20" numFmtId="0" xfId="0" applyAlignment="1" applyBorder="1" applyFont="1">
      <alignment horizontal="center" readingOrder="0" shrinkToFit="0" vertical="bottom" wrapText="1"/>
    </xf>
    <xf borderId="22" fillId="18" fontId="10" numFmtId="0" xfId="0" applyAlignment="1" applyBorder="1" applyFont="1">
      <alignment horizontal="center" readingOrder="0" shrinkToFit="0" vertical="bottom" wrapText="1"/>
    </xf>
    <xf borderId="22" fillId="8" fontId="10" numFmtId="0" xfId="0" applyAlignment="1" applyBorder="1" applyFont="1">
      <alignment horizontal="center" readingOrder="0" shrinkToFit="0" vertical="bottom" wrapText="1"/>
    </xf>
    <xf borderId="31" fillId="9" fontId="17" numFmtId="0" xfId="0" applyAlignment="1" applyBorder="1" applyFont="1">
      <alignment readingOrder="0" vertical="bottom"/>
    </xf>
    <xf borderId="31" fillId="21" fontId="14" numFmtId="0" xfId="0" applyAlignment="1" applyBorder="1" applyFont="1">
      <alignment readingOrder="0" vertical="bottom"/>
    </xf>
    <xf borderId="31" fillId="8" fontId="1" numFmtId="0" xfId="0" applyAlignment="1" applyBorder="1" applyFont="1">
      <alignment vertical="bottom"/>
    </xf>
    <xf borderId="35" fillId="2" fontId="17" numFmtId="164" xfId="0" applyAlignment="1" applyBorder="1" applyFont="1" applyNumberFormat="1">
      <alignment vertical="bottom"/>
    </xf>
    <xf borderId="35" fillId="8" fontId="1" numFmtId="164" xfId="0" applyAlignment="1" applyBorder="1" applyFont="1" applyNumberFormat="1">
      <alignment vertical="bottom"/>
    </xf>
    <xf borderId="37" fillId="0" fontId="5" numFmtId="0" xfId="0" applyAlignment="1" applyBorder="1" applyFont="1">
      <alignment readingOrder="0" shrinkToFit="0" vertical="bottom" wrapText="1"/>
    </xf>
    <xf borderId="38" fillId="0" fontId="4" numFmtId="164" xfId="0" applyAlignment="1" applyBorder="1" applyFont="1" applyNumberFormat="1">
      <alignment horizontal="right" readingOrder="0" shrinkToFit="0" vertical="bottom" wrapText="1"/>
    </xf>
    <xf borderId="14" fillId="2" fontId="17" numFmtId="164" xfId="0" applyAlignment="1" applyBorder="1" applyFont="1" applyNumberFormat="1">
      <alignment horizontal="right" shrinkToFit="0" vertical="bottom" wrapText="1"/>
    </xf>
    <xf borderId="39" fillId="18" fontId="5" numFmtId="164" xfId="0" applyAlignment="1" applyBorder="1" applyFont="1" applyNumberFormat="1">
      <alignment horizontal="right" readingOrder="0" shrinkToFit="0" vertical="bottom" wrapText="1"/>
    </xf>
    <xf borderId="40" fillId="18" fontId="5" numFmtId="164" xfId="0" applyAlignment="1" applyBorder="1" applyFont="1" applyNumberFormat="1">
      <alignment horizontal="right" readingOrder="0" shrinkToFit="0" vertical="bottom" wrapText="1"/>
    </xf>
    <xf borderId="42" fillId="0" fontId="5" numFmtId="164" xfId="0" applyAlignment="1" applyBorder="1" applyFont="1" applyNumberFormat="1">
      <alignment horizontal="right" shrinkToFit="0" vertical="bottom" wrapText="1"/>
    </xf>
    <xf borderId="39" fillId="18" fontId="1" numFmtId="164" xfId="0" applyAlignment="1" applyBorder="1" applyFont="1" applyNumberFormat="1">
      <alignment vertical="bottom"/>
    </xf>
    <xf borderId="43" fillId="18" fontId="1" numFmtId="164" xfId="0" applyAlignment="1" applyBorder="1" applyFont="1" applyNumberFormat="1">
      <alignment vertical="bottom"/>
    </xf>
    <xf borderId="41" fillId="0" fontId="5" numFmtId="0" xfId="0" applyAlignment="1" applyBorder="1" applyFont="1">
      <alignment readingOrder="0" shrinkToFit="0" vertical="bottom" wrapText="1"/>
    </xf>
    <xf borderId="14" fillId="2" fontId="17" numFmtId="164" xfId="0" applyAlignment="1" applyBorder="1" applyFont="1" applyNumberFormat="1">
      <alignment readingOrder="0" vertical="bottom"/>
    </xf>
    <xf borderId="46" fillId="0" fontId="5" numFmtId="164" xfId="0" applyAlignment="1" applyBorder="1" applyFont="1" applyNumberFormat="1">
      <alignment horizontal="right" shrinkToFit="0" vertical="bottom" wrapText="1"/>
    </xf>
    <xf borderId="17" fillId="2" fontId="17" numFmtId="164" xfId="0" applyAlignment="1" applyBorder="1" applyFont="1" applyNumberFormat="1">
      <alignment horizontal="right" shrinkToFit="0" vertical="bottom" wrapText="1"/>
    </xf>
    <xf borderId="49" fillId="8" fontId="1" numFmtId="164" xfId="0" applyAlignment="1" applyBorder="1" applyFont="1" applyNumberFormat="1">
      <alignment vertical="bottom"/>
    </xf>
    <xf borderId="28" fillId="0" fontId="18" numFmtId="164" xfId="0" applyAlignment="1" applyBorder="1" applyFont="1" applyNumberFormat="1">
      <alignment horizontal="right" shrinkToFit="0" vertical="bottom" wrapText="1"/>
    </xf>
    <xf borderId="22" fillId="8" fontId="4" numFmtId="164" xfId="0" applyAlignment="1" applyBorder="1" applyFont="1" applyNumberFormat="1">
      <alignment horizontal="right" shrinkToFit="0" vertical="bottom" wrapText="1"/>
    </xf>
    <xf borderId="28" fillId="2" fontId="4" numFmtId="164" xfId="0" applyAlignment="1" applyBorder="1" applyFont="1" applyNumberFormat="1">
      <alignment horizontal="right" shrinkToFit="0" vertical="bottom" wrapText="1"/>
    </xf>
    <xf borderId="50" fillId="2" fontId="4" numFmtId="164" xfId="0" applyAlignment="1" applyBorder="1" applyFont="1" applyNumberFormat="1">
      <alignment horizontal="right" shrinkToFit="0" vertical="bottom" wrapText="1"/>
    </xf>
    <xf borderId="22" fillId="2" fontId="5" numFmtId="164" xfId="0" applyAlignment="1" applyBorder="1" applyFont="1" applyNumberFormat="1">
      <alignment horizontal="right" shrinkToFit="0" vertical="bottom" wrapText="1"/>
    </xf>
    <xf borderId="0" fillId="0" fontId="17" numFmtId="0" xfId="0" applyAlignment="1" applyFont="1">
      <alignment vertical="bottom"/>
    </xf>
    <xf borderId="52" fillId="2" fontId="4" numFmtId="0" xfId="0" applyAlignment="1" applyBorder="1" applyFont="1">
      <alignment horizontal="center" readingOrder="0" shrinkToFit="0" vertical="bottom" wrapText="1"/>
    </xf>
    <xf borderId="56" fillId="18" fontId="10" numFmtId="0" xfId="0" applyAlignment="1" applyBorder="1" applyFont="1">
      <alignment horizontal="center" shrinkToFit="0" vertical="bottom" wrapText="1"/>
    </xf>
    <xf borderId="31" fillId="21" fontId="21" numFmtId="0" xfId="0" applyAlignment="1" applyBorder="1" applyFont="1">
      <alignment readingOrder="0" vertical="bottom"/>
    </xf>
    <xf borderId="52" fillId="8" fontId="10" numFmtId="0" xfId="0" applyAlignment="1" applyBorder="1" applyFont="1">
      <alignment horizontal="center" shrinkToFit="0" vertical="bottom" wrapText="1"/>
    </xf>
    <xf borderId="31" fillId="2" fontId="1" numFmtId="0" xfId="0" applyAlignment="1" applyBorder="1" applyFont="1">
      <alignment readingOrder="0" vertical="bottom"/>
    </xf>
    <xf borderId="47" fillId="18" fontId="1" numFmtId="0" xfId="0" applyAlignment="1" applyBorder="1" applyFont="1">
      <alignment vertical="bottom"/>
    </xf>
    <xf borderId="48" fillId="18" fontId="17" numFmtId="0" xfId="0" applyAlignment="1" applyBorder="1" applyFont="1">
      <alignment vertical="bottom"/>
    </xf>
    <xf borderId="48" fillId="8" fontId="1" numFmtId="0" xfId="0" applyAlignment="1" applyBorder="1" applyFont="1">
      <alignment vertical="bottom"/>
    </xf>
    <xf borderId="52" fillId="18" fontId="17" numFmtId="166" xfId="0" applyAlignment="1" applyBorder="1" applyFont="1" applyNumberFormat="1">
      <alignment vertical="bottom"/>
    </xf>
    <xf borderId="52" fillId="8" fontId="1" numFmtId="166" xfId="0" applyAlignment="1" applyBorder="1" applyFont="1" applyNumberFormat="1">
      <alignment vertical="bottom"/>
    </xf>
    <xf borderId="39" fillId="18" fontId="5" numFmtId="166" xfId="0" applyAlignment="1" applyBorder="1" applyFont="1" applyNumberFormat="1">
      <alignment horizontal="right" shrinkToFit="0" vertical="bottom" wrapText="1"/>
    </xf>
    <xf borderId="40" fillId="18" fontId="17" numFmtId="166" xfId="0" applyAlignment="1" applyBorder="1" applyFont="1" applyNumberFormat="1">
      <alignment horizontal="right" readingOrder="0" shrinkToFit="0" vertical="bottom" wrapText="1"/>
    </xf>
    <xf borderId="40" fillId="18" fontId="5" numFmtId="166" xfId="0" applyAlignment="1" applyBorder="1" applyFont="1" applyNumberFormat="1">
      <alignment horizontal="right" readingOrder="0" shrinkToFit="0" vertical="bottom" wrapText="1"/>
    </xf>
    <xf borderId="40" fillId="8" fontId="5" numFmtId="166" xfId="0" applyAlignment="1" applyBorder="1" applyFont="1" applyNumberFormat="1">
      <alignment horizontal="right" shrinkToFit="0" vertical="bottom" wrapText="1"/>
    </xf>
    <xf borderId="50" fillId="18" fontId="1" numFmtId="166" xfId="0" applyAlignment="1" applyBorder="1" applyFont="1" applyNumberFormat="1">
      <alignment vertical="bottom"/>
    </xf>
    <xf borderId="40" fillId="18" fontId="17" numFmtId="166" xfId="0" applyAlignment="1" applyBorder="1" applyFont="1" applyNumberFormat="1">
      <alignment horizontal="right" shrinkToFit="0" vertical="bottom" wrapText="1"/>
    </xf>
    <xf borderId="43" fillId="8" fontId="1" numFmtId="166" xfId="0" applyAlignment="1" applyBorder="1" applyFont="1" applyNumberFormat="1">
      <alignment vertical="bottom"/>
    </xf>
    <xf borderId="41" fillId="0" fontId="5" numFmtId="166" xfId="0" applyAlignment="1" applyBorder="1" applyFont="1" applyNumberFormat="1">
      <alignment horizontal="right" shrinkToFit="0" vertical="bottom" wrapText="1"/>
    </xf>
    <xf borderId="40" fillId="18" fontId="17" numFmtId="166" xfId="0" applyAlignment="1" applyBorder="1" applyFont="1" applyNumberFormat="1">
      <alignment vertical="bottom"/>
    </xf>
    <xf borderId="50" fillId="18" fontId="5" numFmtId="166" xfId="0" applyAlignment="1" applyBorder="1" applyFont="1" applyNumberFormat="1">
      <alignment horizontal="right" shrinkToFit="0" vertical="bottom" wrapText="1"/>
    </xf>
    <xf borderId="43" fillId="18" fontId="5" numFmtId="166" xfId="0" applyAlignment="1" applyBorder="1" applyFont="1" applyNumberFormat="1">
      <alignment horizontal="right" readingOrder="0" shrinkToFit="0" vertical="bottom" wrapText="1"/>
    </xf>
    <xf borderId="43" fillId="8" fontId="5" numFmtId="166" xfId="0" applyAlignment="1" applyBorder="1" applyFont="1" applyNumberFormat="1">
      <alignment horizontal="right" shrinkToFit="0" vertical="bottom" wrapText="1"/>
    </xf>
    <xf borderId="43" fillId="18" fontId="1" numFmtId="166" xfId="0" applyAlignment="1" applyBorder="1" applyFont="1" applyNumberFormat="1">
      <alignment readingOrder="0" vertical="bottom"/>
    </xf>
    <xf borderId="40" fillId="18" fontId="17" numFmtId="166" xfId="0" applyAlignment="1" applyBorder="1" applyFont="1" applyNumberFormat="1">
      <alignment readingOrder="0" vertical="bottom"/>
    </xf>
    <xf borderId="40" fillId="18" fontId="1" numFmtId="166" xfId="0" applyAlignment="1" applyBorder="1" applyFont="1" applyNumberFormat="1">
      <alignment readingOrder="0" vertical="bottom"/>
    </xf>
    <xf borderId="40" fillId="2" fontId="17" numFmtId="166" xfId="0" applyAlignment="1" applyBorder="1" applyFont="1" applyNumberFormat="1">
      <alignment readingOrder="0" vertical="bottom"/>
    </xf>
    <xf borderId="48" fillId="2" fontId="17" numFmtId="166" xfId="0" applyAlignment="1" applyBorder="1" applyFont="1" applyNumberFormat="1">
      <alignment vertical="bottom"/>
    </xf>
    <xf borderId="49" fillId="8" fontId="1" numFmtId="166" xfId="0" applyAlignment="1" applyBorder="1" applyFont="1" applyNumberFormat="1">
      <alignment vertical="bottom"/>
    </xf>
    <xf borderId="22" fillId="2" fontId="18" numFmtId="166" xfId="0" applyAlignment="1" applyBorder="1" applyFont="1" applyNumberFormat="1">
      <alignment horizontal="right" shrinkToFit="0" vertical="bottom" wrapText="1"/>
    </xf>
    <xf borderId="22" fillId="8" fontId="4" numFmtId="166" xfId="0" applyAlignment="1" applyBorder="1" applyFont="1" applyNumberFormat="1">
      <alignment horizontal="right" shrinkToFit="0" vertical="bottom" wrapText="1"/>
    </xf>
    <xf borderId="22" fillId="6" fontId="4" numFmtId="0" xfId="0" applyAlignment="1" applyBorder="1" applyFont="1">
      <alignment horizontal="center" vertical="bottom"/>
    </xf>
    <xf borderId="78" fillId="2" fontId="4" numFmtId="0" xfId="0" applyAlignment="1" applyBorder="1" applyFont="1">
      <alignment horizontal="center" shrinkToFit="0" vertical="bottom" wrapText="1"/>
    </xf>
    <xf borderId="22" fillId="8" fontId="10" numFmtId="0" xfId="0" applyAlignment="1" applyBorder="1" applyFont="1">
      <alignment horizontal="center" shrinkToFit="0" vertical="bottom" wrapText="1"/>
    </xf>
    <xf borderId="22" fillId="18" fontId="1" numFmtId="0" xfId="0" applyAlignment="1" applyBorder="1" applyFont="1">
      <alignment vertical="bottom"/>
    </xf>
    <xf borderId="66" fillId="18" fontId="1" numFmtId="0" xfId="0" applyAlignment="1" applyBorder="1" applyFont="1">
      <alignment vertical="bottom"/>
    </xf>
    <xf borderId="31" fillId="2" fontId="17" numFmtId="0" xfId="0" applyAlignment="1" applyBorder="1" applyFont="1">
      <alignment vertical="bottom"/>
    </xf>
    <xf borderId="1" fillId="8" fontId="1" numFmtId="0" xfId="0" applyAlignment="1" applyBorder="1" applyFont="1">
      <alignment vertical="bottom"/>
    </xf>
    <xf borderId="34" fillId="2" fontId="17" numFmtId="0" xfId="0" applyAlignment="1" applyBorder="1" applyFont="1">
      <alignment vertical="bottom"/>
    </xf>
    <xf borderId="67" fillId="8" fontId="1" numFmtId="0" xfId="0" applyAlignment="1" applyBorder="1" applyFont="1">
      <alignment vertical="bottom"/>
    </xf>
    <xf borderId="69" fillId="2" fontId="5" numFmtId="0" xfId="0" applyAlignment="1" applyBorder="1" applyFont="1">
      <alignment readingOrder="0" shrinkToFit="0" vertical="bottom" wrapText="1"/>
    </xf>
    <xf borderId="40" fillId="2" fontId="17" numFmtId="164" xfId="0" applyAlignment="1" applyBorder="1" applyFont="1" applyNumberFormat="1">
      <alignment horizontal="right" readingOrder="0" shrinkToFit="0" vertical="bottom" wrapText="1"/>
    </xf>
    <xf borderId="40" fillId="8" fontId="5" numFmtId="164" xfId="0" applyAlignment="1" applyBorder="1" applyFont="1" applyNumberFormat="1">
      <alignment horizontal="right" shrinkToFit="0" vertical="bottom" wrapText="1"/>
    </xf>
    <xf borderId="28" fillId="2" fontId="5" numFmtId="0" xfId="0" applyAlignment="1" applyBorder="1" applyFont="1">
      <alignment readingOrder="0" shrinkToFit="0" vertical="bottom" wrapText="1"/>
    </xf>
    <xf borderId="94" fillId="2" fontId="5" numFmtId="164" xfId="0" applyAlignment="1" applyBorder="1" applyFont="1" applyNumberFormat="1">
      <alignment horizontal="right" readingOrder="0" shrinkToFit="0" vertical="bottom" wrapText="1"/>
    </xf>
    <xf borderId="40" fillId="18" fontId="5" numFmtId="164" xfId="0" applyAlignment="1" applyBorder="1" applyFont="1" applyNumberFormat="1">
      <alignment horizontal="right" shrinkToFit="0" vertical="bottom" wrapText="1"/>
    </xf>
    <xf borderId="40" fillId="8" fontId="1" numFmtId="164" xfId="0" applyAlignment="1" applyBorder="1" applyFont="1" applyNumberFormat="1">
      <alignment vertical="bottom"/>
    </xf>
    <xf borderId="20" fillId="2" fontId="5" numFmtId="0" xfId="0" applyAlignment="1" applyBorder="1" applyFont="1">
      <alignment shrinkToFit="0" vertical="bottom" wrapText="1"/>
    </xf>
    <xf borderId="54" fillId="2" fontId="5" numFmtId="164" xfId="0" applyAlignment="1" applyBorder="1" applyFont="1" applyNumberFormat="1">
      <alignment horizontal="right" shrinkToFit="0" vertical="bottom" wrapText="1"/>
    </xf>
    <xf borderId="50" fillId="2" fontId="5" numFmtId="164" xfId="0" applyAlignment="1" applyBorder="1" applyFont="1" applyNumberFormat="1">
      <alignment horizontal="right" shrinkToFit="0" vertical="bottom" wrapText="1"/>
    </xf>
    <xf borderId="43" fillId="18" fontId="5" numFmtId="164" xfId="0" applyAlignment="1" applyBorder="1" applyFont="1" applyNumberFormat="1">
      <alignment horizontal="right" readingOrder="0" shrinkToFit="0" vertical="bottom" wrapText="1"/>
    </xf>
    <xf borderId="57" fillId="2" fontId="5" numFmtId="164" xfId="0" applyAlignment="1" applyBorder="1" applyFont="1" applyNumberFormat="1">
      <alignment horizontal="right" readingOrder="0" shrinkToFit="0" vertical="bottom" wrapText="1"/>
    </xf>
    <xf borderId="50" fillId="20" fontId="5" numFmtId="164" xfId="0" applyAlignment="1" applyBorder="1" applyFont="1" applyNumberFormat="1">
      <alignment horizontal="right" shrinkToFit="0" vertical="bottom" wrapText="1"/>
    </xf>
    <xf borderId="40" fillId="20" fontId="17" numFmtId="164" xfId="0" applyAlignment="1" applyBorder="1" applyFont="1" applyNumberFormat="1">
      <alignment horizontal="right" readingOrder="0" shrinkToFit="0" vertical="bottom" wrapText="1"/>
    </xf>
    <xf borderId="40" fillId="20" fontId="5" numFmtId="164" xfId="0" applyAlignment="1" applyBorder="1" applyFont="1" applyNumberFormat="1">
      <alignment horizontal="right" readingOrder="0" shrinkToFit="0" vertical="bottom" wrapText="1"/>
    </xf>
    <xf borderId="43" fillId="28" fontId="5" numFmtId="164" xfId="0" applyAlignment="1" applyBorder="1" applyFill="1" applyFont="1" applyNumberFormat="1">
      <alignment horizontal="right" readingOrder="0" shrinkToFit="0" vertical="bottom" wrapText="1"/>
    </xf>
    <xf borderId="40" fillId="20" fontId="1" numFmtId="164" xfId="0" applyAlignment="1" applyBorder="1" applyFont="1" applyNumberFormat="1">
      <alignment vertical="bottom"/>
    </xf>
    <xf borderId="41" fillId="20" fontId="7" numFmtId="164" xfId="0" applyAlignment="1" applyBorder="1" applyFont="1" applyNumberFormat="1">
      <alignment horizontal="right" shrinkToFit="0" vertical="bottom" wrapText="1"/>
    </xf>
    <xf borderId="43" fillId="28" fontId="1" numFmtId="164" xfId="0" applyAlignment="1" applyBorder="1" applyFont="1" applyNumberFormat="1">
      <alignment readingOrder="0" vertical="bottom"/>
    </xf>
    <xf borderId="40" fillId="20" fontId="1" numFmtId="164" xfId="0" applyAlignment="1" applyBorder="1" applyFont="1" applyNumberFormat="1">
      <alignment readingOrder="0" vertical="bottom"/>
    </xf>
    <xf borderId="43" fillId="18" fontId="1" numFmtId="164" xfId="0" applyAlignment="1" applyBorder="1" applyFont="1" applyNumberFormat="1">
      <alignment readingOrder="0" vertical="bottom"/>
    </xf>
    <xf borderId="45" fillId="2" fontId="5" numFmtId="164" xfId="0" applyAlignment="1" applyBorder="1" applyFont="1" applyNumberFormat="1">
      <alignment horizontal="right" shrinkToFit="0" vertical="bottom" wrapText="1"/>
    </xf>
    <xf borderId="44" fillId="2" fontId="5" numFmtId="0" xfId="0" applyAlignment="1" applyBorder="1" applyFont="1">
      <alignment readingOrder="0" shrinkToFit="0" vertical="bottom" wrapText="1"/>
    </xf>
    <xf borderId="36" fillId="2" fontId="17" numFmtId="164" xfId="0" applyAlignment="1" applyBorder="1" applyFont="1" applyNumberFormat="1">
      <alignment horizontal="right" shrinkToFit="0" vertical="bottom" wrapText="1"/>
    </xf>
    <xf borderId="36" fillId="8" fontId="5" numFmtId="164" xfId="0" applyAlignment="1" applyBorder="1" applyFont="1" applyNumberFormat="1">
      <alignment horizontal="right" shrinkToFit="0" vertical="bottom" wrapText="1"/>
    </xf>
    <xf borderId="25" fillId="16" fontId="4" numFmtId="0" xfId="0" applyAlignment="1" applyBorder="1" applyFont="1">
      <alignment horizontal="center" readingOrder="0" shrinkToFit="0" vertical="bottom" wrapText="1"/>
    </xf>
    <xf borderId="36" fillId="16" fontId="18" numFmtId="0" xfId="0" applyAlignment="1" applyBorder="1" applyFont="1">
      <alignment horizontal="center" readingOrder="0" shrinkToFit="0" vertical="bottom" wrapText="1"/>
    </xf>
    <xf borderId="78" fillId="0" fontId="4" numFmtId="0" xfId="0" applyAlignment="1" applyBorder="1" applyFont="1">
      <alignment horizontal="center" shrinkToFit="0" vertical="bottom" wrapText="1"/>
    </xf>
    <xf borderId="73" fillId="0" fontId="4" numFmtId="0" xfId="0" applyAlignment="1" applyBorder="1" applyFont="1">
      <alignment horizontal="center" shrinkToFit="0" vertical="bottom" wrapText="1"/>
    </xf>
    <xf borderId="67" fillId="18" fontId="10" numFmtId="0" xfId="0" applyAlignment="1" applyBorder="1" applyFont="1">
      <alignment horizontal="center" shrinkToFit="0" vertical="bottom" wrapText="1"/>
    </xf>
    <xf borderId="75" fillId="8" fontId="10" numFmtId="0" xfId="0" applyAlignment="1" applyBorder="1" applyFont="1">
      <alignment horizontal="center" shrinkToFit="0" vertical="bottom" wrapText="1"/>
    </xf>
    <xf borderId="75" fillId="18" fontId="10" numFmtId="0" xfId="0" applyAlignment="1" applyBorder="1" applyFont="1">
      <alignment horizontal="center" shrinkToFit="0" vertical="bottom" wrapText="1"/>
    </xf>
    <xf borderId="75" fillId="2" fontId="1" numFmtId="0" xfId="0" applyAlignment="1" applyBorder="1" applyFont="1">
      <alignment vertical="bottom"/>
    </xf>
    <xf borderId="36" fillId="2" fontId="17" numFmtId="0" xfId="0" applyAlignment="1" applyBorder="1" applyFont="1">
      <alignment vertical="bottom"/>
    </xf>
    <xf borderId="19" fillId="8" fontId="1" numFmtId="0" xfId="0" applyAlignment="1" applyBorder="1" applyFont="1">
      <alignment vertical="bottom"/>
    </xf>
    <xf borderId="37" fillId="0" fontId="5" numFmtId="164" xfId="0" applyAlignment="1" applyBorder="1" applyFont="1" applyNumberFormat="1">
      <alignment horizontal="right" shrinkToFit="0" vertical="bottom" wrapText="1"/>
    </xf>
    <xf borderId="40" fillId="2" fontId="17" numFmtId="166" xfId="0" applyAlignment="1" applyBorder="1" applyFont="1" applyNumberFormat="1">
      <alignment vertical="bottom"/>
    </xf>
    <xf borderId="40" fillId="0" fontId="1" numFmtId="165" xfId="0" applyAlignment="1" applyBorder="1" applyFont="1" applyNumberFormat="1">
      <alignment readingOrder="0" vertical="bottom"/>
    </xf>
    <xf borderId="40" fillId="8" fontId="1" numFmtId="0" xfId="0" applyAlignment="1" applyBorder="1" applyFont="1">
      <alignment vertical="bottom"/>
    </xf>
    <xf borderId="43" fillId="2" fontId="17" numFmtId="166" xfId="0" applyAlignment="1" applyBorder="1" applyFont="1" applyNumberFormat="1">
      <alignment vertical="bottom"/>
    </xf>
    <xf borderId="43" fillId="0" fontId="1" numFmtId="165" xfId="0" applyAlignment="1" applyBorder="1" applyFont="1" applyNumberFormat="1">
      <alignment readingOrder="0" vertical="bottom"/>
    </xf>
    <xf borderId="43" fillId="8" fontId="1" numFmtId="0" xfId="0" applyAlignment="1" applyBorder="1" applyFont="1">
      <alignment vertical="bottom"/>
    </xf>
    <xf borderId="41" fillId="0" fontId="5" numFmtId="164" xfId="0" applyAlignment="1" applyBorder="1" applyFont="1" applyNumberFormat="1">
      <alignment horizontal="right" shrinkToFit="0" vertical="bottom" wrapText="1"/>
    </xf>
    <xf borderId="43" fillId="2" fontId="17" numFmtId="166" xfId="0" applyAlignment="1" applyBorder="1" applyFont="1" applyNumberFormat="1">
      <alignment horizontal="right" readingOrder="0" shrinkToFit="0" vertical="bottom" wrapText="1"/>
    </xf>
    <xf borderId="43" fillId="2" fontId="17" numFmtId="166" xfId="0" applyAlignment="1" applyBorder="1" applyFont="1" applyNumberFormat="1">
      <alignment horizontal="right" shrinkToFit="0" vertical="bottom" wrapText="1"/>
    </xf>
    <xf borderId="36" fillId="0" fontId="4" numFmtId="164" xfId="0" applyAlignment="1" applyBorder="1" applyFont="1" applyNumberFormat="1">
      <alignment horizontal="right" shrinkToFit="0" vertical="bottom" wrapText="1"/>
    </xf>
    <xf borderId="22" fillId="8" fontId="1" numFmtId="164" xfId="0" applyAlignment="1" applyBorder="1" applyFont="1" applyNumberFormat="1">
      <alignment vertical="bottom"/>
    </xf>
    <xf borderId="0" fillId="0" fontId="17" numFmtId="4" xfId="0" applyAlignment="1" applyFont="1" applyNumberFormat="1">
      <alignment vertical="bottom"/>
    </xf>
    <xf borderId="22" fillId="8" fontId="5" numFmtId="0" xfId="0" applyAlignment="1" applyBorder="1" applyFont="1">
      <alignment horizontal="center" vertical="bottom"/>
    </xf>
    <xf borderId="22" fillId="0" fontId="5" numFmtId="0" xfId="0" applyAlignment="1" applyBorder="1" applyFont="1">
      <alignment horizontal="center" readingOrder="0" shrinkToFit="0" vertical="bottom" wrapText="1"/>
    </xf>
    <xf borderId="22" fillId="0" fontId="17" numFmtId="0" xfId="0" applyAlignment="1" applyBorder="1" applyFont="1">
      <alignment horizontal="center" shrinkToFit="0" vertical="bottom" wrapText="1"/>
    </xf>
    <xf borderId="28" fillId="0" fontId="5" numFmtId="0" xfId="0" applyAlignment="1" applyBorder="1" applyFont="1">
      <alignment horizontal="center" shrinkToFit="0" vertical="bottom" wrapText="1"/>
    </xf>
    <xf borderId="63" fillId="0" fontId="5" numFmtId="0" xfId="0" applyAlignment="1" applyBorder="1" applyFont="1">
      <alignment horizontal="center" shrinkToFit="0" vertical="bottom" wrapText="1"/>
    </xf>
    <xf borderId="9" fillId="2" fontId="17" numFmtId="0" xfId="0" applyAlignment="1" applyBorder="1" applyFont="1">
      <alignment readingOrder="0" shrinkToFit="0" vertical="bottom" wrapText="1"/>
    </xf>
    <xf borderId="10" fillId="2" fontId="1" numFmtId="0" xfId="0" applyAlignment="1" applyBorder="1" applyFont="1">
      <alignment vertical="bottom"/>
    </xf>
    <xf borderId="10" fillId="2" fontId="1" numFmtId="0" xfId="0" applyAlignment="1" applyBorder="1" applyFont="1">
      <alignment readingOrder="0" vertical="bottom"/>
    </xf>
    <xf borderId="12" fillId="2" fontId="1" numFmtId="4" xfId="0" applyAlignment="1" applyBorder="1" applyFont="1" applyNumberFormat="1">
      <alignment vertical="bottom"/>
    </xf>
    <xf borderId="12" fillId="2" fontId="17" numFmtId="0" xfId="0" applyAlignment="1" applyBorder="1" applyFont="1">
      <alignment readingOrder="0" shrinkToFit="0" vertical="bottom" wrapText="1"/>
    </xf>
    <xf borderId="14" fillId="2" fontId="5" numFmtId="0" xfId="0" applyAlignment="1" applyBorder="1" applyFont="1">
      <alignment vertical="bottom"/>
    </xf>
    <xf borderId="14" fillId="2" fontId="1" numFmtId="4" xfId="0" applyAlignment="1" applyBorder="1" applyFont="1" applyNumberFormat="1">
      <alignment vertical="bottom"/>
    </xf>
    <xf borderId="14" fillId="2" fontId="17" numFmtId="0" xfId="0" applyAlignment="1" applyBorder="1" applyFont="1">
      <alignment vertical="bottom"/>
    </xf>
    <xf borderId="69" fillId="2" fontId="5" numFmtId="0" xfId="0" applyAlignment="1" applyBorder="1" applyFont="1">
      <alignment vertical="bottom"/>
    </xf>
    <xf borderId="12" fillId="2" fontId="17" numFmtId="0" xfId="0" applyAlignment="1" applyBorder="1" applyFont="1">
      <alignment vertical="bottom"/>
    </xf>
    <xf borderId="5" fillId="2" fontId="17" numFmtId="0" xfId="0" applyAlignment="1" applyBorder="1" applyFont="1">
      <alignment vertical="bottom"/>
    </xf>
    <xf borderId="65" fillId="0" fontId="17" numFmtId="0" xfId="0" applyAlignment="1" applyBorder="1" applyFont="1">
      <alignment vertical="bottom"/>
    </xf>
    <xf borderId="22" fillId="9" fontId="4" numFmtId="0" xfId="0" applyAlignment="1" applyBorder="1" applyFont="1">
      <alignment horizontal="center" vertical="bottom"/>
    </xf>
    <xf borderId="31" fillId="0" fontId="17" numFmtId="0" xfId="0" applyAlignment="1" applyBorder="1" applyFont="1">
      <alignment horizontal="center" shrinkToFit="0" vertical="bottom" wrapText="1"/>
    </xf>
    <xf borderId="22" fillId="0" fontId="1" numFmtId="0" xfId="0" applyAlignment="1" applyBorder="1" applyFont="1">
      <alignment readingOrder="0" vertical="bottom"/>
    </xf>
    <xf borderId="22" fillId="0" fontId="5" numFmtId="0" xfId="0" applyAlignment="1" applyBorder="1" applyFont="1">
      <alignment horizontal="center" vertical="bottom"/>
    </xf>
    <xf borderId="20" fillId="2" fontId="5" numFmtId="0" xfId="0" applyAlignment="1" applyBorder="1" applyFont="1">
      <alignment readingOrder="0" shrinkToFit="0" vertical="bottom" wrapText="1"/>
    </xf>
    <xf borderId="1" fillId="2" fontId="17" numFmtId="0" xfId="0" applyAlignment="1" applyBorder="1" applyFont="1">
      <alignment readingOrder="0" shrinkToFit="0" vertical="bottom" wrapText="1"/>
    </xf>
    <xf borderId="31" fillId="2" fontId="1" numFmtId="165" xfId="0" applyAlignment="1" applyBorder="1" applyFont="1" applyNumberFormat="1">
      <alignment readingOrder="0" vertical="bottom"/>
    </xf>
    <xf borderId="10" fillId="2" fontId="17" numFmtId="0" xfId="0" applyAlignment="1" applyBorder="1" applyFont="1">
      <alignment readingOrder="0" shrinkToFit="0" vertical="bottom" wrapText="1"/>
    </xf>
    <xf borderId="9" fillId="2" fontId="1" numFmtId="165" xfId="0" applyAlignment="1" applyBorder="1" applyFont="1" applyNumberFormat="1">
      <alignment readingOrder="0" vertical="bottom"/>
    </xf>
    <xf borderId="69" fillId="2" fontId="5" numFmtId="0" xfId="0" applyAlignment="1" applyBorder="1" applyFont="1">
      <alignment readingOrder="0" vertical="bottom"/>
    </xf>
    <xf borderId="14" fillId="2" fontId="5" numFmtId="165" xfId="0" applyAlignment="1" applyBorder="1" applyFont="1" applyNumberFormat="1">
      <alignment horizontal="right" readingOrder="0" shrinkToFit="0" vertical="bottom" wrapText="1"/>
    </xf>
    <xf borderId="69" fillId="2" fontId="17" numFmtId="0" xfId="0" applyAlignment="1" applyBorder="1" applyFont="1">
      <alignment readingOrder="0" shrinkToFit="0" vertical="bottom" wrapText="1"/>
    </xf>
    <xf borderId="14" fillId="2" fontId="12" numFmtId="165" xfId="0" applyAlignment="1" applyBorder="1" applyFont="1" applyNumberFormat="1">
      <alignment horizontal="right" readingOrder="0" vertical="bottom"/>
    </xf>
    <xf borderId="13" fillId="2" fontId="17" numFmtId="0" xfId="0" applyAlignment="1" applyBorder="1" applyFont="1">
      <alignment readingOrder="0" shrinkToFit="0" vertical="bottom" wrapText="1"/>
    </xf>
    <xf borderId="14" fillId="2" fontId="1" numFmtId="164" xfId="0" applyAlignment="1" applyBorder="1" applyFont="1" applyNumberFormat="1">
      <alignment readingOrder="0" vertical="bottom"/>
    </xf>
    <xf borderId="79" fillId="2" fontId="5" numFmtId="0" xfId="0" applyAlignment="1" applyBorder="1" applyFont="1">
      <alignment readingOrder="0" vertical="bottom"/>
    </xf>
    <xf borderId="12" fillId="2" fontId="1" numFmtId="165" xfId="0" applyAlignment="1" applyBorder="1" applyFont="1" applyNumberFormat="1">
      <alignment readingOrder="0" vertical="bottom"/>
    </xf>
    <xf borderId="82" fillId="2" fontId="5" numFmtId="0" xfId="0" applyAlignment="1" applyBorder="1" applyFont="1">
      <alignment shrinkToFit="0" vertical="bottom" wrapText="1"/>
    </xf>
    <xf borderId="13" fillId="2" fontId="17" numFmtId="0" xfId="0" applyAlignment="1" applyBorder="1" applyFont="1">
      <alignment shrinkToFit="0" vertical="bottom" wrapText="1"/>
    </xf>
    <xf borderId="6" fillId="2" fontId="17" numFmtId="0" xfId="0" applyAlignment="1" applyBorder="1" applyFont="1">
      <alignment shrinkToFit="0" vertical="bottom" wrapText="1"/>
    </xf>
    <xf borderId="22" fillId="0" fontId="18" numFmtId="4" xfId="0" applyAlignment="1" applyBorder="1" applyFont="1" applyNumberFormat="1">
      <alignment horizontal="right" shrinkToFit="0" vertical="bottom" wrapText="1"/>
    </xf>
    <xf borderId="22" fillId="10" fontId="4" numFmtId="0" xfId="0" applyAlignment="1" applyBorder="1" applyFont="1">
      <alignment horizontal="center" vertical="bottom"/>
    </xf>
    <xf borderId="31" fillId="0" fontId="5" numFmtId="0" xfId="0" applyAlignment="1" applyBorder="1" applyFont="1">
      <alignment horizontal="center" readingOrder="0" shrinkToFit="0" vertical="bottom" wrapText="1"/>
    </xf>
    <xf borderId="0" fillId="2" fontId="17" numFmtId="0" xfId="0" applyAlignment="1" applyFont="1">
      <alignment readingOrder="0" vertical="bottom"/>
    </xf>
    <xf borderId="63" fillId="2" fontId="5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9" fillId="0" fontId="1" numFmtId="0" xfId="0" applyAlignment="1" applyBorder="1" applyFont="1">
      <alignment readingOrder="0" vertical="bottom"/>
    </xf>
    <xf borderId="9" fillId="2" fontId="1" numFmtId="4" xfId="0" applyAlignment="1" applyBorder="1" applyFont="1" applyNumberFormat="1">
      <alignment vertical="bottom"/>
    </xf>
    <xf borderId="10" fillId="2" fontId="17" numFmtId="165" xfId="0" applyAlignment="1" applyBorder="1" applyFont="1" applyNumberFormat="1">
      <alignment horizontal="right" readingOrder="0" shrinkToFit="0" vertical="bottom" wrapText="1"/>
    </xf>
    <xf borderId="14" fillId="2" fontId="1" numFmtId="165" xfId="0" applyAlignment="1" applyBorder="1" applyFont="1" applyNumberFormat="1">
      <alignment vertical="bottom"/>
    </xf>
    <xf borderId="88" fillId="0" fontId="1" numFmtId="165" xfId="0" applyAlignment="1" applyBorder="1" applyFont="1" applyNumberFormat="1">
      <alignment vertical="bottom"/>
    </xf>
    <xf borderId="14" fillId="2" fontId="5" numFmtId="0" xfId="0" applyAlignment="1" applyBorder="1" applyFont="1">
      <alignment readingOrder="0" shrinkToFit="0" vertical="bottom" wrapText="1"/>
    </xf>
    <xf borderId="14" fillId="0" fontId="1" numFmtId="0" xfId="0" applyAlignment="1" applyBorder="1" applyFont="1">
      <alignment readingOrder="0" vertical="bottom"/>
    </xf>
    <xf borderId="69" fillId="2" fontId="17" numFmtId="165" xfId="0" applyAlignment="1" applyBorder="1" applyFont="1" applyNumberFormat="1">
      <alignment horizontal="right" readingOrder="0" shrinkToFit="0" vertical="bottom" wrapText="1"/>
    </xf>
    <xf borderId="14" fillId="2" fontId="5" numFmtId="0" xfId="0" applyAlignment="1" applyBorder="1" applyFont="1">
      <alignment shrinkToFit="0" vertical="bottom" wrapText="1"/>
    </xf>
    <xf borderId="80" fillId="0" fontId="1" numFmtId="165" xfId="0" applyAlignment="1" applyBorder="1" applyFont="1" applyNumberFormat="1">
      <alignment vertical="bottom"/>
    </xf>
    <xf borderId="12" fillId="0" fontId="1" numFmtId="0" xfId="0" applyAlignment="1" applyBorder="1" applyFont="1">
      <alignment readingOrder="0" vertical="bottom"/>
    </xf>
    <xf borderId="13" fillId="2" fontId="17" numFmtId="165" xfId="0" applyAlignment="1" applyBorder="1" applyFont="1" applyNumberFormat="1">
      <alignment horizontal="right" readingOrder="0" shrinkToFit="0" vertical="bottom" wrapText="1"/>
    </xf>
    <xf borderId="87" fillId="0" fontId="1" numFmtId="165" xfId="0" applyAlignment="1" applyBorder="1" applyFont="1" applyNumberFormat="1">
      <alignment vertical="bottom"/>
    </xf>
    <xf borderId="43" fillId="2" fontId="1" numFmtId="0" xfId="0" applyAlignment="1" applyBorder="1" applyFont="1">
      <alignment readingOrder="0" vertical="bottom"/>
    </xf>
    <xf borderId="43" fillId="2" fontId="1" numFmtId="4" xfId="0" applyAlignment="1" applyBorder="1" applyFont="1" applyNumberFormat="1">
      <alignment readingOrder="0" vertical="bottom"/>
    </xf>
    <xf borderId="43" fillId="2" fontId="17" numFmtId="165" xfId="0" applyAlignment="1" applyBorder="1" applyFont="1" applyNumberFormat="1">
      <alignment horizontal="right" readingOrder="0" shrinkToFit="0" vertical="bottom" wrapText="1"/>
    </xf>
    <xf borderId="9" fillId="2" fontId="5" numFmtId="0" xfId="0" applyAlignment="1" applyBorder="1" applyFont="1">
      <alignment horizontal="center" readingOrder="0" vertical="bottom"/>
    </xf>
    <xf borderId="43" fillId="0" fontId="1" numFmtId="0" xfId="0" applyAlignment="1" applyBorder="1" applyFont="1">
      <alignment readingOrder="0" vertical="bottom"/>
    </xf>
    <xf borderId="43" fillId="2" fontId="1" numFmtId="4" xfId="0" applyAlignment="1" applyBorder="1" applyFont="1" applyNumberFormat="1">
      <alignment vertical="bottom"/>
    </xf>
    <xf borderId="43" fillId="0" fontId="5" numFmtId="0" xfId="0" applyAlignment="1" applyBorder="1" applyFont="1">
      <alignment readingOrder="0" shrinkToFit="0" vertical="bottom" wrapText="1"/>
    </xf>
    <xf borderId="78" fillId="0" fontId="1" numFmtId="165" xfId="0" applyAlignment="1" applyBorder="1" applyFont="1" applyNumberFormat="1">
      <alignment vertical="bottom"/>
    </xf>
    <xf borderId="43" fillId="0" fontId="5" numFmtId="0" xfId="0" applyAlignment="1" applyBorder="1" applyFont="1">
      <alignment shrinkToFit="0" vertical="bottom" wrapText="1"/>
    </xf>
    <xf borderId="95" fillId="2" fontId="5" numFmtId="0" xfId="0" applyAlignment="1" applyBorder="1" applyFont="1">
      <alignment shrinkToFit="0" vertical="bottom" wrapText="1"/>
    </xf>
    <xf borderId="64" fillId="0" fontId="1" numFmtId="165" xfId="0" applyAlignment="1" applyBorder="1" applyFont="1" applyNumberFormat="1">
      <alignment vertical="bottom"/>
    </xf>
    <xf borderId="65" fillId="2" fontId="18" numFmtId="4" xfId="0" applyAlignment="1" applyBorder="1" applyFont="1" applyNumberFormat="1">
      <alignment horizontal="right" shrinkToFit="0" vertical="bottom" wrapText="1"/>
    </xf>
    <xf borderId="22" fillId="11" fontId="4" numFmtId="0" xfId="0" applyAlignment="1" applyBorder="1" applyFont="1">
      <alignment horizontal="center" vertical="bottom"/>
    </xf>
    <xf borderId="22" fillId="0" fontId="1" numFmtId="0" xfId="0" applyBorder="1" applyFont="1"/>
    <xf borderId="63" fillId="0" fontId="4" numFmtId="0" xfId="0" applyAlignment="1" applyBorder="1" applyFont="1">
      <alignment horizontal="center"/>
    </xf>
    <xf borderId="9" fillId="2" fontId="17" numFmtId="0" xfId="0" applyAlignment="1" applyBorder="1" applyFont="1">
      <alignment vertical="bottom"/>
    </xf>
    <xf borderId="12" fillId="2" fontId="17" numFmtId="0" xfId="0" applyAlignment="1" applyBorder="1" applyFont="1">
      <alignment shrinkToFit="0" vertical="bottom" wrapText="1"/>
    </xf>
    <xf borderId="12" fillId="0" fontId="17" numFmtId="0" xfId="0" applyAlignment="1" applyBorder="1" applyFont="1">
      <alignment vertical="bottom"/>
    </xf>
    <xf borderId="17" fillId="0" fontId="17" numFmtId="0" xfId="0" applyAlignment="1" applyBorder="1" applyFont="1">
      <alignment vertical="bottom"/>
    </xf>
    <xf borderId="28" fillId="12" fontId="4" numFmtId="0" xfId="0" applyAlignment="1" applyBorder="1" applyFont="1">
      <alignment horizontal="center" vertical="bottom"/>
    </xf>
    <xf borderId="59" fillId="12" fontId="4" numFmtId="0" xfId="0" applyAlignment="1" applyBorder="1" applyFont="1">
      <alignment shrinkToFit="0" vertical="bottom" wrapText="1"/>
    </xf>
    <xf borderId="22" fillId="2" fontId="5" numFmtId="0" xfId="0" applyAlignment="1" applyBorder="1" applyFont="1">
      <alignment shrinkToFit="0" vertical="bottom" wrapText="1"/>
    </xf>
    <xf borderId="22" fillId="2" fontId="17" numFmtId="0" xfId="0" applyAlignment="1" applyBorder="1" applyFont="1">
      <alignment vertical="bottom"/>
    </xf>
    <xf borderId="14" fillId="2" fontId="5" numFmtId="165" xfId="0" applyAlignment="1" applyBorder="1" applyFont="1" applyNumberFormat="1">
      <alignment horizontal="right" shrinkToFit="0" vertical="bottom" wrapText="1"/>
    </xf>
    <xf borderId="12" fillId="2" fontId="5" numFmtId="165" xfId="0" applyAlignment="1" applyBorder="1" applyFont="1" applyNumberFormat="1">
      <alignment horizontal="right" shrinkToFit="0" vertical="bottom" wrapText="1"/>
    </xf>
    <xf borderId="12" fillId="2" fontId="1" numFmtId="165" xfId="0" applyAlignment="1" applyBorder="1" applyFont="1" applyNumberFormat="1">
      <alignment vertical="bottom"/>
    </xf>
    <xf borderId="5" fillId="0" fontId="1" numFmtId="165" xfId="0" applyAlignment="1" applyBorder="1" applyFont="1" applyNumberFormat="1">
      <alignment vertical="bottom"/>
    </xf>
    <xf borderId="5" fillId="0" fontId="17" numFmtId="0" xfId="0" applyAlignment="1" applyBorder="1" applyFont="1">
      <alignment vertical="bottom"/>
    </xf>
    <xf borderId="65" fillId="0" fontId="4" numFmtId="165" xfId="0" applyAlignment="1" applyBorder="1" applyFont="1" applyNumberFormat="1">
      <alignment horizontal="right" shrinkToFit="0" vertical="bottom" wrapText="1"/>
    </xf>
    <xf borderId="22" fillId="13" fontId="4" numFmtId="0" xfId="0" applyAlignment="1" applyBorder="1" applyFont="1">
      <alignment horizontal="center" vertical="bottom"/>
    </xf>
    <xf borderId="90" fillId="13" fontId="4" numFmtId="0" xfId="0" applyAlignment="1" applyBorder="1" applyFont="1">
      <alignment shrinkToFit="0" vertical="bottom" wrapText="1"/>
    </xf>
    <xf borderId="22" fillId="0" fontId="18" numFmtId="0" xfId="0" applyAlignment="1" applyBorder="1" applyFont="1">
      <alignment horizontal="center" shrinkToFit="0" vertical="bottom" wrapText="1"/>
    </xf>
    <xf borderId="31" fillId="0" fontId="5" numFmtId="0" xfId="0" applyAlignment="1" applyBorder="1" applyFont="1">
      <alignment readingOrder="0" shrinkToFit="0" vertical="bottom" wrapText="1"/>
    </xf>
    <xf borderId="31" fillId="0" fontId="5" numFmtId="165" xfId="0" applyAlignment="1" applyBorder="1" applyFont="1" applyNumberFormat="1">
      <alignment horizontal="right" readingOrder="0" shrinkToFit="0" vertical="bottom" wrapText="1"/>
    </xf>
    <xf borderId="31" fillId="0" fontId="5" numFmtId="165" xfId="0" applyAlignment="1" applyBorder="1" applyFont="1" applyNumberFormat="1">
      <alignment readingOrder="0" shrinkToFit="0" vertical="bottom" wrapText="1"/>
    </xf>
    <xf borderId="31" fillId="0" fontId="17" numFmtId="165" xfId="0" applyAlignment="1" applyBorder="1" applyFont="1" applyNumberFormat="1">
      <alignment horizontal="center" readingOrder="0" shrinkToFit="0" vertical="bottom" wrapText="1"/>
    </xf>
    <xf borderId="31" fillId="9" fontId="5" numFmtId="0" xfId="0" applyAlignment="1" applyBorder="1" applyFont="1">
      <alignment horizontal="center" readingOrder="0" shrinkToFit="0" vertical="bottom" wrapText="1"/>
    </xf>
    <xf borderId="31" fillId="2" fontId="5" numFmtId="0" xfId="0" applyAlignment="1" applyBorder="1" applyFont="1">
      <alignment shrinkToFit="0" vertical="bottom" wrapText="1"/>
    </xf>
    <xf borderId="31" fillId="2" fontId="5" numFmtId="165" xfId="0" applyAlignment="1" applyBorder="1" applyFont="1" applyNumberFormat="1">
      <alignment horizontal="right" shrinkToFit="0" vertical="bottom" wrapText="1"/>
    </xf>
    <xf borderId="31" fillId="2" fontId="5" numFmtId="165" xfId="0" applyAlignment="1" applyBorder="1" applyFont="1" applyNumberFormat="1">
      <alignment shrinkToFit="0" vertical="bottom" wrapText="1"/>
    </xf>
    <xf borderId="1" fillId="2" fontId="17" numFmtId="165" xfId="0" applyAlignment="1" applyBorder="1" applyFont="1" applyNumberFormat="1">
      <alignment horizontal="center" shrinkToFit="0" vertical="bottom" wrapText="1"/>
    </xf>
    <xf borderId="10" fillId="2" fontId="17" numFmtId="165" xfId="0" applyAlignment="1" applyBorder="1" applyFont="1" applyNumberFormat="1">
      <alignment vertical="bottom"/>
    </xf>
    <xf borderId="13" fillId="0" fontId="17" numFmtId="165" xfId="0" applyAlignment="1" applyBorder="1" applyFont="1" applyNumberFormat="1">
      <alignment vertical="bottom"/>
    </xf>
    <xf borderId="6" fillId="0" fontId="17" numFmtId="165" xfId="0" applyAlignment="1" applyBorder="1" applyFont="1" applyNumberFormat="1">
      <alignment vertical="bottom"/>
    </xf>
    <xf borderId="23" fillId="0" fontId="1" numFmtId="165" xfId="0" applyAlignment="1" applyBorder="1" applyFont="1" applyNumberFormat="1">
      <alignment vertical="bottom"/>
    </xf>
    <xf borderId="65" fillId="0" fontId="4" numFmtId="165" xfId="0" applyAlignment="1" applyBorder="1" applyFont="1" applyNumberFormat="1">
      <alignment horizontal="right" shrinkToFit="0" vertical="bottom" wrapText="1"/>
    </xf>
    <xf borderId="65" fillId="0" fontId="17" numFmtId="165" xfId="0" applyAlignment="1" applyBorder="1" applyFont="1" applyNumberFormat="1">
      <alignment vertical="bottom"/>
    </xf>
    <xf borderId="28" fillId="2" fontId="4" numFmtId="0" xfId="0" applyAlignment="1" applyBorder="1" applyFont="1">
      <alignment vertical="bottom"/>
    </xf>
    <xf borderId="31" fillId="0" fontId="18" numFmtId="0" xfId="0" applyAlignment="1" applyBorder="1" applyFont="1">
      <alignment horizontal="center" shrinkToFit="0" vertical="bottom" wrapText="1"/>
    </xf>
    <xf borderId="22" fillId="2" fontId="18" numFmtId="164" xfId="0" applyAlignment="1" applyBorder="1" applyFont="1" applyNumberFormat="1">
      <alignment horizontal="center" shrinkToFit="0" vertical="bottom" wrapText="1"/>
    </xf>
    <xf borderId="22" fillId="9" fontId="5" numFmtId="0" xfId="0" applyAlignment="1" applyBorder="1" applyFont="1">
      <alignment horizontal="center" readingOrder="0" shrinkToFit="0" vertical="bottom" wrapText="1"/>
    </xf>
    <xf borderId="22" fillId="2" fontId="17" numFmtId="164" xfId="0" applyAlignment="1" applyBorder="1" applyFont="1" applyNumberFormat="1">
      <alignment vertical="bottom"/>
    </xf>
    <xf borderId="22" fillId="0" fontId="1" numFmtId="165" xfId="0" applyAlignment="1" applyBorder="1" applyFont="1" applyNumberFormat="1">
      <alignment horizontal="right" shrinkToFit="0" vertical="bottom" wrapText="1"/>
    </xf>
    <xf borderId="22" fillId="22" fontId="4" numFmtId="0" xfId="0" applyAlignment="1" applyBorder="1" applyFont="1">
      <alignment horizontal="center" vertical="bottom"/>
    </xf>
    <xf borderId="28" fillId="22" fontId="4" numFmtId="0" xfId="0" applyAlignment="1" applyBorder="1" applyFont="1">
      <alignment vertical="bottom"/>
    </xf>
    <xf borderId="31" fillId="0" fontId="18" numFmtId="0" xfId="0" applyAlignment="1" applyBorder="1" applyFont="1">
      <alignment horizontal="center" shrinkToFit="0" wrapText="1"/>
    </xf>
    <xf borderId="31" fillId="2" fontId="1" numFmtId="0" xfId="0" applyAlignment="1" applyBorder="1" applyFont="1">
      <alignment readingOrder="0"/>
    </xf>
    <xf borderId="31" fillId="25" fontId="17" numFmtId="164" xfId="0" applyAlignment="1" applyBorder="1" applyFont="1" applyNumberFormat="1">
      <alignment horizontal="right" shrinkToFit="0" vertical="bottom" wrapText="1"/>
    </xf>
    <xf borderId="31" fillId="25" fontId="17" numFmtId="164" xfId="0" applyAlignment="1" applyBorder="1" applyFont="1" applyNumberFormat="1">
      <alignment horizontal="right" readingOrder="0" shrinkToFit="0" vertical="bottom" wrapText="1"/>
    </xf>
    <xf borderId="31" fillId="9" fontId="1" numFmtId="0" xfId="0" applyAlignment="1" applyBorder="1" applyFont="1">
      <alignment shrinkToFit="0" vertical="bottom" wrapText="1"/>
    </xf>
    <xf borderId="31" fillId="2" fontId="1" numFmtId="167" xfId="0" applyAlignment="1" applyBorder="1" applyFont="1" applyNumberFormat="1">
      <alignment horizontal="right" readingOrder="0" vertical="bottom"/>
    </xf>
    <xf borderId="31" fillId="16" fontId="22" numFmtId="0" xfId="0" applyAlignment="1" applyBorder="1" applyFont="1">
      <alignment readingOrder="0" shrinkToFit="0" vertical="bottom" wrapText="1"/>
    </xf>
    <xf borderId="31" fillId="2" fontId="1" numFmtId="167" xfId="0" applyAlignment="1" applyBorder="1" applyFont="1" applyNumberFormat="1">
      <alignment vertical="bottom"/>
    </xf>
    <xf borderId="31" fillId="0" fontId="1" numFmtId="164" xfId="0" applyAlignment="1" applyBorder="1" applyFont="1" applyNumberFormat="1">
      <alignment horizontal="right" readingOrder="0" vertical="bottom"/>
    </xf>
    <xf borderId="31" fillId="16" fontId="1" numFmtId="0" xfId="0" applyAlignment="1" applyBorder="1" applyFont="1">
      <alignment readingOrder="0" shrinkToFit="0" vertical="bottom" wrapText="1"/>
    </xf>
    <xf borderId="31" fillId="16" fontId="1" numFmtId="0" xfId="0" applyAlignment="1" applyBorder="1" applyFont="1">
      <alignment shrinkToFit="0" vertical="bottom" wrapText="1"/>
    </xf>
    <xf borderId="31" fillId="25" fontId="17" numFmtId="164" xfId="0" applyAlignment="1" applyBorder="1" applyFont="1" applyNumberFormat="1">
      <alignment readingOrder="0" vertical="bottom"/>
    </xf>
    <xf borderId="31" fillId="26" fontId="1" numFmtId="0" xfId="0" applyAlignment="1" applyBorder="1" applyFont="1">
      <alignment readingOrder="0" vertical="bottom"/>
    </xf>
    <xf borderId="31" fillId="26" fontId="17" numFmtId="164" xfId="0" applyAlignment="1" applyBorder="1" applyFont="1" applyNumberFormat="1">
      <alignment horizontal="right" readingOrder="0" shrinkToFit="0" vertical="bottom" wrapText="1"/>
    </xf>
    <xf borderId="31" fillId="2" fontId="14" numFmtId="164" xfId="0" applyAlignment="1" applyBorder="1" applyFont="1" applyNumberFormat="1">
      <alignment horizontal="right" readingOrder="0" vertical="bottom"/>
    </xf>
    <xf borderId="31" fillId="26" fontId="17" numFmtId="164" xfId="0" applyAlignment="1" applyBorder="1" applyFont="1" applyNumberFormat="1">
      <alignment horizontal="right" shrinkToFit="0" vertical="bottom" wrapText="1"/>
    </xf>
    <xf borderId="31" fillId="27" fontId="17" numFmtId="164" xfId="0" applyAlignment="1" applyBorder="1" applyFont="1" applyNumberFormat="1">
      <alignment horizontal="right" readingOrder="0" shrinkToFit="0" vertical="bottom" wrapText="1"/>
    </xf>
    <xf borderId="43" fillId="16" fontId="1" numFmtId="0" xfId="0" applyAlignment="1" applyBorder="1" applyFont="1">
      <alignment readingOrder="0" shrinkToFit="0" vertical="bottom" wrapText="1"/>
    </xf>
    <xf borderId="50" fillId="16" fontId="1" numFmtId="0" xfId="0" applyAlignment="1" applyBorder="1" applyFont="1">
      <alignment shrinkToFit="0" vertical="bottom" wrapText="1"/>
    </xf>
    <xf borderId="31" fillId="27" fontId="17" numFmtId="164" xfId="0" applyAlignment="1" applyBorder="1" applyFont="1" applyNumberFormat="1">
      <alignment horizontal="right" shrinkToFit="0" vertical="bottom" wrapText="1"/>
    </xf>
    <xf borderId="14" fillId="16" fontId="1" numFmtId="0" xfId="0" applyAlignment="1" applyBorder="1" applyFont="1">
      <alignment shrinkToFit="0" vertical="bottom" wrapText="1"/>
    </xf>
    <xf borderId="9" fillId="16" fontId="1" numFmtId="0" xfId="0" applyAlignment="1" applyBorder="1" applyFont="1">
      <alignment shrinkToFit="0" vertical="bottom" wrapText="1"/>
    </xf>
    <xf borderId="9" fillId="27" fontId="17" numFmtId="164" xfId="0" applyAlignment="1" applyBorder="1" applyFont="1" applyNumberFormat="1">
      <alignment horizontal="right" readingOrder="0" shrinkToFit="0" vertical="bottom" wrapText="1"/>
    </xf>
    <xf borderId="14" fillId="27" fontId="17" numFmtId="164" xfId="0" applyAlignment="1" applyBorder="1" applyFont="1" applyNumberFormat="1">
      <alignment horizontal="right" shrinkToFit="0" vertical="bottom" wrapText="1"/>
    </xf>
    <xf borderId="14" fillId="27" fontId="17" numFmtId="164" xfId="0" applyAlignment="1" applyBorder="1" applyFont="1" applyNumberFormat="1">
      <alignment horizontal="right" readingOrder="0" shrinkToFit="0" vertical="bottom" wrapText="1"/>
    </xf>
    <xf borderId="12" fillId="21" fontId="1" numFmtId="0" xfId="0" applyAlignment="1" applyBorder="1" applyFont="1">
      <alignment shrinkToFit="0" vertical="bottom" wrapText="1"/>
    </xf>
    <xf borderId="12" fillId="21" fontId="1" numFmtId="0" xfId="0" applyAlignment="1" applyBorder="1" applyFont="1">
      <alignment vertical="bottom"/>
    </xf>
    <xf borderId="12" fillId="21" fontId="17" numFmtId="164" xfId="0" applyAlignment="1" applyBorder="1" applyFont="1" applyNumberFormat="1">
      <alignment horizontal="right" readingOrder="0" shrinkToFit="0" vertical="bottom" wrapText="1"/>
    </xf>
    <xf borderId="12" fillId="21" fontId="17" numFmtId="164" xfId="0" applyAlignment="1" applyBorder="1" applyFont="1" applyNumberFormat="1">
      <alignment horizontal="right" shrinkToFit="0" vertical="bottom" wrapText="1"/>
    </xf>
    <xf borderId="12" fillId="21" fontId="1" numFmtId="0" xfId="0" applyAlignment="1" applyBorder="1" applyFont="1">
      <alignment readingOrder="0" shrinkToFit="0" vertical="bottom" wrapText="1"/>
    </xf>
    <xf borderId="12" fillId="21" fontId="1" numFmtId="0" xfId="0" applyAlignment="1" applyBorder="1" applyFont="1">
      <alignment readingOrder="0" vertical="bottom"/>
    </xf>
    <xf borderId="23" fillId="2" fontId="1" numFmtId="167" xfId="0" applyAlignment="1" applyBorder="1" applyFont="1" applyNumberFormat="1">
      <alignment horizontal="right" readingOrder="0" vertical="bottom"/>
    </xf>
    <xf borderId="28" fillId="0" fontId="1" numFmtId="164" xfId="0" applyAlignment="1" applyBorder="1" applyFont="1" applyNumberFormat="1">
      <alignment horizontal="right" vertical="bottom"/>
    </xf>
    <xf borderId="10" fillId="4" fontId="5" numFmtId="164" xfId="0" applyAlignment="1" applyBorder="1" applyFont="1" applyNumberFormat="1">
      <alignment horizontal="right" readingOrder="0" shrinkToFit="0" vertical="bottom" wrapText="1"/>
    </xf>
    <xf borderId="12" fillId="22" fontId="5" numFmtId="164" xfId="0" applyAlignment="1" applyBorder="1" applyFont="1" applyNumberFormat="1">
      <alignment horizontal="right" shrinkToFit="0" vertical="bottom" wrapText="1"/>
    </xf>
    <xf borderId="13" fillId="22" fontId="5" numFmtId="164" xfId="0" applyAlignment="1" applyBorder="1" applyFont="1" applyNumberFormat="1">
      <alignment horizontal="right" readingOrder="0" shrinkToFit="0" vertical="bottom" wrapText="1"/>
    </xf>
    <xf borderId="13" fillId="22" fontId="5" numFmtId="165" xfId="0" applyAlignment="1" applyBorder="1" applyFont="1" applyNumberFormat="1">
      <alignment horizontal="right" shrinkToFit="0" vertical="bottom" wrapText="1"/>
    </xf>
    <xf borderId="11" fillId="29" fontId="4" numFmtId="0" xfId="0" applyAlignment="1" applyBorder="1" applyFill="1" applyFont="1">
      <alignment horizontal="center" vertical="bottom"/>
    </xf>
    <xf borderId="12" fillId="29" fontId="5" numFmtId="0" xfId="0" applyAlignment="1" applyBorder="1" applyFont="1">
      <alignment shrinkToFit="0" vertical="bottom" wrapText="1"/>
    </xf>
    <xf borderId="12" fillId="29" fontId="5" numFmtId="164" xfId="0" applyAlignment="1" applyBorder="1" applyFont="1" applyNumberFormat="1">
      <alignment horizontal="right" readingOrder="0" shrinkToFit="0" vertical="bottom" wrapText="1"/>
    </xf>
    <xf borderId="13" fillId="29" fontId="5" numFmtId="164" xfId="0" applyAlignment="1" applyBorder="1" applyFont="1" applyNumberFormat="1">
      <alignment horizontal="right" shrinkToFit="0" vertical="bottom" wrapText="1"/>
    </xf>
    <xf borderId="13" fillId="29" fontId="5" numFmtId="164" xfId="0" applyAlignment="1" applyBorder="1" applyFont="1" applyNumberFormat="1">
      <alignment horizontal="right" readingOrder="0" shrinkToFit="0" vertical="bottom" wrapText="1"/>
    </xf>
    <xf borderId="11" fillId="30" fontId="4" numFmtId="0" xfId="0" applyAlignment="1" applyBorder="1" applyFill="1" applyFont="1">
      <alignment horizontal="center" vertical="bottom"/>
    </xf>
    <xf borderId="12" fillId="30" fontId="5" numFmtId="0" xfId="0" applyAlignment="1" applyBorder="1" applyFont="1">
      <alignment shrinkToFit="0" vertical="bottom" wrapText="1"/>
    </xf>
    <xf borderId="12" fillId="30" fontId="5" numFmtId="164" xfId="0" applyAlignment="1" applyBorder="1" applyFont="1" applyNumberFormat="1">
      <alignment horizontal="right" readingOrder="0" shrinkToFit="0" vertical="bottom" wrapText="1"/>
    </xf>
    <xf borderId="13" fillId="30" fontId="5" numFmtId="164" xfId="0" applyAlignment="1" applyBorder="1" applyFont="1" applyNumberFormat="1">
      <alignment horizontal="right" shrinkToFit="0" vertical="bottom" wrapText="1"/>
    </xf>
    <xf borderId="13" fillId="30" fontId="5" numFmtId="164" xfId="0" applyAlignment="1" applyBorder="1" applyFont="1" applyNumberFormat="1">
      <alignment horizontal="right" readingOrder="0" shrinkToFit="0" vertical="bottom" wrapText="1"/>
    </xf>
    <xf borderId="11" fillId="31" fontId="4" numFmtId="0" xfId="0" applyAlignment="1" applyBorder="1" applyFill="1" applyFont="1">
      <alignment horizontal="center" vertical="bottom"/>
    </xf>
    <xf borderId="12" fillId="31" fontId="5" numFmtId="0" xfId="0" applyAlignment="1" applyBorder="1" applyFont="1">
      <alignment shrinkToFit="0" vertical="bottom" wrapText="1"/>
    </xf>
    <xf borderId="12" fillId="31" fontId="5" numFmtId="164" xfId="0" applyAlignment="1" applyBorder="1" applyFont="1" applyNumberFormat="1">
      <alignment horizontal="right" readingOrder="0" shrinkToFit="0" vertical="bottom" wrapText="1"/>
    </xf>
    <xf borderId="13" fillId="31" fontId="5" numFmtId="164" xfId="0" applyAlignment="1" applyBorder="1" applyFont="1" applyNumberFormat="1">
      <alignment horizontal="right" shrinkToFit="0" vertical="bottom" wrapText="1"/>
    </xf>
    <xf borderId="13" fillId="31" fontId="5" numFmtId="164" xfId="0" applyAlignment="1" applyBorder="1" applyFont="1" applyNumberFormat="1">
      <alignment horizontal="right" readingOrder="0" shrinkToFit="0" vertical="bottom" wrapText="1"/>
    </xf>
    <xf borderId="12" fillId="11" fontId="5" numFmtId="164" xfId="0" applyAlignment="1" applyBorder="1" applyFont="1" applyNumberFormat="1">
      <alignment horizontal="right" readingOrder="0" shrinkToFit="0" vertical="bottom" wrapText="1"/>
    </xf>
    <xf borderId="13" fillId="11" fontId="1" numFmtId="164" xfId="0" applyAlignment="1" applyBorder="1" applyFont="1" applyNumberFormat="1">
      <alignment readingOrder="0" vertical="bottom"/>
    </xf>
    <xf borderId="12" fillId="12" fontId="5" numFmtId="164" xfId="0" applyAlignment="1" applyBorder="1" applyFont="1" applyNumberFormat="1">
      <alignment horizontal="right" shrinkToFit="0" vertical="bottom" wrapText="1"/>
    </xf>
    <xf borderId="16" fillId="13" fontId="1" numFmtId="164" xfId="0" applyAlignment="1" applyBorder="1" applyFont="1" applyNumberFormat="1">
      <alignment readingOrder="0" vertical="bottom"/>
    </xf>
    <xf borderId="24" fillId="4" fontId="23" numFmtId="0" xfId="0" applyAlignment="1" applyBorder="1" applyFont="1">
      <alignment vertical="bottom"/>
    </xf>
    <xf borderId="27" fillId="0" fontId="23" numFmtId="0" xfId="0" applyAlignment="1" applyBorder="1" applyFont="1">
      <alignment horizontal="center" shrinkToFit="0" vertical="bottom" wrapText="1"/>
    </xf>
    <xf borderId="28" fillId="0" fontId="23" numFmtId="0" xfId="0" applyAlignment="1" applyBorder="1" applyFont="1">
      <alignment horizontal="center" shrinkToFit="0" vertical="bottom" wrapText="1"/>
    </xf>
    <xf borderId="22" fillId="16" fontId="24" numFmtId="0" xfId="0" applyAlignment="1" applyBorder="1" applyFont="1">
      <alignment horizontal="center" readingOrder="0" shrinkToFit="0" vertical="bottom" wrapText="1"/>
    </xf>
    <xf borderId="52" fillId="16" fontId="24" numFmtId="0" xfId="0" applyAlignment="1" applyBorder="1" applyFont="1">
      <alignment horizontal="center" readingOrder="0" shrinkToFit="0" vertical="bottom" wrapText="1"/>
    </xf>
    <xf borderId="22" fillId="2" fontId="23" numFmtId="0" xfId="0" applyAlignment="1" applyBorder="1" applyFont="1">
      <alignment horizontal="center" readingOrder="0" shrinkToFit="0" vertical="bottom" wrapText="1"/>
    </xf>
    <xf borderId="22" fillId="2" fontId="25" numFmtId="0" xfId="0" applyAlignment="1" applyBorder="1" applyFont="1">
      <alignment vertical="bottom"/>
    </xf>
    <xf borderId="22" fillId="2" fontId="23" numFmtId="0" xfId="0" applyAlignment="1" applyBorder="1" applyFont="1">
      <alignment horizontal="center" shrinkToFit="0" vertical="bottom" wrapText="1"/>
    </xf>
    <xf borderId="29" fillId="2" fontId="23" numFmtId="0" xfId="0" applyAlignment="1" applyBorder="1" applyFont="1">
      <alignment horizontal="center" shrinkToFit="0" vertical="bottom" wrapText="1"/>
    </xf>
    <xf borderId="27" fillId="0" fontId="1" numFmtId="0" xfId="0" applyAlignment="1" applyBorder="1" applyFont="1">
      <alignment readingOrder="0" vertical="bottom"/>
    </xf>
    <xf borderId="56" fillId="2" fontId="10" numFmtId="0" xfId="0" applyAlignment="1" applyBorder="1" applyFont="1">
      <alignment horizontal="center" shrinkToFit="0" vertical="bottom" wrapText="1"/>
    </xf>
    <xf borderId="22" fillId="2" fontId="10" numFmtId="0" xfId="0" applyAlignment="1" applyBorder="1" applyFont="1">
      <alignment horizontal="center" shrinkToFit="0" vertical="bottom" wrapText="1"/>
    </xf>
    <xf borderId="30" fillId="2" fontId="5" numFmtId="0" xfId="0" applyAlignment="1" applyBorder="1" applyFont="1">
      <alignment horizontal="center" readingOrder="0" shrinkToFit="0" vertical="bottom" wrapText="1"/>
    </xf>
    <xf borderId="31" fillId="2" fontId="14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36" fillId="2" fontId="1" numFmtId="0" xfId="0" applyAlignment="1" applyBorder="1" applyFont="1">
      <alignment readingOrder="0" vertical="bottom"/>
    </xf>
    <xf borderId="3" fillId="2" fontId="14" numFmtId="0" xfId="0" applyAlignment="1" applyBorder="1" applyFont="1">
      <alignment readingOrder="0" vertical="bottom"/>
    </xf>
    <xf borderId="34" fillId="9" fontId="1" numFmtId="164" xfId="0" applyAlignment="1" applyBorder="1" applyFont="1" applyNumberFormat="1">
      <alignment readingOrder="0" vertical="bottom"/>
    </xf>
    <xf borderId="96" fillId="0" fontId="4" numFmtId="164" xfId="0" applyAlignment="1" applyBorder="1" applyFont="1" applyNumberFormat="1">
      <alignment horizontal="right" readingOrder="0" shrinkToFit="0" vertical="bottom" wrapText="1"/>
    </xf>
    <xf borderId="80" fillId="32" fontId="17" numFmtId="164" xfId="0" applyAlignment="1" applyBorder="1" applyFill="1" applyFont="1" applyNumberFormat="1">
      <alignment horizontal="right" readingOrder="0" shrinkToFit="0" vertical="bottom" wrapText="1"/>
    </xf>
    <xf borderId="69" fillId="32" fontId="17" numFmtId="164" xfId="0" applyAlignment="1" applyBorder="1" applyFont="1" applyNumberFormat="1">
      <alignment horizontal="right" readingOrder="0" shrinkToFit="0" vertical="bottom" wrapText="1"/>
    </xf>
    <xf borderId="14" fillId="2" fontId="5" numFmtId="166" xfId="0" applyAlignment="1" applyBorder="1" applyFont="1" applyNumberFormat="1">
      <alignment horizontal="right" readingOrder="0" shrinkToFit="0" vertical="bottom" wrapText="1"/>
    </xf>
    <xf borderId="80" fillId="2" fontId="5" numFmtId="164" xfId="0" applyAlignment="1" applyBorder="1" applyFont="1" applyNumberFormat="1">
      <alignment horizontal="right" readingOrder="0" shrinkToFit="0" vertical="bottom" wrapText="1"/>
    </xf>
    <xf borderId="80" fillId="32" fontId="5" numFmtId="164" xfId="0" applyAlignment="1" applyBorder="1" applyFont="1" applyNumberFormat="1">
      <alignment horizontal="right" readingOrder="0" shrinkToFit="0" vertical="bottom" wrapText="1"/>
    </xf>
    <xf borderId="40" fillId="32" fontId="1" numFmtId="164" xfId="0" applyAlignment="1" applyBorder="1" applyFont="1" applyNumberFormat="1">
      <alignment readingOrder="0" vertical="bottom"/>
    </xf>
    <xf borderId="97" fillId="0" fontId="5" numFmtId="164" xfId="0" applyAlignment="1" applyBorder="1" applyFont="1" applyNumberFormat="1">
      <alignment horizontal="right" shrinkToFit="0" vertical="bottom" wrapText="1"/>
    </xf>
    <xf borderId="82" fillId="32" fontId="17" numFmtId="164" xfId="0" applyAlignment="1" applyBorder="1" applyFont="1" applyNumberFormat="1">
      <alignment horizontal="right" readingOrder="0" shrinkToFit="0" vertical="bottom" wrapText="1"/>
    </xf>
    <xf borderId="13" fillId="32" fontId="17" numFmtId="164" xfId="0" applyAlignment="1" applyBorder="1" applyFont="1" applyNumberFormat="1">
      <alignment horizontal="right" readingOrder="0" shrinkToFit="0" vertical="bottom" wrapText="1"/>
    </xf>
    <xf borderId="12" fillId="2" fontId="1" numFmtId="166" xfId="0" applyAlignment="1" applyBorder="1" applyFont="1" applyNumberFormat="1">
      <alignment readingOrder="0" vertical="bottom"/>
    </xf>
    <xf borderId="43" fillId="32" fontId="1" numFmtId="164" xfId="0" applyAlignment="1" applyBorder="1" applyFont="1" applyNumberFormat="1">
      <alignment vertical="bottom"/>
    </xf>
    <xf borderId="97" fillId="2" fontId="5" numFmtId="164" xfId="0" applyAlignment="1" applyBorder="1" applyFont="1" applyNumberFormat="1">
      <alignment horizontal="right" readingOrder="0" shrinkToFit="0" vertical="bottom" wrapText="1"/>
    </xf>
    <xf borderId="82" fillId="32" fontId="17" numFmtId="164" xfId="0" applyAlignment="1" applyBorder="1" applyFont="1" applyNumberFormat="1">
      <alignment readingOrder="0" vertical="bottom"/>
    </xf>
    <xf borderId="80" fillId="32" fontId="17" numFmtId="164" xfId="0" applyAlignment="1" applyBorder="1" applyFont="1" applyNumberFormat="1">
      <alignment readingOrder="0" vertical="bottom"/>
    </xf>
    <xf borderId="12" fillId="2" fontId="1" numFmtId="166" xfId="0" applyAlignment="1" applyBorder="1" applyFont="1" applyNumberFormat="1">
      <alignment vertical="bottom"/>
    </xf>
    <xf borderId="43" fillId="32" fontId="1" numFmtId="164" xfId="0" applyAlignment="1" applyBorder="1" applyFont="1" applyNumberFormat="1">
      <alignment readingOrder="0" vertical="bottom"/>
    </xf>
    <xf borderId="12" fillId="2" fontId="5" numFmtId="166" xfId="0" applyAlignment="1" applyBorder="1" applyFont="1" applyNumberFormat="1">
      <alignment horizontal="right" readingOrder="0" shrinkToFit="0" vertical="bottom" wrapText="1"/>
    </xf>
    <xf borderId="12" fillId="2" fontId="5" numFmtId="166" xfId="0" applyAlignment="1" applyBorder="1" applyFont="1" applyNumberFormat="1">
      <alignment horizontal="right" shrinkToFit="0" vertical="bottom" wrapText="1"/>
    </xf>
    <xf borderId="43" fillId="32" fontId="5" numFmtId="164" xfId="0" applyAlignment="1" applyBorder="1" applyFont="1" applyNumberFormat="1">
      <alignment horizontal="right" shrinkToFit="0" vertical="bottom" wrapText="1"/>
    </xf>
    <xf borderId="45" fillId="2" fontId="5" numFmtId="0" xfId="0" applyAlignment="1" applyBorder="1" applyFont="1">
      <alignment shrinkToFit="0" vertical="bottom" wrapText="1"/>
    </xf>
    <xf borderId="82" fillId="0" fontId="5" numFmtId="164" xfId="0" applyAlignment="1" applyBorder="1" applyFont="1" applyNumberFormat="1">
      <alignment horizontal="right" readingOrder="0" shrinkToFit="0" vertical="bottom" wrapText="1"/>
    </xf>
    <xf borderId="81" fillId="32" fontId="17" numFmtId="164" xfId="0" applyAlignment="1" applyBorder="1" applyFont="1" applyNumberFormat="1">
      <alignment horizontal="right" readingOrder="0" shrinkToFit="0" vertical="bottom" wrapText="1"/>
    </xf>
    <xf borderId="72" fillId="0" fontId="5" numFmtId="0" xfId="0" applyAlignment="1" applyBorder="1" applyFont="1">
      <alignment readingOrder="0" shrinkToFit="0" vertical="bottom" wrapText="1"/>
    </xf>
    <xf borderId="87" fillId="0" fontId="5" numFmtId="164" xfId="0" applyAlignment="1" applyBorder="1" applyFont="1" applyNumberFormat="1">
      <alignment horizontal="right" readingOrder="0" shrinkToFit="0" vertical="bottom" wrapText="1"/>
    </xf>
    <xf borderId="87" fillId="32" fontId="17" numFmtId="164" xfId="0" applyAlignment="1" applyBorder="1" applyFont="1" applyNumberFormat="1">
      <alignment horizontal="right" readingOrder="0" shrinkToFit="0" vertical="bottom" wrapText="1"/>
    </xf>
    <xf borderId="78" fillId="32" fontId="17" numFmtId="164" xfId="0" applyAlignment="1" applyBorder="1" applyFont="1" applyNumberFormat="1">
      <alignment horizontal="right" readingOrder="0" shrinkToFit="0" vertical="bottom" wrapText="1"/>
    </xf>
    <xf borderId="71" fillId="32" fontId="17" numFmtId="164" xfId="0" applyAlignment="1" applyBorder="1" applyFont="1" applyNumberFormat="1">
      <alignment horizontal="right" readingOrder="0" shrinkToFit="0" vertical="bottom" wrapText="1"/>
    </xf>
    <xf borderId="5" fillId="2" fontId="5" numFmtId="164" xfId="0" applyAlignment="1" applyBorder="1" applyFont="1" applyNumberFormat="1">
      <alignment horizontal="right" readingOrder="0" shrinkToFit="0" vertical="bottom" wrapText="1"/>
    </xf>
    <xf borderId="78" fillId="2" fontId="5" numFmtId="164" xfId="0" applyAlignment="1" applyBorder="1" applyFont="1" applyNumberFormat="1">
      <alignment horizontal="right" readingOrder="0" shrinkToFit="0" vertical="bottom" wrapText="1"/>
    </xf>
    <xf borderId="78" fillId="32" fontId="5" numFmtId="164" xfId="0" applyAlignment="1" applyBorder="1" applyFont="1" applyNumberFormat="1">
      <alignment horizontal="right" readingOrder="0" shrinkToFit="0" vertical="bottom" wrapText="1"/>
    </xf>
    <xf borderId="31" fillId="2" fontId="5" numFmtId="164" xfId="0" applyAlignment="1" applyBorder="1" applyFont="1" applyNumberFormat="1">
      <alignment horizontal="right" shrinkToFit="0" vertical="bottom" wrapText="1"/>
    </xf>
    <xf borderId="19" fillId="2" fontId="6" numFmtId="164" xfId="0" applyAlignment="1" applyBorder="1" applyFont="1" applyNumberFormat="1">
      <alignment horizontal="right" shrinkToFit="0" vertical="bottom" wrapText="1"/>
    </xf>
    <xf borderId="63" fillId="0" fontId="4" numFmtId="164" xfId="0" applyAlignment="1" applyBorder="1" applyFont="1" applyNumberFormat="1">
      <alignment horizontal="right" shrinkToFit="0" vertical="bottom" wrapText="1"/>
    </xf>
    <xf borderId="23" fillId="2" fontId="4" numFmtId="164" xfId="0" applyAlignment="1" applyBorder="1" applyFont="1" applyNumberFormat="1">
      <alignment horizontal="right" shrinkToFit="0" vertical="bottom" wrapText="1"/>
    </xf>
    <xf borderId="22" fillId="2" fontId="6" numFmtId="164" xfId="0" applyAlignment="1" applyBorder="1" applyFont="1" applyNumberFormat="1">
      <alignment horizontal="right" shrinkToFit="0" vertical="bottom" wrapText="1"/>
    </xf>
    <xf borderId="31" fillId="16" fontId="4" numFmtId="0" xfId="0" applyAlignment="1" applyBorder="1" applyFont="1">
      <alignment horizontal="center" readingOrder="0" shrinkToFit="0" vertical="bottom" wrapText="1"/>
    </xf>
    <xf borderId="52" fillId="16" fontId="4" numFmtId="0" xfId="0" applyAlignment="1" applyBorder="1" applyFont="1">
      <alignment horizontal="center" readingOrder="0" shrinkToFit="0" vertical="bottom" wrapText="1"/>
    </xf>
    <xf borderId="98" fillId="0" fontId="4" numFmtId="0" xfId="0" applyAlignment="1" applyBorder="1" applyFont="1">
      <alignment horizontal="center" shrinkToFit="0" vertical="bottom" wrapText="1"/>
    </xf>
    <xf borderId="36" fillId="2" fontId="14" numFmtId="0" xfId="0" applyAlignment="1" applyBorder="1" applyFont="1">
      <alignment readingOrder="0" vertical="bottom"/>
    </xf>
    <xf borderId="36" fillId="2" fontId="10" numFmtId="0" xfId="0" applyAlignment="1" applyBorder="1" applyFont="1">
      <alignment horizontal="center" shrinkToFit="0" vertical="bottom" wrapText="1"/>
    </xf>
    <xf borderId="51" fillId="2" fontId="14" numFmtId="0" xfId="0" applyAlignment="1" applyBorder="1" applyFont="1">
      <alignment readingOrder="0" vertical="bottom"/>
    </xf>
    <xf borderId="22" fillId="2" fontId="14" numFmtId="0" xfId="0" applyAlignment="1" applyBorder="1" applyFont="1">
      <alignment readingOrder="0" vertical="bottom"/>
    </xf>
    <xf borderId="98" fillId="0" fontId="1" numFmtId="0" xfId="0" applyAlignment="1" applyBorder="1" applyFont="1">
      <alignment vertical="bottom"/>
    </xf>
    <xf borderId="77" fillId="2" fontId="1" numFmtId="0" xfId="0" applyAlignment="1" applyBorder="1" applyFont="1">
      <alignment vertical="bottom"/>
    </xf>
    <xf borderId="51" fillId="2" fontId="1" numFmtId="0" xfId="0" applyAlignment="1" applyBorder="1" applyFont="1">
      <alignment vertical="bottom"/>
    </xf>
    <xf borderId="98" fillId="2" fontId="1" numFmtId="0" xfId="0" applyAlignment="1" applyBorder="1" applyFont="1">
      <alignment vertical="bottom"/>
    </xf>
    <xf borderId="51" fillId="0" fontId="1" numFmtId="166" xfId="0" applyAlignment="1" applyBorder="1" applyFont="1" applyNumberFormat="1">
      <alignment vertical="bottom"/>
    </xf>
    <xf borderId="63" fillId="2" fontId="1" numFmtId="166" xfId="0" applyAlignment="1" applyBorder="1" applyFont="1" applyNumberFormat="1">
      <alignment vertical="bottom"/>
    </xf>
    <xf borderId="98" fillId="2" fontId="1" numFmtId="166" xfId="0" applyAlignment="1" applyBorder="1" applyFont="1" applyNumberFormat="1">
      <alignment vertical="bottom"/>
    </xf>
    <xf borderId="37" fillId="0" fontId="17" numFmtId="0" xfId="0" applyAlignment="1" applyBorder="1" applyFont="1">
      <alignment shrinkToFit="0" vertical="bottom" wrapText="1"/>
    </xf>
    <xf borderId="39" fillId="32" fontId="17" numFmtId="166" xfId="0" applyAlignment="1" applyBorder="1" applyFont="1" applyNumberFormat="1">
      <alignment horizontal="right" readingOrder="0" shrinkToFit="0" vertical="bottom" wrapText="1"/>
    </xf>
    <xf borderId="40" fillId="32" fontId="17" numFmtId="166" xfId="0" applyAlignment="1" applyBorder="1" applyFont="1" applyNumberFormat="1">
      <alignment horizontal="right" readingOrder="0" shrinkToFit="0" vertical="bottom" wrapText="1"/>
    </xf>
    <xf borderId="40" fillId="32" fontId="5" numFmtId="166" xfId="0" applyAlignment="1" applyBorder="1" applyFont="1" applyNumberFormat="1">
      <alignment horizontal="right" readingOrder="0" shrinkToFit="0" vertical="bottom" wrapText="1"/>
    </xf>
    <xf borderId="40" fillId="32" fontId="1" numFmtId="166" xfId="0" applyAlignment="1" applyBorder="1" applyFont="1" applyNumberFormat="1">
      <alignment readingOrder="0" vertical="bottom"/>
    </xf>
    <xf borderId="41" fillId="0" fontId="17" numFmtId="0" xfId="0" applyAlignment="1" applyBorder="1" applyFont="1">
      <alignment shrinkToFit="0" vertical="bottom" wrapText="1"/>
    </xf>
    <xf borderId="50" fillId="32" fontId="17" numFmtId="166" xfId="0" applyAlignment="1" applyBorder="1" applyFont="1" applyNumberFormat="1">
      <alignment readingOrder="0" vertical="bottom"/>
    </xf>
    <xf borderId="43" fillId="32" fontId="17" numFmtId="166" xfId="0" applyAlignment="1" applyBorder="1" applyFont="1" applyNumberFormat="1">
      <alignment horizontal="right" shrinkToFit="0" vertical="bottom" wrapText="1"/>
    </xf>
    <xf borderId="43" fillId="32" fontId="17" numFmtId="166" xfId="0" applyAlignment="1" applyBorder="1" applyFont="1" applyNumberFormat="1">
      <alignment vertical="bottom"/>
    </xf>
    <xf borderId="43" fillId="32" fontId="1" numFmtId="166" xfId="0" applyAlignment="1" applyBorder="1" applyFont="1" applyNumberFormat="1">
      <alignment readingOrder="0" vertical="bottom"/>
    </xf>
    <xf borderId="43" fillId="32" fontId="1" numFmtId="166" xfId="0" applyAlignment="1" applyBorder="1" applyFont="1" applyNumberFormat="1">
      <alignment vertical="bottom"/>
    </xf>
    <xf borderId="50" fillId="32" fontId="17" numFmtId="166" xfId="0" applyAlignment="1" applyBorder="1" applyFont="1" applyNumberFormat="1">
      <alignment vertical="bottom"/>
    </xf>
    <xf borderId="43" fillId="32" fontId="17" numFmtId="166" xfId="0" applyAlignment="1" applyBorder="1" applyFont="1" applyNumberFormat="1">
      <alignment readingOrder="0" vertical="bottom"/>
    </xf>
    <xf borderId="50" fillId="32" fontId="17" numFmtId="166" xfId="0" applyAlignment="1" applyBorder="1" applyFont="1" applyNumberFormat="1">
      <alignment horizontal="right" readingOrder="0" shrinkToFit="0" vertical="bottom" wrapText="1"/>
    </xf>
    <xf borderId="43" fillId="32" fontId="17" numFmtId="166" xfId="0" applyAlignment="1" applyBorder="1" applyFont="1" applyNumberFormat="1">
      <alignment horizontal="right" readingOrder="0" shrinkToFit="0" vertical="bottom" wrapText="1"/>
    </xf>
    <xf borderId="43" fillId="32" fontId="5" numFmtId="166" xfId="0" applyAlignment="1" applyBorder="1" applyFont="1" applyNumberFormat="1">
      <alignment horizontal="right" readingOrder="0" shrinkToFit="0" vertical="bottom" wrapText="1"/>
    </xf>
    <xf borderId="43" fillId="32" fontId="5" numFmtId="166" xfId="0" applyAlignment="1" applyBorder="1" applyFont="1" applyNumberFormat="1">
      <alignment horizontal="right" shrinkToFit="0" vertical="bottom" wrapText="1"/>
    </xf>
    <xf borderId="50" fillId="2" fontId="5" numFmtId="166" xfId="0" applyAlignment="1" applyBorder="1" applyFont="1" applyNumberFormat="1">
      <alignment horizontal="right" shrinkToFit="0" vertical="bottom" wrapText="1"/>
    </xf>
    <xf borderId="41" fillId="0" fontId="17" numFmtId="0" xfId="0" applyAlignment="1" applyBorder="1" applyFont="1">
      <alignment readingOrder="0" shrinkToFit="0" vertical="bottom" wrapText="1"/>
    </xf>
    <xf borderId="43" fillId="17" fontId="5" numFmtId="166" xfId="0" applyAlignment="1" applyBorder="1" applyFont="1" applyNumberFormat="1">
      <alignment horizontal="right" readingOrder="0" shrinkToFit="0" vertical="bottom" wrapText="1"/>
    </xf>
    <xf borderId="41" fillId="2" fontId="17" numFmtId="0" xfId="0" applyAlignment="1" applyBorder="1" applyFont="1">
      <alignment shrinkToFit="0" vertical="bottom" wrapText="1"/>
    </xf>
    <xf borderId="41" fillId="2" fontId="17" numFmtId="0" xfId="0" applyAlignment="1" applyBorder="1" applyFont="1">
      <alignment readingOrder="0" vertical="bottom"/>
    </xf>
    <xf borderId="45" fillId="2" fontId="17" numFmtId="0" xfId="0" applyAlignment="1" applyBorder="1" applyFont="1">
      <alignment shrinkToFit="0" vertical="bottom" wrapText="1"/>
    </xf>
    <xf borderId="58" fillId="2" fontId="17" numFmtId="166" xfId="0" applyAlignment="1" applyBorder="1" applyFont="1" applyNumberFormat="1">
      <alignment vertical="bottom"/>
    </xf>
    <xf borderId="49" fillId="32" fontId="1" numFmtId="166" xfId="0" applyAlignment="1" applyBorder="1" applyFont="1" applyNumberFormat="1">
      <alignment vertical="bottom"/>
    </xf>
    <xf borderId="36" fillId="2" fontId="4" numFmtId="0" xfId="0" applyAlignment="1" applyBorder="1" applyFont="1">
      <alignment shrinkToFit="0" vertical="bottom" wrapText="1"/>
    </xf>
    <xf borderId="36" fillId="2" fontId="4" numFmtId="166" xfId="0" applyAlignment="1" applyBorder="1" applyFont="1" applyNumberFormat="1">
      <alignment horizontal="right" shrinkToFit="0" vertical="bottom" wrapText="1"/>
    </xf>
    <xf borderId="63" fillId="2" fontId="4" numFmtId="166" xfId="0" applyAlignment="1" applyBorder="1" applyFont="1" applyNumberFormat="1">
      <alignment horizontal="right" shrinkToFit="0" vertical="bottom" wrapText="1"/>
    </xf>
    <xf borderId="78" fillId="2" fontId="14" numFmtId="0" xfId="0" applyAlignment="1" applyBorder="1" applyFont="1">
      <alignment readingOrder="0" vertical="bottom"/>
    </xf>
    <xf borderId="66" fillId="2" fontId="10" numFmtId="0" xfId="0" applyAlignment="1" applyBorder="1" applyFont="1">
      <alignment horizontal="center" shrinkToFit="0" vertical="bottom" wrapText="1"/>
    </xf>
    <xf borderId="31" fillId="2" fontId="10" numFmtId="0" xfId="0" applyAlignment="1" applyBorder="1" applyFont="1">
      <alignment horizontal="center" shrinkToFit="0" vertical="bottom" wrapText="1"/>
    </xf>
    <xf borderId="31" fillId="2" fontId="5" numFmtId="0" xfId="0" applyAlignment="1" applyBorder="1" applyFont="1">
      <alignment horizontal="center" shrinkToFit="0" vertical="bottom" wrapText="1"/>
    </xf>
    <xf borderId="37" fillId="2" fontId="5" numFmtId="0" xfId="0" applyAlignment="1" applyBorder="1" applyFont="1">
      <alignment readingOrder="0" shrinkToFit="0" vertical="bottom" wrapText="1"/>
    </xf>
    <xf borderId="79" fillId="2" fontId="5" numFmtId="164" xfId="0" applyAlignment="1" applyBorder="1" applyFont="1" applyNumberFormat="1">
      <alignment horizontal="right" readingOrder="0" shrinkToFit="0" vertical="bottom" wrapText="1"/>
    </xf>
    <xf borderId="99" fillId="32" fontId="17" numFmtId="164" xfId="0" applyAlignment="1" applyBorder="1" applyFont="1" applyNumberFormat="1">
      <alignment horizontal="right" readingOrder="0" shrinkToFit="0" vertical="bottom" wrapText="1"/>
    </xf>
    <xf borderId="39" fillId="2" fontId="17" numFmtId="164" xfId="0" applyAlignment="1" applyBorder="1" applyFont="1" applyNumberFormat="1">
      <alignment horizontal="right" readingOrder="0" shrinkToFit="0" vertical="bottom" wrapText="1"/>
    </xf>
    <xf borderId="80" fillId="2" fontId="5" numFmtId="164" xfId="0" applyAlignment="1" applyBorder="1" applyFont="1" applyNumberFormat="1">
      <alignment horizontal="right" shrinkToFit="0" vertical="bottom" wrapText="1"/>
    </xf>
    <xf borderId="41" fillId="2" fontId="5" numFmtId="0" xfId="0" applyAlignment="1" applyBorder="1" applyFont="1">
      <alignment readingOrder="0" shrinkToFit="0" vertical="bottom" wrapText="1"/>
    </xf>
    <xf borderId="81" fillId="2" fontId="5" numFmtId="164" xfId="0" applyAlignment="1" applyBorder="1" applyFont="1" applyNumberFormat="1">
      <alignment horizontal="right" readingOrder="0" shrinkToFit="0" vertical="bottom" wrapText="1"/>
    </xf>
    <xf borderId="100" fillId="32" fontId="17" numFmtId="164" xfId="0" applyAlignment="1" applyBorder="1" applyFont="1" applyNumberFormat="1">
      <alignment horizontal="right" shrinkToFit="0" vertical="bottom" wrapText="1"/>
    </xf>
    <xf borderId="50" fillId="2" fontId="17" numFmtId="164" xfId="0" applyAlignment="1" applyBorder="1" applyFont="1" applyNumberFormat="1">
      <alignment horizontal="right" shrinkToFit="0" vertical="bottom" wrapText="1"/>
    </xf>
    <xf borderId="82" fillId="2" fontId="5" numFmtId="164" xfId="0" applyAlignment="1" applyBorder="1" applyFont="1" applyNumberFormat="1">
      <alignment horizontal="right" shrinkToFit="0" vertical="bottom" wrapText="1"/>
    </xf>
    <xf borderId="100" fillId="32" fontId="17" numFmtId="164" xfId="0" applyAlignment="1" applyBorder="1" applyFont="1" applyNumberFormat="1">
      <alignment vertical="bottom"/>
    </xf>
    <xf borderId="50" fillId="2" fontId="17" numFmtId="164" xfId="0" applyAlignment="1" applyBorder="1" applyFont="1" applyNumberFormat="1">
      <alignment vertical="bottom"/>
    </xf>
    <xf borderId="57" fillId="2" fontId="5" numFmtId="0" xfId="0" applyAlignment="1" applyBorder="1" applyFont="1">
      <alignment readingOrder="0" shrinkToFit="0" vertical="bottom" wrapText="1"/>
    </xf>
    <xf borderId="99" fillId="32" fontId="17" numFmtId="164" xfId="0" applyAlignment="1" applyBorder="1" applyFont="1" applyNumberFormat="1">
      <alignment readingOrder="0" vertical="bottom"/>
    </xf>
    <xf borderId="39" fillId="2" fontId="17" numFmtId="164" xfId="0" applyAlignment="1" applyBorder="1" applyFont="1" applyNumberFormat="1">
      <alignment readingOrder="0" vertical="bottom"/>
    </xf>
    <xf borderId="101" fillId="2" fontId="5" numFmtId="164" xfId="0" applyAlignment="1" applyBorder="1" applyFont="1" applyNumberFormat="1">
      <alignment horizontal="right" shrinkToFit="0" vertical="bottom" wrapText="1"/>
    </xf>
    <xf borderId="81" fillId="2" fontId="5" numFmtId="164" xfId="0" applyAlignment="1" applyBorder="1" applyFont="1" applyNumberFormat="1">
      <alignment horizontal="right" shrinkToFit="0" vertical="bottom" wrapText="1"/>
    </xf>
    <xf borderId="41" fillId="20" fontId="5" numFmtId="0" xfId="0" applyAlignment="1" applyBorder="1" applyFont="1">
      <alignment shrinkToFit="0" vertical="bottom" wrapText="1"/>
    </xf>
    <xf borderId="81" fillId="20" fontId="5" numFmtId="164" xfId="0" applyAlignment="1" applyBorder="1" applyFont="1" applyNumberFormat="1">
      <alignment horizontal="right" readingOrder="0" shrinkToFit="0" vertical="bottom" wrapText="1"/>
    </xf>
    <xf borderId="81" fillId="20" fontId="5" numFmtId="164" xfId="0" applyAlignment="1" applyBorder="1" applyFont="1" applyNumberFormat="1">
      <alignment horizontal="right" shrinkToFit="0" vertical="bottom" wrapText="1"/>
    </xf>
    <xf borderId="100" fillId="32" fontId="17" numFmtId="164" xfId="0" applyAlignment="1" applyBorder="1" applyFont="1" applyNumberFormat="1">
      <alignment horizontal="right" readingOrder="0" shrinkToFit="0" vertical="bottom" wrapText="1"/>
    </xf>
    <xf borderId="50" fillId="2" fontId="17" numFmtId="164" xfId="0" applyAlignment="1" applyBorder="1" applyFont="1" applyNumberFormat="1">
      <alignment horizontal="right" readingOrder="0" shrinkToFit="0" vertical="bottom" wrapText="1"/>
    </xf>
    <xf borderId="45" fillId="2" fontId="5" numFmtId="0" xfId="0" applyAlignment="1" applyBorder="1" applyFont="1">
      <alignment readingOrder="0" shrinkToFit="0" vertical="bottom" wrapText="1"/>
    </xf>
    <xf borderId="71" fillId="2" fontId="5" numFmtId="164" xfId="0" applyAlignment="1" applyBorder="1" applyFont="1" applyNumberFormat="1">
      <alignment horizontal="right" readingOrder="0" shrinkToFit="0" vertical="bottom" wrapText="1"/>
    </xf>
    <xf borderId="102" fillId="32" fontId="17" numFmtId="164" xfId="0" applyAlignment="1" applyBorder="1" applyFont="1" applyNumberFormat="1">
      <alignment horizontal="right" readingOrder="0" shrinkToFit="0" vertical="bottom" wrapText="1"/>
    </xf>
    <xf borderId="58" fillId="2" fontId="17" numFmtId="164" xfId="0" applyAlignment="1" applyBorder="1" applyFont="1" applyNumberFormat="1">
      <alignment horizontal="right" readingOrder="0" shrinkToFit="0" vertical="bottom" wrapText="1"/>
    </xf>
    <xf borderId="36" fillId="32" fontId="5" numFmtId="164" xfId="0" applyAlignment="1" applyBorder="1" applyFont="1" applyNumberFormat="1">
      <alignment horizontal="right" shrinkToFit="0" vertical="bottom" wrapText="1"/>
    </xf>
    <xf borderId="22" fillId="2" fontId="5" numFmtId="0" xfId="0" applyAlignment="1" applyBorder="1" applyFont="1">
      <alignment horizontal="center" shrinkToFit="0" vertical="bottom" wrapText="1"/>
    </xf>
    <xf borderId="22" fillId="0" fontId="5" numFmtId="0" xfId="0" applyAlignment="1" applyBorder="1" applyFont="1">
      <alignment shrinkToFit="0" vertical="bottom" wrapText="1"/>
    </xf>
    <xf borderId="22" fillId="0" fontId="5" numFmtId="164" xfId="0" applyAlignment="1" applyBorder="1" applyFont="1" applyNumberFormat="1">
      <alignment horizontal="right" readingOrder="0" shrinkToFit="0" vertical="bottom" wrapText="1"/>
    </xf>
    <xf borderId="22" fillId="2" fontId="5" numFmtId="164" xfId="0" applyAlignment="1" applyBorder="1" applyFont="1" applyNumberFormat="1">
      <alignment horizontal="right" readingOrder="0" shrinkToFit="0" vertical="bottom" wrapText="1"/>
    </xf>
    <xf borderId="22" fillId="2" fontId="5" numFmtId="166" xfId="0" applyAlignment="1" applyBorder="1" applyFont="1" applyNumberFormat="1">
      <alignment horizontal="right" readingOrder="0" shrinkToFit="0" vertical="bottom" wrapText="1"/>
    </xf>
    <xf borderId="22" fillId="2" fontId="5" numFmtId="165" xfId="0" applyAlignment="1" applyBorder="1" applyFont="1" applyNumberFormat="1">
      <alignment horizontal="right" shrinkToFit="0" vertical="bottom" wrapText="1"/>
    </xf>
    <xf borderId="31" fillId="2" fontId="5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horizontal="center" shrinkToFit="0" vertical="bottom" wrapText="1"/>
    </xf>
    <xf borderId="22" fillId="0" fontId="11" numFmtId="0" xfId="0" applyBorder="1" applyFont="1"/>
    <xf borderId="22" fillId="2" fontId="5" numFmtId="0" xfId="0" applyAlignment="1" applyBorder="1" applyFont="1">
      <alignment readingOrder="0" shrinkToFit="0" vertical="bottom" wrapText="1"/>
    </xf>
    <xf borderId="22" fillId="2" fontId="1" numFmtId="168" xfId="0" applyAlignment="1" applyBorder="1" applyFont="1" applyNumberFormat="1">
      <alignment readingOrder="0" vertical="bottom"/>
    </xf>
    <xf borderId="22" fillId="32" fontId="5" numFmtId="0" xfId="0" applyAlignment="1" applyBorder="1" applyFont="1">
      <alignment readingOrder="0" shrinkToFit="0" vertical="bottom" wrapText="1"/>
    </xf>
    <xf borderId="22" fillId="32" fontId="5" numFmtId="0" xfId="0" applyAlignment="1" applyBorder="1" applyFont="1">
      <alignment readingOrder="0" vertical="bottom"/>
    </xf>
    <xf borderId="22" fillId="32" fontId="1" numFmtId="168" xfId="0" applyAlignment="1" applyBorder="1" applyFont="1" applyNumberFormat="1">
      <alignment readingOrder="0" vertical="bottom"/>
    </xf>
    <xf borderId="22" fillId="32" fontId="5" numFmtId="0" xfId="0" applyAlignment="1" applyBorder="1" applyFont="1">
      <alignment vertical="bottom"/>
    </xf>
    <xf borderId="22" fillId="32" fontId="1" numFmtId="0" xfId="0" applyAlignment="1" applyBorder="1" applyFont="1">
      <alignment vertical="bottom"/>
    </xf>
    <xf borderId="22" fillId="32" fontId="1" numFmtId="4" xfId="0" applyAlignment="1" applyBorder="1" applyFont="1" applyNumberFormat="1">
      <alignment vertical="bottom"/>
    </xf>
    <xf borderId="0" fillId="0" fontId="11" numFmtId="164" xfId="0" applyAlignment="1" applyFont="1" applyNumberFormat="1">
      <alignment readingOrder="0"/>
    </xf>
    <xf borderId="22" fillId="2" fontId="5" numFmtId="0" xfId="0" applyAlignment="1" applyBorder="1" applyFont="1">
      <alignment readingOrder="0" vertical="bottom"/>
    </xf>
    <xf borderId="22" fillId="2" fontId="5" numFmtId="0" xfId="0" applyAlignment="1" applyBorder="1" applyFont="1">
      <alignment vertical="bottom"/>
    </xf>
    <xf borderId="17" fillId="0" fontId="5" numFmtId="164" xfId="0" applyAlignment="1" applyBorder="1" applyFont="1" applyNumberFormat="1">
      <alignment horizontal="right" shrinkToFit="0" vertical="bottom" wrapText="1"/>
    </xf>
    <xf borderId="31" fillId="2" fontId="3" numFmtId="0" xfId="0" applyAlignment="1" applyBorder="1" applyFont="1">
      <alignment horizontal="center" vertical="bottom"/>
    </xf>
    <xf borderId="31" fillId="2" fontId="3" numFmtId="0" xfId="0" applyAlignment="1" applyBorder="1" applyFont="1">
      <alignment vertical="bottom"/>
    </xf>
    <xf borderId="31" fillId="2" fontId="26" numFmtId="0" xfId="0" applyAlignment="1" applyBorder="1" applyFont="1">
      <alignment horizontal="center" shrinkToFit="0" vertical="bottom" wrapText="1"/>
    </xf>
    <xf borderId="31" fillId="2" fontId="3" numFmtId="0" xfId="0" applyAlignment="1" applyBorder="1" applyFont="1">
      <alignment readingOrder="0" vertical="bottom"/>
    </xf>
    <xf borderId="31" fillId="2" fontId="5" numFmtId="0" xfId="0" applyAlignment="1" applyBorder="1" applyFont="1">
      <alignment horizontal="center" vertical="bottom"/>
    </xf>
    <xf borderId="22" fillId="2" fontId="5" numFmtId="0" xfId="0" applyAlignment="1" applyBorder="1" applyFont="1">
      <alignment horizontal="center" vertical="bottom"/>
    </xf>
    <xf borderId="22" fillId="32" fontId="5" numFmtId="165" xfId="0" applyAlignment="1" applyBorder="1" applyFont="1" applyNumberFormat="1">
      <alignment horizontal="right" readingOrder="0" shrinkToFit="0" vertical="bottom" wrapText="1"/>
    </xf>
    <xf borderId="22" fillId="32" fontId="1" numFmtId="165" xfId="0" applyAlignment="1" applyBorder="1" applyFont="1" applyNumberFormat="1">
      <alignment vertical="bottom"/>
    </xf>
    <xf borderId="22" fillId="32" fontId="26" numFmtId="0" xfId="0" applyAlignment="1" applyBorder="1" applyFont="1">
      <alignment readingOrder="0" shrinkToFit="0" vertical="bottom" wrapText="1"/>
    </xf>
    <xf borderId="22" fillId="32" fontId="12" numFmtId="165" xfId="0" applyAlignment="1" applyBorder="1" applyFont="1" applyNumberFormat="1">
      <alignment horizontal="right" readingOrder="0" vertical="bottom"/>
    </xf>
    <xf borderId="22" fillId="0" fontId="1" numFmtId="165" xfId="0" applyAlignment="1" applyBorder="1" applyFont="1" applyNumberFormat="1">
      <alignment vertical="bottom"/>
    </xf>
    <xf borderId="22" fillId="32" fontId="6" numFmtId="0" xfId="0" applyAlignment="1" applyBorder="1" applyFont="1">
      <alignment readingOrder="0" vertical="bottom"/>
    </xf>
    <xf borderId="22" fillId="32" fontId="27" numFmtId="165" xfId="0" applyAlignment="1" applyBorder="1" applyFont="1" applyNumberFormat="1">
      <alignment horizontal="right" readingOrder="0" vertical="bottom"/>
    </xf>
    <xf borderId="22" fillId="32" fontId="28" numFmtId="0" xfId="0" applyAlignment="1" applyBorder="1" applyFont="1">
      <alignment vertical="bottom"/>
    </xf>
    <xf borderId="22" fillId="32" fontId="29" numFmtId="0" xfId="0" applyAlignment="1" applyBorder="1" applyFont="1">
      <alignment readingOrder="0" shrinkToFit="0" vertical="bottom" wrapText="1"/>
    </xf>
    <xf borderId="22" fillId="32" fontId="30" numFmtId="165" xfId="0" applyAlignment="1" applyBorder="1" applyFont="1" applyNumberFormat="1">
      <alignment horizontal="right" readingOrder="0" vertical="bottom"/>
    </xf>
    <xf borderId="22" fillId="32" fontId="27" numFmtId="0" xfId="0" applyAlignment="1" applyBorder="1" applyFont="1">
      <alignment readingOrder="0" shrinkToFit="0" vertical="bottom" wrapText="1"/>
    </xf>
    <xf borderId="22" fillId="2" fontId="5" numFmtId="165" xfId="0" applyAlignment="1" applyBorder="1" applyFont="1" applyNumberFormat="1">
      <alignment horizontal="right" readingOrder="0" vertical="bottom"/>
    </xf>
    <xf borderId="22" fillId="2" fontId="26" numFmtId="0" xfId="0" applyAlignment="1" applyBorder="1" applyFont="1">
      <alignment readingOrder="0" shrinkToFit="0" vertical="bottom" wrapText="1"/>
    </xf>
    <xf borderId="22" fillId="2" fontId="12" numFmtId="165" xfId="0" applyAlignment="1" applyBorder="1" applyFont="1" applyNumberFormat="1">
      <alignment horizontal="right" readingOrder="0" vertical="bottom"/>
    </xf>
    <xf borderId="22" fillId="2" fontId="5" numFmtId="164" xfId="0" applyAlignment="1" applyBorder="1" applyFont="1" applyNumberFormat="1">
      <alignment horizontal="center" readingOrder="0" shrinkToFit="0" vertical="bottom" wrapText="1"/>
    </xf>
    <xf borderId="22" fillId="2" fontId="26" numFmtId="0" xfId="0" applyAlignment="1" applyBorder="1" applyFont="1">
      <alignment horizontal="center" readingOrder="0" shrinkToFit="0" vertical="bottom" wrapText="1"/>
    </xf>
    <xf borderId="22" fillId="2" fontId="26" numFmtId="0" xfId="0" applyAlignment="1" applyBorder="1" applyFont="1">
      <alignment vertical="bottom"/>
    </xf>
    <xf borderId="22" fillId="2" fontId="26" numFmtId="0" xfId="0" applyAlignment="1" applyBorder="1" applyFont="1">
      <alignment readingOrder="0" vertical="bottom"/>
    </xf>
    <xf borderId="22" fillId="2" fontId="26" numFmtId="0" xfId="0" applyAlignment="1" applyBorder="1" applyFont="1">
      <alignment horizontal="center" readingOrder="0" vertical="bottom"/>
    </xf>
    <xf borderId="3" fillId="2" fontId="5" numFmtId="0" xfId="0" applyAlignment="1" applyBorder="1" applyFont="1">
      <alignment horizontal="center" vertical="bottom"/>
    </xf>
    <xf borderId="22" fillId="32" fontId="1" numFmtId="0" xfId="0" applyAlignment="1" applyBorder="1" applyFont="1">
      <alignment readingOrder="0" vertical="bottom"/>
    </xf>
    <xf borderId="22" fillId="32" fontId="17" numFmtId="165" xfId="0" applyAlignment="1" applyBorder="1" applyFont="1" applyNumberFormat="1">
      <alignment horizontal="right" readingOrder="0" shrinkToFit="0" vertical="bottom" wrapText="1"/>
    </xf>
    <xf borderId="22" fillId="32" fontId="17" numFmtId="165" xfId="0" applyAlignment="1" applyBorder="1" applyFont="1" applyNumberFormat="1">
      <alignment vertical="bottom"/>
    </xf>
    <xf borderId="22" fillId="32" fontId="17" numFmtId="165" xfId="0" applyAlignment="1" applyBorder="1" applyFont="1" applyNumberFormat="1">
      <alignment vertical="bottom"/>
    </xf>
    <xf borderId="0" fillId="0" fontId="1" numFmtId="165" xfId="0" applyAlignment="1" applyFont="1" applyNumberFormat="1">
      <alignment vertical="bottom"/>
    </xf>
    <xf borderId="22" fillId="32" fontId="5" numFmtId="0" xfId="0" applyAlignment="1" applyBorder="1" applyFont="1">
      <alignment shrinkToFit="0" vertical="bottom" wrapText="1"/>
    </xf>
    <xf borderId="22" fillId="32" fontId="1" numFmtId="4" xfId="0" applyAlignment="1" applyBorder="1" applyFont="1" applyNumberFormat="1">
      <alignment readingOrder="0" vertical="bottom"/>
    </xf>
    <xf borderId="22" fillId="2" fontId="5" numFmtId="165" xfId="0" applyAlignment="1" applyBorder="1" applyFont="1" applyNumberFormat="1">
      <alignment horizontal="right" readingOrder="0" shrinkToFit="0" vertical="bottom" wrapText="1"/>
    </xf>
    <xf borderId="22" fillId="2" fontId="5" numFmtId="0" xfId="0" applyAlignment="1" applyBorder="1" applyFont="1">
      <alignment horizontal="center" readingOrder="0" vertical="bottom"/>
    </xf>
    <xf borderId="22" fillId="32" fontId="31" numFmtId="0" xfId="0" applyAlignment="1" applyBorder="1" applyFont="1">
      <alignment horizontal="center" readingOrder="0" vertical="bottom"/>
    </xf>
    <xf borderId="65" fillId="28" fontId="4" numFmtId="4" xfId="0" applyAlignment="1" applyBorder="1" applyFont="1" applyNumberFormat="1">
      <alignment horizontal="right" shrinkToFit="0" vertical="bottom" wrapText="1"/>
    </xf>
    <xf borderId="17" fillId="2" fontId="1" numFmtId="0" xfId="0" applyAlignment="1" applyBorder="1" applyFont="1">
      <alignment vertical="bottom"/>
    </xf>
    <xf borderId="22" fillId="0" fontId="17" numFmtId="0" xfId="0" applyAlignment="1" applyBorder="1" applyFont="1">
      <alignment horizontal="center" vertical="bottom"/>
    </xf>
    <xf borderId="22" fillId="0" fontId="17" numFmtId="0" xfId="0" applyAlignment="1" applyBorder="1" applyFont="1">
      <alignment horizontal="center" readingOrder="0" vertical="bottom"/>
    </xf>
    <xf borderId="9" fillId="2" fontId="32" numFmtId="165" xfId="0" applyAlignment="1" applyBorder="1" applyFont="1" applyNumberFormat="1">
      <alignment readingOrder="0" vertical="bottom"/>
    </xf>
    <xf borderId="9" fillId="2" fontId="5" numFmtId="0" xfId="0" applyAlignment="1" applyBorder="1" applyFont="1">
      <alignment horizontal="center" readingOrder="0" shrinkToFit="0" vertical="bottom" wrapText="1"/>
    </xf>
    <xf borderId="12" fillId="2" fontId="5" numFmtId="0" xfId="0" applyAlignment="1" applyBorder="1" applyFont="1">
      <alignment horizontal="center" readingOrder="0" shrinkToFit="0" vertical="bottom" wrapText="1"/>
    </xf>
    <xf borderId="31" fillId="32" fontId="17" numFmtId="0" xfId="0" applyAlignment="1" applyBorder="1" applyFont="1">
      <alignment readingOrder="0" shrinkToFit="0" vertical="bottom" wrapText="1"/>
    </xf>
    <xf borderId="31" fillId="32" fontId="17" numFmtId="165" xfId="0" applyAlignment="1" applyBorder="1" applyFont="1" applyNumberFormat="1">
      <alignment horizontal="right" readingOrder="0" shrinkToFit="0" vertical="bottom" wrapText="1"/>
    </xf>
    <xf borderId="31" fillId="32" fontId="17" numFmtId="165" xfId="0" applyAlignment="1" applyBorder="1" applyFont="1" applyNumberFormat="1">
      <alignment readingOrder="0" shrinkToFit="0" vertical="bottom" wrapText="1"/>
    </xf>
    <xf borderId="31" fillId="32" fontId="17" numFmtId="165" xfId="0" applyAlignment="1" applyBorder="1" applyFont="1" applyNumberFormat="1">
      <alignment horizontal="center" readingOrder="0" shrinkToFit="0" vertical="bottom" wrapText="1"/>
    </xf>
    <xf borderId="31" fillId="32" fontId="17" numFmtId="165" xfId="0" applyAlignment="1" applyBorder="1" applyFont="1" applyNumberFormat="1">
      <alignment vertical="bottom"/>
    </xf>
    <xf borderId="1" fillId="32" fontId="17" numFmtId="165" xfId="0" applyAlignment="1" applyBorder="1" applyFont="1" applyNumberFormat="1">
      <alignment shrinkToFit="0" vertical="bottom" wrapText="1"/>
    </xf>
    <xf borderId="1" fillId="32" fontId="17" numFmtId="165" xfId="0" applyAlignment="1" applyBorder="1" applyFont="1" applyNumberFormat="1">
      <alignment horizontal="center" readingOrder="0" shrinkToFit="0" vertical="bottom" wrapText="1"/>
    </xf>
    <xf borderId="1" fillId="32" fontId="17" numFmtId="165" xfId="0" applyAlignment="1" applyBorder="1" applyFont="1" applyNumberFormat="1">
      <alignment vertical="bottom"/>
    </xf>
    <xf borderId="9" fillId="32" fontId="17" numFmtId="0" xfId="0" applyAlignment="1" applyBorder="1" applyFont="1">
      <alignment readingOrder="0" vertical="bottom"/>
    </xf>
    <xf borderId="9" fillId="32" fontId="17" numFmtId="165" xfId="0" applyAlignment="1" applyBorder="1" applyFont="1" applyNumberFormat="1">
      <alignment readingOrder="0" vertical="bottom"/>
    </xf>
    <xf borderId="9" fillId="32" fontId="17" numFmtId="165" xfId="0" applyAlignment="1" applyBorder="1" applyFont="1" applyNumberFormat="1">
      <alignment vertical="bottom"/>
    </xf>
    <xf borderId="10" fillId="32" fontId="17" numFmtId="165" xfId="0" applyAlignment="1" applyBorder="1" applyFont="1" applyNumberFormat="1">
      <alignment vertical="bottom"/>
    </xf>
    <xf borderId="10" fillId="32" fontId="17" numFmtId="165" xfId="0" applyAlignment="1" applyBorder="1" applyFont="1" applyNumberFormat="1">
      <alignment horizontal="center" readingOrder="0" vertical="bottom"/>
    </xf>
    <xf borderId="12" fillId="32" fontId="17" numFmtId="0" xfId="0" applyAlignment="1" applyBorder="1" applyFont="1">
      <alignment readingOrder="0" vertical="bottom"/>
    </xf>
    <xf borderId="12" fillId="32" fontId="17" numFmtId="165" xfId="0" applyAlignment="1" applyBorder="1" applyFont="1" applyNumberFormat="1">
      <alignment readingOrder="0" vertical="bottom"/>
    </xf>
    <xf borderId="13" fillId="32" fontId="17" numFmtId="165" xfId="0" applyAlignment="1" applyBorder="1" applyFont="1" applyNumberFormat="1">
      <alignment vertical="bottom"/>
    </xf>
    <xf borderId="13" fillId="32" fontId="17" numFmtId="165" xfId="0" applyAlignment="1" applyBorder="1" applyFont="1" applyNumberFormat="1">
      <alignment horizontal="center" readingOrder="0" vertical="bottom"/>
    </xf>
    <xf borderId="6" fillId="0" fontId="1" numFmtId="165" xfId="0" applyAlignment="1" applyBorder="1" applyFont="1" applyNumberFormat="1">
      <alignment vertical="bottom"/>
    </xf>
    <xf borderId="22" fillId="32" fontId="1" numFmtId="0" xfId="0" applyAlignment="1" applyBorder="1" applyFont="1">
      <alignment shrinkToFit="0" vertical="bottom" wrapText="1"/>
    </xf>
    <xf borderId="22" fillId="32" fontId="1" numFmtId="165" xfId="0" applyAlignment="1" applyBorder="1" applyFont="1" applyNumberFormat="1">
      <alignment horizontal="right" readingOrder="0" shrinkToFit="0" vertical="bottom" wrapText="1"/>
    </xf>
    <xf borderId="22" fillId="32" fontId="1" numFmtId="164" xfId="0" applyAlignment="1" applyBorder="1" applyFont="1" applyNumberFormat="1">
      <alignment horizontal="center" readingOrder="0" shrinkToFit="0" vertical="bottom" wrapText="1"/>
    </xf>
    <xf borderId="22" fillId="32" fontId="1" numFmtId="164" xfId="0" applyAlignment="1" applyBorder="1" applyFont="1" applyNumberFormat="1">
      <alignment vertical="bottom"/>
    </xf>
    <xf borderId="22" fillId="32" fontId="1" numFmtId="165" xfId="0" applyAlignment="1" applyBorder="1" applyFont="1" applyNumberFormat="1">
      <alignment readingOrder="0" vertical="bottom"/>
    </xf>
    <xf borderId="22" fillId="32" fontId="1" numFmtId="164" xfId="0" applyAlignment="1" applyBorder="1" applyFont="1" applyNumberFormat="1">
      <alignment horizontal="center" readingOrder="0" vertical="bottom"/>
    </xf>
    <xf borderId="22" fillId="2" fontId="1" numFmtId="164" xfId="0" applyAlignment="1" applyBorder="1" applyFont="1" applyNumberFormat="1">
      <alignment horizontal="center" vertical="bottom"/>
    </xf>
    <xf borderId="17" fillId="0" fontId="2" numFmtId="0" xfId="0" applyBorder="1" applyFont="1"/>
    <xf borderId="63" fillId="0" fontId="1" numFmtId="0" xfId="0" applyAlignment="1" applyBorder="1" applyFont="1">
      <alignment horizontal="center" vertical="bottom"/>
    </xf>
    <xf borderId="22" fillId="25" fontId="1" numFmtId="0" xfId="0" applyAlignment="1" applyBorder="1" applyFont="1">
      <alignment readingOrder="0" shrinkToFit="0" vertical="bottom" wrapText="1"/>
    </xf>
    <xf borderId="22" fillId="25" fontId="1" numFmtId="0" xfId="0" applyAlignment="1" applyBorder="1" applyFont="1">
      <alignment shrinkToFit="0" vertical="bottom" wrapText="1"/>
    </xf>
    <xf borderId="22" fillId="25" fontId="1" numFmtId="0" xfId="0" applyAlignment="1" applyBorder="1" applyFont="1">
      <alignment vertical="bottom"/>
    </xf>
    <xf borderId="22" fillId="25" fontId="1" numFmtId="164" xfId="0" applyAlignment="1" applyBorder="1" applyFont="1" applyNumberFormat="1">
      <alignment horizontal="right" shrinkToFit="0" vertical="bottom" wrapText="1"/>
    </xf>
    <xf borderId="39" fillId="2" fontId="1" numFmtId="164" xfId="0" applyAlignment="1" applyBorder="1" applyFont="1" applyNumberFormat="1">
      <alignment horizontal="right" readingOrder="0" shrinkToFit="0" vertical="bottom" wrapText="1"/>
    </xf>
    <xf borderId="40" fillId="2" fontId="1" numFmtId="167" xfId="0" applyAlignment="1" applyBorder="1" applyFont="1" applyNumberFormat="1">
      <alignment readingOrder="0" vertical="bottom"/>
    </xf>
    <xf borderId="40" fillId="2" fontId="1" numFmtId="167" xfId="0" applyAlignment="1" applyBorder="1" applyFont="1" applyNumberFormat="1">
      <alignment horizontal="right" readingOrder="0" vertical="bottom"/>
    </xf>
    <xf borderId="18" fillId="2" fontId="1" numFmtId="167" xfId="0" applyAlignment="1" applyBorder="1" applyFont="1" applyNumberFormat="1">
      <alignment horizontal="right" vertical="bottom"/>
    </xf>
    <xf borderId="22" fillId="0" fontId="1" numFmtId="164" xfId="0" applyAlignment="1" applyBorder="1" applyFont="1" applyNumberFormat="1">
      <alignment horizontal="right" vertical="bottom"/>
    </xf>
    <xf borderId="22" fillId="25" fontId="1" numFmtId="164" xfId="0" applyAlignment="1" applyBorder="1" applyFont="1" applyNumberFormat="1">
      <alignment horizontal="right" readingOrder="0" shrinkToFit="0" vertical="bottom" wrapText="1"/>
    </xf>
    <xf borderId="50" fillId="2" fontId="1" numFmtId="164" xfId="0" applyAlignment="1" applyBorder="1" applyFont="1" applyNumberFormat="1">
      <alignment horizontal="right" readingOrder="0" shrinkToFit="0" vertical="bottom" wrapText="1"/>
    </xf>
    <xf borderId="43" fillId="2" fontId="1" numFmtId="167" xfId="0" applyAlignment="1" applyBorder="1" applyFont="1" applyNumberFormat="1">
      <alignment readingOrder="0" vertical="bottom"/>
    </xf>
    <xf borderId="43" fillId="2" fontId="1" numFmtId="167" xfId="0" applyAlignment="1" applyBorder="1" applyFont="1" applyNumberFormat="1">
      <alignment horizontal="right" vertical="bottom"/>
    </xf>
    <xf borderId="44" fillId="2" fontId="1" numFmtId="167" xfId="0" applyAlignment="1" applyBorder="1" applyFont="1" applyNumberFormat="1">
      <alignment horizontal="right" vertical="bottom"/>
    </xf>
    <xf borderId="22" fillId="25" fontId="1" numFmtId="0" xfId="0" applyAlignment="1" applyBorder="1" applyFont="1">
      <alignment readingOrder="0" vertical="bottom"/>
    </xf>
    <xf borderId="43" fillId="2" fontId="1" numFmtId="167" xfId="0" applyAlignment="1" applyBorder="1" applyFont="1" applyNumberFormat="1">
      <alignment horizontal="right" readingOrder="0" vertical="bottom"/>
    </xf>
    <xf borderId="44" fillId="2" fontId="1" numFmtId="167" xfId="0" applyAlignment="1" applyBorder="1" applyFont="1" applyNumberFormat="1">
      <alignment vertical="bottom"/>
    </xf>
    <xf borderId="43" fillId="2" fontId="1" numFmtId="167" xfId="0" applyAlignment="1" applyBorder="1" applyFont="1" applyNumberFormat="1">
      <alignment vertical="bottom"/>
    </xf>
    <xf borderId="44" fillId="2" fontId="1" numFmtId="167" xfId="0" applyAlignment="1" applyBorder="1" applyFont="1" applyNumberFormat="1">
      <alignment readingOrder="0" vertical="bottom"/>
    </xf>
    <xf borderId="44" fillId="2" fontId="1" numFmtId="167" xfId="0" applyAlignment="1" applyBorder="1" applyFont="1" applyNumberFormat="1">
      <alignment horizontal="right" readingOrder="0" vertical="bottom"/>
    </xf>
    <xf borderId="22" fillId="9" fontId="13" numFmtId="165" xfId="0" applyAlignment="1" applyBorder="1" applyFont="1" applyNumberFormat="1">
      <alignment readingOrder="0" vertical="bottom"/>
    </xf>
    <xf borderId="22" fillId="4" fontId="1" numFmtId="0" xfId="0" applyAlignment="1" applyBorder="1" applyFont="1">
      <alignment readingOrder="0" shrinkToFit="0" vertical="bottom" wrapText="1"/>
    </xf>
    <xf borderId="22" fillId="4" fontId="1" numFmtId="0" xfId="0" applyAlignment="1" applyBorder="1" applyFont="1">
      <alignment shrinkToFit="0" vertical="bottom" wrapText="1"/>
    </xf>
    <xf borderId="22" fillId="4" fontId="1" numFmtId="0" xfId="0" applyAlignment="1" applyBorder="1" applyFont="1">
      <alignment vertical="bottom"/>
    </xf>
    <xf borderId="22" fillId="9" fontId="1" numFmtId="0" xfId="0" applyAlignment="1" applyBorder="1" applyFont="1">
      <alignment vertical="bottom"/>
    </xf>
    <xf borderId="22" fillId="29" fontId="1" numFmtId="164" xfId="0" applyAlignment="1" applyBorder="1" applyFont="1" applyNumberFormat="1">
      <alignment horizontal="right" readingOrder="0" shrinkToFit="0" vertical="bottom" wrapText="1"/>
    </xf>
    <xf borderId="22" fillId="16" fontId="1" numFmtId="0" xfId="0" applyAlignment="1" applyBorder="1" applyFont="1">
      <alignment shrinkToFit="0" vertical="bottom" wrapText="1"/>
    </xf>
    <xf borderId="22" fillId="16" fontId="1" numFmtId="164" xfId="0" applyAlignment="1" applyBorder="1" applyFont="1" applyNumberFormat="1">
      <alignment horizontal="right" readingOrder="0" shrinkToFit="0" vertical="bottom" wrapText="1"/>
    </xf>
    <xf borderId="22" fillId="16" fontId="1" numFmtId="0" xfId="0" applyAlignment="1" applyBorder="1" applyFont="1">
      <alignment readingOrder="0" shrinkToFit="0" vertical="bottom" wrapText="1"/>
    </xf>
    <xf borderId="0" fillId="2" fontId="33" numFmtId="0" xfId="0" applyAlignment="1" applyFont="1">
      <alignment vertical="bottom"/>
    </xf>
    <xf borderId="22" fillId="2" fontId="33" numFmtId="0" xfId="0" applyAlignment="1" applyBorder="1" applyFont="1">
      <alignment readingOrder="0" shrinkToFit="0" vertical="bottom" wrapText="1"/>
    </xf>
    <xf borderId="22" fillId="2" fontId="33" numFmtId="0" xfId="0" applyAlignment="1" applyBorder="1" applyFont="1">
      <alignment vertical="bottom"/>
    </xf>
    <xf borderId="22" fillId="2" fontId="33" numFmtId="164" xfId="0" applyAlignment="1" applyBorder="1" applyFont="1" applyNumberFormat="1">
      <alignment horizontal="right" readingOrder="0" shrinkToFit="0" vertical="bottom" wrapText="1"/>
    </xf>
    <xf borderId="50" fillId="2" fontId="33" numFmtId="164" xfId="0" applyAlignment="1" applyBorder="1" applyFont="1" applyNumberFormat="1">
      <alignment horizontal="right" readingOrder="0" shrinkToFit="0" vertical="bottom" wrapText="1"/>
    </xf>
    <xf borderId="43" fillId="2" fontId="33" numFmtId="167" xfId="0" applyAlignment="1" applyBorder="1" applyFont="1" applyNumberFormat="1">
      <alignment readingOrder="0" vertical="bottom"/>
    </xf>
    <xf borderId="43" fillId="2" fontId="33" numFmtId="167" xfId="0" applyAlignment="1" applyBorder="1" applyFont="1" applyNumberFormat="1">
      <alignment horizontal="right" vertical="bottom"/>
    </xf>
    <xf borderId="44" fillId="2" fontId="33" numFmtId="167" xfId="0" applyAlignment="1" applyBorder="1" applyFont="1" applyNumberFormat="1">
      <alignment horizontal="right" vertical="bottom"/>
    </xf>
    <xf borderId="22" fillId="2" fontId="33" numFmtId="164" xfId="0" applyAlignment="1" applyBorder="1" applyFont="1" applyNumberFormat="1">
      <alignment horizontal="right" vertical="bottom"/>
    </xf>
    <xf borderId="31" fillId="2" fontId="33" numFmtId="164" xfId="0" applyAlignment="1" applyBorder="1" applyFont="1" applyNumberFormat="1">
      <alignment horizontal="right" vertical="bottom"/>
    </xf>
    <xf borderId="22" fillId="33" fontId="34" numFmtId="0" xfId="0" applyAlignment="1" applyBorder="1" applyFill="1" applyFont="1">
      <alignment readingOrder="0" shrinkToFit="0" vertical="bottom" wrapText="1"/>
    </xf>
    <xf borderId="22" fillId="33" fontId="1" numFmtId="0" xfId="0" applyAlignment="1" applyBorder="1" applyFont="1">
      <alignment readingOrder="0" shrinkToFit="0" vertical="bottom" wrapText="1"/>
    </xf>
    <xf borderId="22" fillId="33" fontId="1" numFmtId="0" xfId="0" applyAlignment="1" applyBorder="1" applyFont="1">
      <alignment vertical="bottom"/>
    </xf>
    <xf borderId="22" fillId="33" fontId="1" numFmtId="164" xfId="0" applyAlignment="1" applyBorder="1" applyFont="1" applyNumberFormat="1">
      <alignment horizontal="right" readingOrder="0" shrinkToFit="0" vertical="bottom" wrapText="1"/>
    </xf>
    <xf borderId="22" fillId="33" fontId="1" numFmtId="0" xfId="0" applyAlignment="1" applyBorder="1" applyFont="1">
      <alignment shrinkToFit="0" vertical="bottom" wrapText="1"/>
    </xf>
    <xf borderId="22" fillId="33" fontId="1" numFmtId="0" xfId="0" applyAlignment="1" applyBorder="1" applyFont="1">
      <alignment readingOrder="0" vertical="bottom"/>
    </xf>
    <xf borderId="22" fillId="33" fontId="1" numFmtId="164" xfId="0" applyAlignment="1" applyBorder="1" applyFont="1" applyNumberFormat="1">
      <alignment horizontal="right" shrinkToFit="0" vertical="bottom" wrapText="1"/>
    </xf>
    <xf borderId="22" fillId="34" fontId="1" numFmtId="0" xfId="0" applyAlignment="1" applyBorder="1" applyFill="1" applyFont="1">
      <alignment shrinkToFit="0" vertical="bottom" wrapText="1"/>
    </xf>
    <xf borderId="22" fillId="34" fontId="1" numFmtId="0" xfId="0" applyAlignment="1" applyBorder="1" applyFont="1">
      <alignment readingOrder="0" shrinkToFit="0" vertical="bottom" wrapText="1"/>
    </xf>
    <xf borderId="22" fillId="34" fontId="1" numFmtId="0" xfId="0" applyAlignment="1" applyBorder="1" applyFont="1">
      <alignment vertical="bottom"/>
    </xf>
    <xf borderId="22" fillId="34" fontId="1" numFmtId="164" xfId="0" applyAlignment="1" applyBorder="1" applyFont="1" applyNumberFormat="1">
      <alignment horizontal="right" shrinkToFit="0" vertical="bottom" wrapText="1"/>
    </xf>
    <xf borderId="22" fillId="34" fontId="1" numFmtId="164" xfId="0" applyAlignment="1" applyBorder="1" applyFont="1" applyNumberFormat="1">
      <alignment horizontal="right" readingOrder="0" shrinkToFit="0" vertical="bottom" wrapText="1"/>
    </xf>
    <xf borderId="22" fillId="19" fontId="1" numFmtId="0" xfId="0" applyAlignment="1" applyBorder="1" applyFont="1">
      <alignment shrinkToFit="0" vertical="bottom" wrapText="1"/>
    </xf>
    <xf borderId="22" fillId="19" fontId="1" numFmtId="0" xfId="0" applyAlignment="1" applyBorder="1" applyFont="1">
      <alignment vertical="bottom"/>
    </xf>
    <xf borderId="22" fillId="19" fontId="1" numFmtId="164" xfId="0" applyAlignment="1" applyBorder="1" applyFont="1" applyNumberFormat="1">
      <alignment horizontal="right" shrinkToFit="0" vertical="bottom" wrapText="1"/>
    </xf>
    <xf borderId="22" fillId="19" fontId="1" numFmtId="164" xfId="0" applyAlignment="1" applyBorder="1" applyFont="1" applyNumberFormat="1">
      <alignment horizontal="right" readingOrder="0" shrinkToFit="0" vertical="bottom" wrapText="1"/>
    </xf>
    <xf borderId="22" fillId="19" fontId="1" numFmtId="0" xfId="0" applyAlignment="1" applyBorder="1" applyFont="1">
      <alignment readingOrder="0" shrinkToFit="0" vertical="bottom" wrapText="1"/>
    </xf>
    <xf borderId="58" fillId="2" fontId="1" numFmtId="164" xfId="0" applyAlignment="1" applyBorder="1" applyFont="1" applyNumberFormat="1">
      <alignment horizontal="right" readingOrder="0" shrinkToFit="0" vertical="bottom" wrapText="1"/>
    </xf>
    <xf borderId="49" fillId="2" fontId="1" numFmtId="167" xfId="0" applyAlignment="1" applyBorder="1" applyFont="1" applyNumberFormat="1">
      <alignment readingOrder="0" vertical="bottom"/>
    </xf>
    <xf borderId="49" fillId="2" fontId="1" numFmtId="167" xfId="0" applyAlignment="1" applyBorder="1" applyFont="1" applyNumberFormat="1">
      <alignment horizontal="right" vertical="bottom"/>
    </xf>
    <xf borderId="59" fillId="2" fontId="1" numFmtId="167" xfId="0" applyAlignment="1" applyBorder="1" applyFont="1" applyNumberFormat="1">
      <alignment horizontal="right" vertical="bottom"/>
    </xf>
    <xf borderId="22" fillId="2" fontId="1" numFmtId="164" xfId="0" applyAlignment="1" applyBorder="1" applyFont="1" applyNumberFormat="1">
      <alignment horizontal="right" vertical="bottom"/>
    </xf>
    <xf borderId="22" fillId="2" fontId="1" numFmtId="167" xfId="0" applyAlignment="1" applyBorder="1" applyFont="1" applyNumberFormat="1">
      <alignment horizontal="right" readingOrder="0" vertical="bottom"/>
    </xf>
    <xf borderId="17" fillId="2" fontId="15" numFmtId="164" xfId="0" applyAlignment="1" applyBorder="1" applyFont="1" applyNumberFormat="1">
      <alignment horizontal="right" vertical="bottom"/>
    </xf>
    <xf borderId="16" fillId="5" fontId="5" numFmtId="164" xfId="0" applyAlignment="1" applyBorder="1" applyFont="1" applyNumberFormat="1">
      <alignment horizontal="right" readingOrder="0" shrinkToFit="0" vertical="bottom" wrapText="1"/>
    </xf>
    <xf borderId="22" fillId="22" fontId="5" numFmtId="165" xfId="0" applyAlignment="1" applyBorder="1" applyFont="1" applyNumberFormat="1">
      <alignment horizontal="right" shrinkToFit="0" vertical="bottom" wrapText="1"/>
    </xf>
    <xf borderId="0" fillId="35" fontId="3" numFmtId="165" xfId="0" applyAlignment="1" applyFill="1" applyFont="1" applyNumberFormat="1">
      <alignment readingOrder="0" vertical="bottom"/>
    </xf>
    <xf borderId="69" fillId="29" fontId="5" numFmtId="164" xfId="0" applyAlignment="1" applyBorder="1" applyFont="1" applyNumberFormat="1">
      <alignment horizontal="right" shrinkToFit="0" vertical="bottom" wrapText="1"/>
    </xf>
    <xf borderId="12" fillId="7" fontId="5" numFmtId="164" xfId="0" applyAlignment="1" applyBorder="1" applyFont="1" applyNumberFormat="1">
      <alignment horizontal="right" shrinkToFit="0" vertical="bottom" wrapText="1"/>
    </xf>
    <xf borderId="13" fillId="12" fontId="5" numFmtId="164" xfId="0" applyAlignment="1" applyBorder="1" applyFont="1" applyNumberFormat="1">
      <alignment horizontal="right" readingOrder="0" shrinkToFit="0" vertical="bottom" wrapText="1"/>
    </xf>
    <xf borderId="16" fillId="13" fontId="13" numFmtId="164" xfId="0" applyAlignment="1" applyBorder="1" applyFont="1" applyNumberFormat="1">
      <alignment readingOrder="0" vertical="bottom"/>
    </xf>
    <xf borderId="22" fillId="9" fontId="24" numFmtId="0" xfId="0" applyAlignment="1" applyBorder="1" applyFont="1">
      <alignment horizontal="center" readingOrder="0" shrinkToFit="0" vertical="bottom" wrapText="1"/>
    </xf>
    <xf borderId="103" fillId="0" fontId="4" numFmtId="164" xfId="0" applyAlignment="1" applyBorder="1" applyFont="1" applyNumberFormat="1">
      <alignment horizontal="right" readingOrder="0" shrinkToFit="0" vertical="bottom" wrapText="1"/>
    </xf>
    <xf borderId="80" fillId="2" fontId="17" numFmtId="164" xfId="0" applyAlignment="1" applyBorder="1" applyFont="1" applyNumberFormat="1">
      <alignment horizontal="right" readingOrder="0" shrinkToFit="0" vertical="bottom" wrapText="1"/>
    </xf>
    <xf borderId="69" fillId="2" fontId="17" numFmtId="164" xfId="0" applyAlignment="1" applyBorder="1" applyFont="1" applyNumberFormat="1">
      <alignment horizontal="right" readingOrder="0" shrinkToFit="0" vertical="bottom" wrapText="1"/>
    </xf>
    <xf borderId="100" fillId="0" fontId="5" numFmtId="164" xfId="0" applyAlignment="1" applyBorder="1" applyFont="1" applyNumberFormat="1">
      <alignment horizontal="right" shrinkToFit="0" vertical="bottom" wrapText="1"/>
    </xf>
    <xf borderId="82" fillId="2" fontId="17" numFmtId="164" xfId="0" applyAlignment="1" applyBorder="1" applyFont="1" applyNumberFormat="1">
      <alignment horizontal="right" readingOrder="0" shrinkToFit="0" vertical="bottom" wrapText="1"/>
    </xf>
    <xf borderId="13" fillId="2" fontId="17" numFmtId="164" xfId="0" applyAlignment="1" applyBorder="1" applyFont="1" applyNumberFormat="1">
      <alignment horizontal="right" readingOrder="0" shrinkToFit="0" vertical="bottom" wrapText="1"/>
    </xf>
    <xf borderId="100" fillId="2" fontId="5" numFmtId="164" xfId="0" applyAlignment="1" applyBorder="1" applyFont="1" applyNumberFormat="1">
      <alignment horizontal="right" readingOrder="0" shrinkToFit="0" vertical="bottom" wrapText="1"/>
    </xf>
    <xf borderId="82" fillId="2" fontId="17" numFmtId="164" xfId="0" applyAlignment="1" applyBorder="1" applyFont="1" applyNumberFormat="1">
      <alignment readingOrder="0" vertical="bottom"/>
    </xf>
    <xf borderId="80" fillId="2" fontId="17" numFmtId="164" xfId="0" applyAlignment="1" applyBorder="1" applyFont="1" applyNumberFormat="1">
      <alignment readingOrder="0" vertical="bottom"/>
    </xf>
    <xf borderId="50" fillId="0" fontId="5" numFmtId="164" xfId="0" applyAlignment="1" applyBorder="1" applyFont="1" applyNumberFormat="1">
      <alignment horizontal="right" readingOrder="0" shrinkToFit="0" vertical="bottom" wrapText="1"/>
    </xf>
    <xf borderId="81" fillId="2" fontId="17" numFmtId="164" xfId="0" applyAlignment="1" applyBorder="1" applyFont="1" applyNumberFormat="1">
      <alignment horizontal="right" readingOrder="0" shrinkToFit="0" vertical="bottom" wrapText="1"/>
    </xf>
    <xf borderId="58" fillId="0" fontId="5" numFmtId="164" xfId="0" applyAlignment="1" applyBorder="1" applyFont="1" applyNumberFormat="1">
      <alignment horizontal="right" readingOrder="0" shrinkToFit="0" vertical="bottom" wrapText="1"/>
    </xf>
    <xf borderId="87" fillId="2" fontId="17" numFmtId="164" xfId="0" applyAlignment="1" applyBorder="1" applyFont="1" applyNumberFormat="1">
      <alignment horizontal="right" readingOrder="0" shrinkToFit="0" vertical="bottom" wrapText="1"/>
    </xf>
    <xf borderId="78" fillId="2" fontId="17" numFmtId="164" xfId="0" applyAlignment="1" applyBorder="1" applyFont="1" applyNumberFormat="1">
      <alignment horizontal="right" readingOrder="0" shrinkToFit="0" vertical="bottom" wrapText="1"/>
    </xf>
    <xf borderId="71" fillId="2" fontId="17" numFmtId="164" xfId="0" applyAlignment="1" applyBorder="1" applyFont="1" applyNumberFormat="1">
      <alignment horizontal="right" readingOrder="0" shrinkToFit="0" vertical="bottom" wrapText="1"/>
    </xf>
    <xf borderId="49" fillId="2" fontId="5" numFmtId="164" xfId="0" applyAlignment="1" applyBorder="1" applyFont="1" applyNumberFormat="1">
      <alignment horizontal="right" readingOrder="0" shrinkToFit="0" vertical="bottom" wrapText="1"/>
    </xf>
    <xf borderId="58" fillId="2" fontId="1" numFmtId="164" xfId="0" applyAlignment="1" applyBorder="1" applyFont="1" applyNumberFormat="1">
      <alignment vertical="bottom"/>
    </xf>
    <xf borderId="59" fillId="2" fontId="1" numFmtId="164" xfId="0" applyAlignment="1" applyBorder="1" applyFont="1" applyNumberFormat="1">
      <alignment vertical="bottom"/>
    </xf>
    <xf borderId="19" fillId="2" fontId="5" numFmtId="164" xfId="0" applyAlignment="1" applyBorder="1" applyFont="1" applyNumberFormat="1">
      <alignment horizontal="right" shrinkToFit="0" vertical="bottom" wrapText="1"/>
    </xf>
    <xf borderId="52" fillId="2" fontId="10" numFmtId="0" xfId="0" applyAlignment="1" applyBorder="1" applyFont="1">
      <alignment horizontal="center" readingOrder="0" shrinkToFit="0" vertical="bottom" wrapText="1"/>
    </xf>
    <xf borderId="52" fillId="2" fontId="10" numFmtId="0" xfId="0" applyAlignment="1" applyBorder="1" applyFont="1">
      <alignment horizontal="center" shrinkToFit="0" vertical="bottom" wrapText="1"/>
    </xf>
    <xf borderId="47" fillId="2" fontId="1" numFmtId="0" xfId="0" applyAlignment="1" applyBorder="1" applyFont="1">
      <alignment vertical="bottom"/>
    </xf>
    <xf borderId="56" fillId="2" fontId="1" numFmtId="166" xfId="0" applyAlignment="1" applyBorder="1" applyFont="1" applyNumberFormat="1">
      <alignment vertical="bottom"/>
    </xf>
    <xf borderId="37" fillId="0" fontId="35" numFmtId="0" xfId="0" applyAlignment="1" applyBorder="1" applyFont="1">
      <alignment shrinkToFit="0" vertical="bottom" wrapText="1"/>
    </xf>
    <xf borderId="57" fillId="0" fontId="35" numFmtId="166" xfId="0" applyAlignment="1" applyBorder="1" applyFont="1" applyNumberFormat="1">
      <alignment horizontal="right" readingOrder="0" shrinkToFit="0" vertical="bottom" wrapText="1"/>
    </xf>
    <xf borderId="39" fillId="2" fontId="35" numFmtId="166" xfId="0" applyAlignment="1" applyBorder="1" applyFont="1" applyNumberFormat="1">
      <alignment horizontal="right" readingOrder="0" shrinkToFit="0" vertical="bottom" wrapText="1"/>
    </xf>
    <xf borderId="40" fillId="2" fontId="35" numFmtId="166" xfId="0" applyAlignment="1" applyBorder="1" applyFont="1" applyNumberFormat="1">
      <alignment horizontal="right" readingOrder="0" shrinkToFit="0" vertical="bottom" wrapText="1"/>
    </xf>
    <xf borderId="41" fillId="0" fontId="35" numFmtId="0" xfId="0" applyAlignment="1" applyBorder="1" applyFont="1">
      <alignment shrinkToFit="0" vertical="bottom" wrapText="1"/>
    </xf>
    <xf borderId="41" fillId="0" fontId="35" numFmtId="166" xfId="0" applyAlignment="1" applyBorder="1" applyFont="1" applyNumberFormat="1">
      <alignment horizontal="right" shrinkToFit="0" vertical="bottom" wrapText="1"/>
    </xf>
    <xf borderId="50" fillId="2" fontId="35" numFmtId="166" xfId="0" applyAlignment="1" applyBorder="1" applyFont="1" applyNumberFormat="1">
      <alignment readingOrder="0" vertical="bottom"/>
    </xf>
    <xf borderId="43" fillId="2" fontId="35" numFmtId="166" xfId="0" applyAlignment="1" applyBorder="1" applyFont="1" applyNumberFormat="1">
      <alignment horizontal="right" shrinkToFit="0" vertical="bottom" wrapText="1"/>
    </xf>
    <xf borderId="43" fillId="2" fontId="35" numFmtId="166" xfId="0" applyAlignment="1" applyBorder="1" applyFont="1" applyNumberFormat="1">
      <alignment vertical="bottom"/>
    </xf>
    <xf borderId="43" fillId="2" fontId="35" numFmtId="166" xfId="0" applyAlignment="1" applyBorder="1" applyFont="1" applyNumberFormat="1">
      <alignment readingOrder="0" vertical="bottom"/>
    </xf>
    <xf borderId="50" fillId="2" fontId="35" numFmtId="166" xfId="0" applyAlignment="1" applyBorder="1" applyFont="1" applyNumberFormat="1">
      <alignment vertical="bottom"/>
    </xf>
    <xf borderId="41" fillId="0" fontId="35" numFmtId="166" xfId="0" applyAlignment="1" applyBorder="1" applyFont="1" applyNumberFormat="1">
      <alignment horizontal="right" readingOrder="0" shrinkToFit="0" vertical="bottom" wrapText="1"/>
    </xf>
    <xf borderId="50" fillId="2" fontId="35" numFmtId="166" xfId="0" applyAlignment="1" applyBorder="1" applyFont="1" applyNumberFormat="1">
      <alignment horizontal="right" readingOrder="0" shrinkToFit="0" vertical="bottom" wrapText="1"/>
    </xf>
    <xf borderId="43" fillId="2" fontId="35" numFmtId="166" xfId="0" applyAlignment="1" applyBorder="1" applyFont="1" applyNumberFormat="1">
      <alignment horizontal="right" readingOrder="0" shrinkToFit="0" vertical="bottom" wrapText="1"/>
    </xf>
    <xf borderId="41" fillId="0" fontId="35" numFmtId="0" xfId="0" applyAlignment="1" applyBorder="1" applyFont="1">
      <alignment readingOrder="0" shrinkToFit="0" vertical="bottom" wrapText="1"/>
    </xf>
    <xf borderId="41" fillId="2" fontId="35" numFmtId="0" xfId="0" applyAlignment="1" applyBorder="1" applyFont="1">
      <alignment shrinkToFit="0" vertical="bottom" wrapText="1"/>
    </xf>
    <xf borderId="41" fillId="2" fontId="35" numFmtId="166" xfId="0" applyAlignment="1" applyBorder="1" applyFont="1" applyNumberFormat="1">
      <alignment horizontal="right" readingOrder="0" shrinkToFit="0" vertical="bottom" wrapText="1"/>
    </xf>
    <xf borderId="41" fillId="2" fontId="35" numFmtId="166" xfId="0" applyAlignment="1" applyBorder="1" applyFont="1" applyNumberFormat="1">
      <alignment horizontal="right" shrinkToFit="0" vertical="bottom" wrapText="1"/>
    </xf>
    <xf borderId="41" fillId="2" fontId="35" numFmtId="0" xfId="0" applyAlignment="1" applyBorder="1" applyFont="1">
      <alignment readingOrder="0" vertical="bottom"/>
    </xf>
    <xf borderId="41" fillId="2" fontId="35" numFmtId="0" xfId="0" applyAlignment="1" applyBorder="1" applyFont="1">
      <alignment readingOrder="0" shrinkToFit="0" vertical="bottom" wrapText="1"/>
    </xf>
    <xf borderId="45" fillId="2" fontId="35" numFmtId="166" xfId="0" applyAlignment="1" applyBorder="1" applyFont="1" applyNumberFormat="1">
      <alignment readingOrder="0" vertical="bottom"/>
    </xf>
    <xf borderId="58" fillId="2" fontId="35" numFmtId="166" xfId="0" applyAlignment="1" applyBorder="1" applyFont="1" applyNumberFormat="1">
      <alignment vertical="bottom"/>
    </xf>
    <xf borderId="49" fillId="2" fontId="35" numFmtId="166" xfId="0" applyAlignment="1" applyBorder="1" applyFont="1" applyNumberFormat="1">
      <alignment vertical="bottom"/>
    </xf>
    <xf borderId="49" fillId="2" fontId="1" numFmtId="166" xfId="0" applyAlignment="1" applyBorder="1" applyFont="1" applyNumberFormat="1">
      <alignment readingOrder="0" vertical="bottom"/>
    </xf>
    <xf borderId="22" fillId="0" fontId="32" numFmtId="0" xfId="0" applyAlignment="1" applyBorder="1" applyFont="1">
      <alignment vertical="bottom"/>
    </xf>
    <xf borderId="22" fillId="2" fontId="24" numFmtId="0" xfId="0" applyAlignment="1" applyBorder="1" applyFont="1">
      <alignment horizontal="center" readingOrder="0" shrinkToFit="0" vertical="bottom" wrapText="1"/>
    </xf>
    <xf borderId="19" fillId="0" fontId="32" numFmtId="0" xfId="0" applyAlignment="1" applyBorder="1" applyFont="1">
      <alignment vertical="bottom"/>
    </xf>
    <xf borderId="66" fillId="2" fontId="14" numFmtId="0" xfId="0" applyAlignment="1" applyBorder="1" applyFont="1">
      <alignment vertical="bottom"/>
    </xf>
    <xf borderId="3" fillId="2" fontId="14" numFmtId="0" xfId="0" applyAlignment="1" applyBorder="1" applyFont="1">
      <alignment vertical="bottom"/>
    </xf>
    <xf borderId="22" fillId="2" fontId="17" numFmtId="0" xfId="0" applyAlignment="1" applyBorder="1" applyFont="1">
      <alignment horizontal="center" shrinkToFit="0" vertical="bottom" wrapText="1"/>
    </xf>
    <xf borderId="22" fillId="2" fontId="14" numFmtId="0" xfId="0" applyAlignment="1" applyBorder="1" applyFont="1">
      <alignment vertical="bottom"/>
    </xf>
    <xf borderId="31" fillId="2" fontId="1" numFmtId="164" xfId="0" applyAlignment="1" applyBorder="1" applyFont="1" applyNumberFormat="1">
      <alignment vertical="bottom"/>
    </xf>
    <xf borderId="31" fillId="2" fontId="14" numFmtId="164" xfId="0" applyAlignment="1" applyBorder="1" applyFont="1" applyNumberFormat="1">
      <alignment vertical="bottom"/>
    </xf>
    <xf borderId="40" fillId="2" fontId="5" numFmtId="0" xfId="0" applyAlignment="1" applyBorder="1" applyFont="1">
      <alignment readingOrder="0" shrinkToFit="0" vertical="bottom" wrapText="1"/>
    </xf>
    <xf borderId="99" fillId="2" fontId="6" numFmtId="164" xfId="0" applyAlignment="1" applyBorder="1" applyFont="1" applyNumberFormat="1">
      <alignment horizontal="right" readingOrder="0" shrinkToFit="0" vertical="bottom" wrapText="1"/>
    </xf>
    <xf borderId="104" fillId="2" fontId="5" numFmtId="164" xfId="0" applyAlignment="1" applyBorder="1" applyFont="1" applyNumberFormat="1">
      <alignment horizontal="right" shrinkToFit="0" vertical="bottom" wrapText="1"/>
    </xf>
    <xf borderId="43" fillId="2" fontId="6" numFmtId="164" xfId="0" applyAlignment="1" applyBorder="1" applyFont="1" applyNumberFormat="1">
      <alignment horizontal="right" shrinkToFit="0" vertical="bottom" wrapText="1"/>
    </xf>
    <xf borderId="100" fillId="2" fontId="6" numFmtId="164" xfId="0" applyAlignment="1" applyBorder="1" applyFont="1" applyNumberFormat="1">
      <alignment horizontal="right" readingOrder="0" shrinkToFit="0" vertical="bottom" wrapText="1"/>
    </xf>
    <xf borderId="43" fillId="2" fontId="17" numFmtId="164" xfId="0" applyAlignment="1" applyBorder="1" applyFont="1" applyNumberFormat="1">
      <alignment horizontal="right" readingOrder="0" shrinkToFit="0" vertical="bottom" wrapText="1"/>
    </xf>
    <xf borderId="100" fillId="2" fontId="6" numFmtId="164" xfId="0" applyAlignment="1" applyBorder="1" applyFont="1" applyNumberFormat="1">
      <alignment readingOrder="0" vertical="bottom"/>
    </xf>
    <xf borderId="43" fillId="2" fontId="17" numFmtId="164" xfId="0" applyAlignment="1" applyBorder="1" applyFont="1" applyNumberFormat="1">
      <alignment readingOrder="0" vertical="bottom"/>
    </xf>
    <xf borderId="99" fillId="2" fontId="6" numFmtId="164" xfId="0" applyAlignment="1" applyBorder="1" applyFont="1" applyNumberFormat="1">
      <alignment readingOrder="0" vertical="bottom"/>
    </xf>
    <xf borderId="40" fillId="2" fontId="17" numFmtId="164" xfId="0" applyAlignment="1" applyBorder="1" applyFont="1" applyNumberFormat="1">
      <alignment readingOrder="0" vertical="bottom"/>
    </xf>
    <xf borderId="57" fillId="2" fontId="6" numFmtId="164" xfId="0" applyAlignment="1" applyBorder="1" applyFont="1" applyNumberFormat="1">
      <alignment horizontal="right" shrinkToFit="0" vertical="bottom" wrapText="1"/>
    </xf>
    <xf borderId="43" fillId="20" fontId="5" numFmtId="0" xfId="0" applyAlignment="1" applyBorder="1" applyFont="1">
      <alignment shrinkToFit="0" vertical="bottom" wrapText="1"/>
    </xf>
    <xf borderId="43" fillId="20" fontId="5" numFmtId="164" xfId="0" applyAlignment="1" applyBorder="1" applyFont="1" applyNumberFormat="1">
      <alignment horizontal="right" readingOrder="0" shrinkToFit="0" vertical="bottom" wrapText="1"/>
    </xf>
    <xf borderId="99" fillId="2" fontId="17" numFmtId="164" xfId="0" applyAlignment="1" applyBorder="1" applyFont="1" applyNumberFormat="1">
      <alignment horizontal="right" readingOrder="0" shrinkToFit="0" vertical="bottom" wrapText="1"/>
    </xf>
    <xf borderId="100" fillId="2" fontId="6" numFmtId="164" xfId="0" applyAlignment="1" applyBorder="1" applyFont="1" applyNumberFormat="1">
      <alignment horizontal="right" shrinkToFit="0" vertical="bottom" wrapText="1"/>
    </xf>
    <xf borderId="49" fillId="2" fontId="5" numFmtId="0" xfId="0" applyAlignment="1" applyBorder="1" applyFont="1">
      <alignment readingOrder="0" shrinkToFit="0" vertical="bottom" wrapText="1"/>
    </xf>
    <xf borderId="102" fillId="2" fontId="6" numFmtId="164" xfId="0" applyAlignment="1" applyBorder="1" applyFont="1" applyNumberFormat="1">
      <alignment horizontal="right" readingOrder="0" shrinkToFit="0" vertical="bottom" wrapText="1"/>
    </xf>
    <xf borderId="43" fillId="2" fontId="6" numFmtId="164" xfId="0" applyAlignment="1" applyBorder="1" applyFont="1" applyNumberFormat="1">
      <alignment horizontal="right" readingOrder="0" shrinkToFit="0" vertical="bottom" wrapText="1"/>
    </xf>
    <xf borderId="0" fillId="2" fontId="5" numFmtId="164" xfId="0" applyAlignment="1" applyFont="1" applyNumberFormat="1">
      <alignment horizontal="right" readingOrder="0" shrinkToFit="0" vertical="bottom" wrapText="1"/>
    </xf>
    <xf borderId="0" fillId="2" fontId="1" numFmtId="164" xfId="0" applyAlignment="1" applyFont="1" applyNumberFormat="1">
      <alignment readingOrder="0" vertical="bottom"/>
    </xf>
    <xf borderId="0" fillId="2" fontId="17" numFmtId="164" xfId="0" applyAlignment="1" applyFont="1" applyNumberFormat="1">
      <alignment horizontal="right" readingOrder="0" shrinkToFit="0" vertical="bottom" wrapText="1"/>
    </xf>
    <xf borderId="0" fillId="2" fontId="5" numFmtId="164" xfId="0" applyAlignment="1" applyFont="1" applyNumberFormat="1">
      <alignment horizontal="right" shrinkToFit="0" vertical="bottom" wrapText="1"/>
    </xf>
    <xf borderId="77" fillId="2" fontId="5" numFmtId="164" xfId="0" applyAlignment="1" applyBorder="1" applyFont="1" applyNumberFormat="1">
      <alignment horizontal="right" shrinkToFit="0" vertical="bottom" wrapText="1"/>
    </xf>
    <xf borderId="72" fillId="0" fontId="5" numFmtId="0" xfId="0" applyAlignment="1" applyBorder="1" applyFont="1">
      <alignment horizontal="center" shrinkToFit="0" vertical="bottom" wrapText="1"/>
    </xf>
    <xf borderId="72" fillId="2" fontId="5" numFmtId="164" xfId="0" applyAlignment="1" applyBorder="1" applyFont="1" applyNumberFormat="1">
      <alignment horizontal="right" shrinkToFit="0" vertical="bottom" wrapText="1"/>
    </xf>
    <xf borderId="72" fillId="2" fontId="6" numFmtId="164" xfId="0" applyAlignment="1" applyBorder="1" applyFont="1" applyNumberFormat="1">
      <alignment horizontal="right" shrinkToFit="0" vertical="bottom" wrapText="1"/>
    </xf>
    <xf borderId="31" fillId="2" fontId="17" numFmtId="0" xfId="0" applyAlignment="1" applyBorder="1" applyFont="1">
      <alignment horizontal="center" readingOrder="0" shrinkToFit="0" vertical="bottom" wrapText="1"/>
    </xf>
    <xf borderId="31" fillId="2" fontId="17" numFmtId="0" xfId="0" applyAlignment="1" applyBorder="1" applyFont="1">
      <alignment readingOrder="0" vertical="bottom"/>
    </xf>
    <xf borderId="31" fillId="2" fontId="17" numFmtId="0" xfId="0" applyAlignment="1" applyBorder="1" applyFont="1">
      <alignment horizontal="center" shrinkToFit="0" vertical="bottom" wrapText="1"/>
    </xf>
    <xf borderId="1" fillId="2" fontId="17" numFmtId="0" xfId="0" applyAlignment="1" applyBorder="1" applyFont="1">
      <alignment horizontal="center" readingOrder="0" shrinkToFit="0" vertical="bottom" wrapText="1"/>
    </xf>
    <xf borderId="0" fillId="2" fontId="5" numFmtId="0" xfId="0" applyAlignment="1" applyFont="1">
      <alignment horizontal="left" readingOrder="0" shrinkToFit="0" vertical="bottom" wrapText="1"/>
    </xf>
    <xf borderId="0" fillId="2" fontId="1" numFmtId="168" xfId="0" applyAlignment="1" applyFont="1" applyNumberFormat="1">
      <alignment readingOrder="0" vertical="bottom"/>
    </xf>
    <xf borderId="0" fillId="2" fontId="17" numFmtId="165" xfId="0" applyAlignment="1" applyFont="1" applyNumberFormat="1">
      <alignment readingOrder="0" vertical="bottom"/>
    </xf>
    <xf borderId="43" fillId="9" fontId="1" numFmtId="0" xfId="0" applyAlignment="1" applyBorder="1" applyFont="1">
      <alignment readingOrder="0" vertical="bottom"/>
    </xf>
    <xf borderId="43" fillId="2" fontId="5" numFmtId="0" xfId="0" applyAlignment="1" applyBorder="1" applyFont="1">
      <alignment horizontal="left" readingOrder="0" shrinkToFit="0" vertical="bottom" wrapText="1"/>
    </xf>
    <xf borderId="50" fillId="2" fontId="5" numFmtId="0" xfId="0" applyAlignment="1" applyBorder="1" applyFont="1">
      <alignment readingOrder="0" shrinkToFit="0" vertical="bottom" wrapText="1"/>
    </xf>
    <xf borderId="43" fillId="2" fontId="1" numFmtId="168" xfId="0" applyAlignment="1" applyBorder="1" applyFont="1" applyNumberFormat="1">
      <alignment readingOrder="0" vertical="bottom"/>
    </xf>
    <xf borderId="43" fillId="2" fontId="17" numFmtId="165" xfId="0" applyAlignment="1" applyBorder="1" applyFont="1" applyNumberFormat="1">
      <alignment readingOrder="0" vertical="bottom"/>
    </xf>
    <xf borderId="43" fillId="2" fontId="17" numFmtId="165" xfId="0" applyAlignment="1" applyBorder="1" applyFont="1" applyNumberFormat="1">
      <alignment readingOrder="0" shrinkToFit="0" vertical="bottom" wrapText="1"/>
    </xf>
    <xf borderId="43" fillId="2" fontId="5" numFmtId="0" xfId="0" applyAlignment="1" applyBorder="1" applyFont="1">
      <alignment horizontal="left" readingOrder="0" vertical="bottom"/>
    </xf>
    <xf borderId="50" fillId="2" fontId="5" numFmtId="0" xfId="0" applyAlignment="1" applyBorder="1" applyFont="1">
      <alignment readingOrder="0" vertical="bottom"/>
    </xf>
    <xf borderId="43" fillId="2" fontId="5" numFmtId="0" xfId="0" applyAlignment="1" applyBorder="1" applyFont="1">
      <alignment vertical="bottom"/>
    </xf>
    <xf borderId="43" fillId="2" fontId="1" numFmtId="165" xfId="0" applyAlignment="1" applyBorder="1" applyFont="1" applyNumberFormat="1">
      <alignment vertical="bottom"/>
    </xf>
    <xf borderId="43" fillId="0" fontId="11" numFmtId="0" xfId="0" applyBorder="1" applyFont="1"/>
    <xf borderId="43" fillId="0" fontId="4" numFmtId="0" xfId="0" applyAlignment="1" applyBorder="1" applyFont="1">
      <alignment horizontal="center" shrinkToFit="0" vertical="bottom" wrapText="1"/>
    </xf>
    <xf borderId="43" fillId="0" fontId="17" numFmtId="165" xfId="0" applyAlignment="1" applyBorder="1" applyFont="1" applyNumberFormat="1">
      <alignment vertical="bottom"/>
    </xf>
    <xf borderId="64" fillId="0" fontId="1" numFmtId="164" xfId="0" applyAlignment="1" applyBorder="1" applyFont="1" applyNumberFormat="1">
      <alignment vertical="bottom"/>
    </xf>
    <xf borderId="43" fillId="16" fontId="17" numFmtId="0" xfId="0" applyAlignment="1" applyBorder="1" applyFont="1">
      <alignment horizontal="center" readingOrder="0" vertical="bottom"/>
    </xf>
    <xf borderId="3" fillId="2" fontId="17" numFmtId="0" xfId="0" applyAlignment="1" applyBorder="1" applyFont="1">
      <alignment vertical="bottom"/>
    </xf>
    <xf borderId="31" fillId="0" fontId="17" numFmtId="0" xfId="0" applyAlignment="1" applyBorder="1" applyFont="1">
      <alignment vertical="bottom"/>
    </xf>
    <xf borderId="31" fillId="0" fontId="17" numFmtId="0" xfId="0" applyAlignment="1" applyBorder="1" applyFont="1">
      <alignment horizontal="center" vertical="bottom"/>
    </xf>
    <xf borderId="43" fillId="2" fontId="5" numFmtId="165" xfId="0" applyAlignment="1" applyBorder="1" applyFont="1" applyNumberFormat="1">
      <alignment horizontal="right" readingOrder="0" shrinkToFit="0" vertical="bottom" wrapText="1"/>
    </xf>
    <xf borderId="0" fillId="2" fontId="12" numFmtId="165" xfId="0" applyAlignment="1" applyFont="1" applyNumberFormat="1">
      <alignment horizontal="right" readingOrder="0" vertical="bottom"/>
    </xf>
    <xf borderId="0" fillId="2" fontId="5" numFmtId="165" xfId="0" applyAlignment="1" applyFont="1" applyNumberFormat="1">
      <alignment horizontal="right" readingOrder="0" shrinkToFit="0" vertical="bottom" wrapText="1"/>
    </xf>
    <xf borderId="43" fillId="2" fontId="12" numFmtId="165" xfId="0" applyAlignment="1" applyBorder="1" applyFont="1" applyNumberFormat="1">
      <alignment horizontal="right" readingOrder="0" vertical="bottom"/>
    </xf>
    <xf borderId="43" fillId="0" fontId="1" numFmtId="165" xfId="0" applyAlignment="1" applyBorder="1" applyFont="1" applyNumberFormat="1">
      <alignment vertical="bottom"/>
    </xf>
    <xf borderId="43" fillId="2" fontId="5" numFmtId="0" xfId="0" applyAlignment="1" applyBorder="1" applyFont="1">
      <alignment readingOrder="0" vertical="bottom"/>
    </xf>
    <xf borderId="43" fillId="2" fontId="5" numFmtId="165" xfId="0" applyAlignment="1" applyBorder="1" applyFont="1" applyNumberFormat="1">
      <alignment horizontal="right" readingOrder="0" vertical="bottom"/>
    </xf>
    <xf borderId="43" fillId="0" fontId="1" numFmtId="164" xfId="0" applyAlignment="1" applyBorder="1" applyFont="1" applyNumberFormat="1">
      <alignment vertical="bottom"/>
    </xf>
    <xf borderId="43" fillId="2" fontId="5" numFmtId="164" xfId="0" applyAlignment="1" applyBorder="1" applyFont="1" applyNumberFormat="1">
      <alignment horizontal="center" readingOrder="0" shrinkToFit="0" vertical="bottom" wrapText="1"/>
    </xf>
    <xf borderId="17" fillId="0" fontId="4" numFmtId="4" xfId="0" applyAlignment="1" applyBorder="1" applyFont="1" applyNumberFormat="1">
      <alignment horizontal="right" shrinkToFit="0" vertical="bottom" wrapText="1"/>
    </xf>
    <xf borderId="49" fillId="2" fontId="17" numFmtId="0" xfId="0" applyAlignment="1" applyBorder="1" applyFont="1">
      <alignment readingOrder="0" vertical="bottom"/>
    </xf>
    <xf borderId="59" fillId="2" fontId="17" numFmtId="0" xfId="0" applyAlignment="1" applyBorder="1" applyFont="1">
      <alignment readingOrder="0" vertical="bottom"/>
    </xf>
    <xf borderId="22" fillId="2" fontId="17" numFmtId="0" xfId="0" applyAlignment="1" applyBorder="1" applyFont="1">
      <alignment horizontal="center" readingOrder="0" vertical="bottom"/>
    </xf>
    <xf borderId="22" fillId="2" fontId="1" numFmtId="4" xfId="0" applyAlignment="1" applyBorder="1" applyFont="1" applyNumberFormat="1">
      <alignment vertical="bottom"/>
    </xf>
    <xf borderId="22" fillId="2" fontId="17" numFmtId="165" xfId="0" applyAlignment="1" applyBorder="1" applyFont="1" applyNumberFormat="1">
      <alignment horizontal="right" readingOrder="0" shrinkToFit="0" vertical="bottom" wrapText="1"/>
    </xf>
    <xf borderId="22" fillId="0" fontId="17" numFmtId="165" xfId="0" applyAlignment="1" applyBorder="1" applyFont="1" applyNumberFormat="1">
      <alignment vertical="bottom"/>
    </xf>
    <xf borderId="22" fillId="28" fontId="17" numFmtId="165" xfId="0" applyAlignment="1" applyBorder="1" applyFont="1" applyNumberFormat="1">
      <alignment vertical="bottom"/>
    </xf>
    <xf borderId="22" fillId="9" fontId="1" numFmtId="0" xfId="0" applyAlignment="1" applyBorder="1" applyFont="1">
      <alignment readingOrder="0" vertical="bottom"/>
    </xf>
    <xf borderId="22" fillId="2" fontId="1" numFmtId="4" xfId="0" applyAlignment="1" applyBorder="1" applyFont="1" applyNumberFormat="1">
      <alignment readingOrder="0" vertical="bottom"/>
    </xf>
    <xf borderId="22" fillId="2" fontId="17" numFmtId="165" xfId="0" applyAlignment="1" applyBorder="1" applyFont="1" applyNumberFormat="1">
      <alignment vertical="bottom"/>
    </xf>
    <xf borderId="22" fillId="2" fontId="17" numFmtId="165" xfId="0" applyAlignment="1" applyBorder="1" applyFont="1" applyNumberFormat="1">
      <alignment vertical="bottom"/>
    </xf>
    <xf borderId="22" fillId="0" fontId="5" numFmtId="0" xfId="0" applyAlignment="1" applyBorder="1" applyFont="1">
      <alignment readingOrder="0" shrinkToFit="0" vertical="bottom" wrapText="1"/>
    </xf>
    <xf borderId="22" fillId="20" fontId="5" numFmtId="0" xfId="0" applyAlignment="1" applyBorder="1" applyFont="1">
      <alignment readingOrder="0" shrinkToFit="0" vertical="bottom" wrapText="1"/>
    </xf>
    <xf borderId="22" fillId="20" fontId="1" numFmtId="0" xfId="0" applyAlignment="1" applyBorder="1" applyFont="1">
      <alignment vertical="bottom"/>
    </xf>
    <xf borderId="22" fillId="20" fontId="1" numFmtId="4" xfId="0" applyAlignment="1" applyBorder="1" applyFont="1" applyNumberFormat="1">
      <alignment vertical="bottom"/>
    </xf>
    <xf borderId="22" fillId="20" fontId="17" numFmtId="165" xfId="0" applyAlignment="1" applyBorder="1" applyFont="1" applyNumberFormat="1">
      <alignment horizontal="right" readingOrder="0" shrinkToFit="0" vertical="bottom" wrapText="1"/>
    </xf>
    <xf borderId="22" fillId="20" fontId="17" numFmtId="165" xfId="0" applyAlignment="1" applyBorder="1" applyFont="1" applyNumberFormat="1">
      <alignment readingOrder="0" vertical="bottom"/>
    </xf>
    <xf borderId="22" fillId="0" fontId="1" numFmtId="0" xfId="0" applyAlignment="1" applyBorder="1" applyFont="1">
      <alignment readingOrder="0"/>
    </xf>
    <xf borderId="12" fillId="0" fontId="1" numFmtId="165" xfId="0" applyAlignment="1" applyBorder="1" applyFont="1" applyNumberFormat="1">
      <alignment readingOrder="0" vertical="bottom"/>
    </xf>
    <xf borderId="12" fillId="0" fontId="1" numFmtId="165" xfId="0" applyAlignment="1" applyBorder="1" applyFont="1" applyNumberFormat="1">
      <alignment vertical="bottom"/>
    </xf>
    <xf borderId="10" fillId="2" fontId="1" numFmtId="165" xfId="0" applyAlignment="1" applyBorder="1" applyFont="1" applyNumberFormat="1">
      <alignment readingOrder="0" vertical="bottom"/>
    </xf>
    <xf borderId="13" fillId="2" fontId="1" numFmtId="165" xfId="0" applyAlignment="1" applyBorder="1" applyFont="1" applyNumberFormat="1">
      <alignment readingOrder="0" vertical="bottom"/>
    </xf>
    <xf borderId="13" fillId="2" fontId="1" numFmtId="165" xfId="0" applyAlignment="1" applyBorder="1" applyFont="1" applyNumberFormat="1">
      <alignment vertical="bottom"/>
    </xf>
    <xf borderId="5" fillId="0" fontId="1" numFmtId="0" xfId="0" applyAlignment="1" applyBorder="1" applyFont="1">
      <alignment readingOrder="0" vertical="bottom"/>
    </xf>
    <xf borderId="5" fillId="0" fontId="1" numFmtId="165" xfId="0" applyAlignment="1" applyBorder="1" applyFont="1" applyNumberFormat="1">
      <alignment readingOrder="0" vertical="bottom"/>
    </xf>
    <xf borderId="6" fillId="0" fontId="1" numFmtId="165" xfId="0" applyAlignment="1" applyBorder="1" applyFont="1" applyNumberFormat="1">
      <alignment readingOrder="0" vertical="bottom"/>
    </xf>
    <xf borderId="22" fillId="9" fontId="4" numFmtId="0" xfId="0" applyAlignment="1" applyBorder="1" applyFont="1">
      <alignment horizontal="center" readingOrder="0" shrinkToFit="0" vertical="bottom" wrapText="1"/>
    </xf>
    <xf borderId="22" fillId="2" fontId="13" numFmtId="0" xfId="0" applyAlignment="1" applyBorder="1" applyFont="1">
      <alignment horizontal="center" readingOrder="0" vertical="bottom"/>
    </xf>
    <xf borderId="40" fillId="2" fontId="1" numFmtId="0" xfId="0" applyAlignment="1" applyBorder="1" applyFont="1">
      <alignment readingOrder="0" vertical="bottom"/>
    </xf>
    <xf borderId="28" fillId="25" fontId="1" numFmtId="164" xfId="0" applyAlignment="1" applyBorder="1" applyFont="1" applyNumberFormat="1">
      <alignment horizontal="right" readingOrder="0" shrinkToFit="0" vertical="bottom" wrapText="1"/>
    </xf>
    <xf borderId="104" fillId="9" fontId="1" numFmtId="164" xfId="0" applyAlignment="1" applyBorder="1" applyFont="1" applyNumberFormat="1">
      <alignment horizontal="right" readingOrder="0" shrinkToFit="0" vertical="bottom" wrapText="1"/>
    </xf>
    <xf borderId="50" fillId="2" fontId="1" numFmtId="167" xfId="0" applyAlignment="1" applyBorder="1" applyFont="1" applyNumberFormat="1">
      <alignment readingOrder="0" vertical="bottom"/>
    </xf>
    <xf borderId="28" fillId="2" fontId="1" numFmtId="164" xfId="0" applyAlignment="1" applyBorder="1" applyFont="1" applyNumberFormat="1">
      <alignment horizontal="right" readingOrder="0" shrinkToFit="0" vertical="bottom" wrapText="1"/>
    </xf>
    <xf borderId="3" fillId="0" fontId="1" numFmtId="164" xfId="0" applyAlignment="1" applyBorder="1" applyFont="1" applyNumberFormat="1">
      <alignment horizontal="right" vertical="bottom"/>
    </xf>
    <xf borderId="50" fillId="2" fontId="1" numFmtId="167" xfId="0" applyAlignment="1" applyBorder="1" applyFont="1" applyNumberFormat="1">
      <alignment horizontal="right" readingOrder="0" vertical="bottom"/>
    </xf>
    <xf borderId="28" fillId="25" fontId="1" numFmtId="164" xfId="0" applyAlignment="1" applyBorder="1" applyFont="1" applyNumberFormat="1">
      <alignment horizontal="right" shrinkToFit="0" vertical="bottom" wrapText="1"/>
    </xf>
    <xf borderId="50" fillId="2" fontId="1" numFmtId="167" xfId="0" applyAlignment="1" applyBorder="1" applyFont="1" applyNumberFormat="1">
      <alignment vertical="bottom"/>
    </xf>
    <xf borderId="28" fillId="4" fontId="1" numFmtId="164" xfId="0" applyAlignment="1" applyBorder="1" applyFont="1" applyNumberFormat="1">
      <alignment horizontal="right" readingOrder="0" shrinkToFit="0" vertical="bottom" wrapText="1"/>
    </xf>
    <xf borderId="28" fillId="16" fontId="1" numFmtId="164" xfId="0" applyAlignment="1" applyBorder="1" applyFont="1" applyNumberFormat="1">
      <alignment horizontal="right" readingOrder="0" shrinkToFit="0" vertical="bottom" wrapText="1"/>
    </xf>
    <xf borderId="28" fillId="33" fontId="1" numFmtId="164" xfId="0" applyAlignment="1" applyBorder="1" applyFont="1" applyNumberFormat="1">
      <alignment horizontal="right" readingOrder="0" shrinkToFit="0" vertical="bottom" wrapText="1"/>
    </xf>
    <xf borderId="28" fillId="33" fontId="1" numFmtId="164" xfId="0" applyAlignment="1" applyBorder="1" applyFont="1" applyNumberFormat="1">
      <alignment horizontal="right" shrinkToFit="0" vertical="bottom" wrapText="1"/>
    </xf>
    <xf borderId="28" fillId="19" fontId="1" numFmtId="164" xfId="0" applyAlignment="1" applyBorder="1" applyFont="1" applyNumberFormat="1">
      <alignment horizontal="right" shrinkToFit="0" vertical="bottom" wrapText="1"/>
    </xf>
    <xf borderId="28" fillId="19" fontId="1" numFmtId="164" xfId="0" applyAlignment="1" applyBorder="1" applyFont="1" applyNumberFormat="1">
      <alignment horizontal="right" readingOrder="0" shrinkToFit="0" vertical="bottom" wrapText="1"/>
    </xf>
    <xf borderId="50" fillId="9" fontId="1" numFmtId="164" xfId="0" applyAlignment="1" applyBorder="1" applyFont="1" applyNumberFormat="1">
      <alignment horizontal="right" readingOrder="0" shrinkToFit="0" vertical="bottom" wrapText="1"/>
    </xf>
    <xf borderId="62" fillId="2" fontId="1" numFmtId="164" xfId="0" applyAlignment="1" applyBorder="1" applyFont="1" applyNumberFormat="1">
      <alignment horizontal="right" readingOrder="0" shrinkToFit="0" vertical="bottom" wrapText="1"/>
    </xf>
    <xf borderId="89" fillId="2" fontId="1" numFmtId="164" xfId="0" applyAlignment="1" applyBorder="1" applyFont="1" applyNumberFormat="1">
      <alignment horizontal="right" readingOrder="0" shrinkToFit="0" vertical="bottom" wrapText="1"/>
    </xf>
    <xf borderId="0" fillId="2" fontId="1" numFmtId="167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19" fillId="2" fontId="1" numFmtId="164" xfId="0" applyAlignment="1" applyBorder="1" applyFont="1" applyNumberFormat="1">
      <alignment horizontal="right" vertical="bottom"/>
    </xf>
    <xf borderId="58" fillId="9" fontId="1" numFmtId="164" xfId="0" applyAlignment="1" applyBorder="1" applyFont="1" applyNumberFormat="1">
      <alignment horizontal="right" readingOrder="0" shrinkToFit="0" vertical="bottom" wrapText="1"/>
    </xf>
    <xf borderId="49" fillId="2" fontId="1" numFmtId="167" xfId="0" applyAlignment="1" applyBorder="1" applyFont="1" applyNumberFormat="1">
      <alignment horizontal="right" readingOrder="0" vertical="bottom"/>
    </xf>
    <xf borderId="17" fillId="2" fontId="13" numFmtId="166" xfId="0" applyAlignment="1" applyBorder="1" applyFont="1" applyNumberFormat="1">
      <alignment horizontal="right" shrinkToFit="0" vertical="bottom" wrapText="1"/>
    </xf>
    <xf borderId="23" fillId="0" fontId="1" numFmtId="164" xfId="0" applyAlignment="1" applyBorder="1" applyFont="1" applyNumberFormat="1">
      <alignment horizontal="right" vertical="bottom"/>
    </xf>
    <xf borderId="22" fillId="4" fontId="5" numFmtId="164" xfId="0" applyAlignment="1" applyBorder="1" applyFont="1" applyNumberFormat="1">
      <alignment horizontal="right" readingOrder="0" shrinkToFit="0" vertical="bottom" wrapText="1"/>
    </xf>
    <xf borderId="13" fillId="22" fontId="17" numFmtId="165" xfId="0" applyAlignment="1" applyBorder="1" applyFont="1" applyNumberFormat="1">
      <alignment horizontal="right" readingOrder="0" shrinkToFit="0" vertical="bottom" wrapText="1"/>
    </xf>
    <xf borderId="13" fillId="29" fontId="17" numFmtId="164" xfId="0" applyAlignment="1" applyBorder="1" applyFont="1" applyNumberFormat="1">
      <alignment horizontal="right" readingOrder="0" shrinkToFit="0" vertical="bottom" wrapText="1"/>
    </xf>
    <xf borderId="13" fillId="7" fontId="17" numFmtId="164" xfId="0" applyAlignment="1" applyBorder="1" applyFont="1" applyNumberFormat="1">
      <alignment horizontal="right" readingOrder="0" shrinkToFit="0" vertical="bottom" wrapText="1"/>
    </xf>
    <xf borderId="13" fillId="30" fontId="17" numFmtId="164" xfId="0" applyAlignment="1" applyBorder="1" applyFont="1" applyNumberFormat="1">
      <alignment horizontal="right" readingOrder="0" shrinkToFit="0" vertical="bottom" wrapText="1"/>
    </xf>
    <xf borderId="43" fillId="9" fontId="4" numFmtId="165" xfId="0" applyAlignment="1" applyBorder="1" applyFont="1" applyNumberFormat="1">
      <alignment horizontal="right" readingOrder="0" shrinkToFit="0" vertical="bottom" wrapText="1"/>
    </xf>
    <xf borderId="13" fillId="31" fontId="17" numFmtId="164" xfId="0" applyAlignment="1" applyBorder="1" applyFont="1" applyNumberFormat="1">
      <alignment horizontal="right" readingOrder="0" shrinkToFit="0" vertical="bottom" wrapText="1"/>
    </xf>
    <xf borderId="13" fillId="11" fontId="17" numFmtId="164" xfId="0" applyAlignment="1" applyBorder="1" applyFont="1" applyNumberFormat="1">
      <alignment readingOrder="0" vertical="bottom"/>
    </xf>
    <xf borderId="13" fillId="12" fontId="17" numFmtId="164" xfId="0" applyAlignment="1" applyBorder="1" applyFont="1" applyNumberFormat="1">
      <alignment horizontal="right" readingOrder="0" shrinkToFit="0" vertical="bottom" wrapText="1"/>
    </xf>
    <xf borderId="16" fillId="13" fontId="17" numFmtId="164" xfId="0" applyAlignment="1" applyBorder="1" applyFont="1" applyNumberFormat="1">
      <alignment readingOrder="0" vertical="bottom"/>
    </xf>
    <xf borderId="36" fillId="0" fontId="23" numFmtId="0" xfId="0" applyAlignment="1" applyBorder="1" applyFont="1">
      <alignment horizontal="center" shrinkToFit="0" vertical="bottom" wrapText="1"/>
    </xf>
    <xf borderId="36" fillId="17" fontId="23" numFmtId="0" xfId="0" applyAlignment="1" applyBorder="1" applyFont="1">
      <alignment horizontal="center" readingOrder="0" shrinkToFit="0" vertical="bottom" wrapText="1"/>
    </xf>
    <xf borderId="36" fillId="17" fontId="36" numFmtId="0" xfId="0" applyAlignment="1" applyBorder="1" applyFont="1">
      <alignment horizontal="center" readingOrder="0" shrinkToFit="0" vertical="bottom" wrapText="1"/>
    </xf>
    <xf borderId="36" fillId="17" fontId="10" numFmtId="0" xfId="0" applyAlignment="1" applyBorder="1" applyFont="1">
      <alignment horizontal="center" readingOrder="0" shrinkToFit="0" vertical="bottom" wrapText="1"/>
    </xf>
    <xf borderId="36" fillId="17" fontId="37" numFmtId="0" xfId="0" applyAlignment="1" applyBorder="1" applyFont="1">
      <alignment horizontal="center" readingOrder="0" shrinkToFit="0" vertical="bottom" wrapText="1"/>
    </xf>
    <xf borderId="36" fillId="17" fontId="24" numFmtId="0" xfId="0" applyAlignment="1" applyBorder="1" applyFont="1">
      <alignment horizontal="center" readingOrder="0" shrinkToFit="0" vertical="bottom" wrapText="1"/>
    </xf>
    <xf borderId="36" fillId="2" fontId="23" numFmtId="0" xfId="0" applyAlignment="1" applyBorder="1" applyFont="1">
      <alignment horizontal="center" readingOrder="0" shrinkToFit="0" vertical="bottom" wrapText="1"/>
    </xf>
    <xf borderId="63" fillId="2" fontId="23" numFmtId="0" xfId="0" applyAlignment="1" applyBorder="1" applyFont="1">
      <alignment horizontal="center" readingOrder="0" shrinkToFit="0" vertical="bottom" wrapText="1"/>
    </xf>
    <xf borderId="36" fillId="0" fontId="1" numFmtId="0" xfId="0" applyAlignment="1" applyBorder="1" applyFont="1">
      <alignment readingOrder="0" vertical="bottom"/>
    </xf>
    <xf borderId="36" fillId="0" fontId="1" numFmtId="4" xfId="0" applyAlignment="1" applyBorder="1" applyFont="1" applyNumberFormat="1">
      <alignment vertical="bottom"/>
    </xf>
    <xf borderId="36" fillId="2" fontId="10" numFmtId="0" xfId="0" applyAlignment="1" applyBorder="1" applyFont="1">
      <alignment horizontal="center" readingOrder="0" shrinkToFit="0" vertical="bottom" wrapText="1"/>
    </xf>
    <xf borderId="36" fillId="9" fontId="24" numFmtId="0" xfId="0" applyAlignment="1" applyBorder="1" applyFont="1">
      <alignment horizontal="center" readingOrder="0" shrinkToFit="0" vertical="bottom" wrapText="1"/>
    </xf>
    <xf borderId="63" fillId="2" fontId="10" numFmtId="0" xfId="0" applyAlignment="1" applyBorder="1" applyFont="1">
      <alignment horizontal="center" readingOrder="0" shrinkToFit="0" vertical="bottom" wrapText="1"/>
    </xf>
    <xf borderId="36" fillId="2" fontId="5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readingOrder="0" vertical="bottom"/>
    </xf>
    <xf borderId="36" fillId="0" fontId="1" numFmtId="164" xfId="0" applyAlignment="1" applyBorder="1" applyFont="1" applyNumberFormat="1">
      <alignment vertical="bottom"/>
    </xf>
    <xf borderId="36" fillId="2" fontId="1" numFmtId="164" xfId="0" applyAlignment="1" applyBorder="1" applyFont="1" applyNumberFormat="1">
      <alignment readingOrder="0" vertical="bottom"/>
    </xf>
    <xf borderId="49" fillId="2" fontId="17" numFmtId="164" xfId="0" applyAlignment="1" applyBorder="1" applyFont="1" applyNumberFormat="1">
      <alignment horizontal="right" readingOrder="0" shrinkToFit="0" vertical="bottom" wrapText="1"/>
    </xf>
    <xf borderId="22" fillId="2" fontId="4" numFmtId="164" xfId="0" applyAlignment="1" applyBorder="1" applyFont="1" applyNumberFormat="1">
      <alignment horizontal="right" readingOrder="0" shrinkToFit="0" vertical="bottom" wrapText="1"/>
    </xf>
    <xf borderId="1" fillId="17" fontId="4" numFmtId="0" xfId="0" applyAlignment="1" applyBorder="1" applyFont="1">
      <alignment horizontal="center" readingOrder="0" shrinkToFit="0" vertical="bottom" wrapText="1"/>
    </xf>
    <xf borderId="36" fillId="2" fontId="4" numFmtId="0" xfId="0" applyAlignment="1" applyBorder="1" applyFont="1">
      <alignment horizontal="center" readingOrder="0" shrinkToFit="0" vertical="bottom" wrapText="1"/>
    </xf>
    <xf borderId="63" fillId="2" fontId="1" numFmtId="0" xfId="0" applyAlignment="1" applyBorder="1" applyFont="1">
      <alignment vertical="bottom"/>
    </xf>
    <xf borderId="105" fillId="2" fontId="1" numFmtId="0" xfId="0" applyAlignment="1" applyBorder="1" applyFont="1">
      <alignment readingOrder="0" vertical="bottom"/>
    </xf>
    <xf borderId="105" fillId="2" fontId="1" numFmtId="0" xfId="0" applyAlignment="1" applyBorder="1" applyFont="1">
      <alignment vertical="bottom"/>
    </xf>
    <xf borderId="24" fillId="2" fontId="1" numFmtId="0" xfId="0" applyAlignment="1" applyBorder="1" applyFont="1">
      <alignment vertical="bottom"/>
    </xf>
    <xf borderId="39" fillId="2" fontId="17" numFmtId="166" xfId="0" applyAlignment="1" applyBorder="1" applyFont="1" applyNumberFormat="1">
      <alignment horizontal="right" readingOrder="0" shrinkToFit="0" vertical="bottom" wrapText="1"/>
    </xf>
    <xf borderId="40" fillId="2" fontId="17" numFmtId="166" xfId="0" applyAlignment="1" applyBorder="1" applyFont="1" applyNumberFormat="1">
      <alignment horizontal="right" readingOrder="0" shrinkToFit="0" vertical="bottom" wrapText="1"/>
    </xf>
    <xf borderId="50" fillId="2" fontId="17" numFmtId="166" xfId="0" applyAlignment="1" applyBorder="1" applyFont="1" applyNumberFormat="1">
      <alignment readingOrder="0" vertical="bottom"/>
    </xf>
    <xf borderId="43" fillId="2" fontId="17" numFmtId="166" xfId="0" applyAlignment="1" applyBorder="1" applyFont="1" applyNumberFormat="1">
      <alignment readingOrder="0" vertical="bottom"/>
    </xf>
    <xf borderId="50" fillId="2" fontId="17" numFmtId="166" xfId="0" applyAlignment="1" applyBorder="1" applyFont="1" applyNumberFormat="1">
      <alignment horizontal="right" readingOrder="0" shrinkToFit="0" vertical="bottom" wrapText="1"/>
    </xf>
    <xf borderId="45" fillId="2" fontId="17" numFmtId="0" xfId="0" applyAlignment="1" applyBorder="1" applyFont="1">
      <alignment readingOrder="0" shrinkToFit="0" vertical="bottom" wrapText="1"/>
    </xf>
    <xf borderId="45" fillId="2" fontId="1" numFmtId="166" xfId="0" applyAlignment="1" applyBorder="1" applyFont="1" applyNumberFormat="1">
      <alignment readingOrder="0" vertical="bottom"/>
    </xf>
    <xf borderId="58" fillId="2" fontId="17" numFmtId="166" xfId="0" applyAlignment="1" applyBorder="1" applyFont="1" applyNumberFormat="1">
      <alignment readingOrder="0" vertical="bottom"/>
    </xf>
    <xf borderId="49" fillId="2" fontId="17" numFmtId="166" xfId="0" applyAlignment="1" applyBorder="1" applyFont="1" applyNumberFormat="1">
      <alignment readingOrder="0" vertical="bottom"/>
    </xf>
    <xf borderId="49" fillId="2" fontId="17" numFmtId="166" xfId="0" applyAlignment="1" applyBorder="1" applyFont="1" applyNumberFormat="1">
      <alignment vertical="bottom"/>
    </xf>
    <xf borderId="36" fillId="2" fontId="36" numFmtId="0" xfId="0" applyAlignment="1" applyBorder="1" applyFont="1">
      <alignment horizontal="center" readingOrder="0" shrinkToFit="0" vertical="bottom" wrapText="1"/>
    </xf>
    <xf borderId="100" fillId="2" fontId="17" numFmtId="164" xfId="0" applyAlignment="1" applyBorder="1" applyFont="1" applyNumberFormat="1">
      <alignment horizontal="right" readingOrder="0" shrinkToFit="0" vertical="bottom" wrapText="1"/>
    </xf>
    <xf borderId="100" fillId="2" fontId="17" numFmtId="164" xfId="0" applyAlignment="1" applyBorder="1" applyFont="1" applyNumberFormat="1">
      <alignment readingOrder="0" vertical="bottom"/>
    </xf>
    <xf borderId="50" fillId="2" fontId="17" numFmtId="164" xfId="0" applyAlignment="1" applyBorder="1" applyFont="1" applyNumberFormat="1">
      <alignment readingOrder="0" vertical="bottom"/>
    </xf>
    <xf borderId="99" fillId="2" fontId="17" numFmtId="164" xfId="0" applyAlignment="1" applyBorder="1" applyFont="1" applyNumberFormat="1">
      <alignment readingOrder="0" vertical="bottom"/>
    </xf>
    <xf borderId="106" fillId="20" fontId="5" numFmtId="164" xfId="0" applyAlignment="1" applyBorder="1" applyFont="1" applyNumberFormat="1">
      <alignment horizontal="right" readingOrder="0" shrinkToFit="0" vertical="bottom" wrapText="1"/>
    </xf>
    <xf borderId="50" fillId="20" fontId="5" numFmtId="164" xfId="0" applyAlignment="1" applyBorder="1" applyFont="1" applyNumberFormat="1">
      <alignment horizontal="right" readingOrder="0" shrinkToFit="0" vertical="bottom" wrapText="1"/>
    </xf>
    <xf borderId="102" fillId="2" fontId="17" numFmtId="164" xfId="0" applyAlignment="1" applyBorder="1" applyFont="1" applyNumberFormat="1">
      <alignment horizontal="right" readingOrder="0" shrinkToFit="0" vertical="bottom" wrapText="1"/>
    </xf>
    <xf borderId="22" fillId="17" fontId="4" numFmtId="0" xfId="0" applyAlignment="1" applyBorder="1" applyFont="1">
      <alignment horizontal="center" readingOrder="0" shrinkToFit="0" vertical="bottom" wrapText="1"/>
    </xf>
    <xf borderId="22" fillId="0" fontId="26" numFmtId="0" xfId="0" applyAlignment="1" applyBorder="1" applyFont="1">
      <alignment horizontal="left"/>
    </xf>
    <xf borderId="36" fillId="2" fontId="38" numFmtId="0" xfId="0" applyAlignment="1" applyBorder="1" applyFont="1">
      <alignment horizontal="left" readingOrder="0" shrinkToFit="0" vertical="bottom" wrapText="1"/>
    </xf>
    <xf borderId="22" fillId="9" fontId="5" numFmtId="164" xfId="0" applyAlignment="1" applyBorder="1" applyFont="1" applyNumberFormat="1">
      <alignment horizontal="center" readingOrder="0" shrinkToFit="0" vertical="bottom" wrapText="1"/>
    </xf>
    <xf borderId="43" fillId="2" fontId="26" numFmtId="0" xfId="0" applyAlignment="1" applyBorder="1" applyFont="1">
      <alignment readingOrder="0" vertical="bottom"/>
    </xf>
    <xf borderId="22" fillId="2" fontId="6" numFmtId="0" xfId="0" applyAlignment="1" applyBorder="1" applyFont="1">
      <alignment horizontal="left" readingOrder="0" vertical="bottom"/>
    </xf>
    <xf borderId="43" fillId="2" fontId="3" numFmtId="0" xfId="0" applyAlignment="1" applyBorder="1" applyFont="1">
      <alignment horizontal="center" vertical="bottom"/>
    </xf>
    <xf borderId="43" fillId="2" fontId="3" numFmtId="0" xfId="0" applyAlignment="1" applyBorder="1" applyFont="1">
      <alignment vertical="bottom"/>
    </xf>
    <xf borderId="43" fillId="2" fontId="32" numFmtId="0" xfId="0" applyAlignment="1" applyBorder="1" applyFont="1">
      <alignment horizontal="center" shrinkToFit="0" vertical="bottom" wrapText="1"/>
    </xf>
    <xf borderId="43" fillId="2" fontId="26" numFmtId="0" xfId="0" applyAlignment="1" applyBorder="1" applyFont="1">
      <alignment horizontal="center" shrinkToFit="0" vertical="bottom" wrapText="1"/>
    </xf>
    <xf borderId="43" fillId="2" fontId="3" numFmtId="0" xfId="0" applyAlignment="1" applyBorder="1" applyFont="1">
      <alignment readingOrder="0" vertical="bottom"/>
    </xf>
    <xf borderId="43" fillId="2" fontId="32" numFmtId="0" xfId="0" applyAlignment="1" applyBorder="1" applyFont="1">
      <alignment readingOrder="0" shrinkToFit="0" vertical="bottom" wrapText="1"/>
    </xf>
    <xf borderId="43" fillId="0" fontId="4" numFmtId="4" xfId="0" applyAlignment="1" applyBorder="1" applyFont="1" applyNumberFormat="1">
      <alignment horizontal="right" shrinkToFit="0" vertical="bottom" wrapText="1"/>
    </xf>
    <xf borderId="98" fillId="9" fontId="24" numFmtId="0" xfId="0" applyAlignment="1" applyBorder="1" applyFont="1">
      <alignment horizontal="center" readingOrder="0" shrinkToFit="0" vertical="bottom" wrapText="1"/>
    </xf>
    <xf borderId="63" fillId="9" fontId="5" numFmtId="164" xfId="0" applyAlignment="1" applyBorder="1" applyFont="1" applyNumberFormat="1">
      <alignment horizontal="center" readingOrder="0" shrinkToFit="0" vertical="bottom" wrapText="1"/>
    </xf>
    <xf borderId="43" fillId="25" fontId="5" numFmtId="164" xfId="0" applyAlignment="1" applyBorder="1" applyFont="1" applyNumberFormat="1">
      <alignment horizontal="center" readingOrder="0" shrinkToFit="0" vertical="bottom" wrapText="1"/>
    </xf>
    <xf borderId="43" fillId="0" fontId="32" numFmtId="0" xfId="0" applyAlignment="1" applyBorder="1" applyFont="1">
      <alignment vertical="bottom"/>
    </xf>
    <xf borderId="82" fillId="18" fontId="5" numFmtId="165" xfId="0" applyAlignment="1" applyBorder="1" applyFont="1" applyNumberFormat="1">
      <alignment horizontal="center" readingOrder="0" vertical="bottom"/>
    </xf>
    <xf borderId="12" fillId="2" fontId="1" numFmtId="0" xfId="0" applyAlignment="1" applyBorder="1" applyFont="1">
      <alignment horizontal="center" readingOrder="0" vertical="bottom"/>
    </xf>
    <xf borderId="12" fillId="0" fontId="1" numFmtId="0" xfId="0" applyAlignment="1" applyBorder="1" applyFont="1">
      <alignment horizontal="center" readingOrder="0" vertical="bottom"/>
    </xf>
    <xf borderId="82" fillId="0" fontId="1" numFmtId="165" xfId="0" applyAlignment="1" applyBorder="1" applyFont="1" applyNumberFormat="1">
      <alignment readingOrder="0" vertical="bottom"/>
    </xf>
    <xf borderId="1" fillId="2" fontId="5" numFmtId="165" xfId="0" applyAlignment="1" applyBorder="1" applyFont="1" applyNumberFormat="1">
      <alignment shrinkToFit="0" vertical="bottom" wrapText="1"/>
    </xf>
    <xf borderId="10" fillId="2" fontId="1" numFmtId="165" xfId="0" applyAlignment="1" applyBorder="1" applyFont="1" applyNumberFormat="1">
      <alignment vertical="bottom"/>
    </xf>
    <xf borderId="22" fillId="2" fontId="1" numFmtId="164" xfId="0" applyAlignment="1" applyBorder="1" applyFont="1" applyNumberFormat="1">
      <alignment horizontal="center" readingOrder="0" shrinkToFit="0" vertical="bottom" wrapText="1"/>
    </xf>
    <xf borderId="22" fillId="2" fontId="1" numFmtId="164" xfId="0" applyAlignment="1" applyBorder="1" applyFont="1" applyNumberFormat="1">
      <alignment horizontal="center" readingOrder="0" vertical="bottom"/>
    </xf>
    <xf borderId="2" fillId="0" fontId="39" numFmtId="0" xfId="0" applyAlignment="1" applyBorder="1" applyFont="1">
      <alignment readingOrder="0" vertical="bottom"/>
    </xf>
    <xf borderId="22" fillId="4" fontId="4" numFmtId="0" xfId="0" applyAlignment="1" applyBorder="1" applyFont="1">
      <alignment horizontal="center" readingOrder="0" shrinkToFit="0" vertical="bottom" wrapText="1"/>
    </xf>
    <xf borderId="22" fillId="4" fontId="13" numFmtId="0" xfId="0" applyAlignment="1" applyBorder="1" applyFont="1">
      <alignment horizontal="center" readingOrder="0" vertical="bottom"/>
    </xf>
    <xf borderId="22" fillId="2" fontId="1" numFmtId="0" xfId="0" applyAlignment="1" applyBorder="1" applyFont="1">
      <alignment readingOrder="0"/>
    </xf>
    <xf borderId="22" fillId="9" fontId="1" numFmtId="0" xfId="0" applyAlignment="1" applyBorder="1" applyFont="1">
      <alignment horizontal="center" readingOrder="0" vertical="bottom"/>
    </xf>
    <xf borderId="22" fillId="2" fontId="1" numFmtId="0" xfId="0" applyAlignment="1" applyBorder="1" applyFont="1">
      <alignment readingOrder="0" shrinkToFit="0" vertical="bottom" wrapText="1"/>
    </xf>
    <xf borderId="22" fillId="2" fontId="1" numFmtId="164" xfId="0" applyAlignment="1" applyBorder="1" applyFont="1" applyNumberFormat="1">
      <alignment horizontal="right" readingOrder="0" shrinkToFit="0" vertical="bottom" wrapText="1"/>
    </xf>
    <xf borderId="22" fillId="9" fontId="1" numFmtId="164" xfId="0" applyAlignment="1" applyBorder="1" applyFont="1" applyNumberFormat="1">
      <alignment horizontal="right" readingOrder="0" shrinkToFit="0" vertical="bottom" wrapText="1"/>
    </xf>
    <xf borderId="18" fillId="2" fontId="1" numFmtId="167" xfId="0" applyAlignment="1" applyBorder="1" applyFont="1" applyNumberFormat="1">
      <alignment horizontal="right" readingOrder="0" vertical="bottom"/>
    </xf>
    <xf borderId="22" fillId="2" fontId="1" numFmtId="164" xfId="0" applyAlignment="1" applyBorder="1" applyFont="1" applyNumberFormat="1">
      <alignment horizontal="right" shrinkToFit="0" vertical="bottom" wrapText="1"/>
    </xf>
    <xf borderId="22" fillId="9" fontId="1" numFmtId="164" xfId="0" applyAlignment="1" applyBorder="1" applyFont="1" applyNumberFormat="1">
      <alignment horizontal="right" shrinkToFit="0" vertical="bottom" wrapText="1"/>
    </xf>
    <xf borderId="0" fillId="29" fontId="1" numFmtId="0" xfId="0" applyAlignment="1" applyFont="1">
      <alignment vertical="bottom"/>
    </xf>
    <xf borderId="0" fillId="2" fontId="1" numFmtId="164" xfId="0" applyAlignment="1" applyFont="1" applyNumberFormat="1">
      <alignment horizontal="right" readingOrder="0" shrinkToFit="0" vertical="bottom" wrapText="1"/>
    </xf>
    <xf borderId="22" fillId="0" fontId="1" numFmtId="164" xfId="0" applyAlignment="1" applyBorder="1" applyFont="1" applyNumberFormat="1">
      <alignment horizontal="right" readingOrder="0" vertical="bottom"/>
    </xf>
    <xf borderId="17" fillId="2" fontId="1" numFmtId="164" xfId="0" applyAlignment="1" applyBorder="1" applyFont="1" applyNumberFormat="1">
      <alignment horizontal="right" vertical="bottom"/>
    </xf>
    <xf borderId="43" fillId="2" fontId="1" numFmtId="164" xfId="0" applyAlignment="1" applyBorder="1" applyFont="1" applyNumberFormat="1">
      <alignment horizontal="right" readingOrder="0" shrinkToFit="0" vertical="bottom" wrapText="1"/>
    </xf>
    <xf borderId="28" fillId="9" fontId="1" numFmtId="164" xfId="0" applyAlignment="1" applyBorder="1" applyFont="1" applyNumberFormat="1">
      <alignment horizontal="right" readingOrder="0" shrinkToFit="0" vertical="bottom" wrapText="1"/>
    </xf>
    <xf borderId="22" fillId="0" fontId="1" numFmtId="165" xfId="0" applyAlignment="1" applyBorder="1" applyFont="1" applyNumberFormat="1">
      <alignment vertical="bottom"/>
    </xf>
    <xf borderId="0" fillId="0" fontId="3" numFmtId="165" xfId="0" applyAlignment="1" applyFont="1" applyNumberFormat="1">
      <alignment vertical="bottom"/>
    </xf>
    <xf borderId="11" fillId="36" fontId="40" numFmtId="0" xfId="0" applyAlignment="1" applyBorder="1" applyFill="1" applyFont="1">
      <alignment horizontal="center" readingOrder="0" vertical="bottom"/>
    </xf>
    <xf borderId="12" fillId="36" fontId="41" numFmtId="0" xfId="0" applyAlignment="1" applyBorder="1" applyFont="1">
      <alignment readingOrder="0" shrinkToFit="0" vertical="bottom" wrapText="1"/>
    </xf>
    <xf borderId="12" fillId="36" fontId="41" numFmtId="164" xfId="0" applyAlignment="1" applyBorder="1" applyFont="1" applyNumberFormat="1">
      <alignment horizontal="right" readingOrder="0" shrinkToFit="0" vertical="bottom" wrapText="1"/>
    </xf>
    <xf borderId="13" fillId="36" fontId="41" numFmtId="164" xfId="0" applyAlignment="1" applyBorder="1" applyFont="1" applyNumberFormat="1">
      <alignment horizontal="right" shrinkToFit="0" vertical="bottom" wrapText="1"/>
    </xf>
    <xf borderId="13" fillId="36" fontId="41" numFmtId="164" xfId="0" applyAlignment="1" applyBorder="1" applyFont="1" applyNumberFormat="1">
      <alignment horizontal="right" readingOrder="0" shrinkToFit="0" vertical="bottom" wrapText="1"/>
    </xf>
    <xf borderId="44" fillId="2" fontId="4" numFmtId="0" xfId="0" applyAlignment="1" applyBorder="1" applyFont="1">
      <alignment horizontal="center" readingOrder="0" vertical="bottom"/>
    </xf>
    <xf borderId="24" fillId="17" fontId="23" numFmtId="0" xfId="0" applyAlignment="1" applyBorder="1" applyFont="1">
      <alignment vertical="bottom"/>
    </xf>
    <xf borderId="36" fillId="32" fontId="1" numFmtId="0" xfId="0" applyAlignment="1" applyBorder="1" applyFont="1">
      <alignment readingOrder="0" vertical="bottom"/>
    </xf>
    <xf borderId="36" fillId="0" fontId="1" numFmtId="164" xfId="0" applyAlignment="1" applyBorder="1" applyFont="1" applyNumberFormat="1">
      <alignment readingOrder="0" vertical="bottom"/>
    </xf>
    <xf borderId="36" fillId="32" fontId="1" numFmtId="164" xfId="0" applyAlignment="1" applyBorder="1" applyFont="1" applyNumberFormat="1">
      <alignment vertical="bottom"/>
    </xf>
    <xf borderId="107" fillId="2" fontId="5" numFmtId="164" xfId="0" applyAlignment="1" applyBorder="1" applyFont="1" applyNumberFormat="1">
      <alignment horizontal="right" readingOrder="0" shrinkToFit="0" vertical="bottom" wrapText="1"/>
    </xf>
    <xf borderId="22" fillId="32" fontId="4" numFmtId="164" xfId="0" applyAlignment="1" applyBorder="1" applyFont="1" applyNumberFormat="1">
      <alignment horizontal="right" shrinkToFit="0" vertical="bottom" wrapText="1"/>
    </xf>
    <xf borderId="1" fillId="2" fontId="4" numFmtId="0" xfId="0" applyAlignment="1" applyBorder="1" applyFont="1">
      <alignment horizontal="center" readingOrder="0" shrinkToFit="0" vertical="bottom" wrapText="1"/>
    </xf>
    <xf borderId="105" fillId="15" fontId="1" numFmtId="0" xfId="0" applyAlignment="1" applyBorder="1" applyFont="1">
      <alignment vertical="bottom"/>
    </xf>
    <xf borderId="36" fillId="15" fontId="1" numFmtId="166" xfId="0" applyAlignment="1" applyBorder="1" applyFont="1" applyNumberFormat="1">
      <alignment vertical="bottom"/>
    </xf>
    <xf borderId="40" fillId="15" fontId="17" numFmtId="166" xfId="0" applyAlignment="1" applyBorder="1" applyFont="1" applyNumberFormat="1">
      <alignment horizontal="right" readingOrder="0" shrinkToFit="0" vertical="bottom" wrapText="1"/>
    </xf>
    <xf borderId="43" fillId="15" fontId="17" numFmtId="166" xfId="0" applyAlignment="1" applyBorder="1" applyFont="1" applyNumberFormat="1">
      <alignment horizontal="right" readingOrder="0" shrinkToFit="0" vertical="bottom" wrapText="1"/>
    </xf>
    <xf borderId="50" fillId="2" fontId="17" numFmtId="166" xfId="0" applyAlignment="1" applyBorder="1" applyFont="1" applyNumberFormat="1">
      <alignment vertical="bottom"/>
    </xf>
    <xf borderId="43" fillId="15" fontId="17" numFmtId="166" xfId="0" applyAlignment="1" applyBorder="1" applyFont="1" applyNumberFormat="1">
      <alignment readingOrder="0" vertical="bottom"/>
    </xf>
    <xf borderId="49" fillId="15" fontId="17" numFmtId="166" xfId="0" applyAlignment="1" applyBorder="1" applyFont="1" applyNumberFormat="1">
      <alignment vertical="bottom"/>
    </xf>
    <xf borderId="36" fillId="15" fontId="4" numFmtId="166" xfId="0" applyAlignment="1" applyBorder="1" applyFont="1" applyNumberFormat="1">
      <alignment horizontal="right" shrinkToFit="0" vertical="bottom" wrapText="1"/>
    </xf>
    <xf borderId="28" fillId="0" fontId="1" numFmtId="0" xfId="0" applyAlignment="1" applyBorder="1" applyFont="1">
      <alignment vertical="bottom"/>
    </xf>
    <xf borderId="43" fillId="17" fontId="23" numFmtId="0" xfId="0" applyAlignment="1" applyBorder="1" applyFont="1">
      <alignment horizontal="center" readingOrder="0" shrinkToFit="0" vertical="bottom" wrapText="1"/>
    </xf>
    <xf borderId="20" fillId="0" fontId="1" numFmtId="0" xfId="0" applyAlignment="1" applyBorder="1" applyFont="1">
      <alignment vertical="bottom"/>
    </xf>
    <xf borderId="66" fillId="2" fontId="10" numFmtId="0" xfId="0" applyAlignment="1" applyBorder="1" applyFont="1">
      <alignment horizontal="center" readingOrder="0" shrinkToFit="0" vertical="bottom" wrapText="1"/>
    </xf>
    <xf borderId="43" fillId="15" fontId="1" numFmtId="0" xfId="0" applyAlignment="1" applyBorder="1" applyFont="1">
      <alignment vertical="bottom"/>
    </xf>
    <xf borderId="43" fillId="15" fontId="17" numFmtId="0" xfId="0" applyAlignment="1" applyBorder="1" applyFont="1">
      <alignment vertical="bottom"/>
    </xf>
    <xf borderId="63" fillId="2" fontId="17" numFmtId="0" xfId="0" applyAlignment="1" applyBorder="1" applyFont="1">
      <alignment vertical="bottom"/>
    </xf>
    <xf borderId="38" fillId="2" fontId="5" numFmtId="0" xfId="0" applyAlignment="1" applyBorder="1" applyFont="1">
      <alignment readingOrder="0" shrinkToFit="0" vertical="bottom" wrapText="1"/>
    </xf>
    <xf borderId="43" fillId="15" fontId="5" numFmtId="164" xfId="0" applyAlignment="1" applyBorder="1" applyFont="1" applyNumberFormat="1">
      <alignment horizontal="right" readingOrder="0" shrinkToFit="0" vertical="bottom" wrapText="1"/>
    </xf>
    <xf borderId="42" fillId="2" fontId="5" numFmtId="0" xfId="0" applyAlignment="1" applyBorder="1" applyFont="1">
      <alignment readingOrder="0" shrinkToFit="0" vertical="bottom" wrapText="1"/>
    </xf>
    <xf borderId="70" fillId="2" fontId="5" numFmtId="0" xfId="0" applyAlignment="1" applyBorder="1" applyFont="1">
      <alignment readingOrder="0" shrinkToFit="0" vertical="bottom" wrapText="1"/>
    </xf>
    <xf borderId="42" fillId="2" fontId="5" numFmtId="0" xfId="0" applyAlignment="1" applyBorder="1" applyFont="1">
      <alignment shrinkToFit="0" vertical="bottom" wrapText="1"/>
    </xf>
    <xf borderId="42" fillId="20" fontId="5" numFmtId="0" xfId="0" applyAlignment="1" applyBorder="1" applyFont="1">
      <alignment shrinkToFit="0" vertical="bottom" wrapText="1"/>
    </xf>
    <xf borderId="43" fillId="15" fontId="5" numFmtId="164" xfId="0" applyAlignment="1" applyBorder="1" applyFont="1" applyNumberFormat="1">
      <alignment horizontal="right" shrinkToFit="0" vertical="bottom" wrapText="1"/>
    </xf>
    <xf borderId="100" fillId="2" fontId="5" numFmtId="0" xfId="0" applyAlignment="1" applyBorder="1" applyFont="1">
      <alignment readingOrder="0" shrinkToFit="0" vertical="bottom" wrapText="1"/>
    </xf>
    <xf borderId="49" fillId="8" fontId="5" numFmtId="164" xfId="0" applyAlignment="1" applyBorder="1" applyFont="1" applyNumberFormat="1">
      <alignment horizontal="right" readingOrder="0" shrinkToFit="0" vertical="bottom" wrapText="1"/>
    </xf>
    <xf borderId="61" fillId="0" fontId="5" numFmtId="0" xfId="0" applyAlignment="1" applyBorder="1" applyFont="1">
      <alignment horizontal="center" shrinkToFit="0" vertical="bottom" wrapText="1"/>
    </xf>
    <xf borderId="36" fillId="2" fontId="5" numFmtId="164" xfId="0" applyAlignment="1" applyBorder="1" applyFont="1" applyNumberFormat="1">
      <alignment horizontal="right" readingOrder="0" shrinkToFit="0" vertical="bottom" wrapText="1"/>
    </xf>
    <xf borderId="36" fillId="15" fontId="5" numFmtId="164" xfId="0" applyAlignment="1" applyBorder="1" applyFont="1" applyNumberFormat="1">
      <alignment horizontal="right" shrinkToFit="0" vertical="bottom" wrapText="1"/>
    </xf>
    <xf borderId="22" fillId="0" fontId="11" numFmtId="0" xfId="0" applyAlignment="1" applyBorder="1" applyFont="1">
      <alignment horizontal="left"/>
    </xf>
    <xf borderId="22" fillId="2" fontId="17" numFmtId="165" xfId="0" applyAlignment="1" applyBorder="1" applyFont="1" applyNumberFormat="1">
      <alignment readingOrder="0" shrinkToFit="0" vertical="bottom" wrapText="1"/>
    </xf>
    <xf borderId="36" fillId="2" fontId="6" numFmtId="0" xfId="0" applyAlignment="1" applyBorder="1" applyFont="1">
      <alignment horizontal="left" readingOrder="0" shrinkToFit="0" vertical="bottom" wrapText="1"/>
    </xf>
    <xf borderId="22" fillId="2" fontId="17" numFmtId="165" xfId="0" applyAlignment="1" applyBorder="1" applyFont="1" applyNumberFormat="1">
      <alignment readingOrder="0" vertical="bottom"/>
    </xf>
    <xf borderId="0" fillId="37" fontId="42" numFmtId="165" xfId="0" applyAlignment="1" applyFill="1" applyFont="1" applyNumberFormat="1">
      <alignment horizontal="right" readingOrder="0"/>
    </xf>
    <xf borderId="22" fillId="9" fontId="5" numFmtId="0" xfId="0" applyAlignment="1" applyBorder="1" applyFont="1">
      <alignment horizontal="center" readingOrder="0" vertical="bottom"/>
    </xf>
    <xf borderId="22" fillId="9" fontId="1" numFmtId="164" xfId="0" applyAlignment="1" applyBorder="1" applyFont="1" applyNumberFormat="1">
      <alignment readingOrder="0" vertical="bottom"/>
    </xf>
    <xf borderId="65" fillId="0" fontId="17" numFmtId="165" xfId="0" applyAlignment="1" applyBorder="1" applyFont="1" applyNumberFormat="1">
      <alignment vertical="bottom"/>
    </xf>
    <xf borderId="1" fillId="9" fontId="4" numFmtId="0" xfId="0" applyAlignment="1" applyBorder="1" applyFont="1">
      <alignment vertical="bottom"/>
    </xf>
    <xf borderId="108" fillId="0" fontId="2" numFmtId="0" xfId="0" applyBorder="1" applyFont="1"/>
    <xf borderId="22" fillId="2" fontId="3" numFmtId="0" xfId="0" applyAlignment="1" applyBorder="1" applyFont="1">
      <alignment horizontal="center" vertical="bottom"/>
    </xf>
    <xf borderId="22" fillId="2" fontId="5" numFmtId="165" xfId="0" applyAlignment="1" applyBorder="1" applyFont="1" applyNumberFormat="1">
      <alignment horizontal="right" readingOrder="0" shrinkToFit="0" vertical="bottom" wrapText="1"/>
    </xf>
    <xf borderId="63" fillId="2" fontId="1" numFmtId="165" xfId="0" applyAlignment="1" applyBorder="1" applyFont="1" applyNumberFormat="1">
      <alignment vertical="bottom"/>
    </xf>
    <xf borderId="22" fillId="2" fontId="5" numFmtId="169" xfId="0" applyAlignment="1" applyBorder="1" applyFont="1" applyNumberFormat="1">
      <alignment readingOrder="0" shrinkToFit="0" vertical="bottom" wrapText="1"/>
    </xf>
    <xf borderId="43" fillId="38" fontId="43" numFmtId="0" xfId="0" applyAlignment="1" applyBorder="1" applyFill="1" applyFont="1">
      <alignment readingOrder="0" vertical="bottom"/>
    </xf>
    <xf borderId="43" fillId="38" fontId="43" numFmtId="0" xfId="0" applyAlignment="1" applyBorder="1" applyFont="1">
      <alignment vertical="bottom"/>
    </xf>
    <xf borderId="31" fillId="2" fontId="26" numFmtId="0" xfId="0" applyAlignment="1" applyBorder="1" applyFont="1">
      <alignment readingOrder="0" vertical="bottom"/>
    </xf>
    <xf borderId="31" fillId="2" fontId="26" numFmtId="0" xfId="0" applyAlignment="1" applyBorder="1" applyFont="1">
      <alignment horizontal="center" readingOrder="0" vertical="bottom"/>
    </xf>
    <xf borderId="43" fillId="0" fontId="17" numFmtId="0" xfId="0" applyAlignment="1" applyBorder="1" applyFont="1">
      <alignment readingOrder="0" shrinkToFit="0" vertical="bottom" wrapText="1"/>
    </xf>
    <xf borderId="43" fillId="0" fontId="17" numFmtId="0" xfId="0" applyAlignment="1" applyBorder="1" applyFont="1">
      <alignment vertical="bottom"/>
    </xf>
    <xf borderId="43" fillId="2" fontId="17" numFmtId="165" xfId="0" applyAlignment="1" applyBorder="1" applyFont="1" applyNumberFormat="1">
      <alignment horizontal="right" readingOrder="0" shrinkToFit="0" vertical="bottom" wrapText="1"/>
    </xf>
    <xf borderId="43" fillId="28" fontId="17" numFmtId="165" xfId="0" applyAlignment="1" applyBorder="1" applyFont="1" applyNumberFormat="1">
      <alignment readingOrder="0" vertical="bottom"/>
    </xf>
    <xf borderId="43" fillId="0" fontId="17" numFmtId="0" xfId="0" applyAlignment="1" applyBorder="1" applyFont="1">
      <alignment readingOrder="0" vertical="bottom"/>
    </xf>
    <xf borderId="43" fillId="0" fontId="17" numFmtId="165" xfId="0" applyAlignment="1" applyBorder="1" applyFont="1" applyNumberFormat="1">
      <alignment readingOrder="0" vertical="bottom"/>
    </xf>
    <xf borderId="43" fillId="0" fontId="18" numFmtId="0" xfId="0" applyAlignment="1" applyBorder="1" applyFont="1">
      <alignment horizontal="center" readingOrder="0" vertical="bottom"/>
    </xf>
    <xf borderId="88" fillId="9" fontId="1" numFmtId="165" xfId="0" applyAlignment="1" applyBorder="1" applyFont="1" applyNumberFormat="1">
      <alignment readingOrder="0" vertical="bottom"/>
    </xf>
    <xf borderId="40" fillId="2" fontId="1" numFmtId="167" xfId="0" applyAlignment="1" applyBorder="1" applyFont="1" applyNumberFormat="1">
      <alignment horizontal="right" vertical="bottom"/>
    </xf>
    <xf borderId="0" fillId="9" fontId="5" numFmtId="0" xfId="0" applyAlignment="1" applyFont="1">
      <alignment horizontal="center" readingOrder="0" vertical="bottom"/>
    </xf>
    <xf borderId="0" fillId="39" fontId="1" numFmtId="0" xfId="0" applyAlignment="1" applyFill="1" applyFont="1">
      <alignment readingOrder="0" vertical="bottom"/>
    </xf>
    <xf borderId="22" fillId="39" fontId="1" numFmtId="0" xfId="0" applyAlignment="1" applyBorder="1" applyFont="1">
      <alignment readingOrder="0" shrinkToFit="0" vertical="bottom" wrapText="1"/>
    </xf>
    <xf borderId="22" fillId="39" fontId="1" numFmtId="0" xfId="0" applyAlignment="1" applyBorder="1" applyFont="1">
      <alignment readingOrder="0" vertical="bottom"/>
    </xf>
    <xf borderId="22" fillId="39" fontId="1" numFmtId="0" xfId="0" applyAlignment="1" applyBorder="1" applyFont="1">
      <alignment vertical="bottom"/>
    </xf>
    <xf borderId="22" fillId="39" fontId="1" numFmtId="164" xfId="0" applyAlignment="1" applyBorder="1" applyFont="1" applyNumberFormat="1">
      <alignment horizontal="right" readingOrder="0" shrinkToFit="0" vertical="bottom" wrapText="1"/>
    </xf>
    <xf borderId="50" fillId="39" fontId="1" numFmtId="164" xfId="0" applyAlignment="1" applyBorder="1" applyFont="1" applyNumberFormat="1">
      <alignment horizontal="right" readingOrder="0" shrinkToFit="0" vertical="bottom" wrapText="1"/>
    </xf>
    <xf borderId="43" fillId="39" fontId="1" numFmtId="167" xfId="0" applyAlignment="1" applyBorder="1" applyFont="1" applyNumberFormat="1">
      <alignment readingOrder="0" vertical="bottom"/>
    </xf>
    <xf borderId="22" fillId="39" fontId="1" numFmtId="0" xfId="0" applyAlignment="1" applyBorder="1" applyFont="1">
      <alignment shrinkToFit="0" vertical="bottom" wrapText="1"/>
    </xf>
    <xf borderId="22" fillId="4" fontId="1" numFmtId="164" xfId="0" applyAlignment="1" applyBorder="1" applyFont="1" applyNumberFormat="1">
      <alignment horizontal="right" readingOrder="0" shrinkToFit="0" vertical="bottom" wrapText="1"/>
    </xf>
    <xf borderId="0" fillId="9" fontId="1" numFmtId="0" xfId="0" applyAlignment="1" applyFont="1">
      <alignment vertical="bottom"/>
    </xf>
    <xf borderId="22" fillId="19" fontId="1" numFmtId="0" xfId="0" applyAlignment="1" applyBorder="1" applyFont="1">
      <alignment readingOrder="0" vertical="bottom"/>
    </xf>
    <xf borderId="0" fillId="0" fontId="11" numFmtId="0" xfId="0" applyAlignment="1" applyFont="1">
      <alignment horizontal="right"/>
    </xf>
    <xf borderId="0" fillId="2" fontId="1" numFmtId="0" xfId="0" applyAlignment="1" applyFont="1">
      <alignment horizontal="right" vertical="bottom"/>
    </xf>
    <xf borderId="22" fillId="4" fontId="5" numFmtId="164" xfId="0" applyAlignment="1" applyBorder="1" applyFont="1" applyNumberFormat="1">
      <alignment horizontal="right" shrinkToFit="0" vertical="bottom" wrapText="1"/>
    </xf>
    <xf borderId="22" fillId="2" fontId="6" numFmtId="164" xfId="0" applyAlignment="1" applyBorder="1" applyFont="1" applyNumberFormat="1">
      <alignment horizontal="right" readingOrder="0" shrinkToFit="0" vertical="bottom" wrapText="1"/>
    </xf>
    <xf borderId="0" fillId="0" fontId="1" numFmtId="0" xfId="0" applyAlignment="1" applyFont="1">
      <alignment horizontal="right" vertical="bottom"/>
    </xf>
    <xf borderId="22" fillId="5" fontId="5" numFmtId="164" xfId="0" applyAlignment="1" applyBorder="1" applyFont="1" applyNumberFormat="1">
      <alignment horizontal="right" readingOrder="0" shrinkToFit="0" vertical="bottom" wrapText="1"/>
    </xf>
    <xf borderId="22" fillId="40" fontId="5" numFmtId="166" xfId="0" applyAlignment="1" applyBorder="1" applyFill="1" applyFont="1" applyNumberFormat="1">
      <alignment horizontal="right" readingOrder="0" shrinkToFit="0" vertical="bottom" wrapText="1"/>
    </xf>
    <xf borderId="22" fillId="22" fontId="5" numFmtId="164" xfId="0" applyAlignment="1" applyBorder="1" applyFont="1" applyNumberFormat="1">
      <alignment horizontal="right" shrinkToFit="0" vertical="bottom" wrapText="1"/>
    </xf>
    <xf borderId="22" fillId="22" fontId="5" numFmtId="164" xfId="0" applyAlignment="1" applyBorder="1" applyFont="1" applyNumberFormat="1">
      <alignment horizontal="right" readingOrder="0" shrinkToFit="0" vertical="bottom" wrapText="1"/>
    </xf>
    <xf borderId="22" fillId="22" fontId="5" numFmtId="165" xfId="0" applyAlignment="1" applyBorder="1" applyFont="1" applyNumberFormat="1">
      <alignment horizontal="right" readingOrder="0" shrinkToFit="0" vertical="bottom" wrapText="1"/>
    </xf>
    <xf borderId="22" fillId="29" fontId="5" numFmtId="164" xfId="0" applyAlignment="1" applyBorder="1" applyFont="1" applyNumberFormat="1">
      <alignment horizontal="right" readingOrder="0" shrinkToFit="0" vertical="bottom" wrapText="1"/>
    </xf>
    <xf borderId="22" fillId="29" fontId="5" numFmtId="164" xfId="0" applyAlignment="1" applyBorder="1" applyFont="1" applyNumberFormat="1">
      <alignment horizontal="right" shrinkToFit="0" vertical="bottom" wrapText="1"/>
    </xf>
    <xf borderId="22" fillId="7" fontId="5" numFmtId="164" xfId="0" applyAlignment="1" applyBorder="1" applyFont="1" applyNumberFormat="1">
      <alignment horizontal="right" shrinkToFit="0" vertical="bottom" wrapText="1"/>
    </xf>
    <xf borderId="22" fillId="7" fontId="5" numFmtId="164" xfId="0" applyAlignment="1" applyBorder="1" applyFont="1" applyNumberFormat="1">
      <alignment horizontal="right" readingOrder="0" shrinkToFit="0" vertical="bottom" wrapText="1"/>
    </xf>
    <xf borderId="0" fillId="2" fontId="1" numFmtId="0" xfId="0" applyAlignment="1" applyFont="1">
      <alignment horizontal="right" readingOrder="0" vertical="bottom"/>
    </xf>
    <xf borderId="22" fillId="30" fontId="5" numFmtId="164" xfId="0" applyAlignment="1" applyBorder="1" applyFont="1" applyNumberFormat="1">
      <alignment horizontal="right" readingOrder="0" shrinkToFit="0" vertical="bottom" wrapText="1"/>
    </xf>
    <xf borderId="22" fillId="30" fontId="5" numFmtId="164" xfId="0" applyAlignment="1" applyBorder="1" applyFont="1" applyNumberFormat="1">
      <alignment horizontal="right" shrinkToFit="0" vertical="bottom" wrapText="1"/>
    </xf>
    <xf borderId="22" fillId="30" fontId="5" numFmtId="165" xfId="0" applyAlignment="1" applyBorder="1" applyFont="1" applyNumberFormat="1">
      <alignment readingOrder="0" vertical="bottom"/>
    </xf>
    <xf borderId="22" fillId="9" fontId="5" numFmtId="164" xfId="0" applyAlignment="1" applyBorder="1" applyFont="1" applyNumberFormat="1">
      <alignment horizontal="right" readingOrder="0" shrinkToFit="0" vertical="bottom" wrapText="1"/>
    </xf>
    <xf borderId="22" fillId="31" fontId="5" numFmtId="164" xfId="0" applyAlignment="1" applyBorder="1" applyFont="1" applyNumberFormat="1">
      <alignment horizontal="right" readingOrder="0" shrinkToFit="0" vertical="bottom" wrapText="1"/>
    </xf>
    <xf borderId="22" fillId="31" fontId="5" numFmtId="164" xfId="0" applyAlignment="1" applyBorder="1" applyFont="1" applyNumberFormat="1">
      <alignment horizontal="right" shrinkToFit="0" vertical="bottom" wrapText="1"/>
    </xf>
    <xf borderId="22" fillId="11" fontId="5" numFmtId="164" xfId="0" applyAlignment="1" applyBorder="1" applyFont="1" applyNumberFormat="1">
      <alignment horizontal="right" readingOrder="0" shrinkToFit="0" vertical="bottom" wrapText="1"/>
    </xf>
    <xf borderId="22" fillId="11" fontId="1" numFmtId="164" xfId="0" applyAlignment="1" applyBorder="1" applyFont="1" applyNumberFormat="1">
      <alignment vertical="bottom"/>
    </xf>
    <xf borderId="22" fillId="11" fontId="5" numFmtId="164" xfId="0" applyAlignment="1" applyBorder="1" applyFont="1" applyNumberFormat="1">
      <alignment vertical="bottom"/>
    </xf>
    <xf borderId="22" fillId="12" fontId="5" numFmtId="164" xfId="0" applyAlignment="1" applyBorder="1" applyFont="1" applyNumberFormat="1">
      <alignment horizontal="right" readingOrder="0" shrinkToFit="0" vertical="bottom" wrapText="1"/>
    </xf>
    <xf borderId="22" fillId="12" fontId="1" numFmtId="164" xfId="0" applyAlignment="1" applyBorder="1" applyFont="1" applyNumberFormat="1">
      <alignment vertical="bottom"/>
    </xf>
    <xf borderId="22" fillId="12" fontId="5" numFmtId="164" xfId="0" applyAlignment="1" applyBorder="1" applyFont="1" applyNumberFormat="1">
      <alignment horizontal="right" shrinkToFit="0" vertical="bottom" wrapText="1"/>
    </xf>
    <xf borderId="22" fillId="13" fontId="5" numFmtId="164" xfId="0" applyAlignment="1" applyBorder="1" applyFont="1" applyNumberFormat="1">
      <alignment horizontal="right" shrinkToFit="0" vertical="bottom" wrapText="1"/>
    </xf>
    <xf borderId="22" fillId="13" fontId="1" numFmtId="164" xfId="0" applyAlignment="1" applyBorder="1" applyFont="1" applyNumberFormat="1">
      <alignment vertical="bottom"/>
    </xf>
    <xf borderId="22" fillId="13" fontId="5" numFmtId="164" xfId="0" applyAlignment="1" applyBorder="1" applyFont="1" applyNumberFormat="1">
      <alignment readingOrder="0" vertical="bottom"/>
    </xf>
    <xf borderId="36" fillId="2" fontId="24" numFmtId="0" xfId="0" applyAlignment="1" applyBorder="1" applyFont="1">
      <alignment horizontal="center" readingOrder="0" shrinkToFit="0" vertical="bottom" wrapText="1"/>
    </xf>
    <xf borderId="36" fillId="17" fontId="6" numFmtId="0" xfId="0" applyAlignment="1" applyBorder="1" applyFont="1">
      <alignment horizontal="center" readingOrder="0" shrinkToFit="0" vertical="bottom" wrapText="1"/>
    </xf>
    <xf borderId="36" fillId="16" fontId="6" numFmtId="0" xfId="0" applyAlignment="1" applyBorder="1" applyFont="1">
      <alignment horizontal="center" readingOrder="0" shrinkToFit="0" vertical="bottom" wrapText="1"/>
    </xf>
    <xf borderId="36" fillId="16" fontId="1" numFmtId="0" xfId="0" applyAlignment="1" applyBorder="1" applyFont="1">
      <alignment vertical="bottom"/>
    </xf>
    <xf borderId="36" fillId="2" fontId="1" numFmtId="0" xfId="0" applyAlignment="1" applyBorder="1" applyFont="1">
      <alignment horizontal="center" readingOrder="0" vertical="bottom"/>
    </xf>
    <xf borderId="36" fillId="16" fontId="1" numFmtId="166" xfId="0" applyAlignment="1" applyBorder="1" applyFont="1" applyNumberFormat="1">
      <alignment vertical="bottom"/>
    </xf>
    <xf borderId="36" fillId="2" fontId="1" numFmtId="164" xfId="0" applyAlignment="1" applyBorder="1" applyFont="1" applyNumberFormat="1">
      <alignment horizontal="center" vertical="bottom"/>
    </xf>
    <xf borderId="40" fillId="16" fontId="17" numFmtId="164" xfId="0" applyAlignment="1" applyBorder="1" applyFont="1" applyNumberFormat="1">
      <alignment horizontal="right" readingOrder="0" shrinkToFit="0" vertical="bottom" wrapText="1"/>
    </xf>
    <xf borderId="40" fillId="2" fontId="1" numFmtId="164" xfId="0" applyAlignment="1" applyBorder="1" applyFont="1" applyNumberFormat="1">
      <alignment horizontal="center" readingOrder="0" vertical="bottom"/>
    </xf>
    <xf borderId="43" fillId="16" fontId="17" numFmtId="164" xfId="0" applyAlignment="1" applyBorder="1" applyFont="1" applyNumberFormat="1">
      <alignment horizontal="right" readingOrder="0" shrinkToFit="0" vertical="bottom" wrapText="1"/>
    </xf>
    <xf borderId="43" fillId="2" fontId="1" numFmtId="164" xfId="0" applyAlignment="1" applyBorder="1" applyFont="1" applyNumberFormat="1">
      <alignment horizontal="right" vertical="bottom"/>
    </xf>
    <xf borderId="43" fillId="16" fontId="17" numFmtId="164" xfId="0" applyAlignment="1" applyBorder="1" applyFont="1" applyNumberFormat="1">
      <alignment readingOrder="0" vertical="bottom"/>
    </xf>
    <xf borderId="43" fillId="2" fontId="1" numFmtId="164" xfId="0" applyAlignment="1" applyBorder="1" applyFont="1" applyNumberFormat="1">
      <alignment horizontal="right" readingOrder="0" vertical="bottom"/>
    </xf>
    <xf borderId="43" fillId="16" fontId="5" numFmtId="164" xfId="0" applyAlignment="1" applyBorder="1" applyFont="1" applyNumberFormat="1">
      <alignment horizontal="right" readingOrder="0" shrinkToFit="0" vertical="bottom" wrapText="1"/>
    </xf>
    <xf borderId="49" fillId="16" fontId="5" numFmtId="164" xfId="0" applyAlignment="1" applyBorder="1" applyFont="1" applyNumberFormat="1">
      <alignment horizontal="right" readingOrder="0" shrinkToFit="0" vertical="bottom" wrapText="1"/>
    </xf>
    <xf borderId="49" fillId="2" fontId="1" numFmtId="164" xfId="0" applyAlignment="1" applyBorder="1" applyFont="1" applyNumberFormat="1">
      <alignment horizontal="right" vertical="bottom"/>
    </xf>
    <xf borderId="36" fillId="16" fontId="4" numFmtId="0" xfId="0" applyAlignment="1" applyBorder="1" applyFont="1">
      <alignment horizontal="center" readingOrder="0" shrinkToFit="0" vertical="bottom" wrapText="1"/>
    </xf>
    <xf borderId="36" fillId="2" fontId="4" numFmtId="0" xfId="0" applyAlignment="1" applyBorder="1" applyFont="1">
      <alignment horizontal="right" readingOrder="0" shrinkToFit="0" vertical="bottom" wrapText="1"/>
    </xf>
    <xf borderId="36" fillId="2" fontId="10" numFmtId="0" xfId="0" applyAlignment="1" applyBorder="1" applyFont="1">
      <alignment horizontal="right" shrinkToFit="0" vertical="bottom" wrapText="1"/>
    </xf>
    <xf borderId="105" fillId="16" fontId="1" numFmtId="0" xfId="0" applyAlignment="1" applyBorder="1" applyFont="1">
      <alignment vertical="bottom"/>
    </xf>
    <xf borderId="105" fillId="2" fontId="1" numFmtId="0" xfId="0" applyAlignment="1" applyBorder="1" applyFont="1">
      <alignment horizontal="right" vertical="bottom"/>
    </xf>
    <xf borderId="36" fillId="2" fontId="1" numFmtId="166" xfId="0" applyAlignment="1" applyBorder="1" applyFont="1" applyNumberFormat="1">
      <alignment horizontal="right" vertical="bottom"/>
    </xf>
    <xf borderId="39" fillId="17" fontId="17" numFmtId="166" xfId="0" applyAlignment="1" applyBorder="1" applyFont="1" applyNumberFormat="1">
      <alignment horizontal="right" readingOrder="0" shrinkToFit="0" vertical="bottom" wrapText="1"/>
    </xf>
    <xf borderId="40" fillId="16" fontId="5" numFmtId="166" xfId="0" applyAlignment="1" applyBorder="1" applyFont="1" applyNumberFormat="1">
      <alignment horizontal="right" readingOrder="0" shrinkToFit="0" vertical="bottom" wrapText="1"/>
    </xf>
    <xf borderId="43" fillId="16" fontId="1" numFmtId="166" xfId="0" applyAlignment="1" applyBorder="1" applyFont="1" applyNumberFormat="1">
      <alignment readingOrder="0" vertical="bottom"/>
    </xf>
    <xf borderId="43" fillId="2" fontId="1" numFmtId="166" xfId="0" applyAlignment="1" applyBorder="1" applyFont="1" applyNumberFormat="1">
      <alignment horizontal="right" readingOrder="0" vertical="bottom"/>
    </xf>
    <xf borderId="43" fillId="2" fontId="1" numFmtId="166" xfId="0" applyAlignment="1" applyBorder="1" applyFont="1" applyNumberFormat="1">
      <alignment horizontal="right" vertical="bottom"/>
    </xf>
    <xf borderId="43" fillId="16" fontId="5" numFmtId="166" xfId="0" applyAlignment="1" applyBorder="1" applyFont="1" applyNumberFormat="1">
      <alignment horizontal="right" readingOrder="0" shrinkToFit="0" vertical="bottom" wrapText="1"/>
    </xf>
    <xf borderId="43" fillId="16" fontId="1" numFmtId="166" xfId="0" applyAlignment="1" applyBorder="1" applyFont="1" applyNumberFormat="1">
      <alignment vertical="bottom"/>
    </xf>
    <xf borderId="49" fillId="16" fontId="1" numFmtId="166" xfId="0" applyAlignment="1" applyBorder="1" applyFont="1" applyNumberFormat="1">
      <alignment readingOrder="0" vertical="bottom"/>
    </xf>
    <xf borderId="49" fillId="2" fontId="1" numFmtId="166" xfId="0" applyAlignment="1" applyBorder="1" applyFont="1" applyNumberFormat="1">
      <alignment horizontal="right" vertical="bottom"/>
    </xf>
    <xf borderId="36" fillId="16" fontId="4" numFmtId="166" xfId="0" applyAlignment="1" applyBorder="1" applyFont="1" applyNumberFormat="1">
      <alignment horizontal="right" shrinkToFit="0" vertical="bottom" wrapText="1"/>
    </xf>
    <xf borderId="22" fillId="2" fontId="4" numFmtId="0" xfId="0" applyAlignment="1" applyBorder="1" applyFont="1">
      <alignment horizontal="right" shrinkToFit="0" vertical="bottom" wrapText="1"/>
    </xf>
    <xf borderId="31" fillId="2" fontId="10" numFmtId="0" xfId="0" applyAlignment="1" applyBorder="1" applyFont="1">
      <alignment horizontal="right" shrinkToFit="0" vertical="bottom" wrapText="1"/>
    </xf>
    <xf borderId="22" fillId="2" fontId="1" numFmtId="0" xfId="0" applyAlignment="1" applyBorder="1" applyFont="1">
      <alignment horizontal="right" vertical="bottom"/>
    </xf>
    <xf borderId="40" fillId="2" fontId="1" numFmtId="164" xfId="0" applyAlignment="1" applyBorder="1" applyFont="1" applyNumberFormat="1">
      <alignment horizontal="right" vertical="bottom"/>
    </xf>
    <xf borderId="54" fillId="2" fontId="5" numFmtId="164" xfId="0" applyAlignment="1" applyBorder="1" applyFont="1" applyNumberFormat="1">
      <alignment horizontal="right" readingOrder="0" shrinkToFit="0" vertical="bottom" wrapText="1"/>
    </xf>
    <xf borderId="41" fillId="16" fontId="7" numFmtId="164" xfId="0" applyAlignment="1" applyBorder="1" applyFont="1" applyNumberFormat="1">
      <alignment horizontal="right" shrinkToFit="0" vertical="bottom" wrapText="1"/>
    </xf>
    <xf borderId="101" fillId="2" fontId="5" numFmtId="164" xfId="0" applyAlignment="1" applyBorder="1" applyFont="1" applyNumberFormat="1">
      <alignment horizontal="right" readingOrder="0" shrinkToFit="0" vertical="bottom" wrapText="1"/>
    </xf>
    <xf borderId="41" fillId="16" fontId="5" numFmtId="164" xfId="0" applyAlignment="1" applyBorder="1" applyFont="1" applyNumberFormat="1">
      <alignment horizontal="right" shrinkToFit="0" vertical="bottom" wrapText="1"/>
    </xf>
    <xf borderId="106" fillId="20" fontId="5" numFmtId="164" xfId="0" applyAlignment="1" applyBorder="1" applyFont="1" applyNumberFormat="1">
      <alignment horizontal="right" shrinkToFit="0" vertical="bottom" wrapText="1"/>
    </xf>
    <xf borderId="41" fillId="16" fontId="27" numFmtId="164" xfId="0" applyAlignment="1" applyBorder="1" applyFont="1" applyNumberFormat="1">
      <alignment horizontal="right" shrinkToFit="0" vertical="bottom" wrapText="1"/>
    </xf>
    <xf borderId="100" fillId="2" fontId="17" numFmtId="164" xfId="0" applyAlignment="1" applyBorder="1" applyFont="1" applyNumberFormat="1">
      <alignment horizontal="right" shrinkToFit="0" vertical="bottom" wrapText="1"/>
    </xf>
    <xf borderId="109" fillId="2" fontId="5" numFmtId="164" xfId="0" applyAlignment="1" applyBorder="1" applyFont="1" applyNumberFormat="1">
      <alignment horizontal="right" shrinkToFit="0" vertical="bottom" wrapText="1"/>
    </xf>
    <xf borderId="22" fillId="16" fontId="27" numFmtId="164" xfId="0" applyAlignment="1" applyBorder="1" applyFont="1" applyNumberFormat="1">
      <alignment horizontal="right" shrinkToFit="0" vertical="bottom" wrapText="1"/>
    </xf>
    <xf borderId="60" fillId="0" fontId="11" numFmtId="0" xfId="0" applyBorder="1" applyFont="1"/>
    <xf borderId="58" fillId="0" fontId="11" numFmtId="0" xfId="0" applyBorder="1" applyFont="1"/>
    <xf borderId="49" fillId="0" fontId="11" numFmtId="0" xfId="0" applyBorder="1" applyFont="1"/>
    <xf borderId="49" fillId="0" fontId="11" numFmtId="0" xfId="0" applyAlignment="1" applyBorder="1" applyFont="1">
      <alignment horizontal="right"/>
    </xf>
    <xf borderId="59" fillId="0" fontId="11" numFmtId="0" xfId="0" applyBorder="1" applyFont="1"/>
    <xf borderId="22" fillId="0" fontId="4" numFmtId="0" xfId="0" applyAlignment="1" applyBorder="1" applyFont="1">
      <alignment horizontal="right" shrinkToFit="0" vertical="bottom" wrapText="1"/>
    </xf>
    <xf borderId="22" fillId="2" fontId="10" numFmtId="0" xfId="0" applyAlignment="1" applyBorder="1" applyFont="1">
      <alignment horizontal="right" shrinkToFit="0" vertical="bottom" wrapText="1"/>
    </xf>
    <xf borderId="31" fillId="2" fontId="1" numFmtId="0" xfId="0" applyAlignment="1" applyBorder="1" applyFont="1">
      <alignment horizontal="right" readingOrder="0" vertical="bottom"/>
    </xf>
    <xf borderId="43" fillId="0" fontId="11" numFmtId="0" xfId="0" applyAlignment="1" applyBorder="1" applyFont="1">
      <alignment horizontal="left"/>
    </xf>
    <xf borderId="63" fillId="2" fontId="5" numFmtId="0" xfId="0" applyAlignment="1" applyBorder="1" applyFont="1">
      <alignment readingOrder="0" shrinkToFit="0" vertical="bottom" wrapText="1"/>
    </xf>
    <xf borderId="43" fillId="2" fontId="6" numFmtId="0" xfId="0" applyAlignment="1" applyBorder="1" applyFont="1">
      <alignment horizontal="left" readingOrder="0" shrinkToFit="0" vertical="bottom" wrapText="1"/>
    </xf>
    <xf borderId="63" fillId="2" fontId="5" numFmtId="0" xfId="0" applyAlignment="1" applyBorder="1" applyFont="1">
      <alignment readingOrder="0" vertical="bottom"/>
    </xf>
    <xf borderId="22" fillId="2" fontId="1" numFmtId="164" xfId="0" applyAlignment="1" applyBorder="1" applyFont="1" applyNumberFormat="1">
      <alignment horizontal="right" readingOrder="0" vertical="bottom"/>
    </xf>
    <xf borderId="43" fillId="2" fontId="6" numFmtId="0" xfId="0" applyAlignment="1" applyBorder="1" applyFont="1">
      <alignment horizontal="left" readingOrder="0" vertical="bottom"/>
    </xf>
    <xf borderId="63" fillId="2" fontId="5" numFmtId="0" xfId="0" applyAlignment="1" applyBorder="1" applyFont="1">
      <alignment vertical="bottom"/>
    </xf>
    <xf borderId="17" fillId="0" fontId="1" numFmtId="164" xfId="0" applyAlignment="1" applyBorder="1" applyFont="1" applyNumberFormat="1">
      <alignment horizontal="right" vertical="bottom"/>
    </xf>
    <xf borderId="3" fillId="2" fontId="3" numFmtId="0" xfId="0" applyAlignment="1" applyBorder="1" applyFont="1">
      <alignment horizontal="center" vertical="bottom"/>
    </xf>
    <xf borderId="31" fillId="2" fontId="1" numFmtId="0" xfId="0" applyAlignment="1" applyBorder="1" applyFont="1">
      <alignment horizontal="right" vertical="bottom"/>
    </xf>
    <xf borderId="28" fillId="2" fontId="21" numFmtId="0" xfId="0" applyAlignment="1" applyBorder="1" applyFont="1">
      <alignment horizontal="left" readingOrder="0" shrinkToFit="0" vertical="bottom" wrapText="1"/>
    </xf>
    <xf borderId="63" fillId="2" fontId="17" numFmtId="165" xfId="0" applyAlignment="1" applyBorder="1" applyFont="1" applyNumberFormat="1">
      <alignment vertical="bottom"/>
    </xf>
    <xf borderId="22" fillId="2" fontId="32" numFmtId="165" xfId="0" applyAlignment="1" applyBorder="1" applyFont="1" applyNumberFormat="1">
      <alignment vertical="bottom"/>
    </xf>
    <xf borderId="22" fillId="2" fontId="17" numFmtId="0" xfId="0" applyAlignment="1" applyBorder="1" applyFont="1">
      <alignment readingOrder="0" shrinkToFit="0" vertical="bottom" wrapText="1"/>
    </xf>
    <xf borderId="22" fillId="2" fontId="44" numFmtId="165" xfId="0" applyAlignment="1" applyBorder="1" applyFont="1" applyNumberFormat="1">
      <alignment horizontal="right" readingOrder="0" vertical="bottom"/>
    </xf>
    <xf borderId="22" fillId="2" fontId="17" numFmtId="165" xfId="0" applyAlignment="1" applyBorder="1" applyFont="1" applyNumberFormat="1">
      <alignment horizontal="right" readingOrder="0" shrinkToFit="0" vertical="bottom" wrapText="1"/>
    </xf>
    <xf borderId="36" fillId="9" fontId="6" numFmtId="0" xfId="0" applyAlignment="1" applyBorder="1" applyFont="1">
      <alignment horizontal="left" readingOrder="0" shrinkToFit="0" vertical="bottom" wrapText="1"/>
    </xf>
    <xf borderId="28" fillId="2" fontId="17" numFmtId="0" xfId="0" applyAlignment="1" applyBorder="1" applyFont="1">
      <alignment readingOrder="0" shrinkToFit="0" vertical="bottom" wrapText="1"/>
    </xf>
    <xf borderId="63" fillId="2" fontId="32" numFmtId="165" xfId="0" applyAlignment="1" applyBorder="1" applyFont="1" applyNumberFormat="1">
      <alignment vertical="bottom"/>
    </xf>
    <xf borderId="88" fillId="9" fontId="5" numFmtId="165" xfId="0" applyAlignment="1" applyBorder="1" applyFont="1" applyNumberFormat="1">
      <alignment readingOrder="0" vertical="bottom"/>
    </xf>
    <xf borderId="28" fillId="2" fontId="17" numFmtId="0" xfId="0" applyAlignment="1" applyBorder="1" applyFont="1">
      <alignment readingOrder="0" vertical="bottom"/>
    </xf>
    <xf borderId="43" fillId="2" fontId="17" numFmtId="165" xfId="0" applyAlignment="1" applyBorder="1" applyFont="1" applyNumberFormat="1">
      <alignment horizontal="right" readingOrder="0" vertical="bottom"/>
    </xf>
    <xf borderId="63" fillId="2" fontId="32" numFmtId="0" xfId="0" applyAlignment="1" applyBorder="1" applyFont="1">
      <alignment vertical="bottom"/>
    </xf>
    <xf borderId="22" fillId="2" fontId="32" numFmtId="0" xfId="0" applyAlignment="1" applyBorder="1" applyFont="1">
      <alignment vertical="bottom"/>
    </xf>
    <xf borderId="3" fillId="41" fontId="4" numFmtId="164" xfId="0" applyAlignment="1" applyBorder="1" applyFill="1" applyFont="1" applyNumberFormat="1">
      <alignment horizontal="center" readingOrder="0" shrinkToFit="0" vertical="bottom" wrapText="1"/>
    </xf>
    <xf borderId="22" fillId="2" fontId="4" numFmtId="164" xfId="0" applyAlignment="1" applyBorder="1" applyFont="1" applyNumberFormat="1">
      <alignment horizontal="center" readingOrder="0" shrinkToFit="0" vertical="bottom" wrapText="1"/>
    </xf>
    <xf borderId="23" fillId="0" fontId="17" numFmtId="0" xfId="0" applyAlignment="1" applyBorder="1" applyFont="1">
      <alignment horizontal="left" readingOrder="0" shrinkToFit="0" vertical="bottom" wrapText="1"/>
    </xf>
    <xf borderId="43" fillId="0" fontId="17" numFmtId="4" xfId="0" applyAlignment="1" applyBorder="1" applyFont="1" applyNumberFormat="1">
      <alignment horizontal="right" readingOrder="0" shrinkToFit="0" vertical="bottom" wrapText="1"/>
    </xf>
    <xf borderId="63" fillId="0" fontId="32" numFmtId="0" xfId="0" applyAlignment="1" applyBorder="1" applyFont="1">
      <alignment vertical="bottom"/>
    </xf>
    <xf borderId="17" fillId="0" fontId="32" numFmtId="0" xfId="0" applyAlignment="1" applyBorder="1" applyFont="1">
      <alignment vertical="bottom"/>
    </xf>
    <xf borderId="17" fillId="0" fontId="32" numFmtId="0" xfId="0" applyAlignment="1" applyBorder="1" applyFont="1">
      <alignment readingOrder="0" vertical="bottom"/>
    </xf>
    <xf borderId="22" fillId="0" fontId="32" numFmtId="0" xfId="0" applyAlignment="1" applyBorder="1" applyFont="1">
      <alignment readingOrder="0" vertical="bottom"/>
    </xf>
    <xf borderId="22" fillId="0" fontId="18" numFmtId="4" xfId="0" applyAlignment="1" applyBorder="1" applyFont="1" applyNumberFormat="1">
      <alignment horizontal="right" readingOrder="0" shrinkToFit="0" vertical="bottom" wrapText="1"/>
    </xf>
    <xf borderId="64" fillId="0" fontId="1" numFmtId="0" xfId="0" applyAlignment="1" applyBorder="1" applyFont="1">
      <alignment horizontal="right" vertical="bottom"/>
    </xf>
    <xf borderId="17" fillId="0" fontId="18" numFmtId="0" xfId="0" applyAlignment="1" applyBorder="1" applyFont="1">
      <alignment horizontal="center" shrinkToFit="0" vertical="bottom" wrapText="1"/>
    </xf>
    <xf borderId="17" fillId="0" fontId="18" numFmtId="4" xfId="0" applyAlignment="1" applyBorder="1" applyFont="1" applyNumberFormat="1">
      <alignment horizontal="right" shrinkToFit="0" vertical="bottom" wrapText="1"/>
    </xf>
    <xf borderId="22" fillId="2" fontId="17" numFmtId="0" xfId="0" applyAlignment="1" applyBorder="1" applyFont="1">
      <alignment horizontal="right" vertical="bottom"/>
    </xf>
    <xf borderId="22" fillId="28" fontId="17" numFmtId="165" xfId="0" applyAlignment="1" applyBorder="1" applyFont="1" applyNumberFormat="1">
      <alignment readingOrder="0" vertical="bottom"/>
    </xf>
    <xf borderId="65" fillId="28" fontId="4" numFmtId="165" xfId="0" applyAlignment="1" applyBorder="1" applyFont="1" applyNumberFormat="1">
      <alignment horizontal="right" shrinkToFit="0" vertical="bottom" wrapText="1"/>
    </xf>
    <xf borderId="17" fillId="2" fontId="1" numFmtId="0" xfId="0" applyAlignment="1" applyBorder="1" applyFont="1">
      <alignment horizontal="right" vertical="bottom"/>
    </xf>
    <xf borderId="22" fillId="0" fontId="17" numFmtId="0" xfId="0" applyAlignment="1" applyBorder="1" applyFont="1">
      <alignment horizontal="center" readingOrder="0" shrinkToFit="0" vertical="bottom" wrapText="1"/>
    </xf>
    <xf borderId="22" fillId="0" fontId="1" numFmtId="0" xfId="0" applyAlignment="1" applyBorder="1" applyFont="1">
      <alignment horizontal="right"/>
    </xf>
    <xf borderId="41" fillId="9" fontId="17" numFmtId="0" xfId="0" applyAlignment="1" applyBorder="1" applyFont="1">
      <alignment readingOrder="0" shrinkToFit="0" vertical="bottom" wrapText="1"/>
    </xf>
    <xf borderId="9" fillId="2" fontId="1" numFmtId="165" xfId="0" applyAlignment="1" applyBorder="1" applyFont="1" applyNumberFormat="1">
      <alignment horizontal="right" vertical="bottom"/>
    </xf>
    <xf borderId="12" fillId="2" fontId="1" numFmtId="165" xfId="0" applyAlignment="1" applyBorder="1" applyFont="1" applyNumberFormat="1">
      <alignment horizontal="right" vertical="bottom"/>
    </xf>
    <xf borderId="12" fillId="0" fontId="1" numFmtId="165" xfId="0" applyAlignment="1" applyBorder="1" applyFont="1" applyNumberFormat="1">
      <alignment horizontal="right" vertical="bottom"/>
    </xf>
    <xf borderId="17" fillId="0" fontId="1" numFmtId="165" xfId="0" applyAlignment="1" applyBorder="1" applyFont="1" applyNumberFormat="1">
      <alignment horizontal="right" vertical="bottom"/>
    </xf>
    <xf borderId="5" fillId="2" fontId="1" numFmtId="165" xfId="0" applyAlignment="1" applyBorder="1" applyFont="1" applyNumberFormat="1">
      <alignment horizontal="right" vertical="bottom"/>
    </xf>
    <xf borderId="31" fillId="2" fontId="5" numFmtId="165" xfId="0" applyAlignment="1" applyBorder="1" applyFont="1" applyNumberFormat="1">
      <alignment vertical="bottom"/>
    </xf>
    <xf borderId="9" fillId="2" fontId="5" numFmtId="0" xfId="0" applyAlignment="1" applyBorder="1" applyFont="1">
      <alignment readingOrder="0" vertical="bottom"/>
    </xf>
    <xf borderId="9" fillId="2" fontId="5" numFmtId="165" xfId="0" applyAlignment="1" applyBorder="1" applyFont="1" applyNumberFormat="1">
      <alignment readingOrder="0" vertical="bottom"/>
    </xf>
    <xf borderId="10" fillId="2" fontId="5" numFmtId="165" xfId="0" applyAlignment="1" applyBorder="1" applyFont="1" applyNumberFormat="1">
      <alignment vertical="bottom"/>
    </xf>
    <xf borderId="10" fillId="2" fontId="5" numFmtId="165" xfId="0" applyAlignment="1" applyBorder="1" applyFont="1" applyNumberFormat="1">
      <alignment readingOrder="0" vertical="bottom"/>
    </xf>
    <xf borderId="1" fillId="2" fontId="5" numFmtId="165" xfId="0" applyAlignment="1" applyBorder="1" applyFont="1" applyNumberFormat="1">
      <alignment vertical="bottom"/>
    </xf>
    <xf borderId="12" fillId="2" fontId="5" numFmtId="0" xfId="0" applyAlignment="1" applyBorder="1" applyFont="1">
      <alignment readingOrder="0" vertical="bottom"/>
    </xf>
    <xf borderId="12" fillId="2" fontId="5" numFmtId="165" xfId="0" applyAlignment="1" applyBorder="1" applyFont="1" applyNumberFormat="1">
      <alignment readingOrder="0" vertical="bottom"/>
    </xf>
    <xf borderId="13" fillId="2" fontId="5" numFmtId="165" xfId="0" applyAlignment="1" applyBorder="1" applyFont="1" applyNumberFormat="1">
      <alignment vertical="bottom"/>
    </xf>
    <xf borderId="13" fillId="2" fontId="5" numFmtId="165" xfId="0" applyAlignment="1" applyBorder="1" applyFont="1" applyNumberFormat="1">
      <alignment readingOrder="0" vertical="bottom"/>
    </xf>
    <xf borderId="15" fillId="0" fontId="5" numFmtId="0" xfId="0" applyAlignment="1" applyBorder="1" applyFont="1">
      <alignment readingOrder="0" vertical="bottom"/>
    </xf>
    <xf borderId="19" fillId="0" fontId="5" numFmtId="165" xfId="0" applyAlignment="1" applyBorder="1" applyFont="1" applyNumberFormat="1">
      <alignment readingOrder="0" vertical="bottom"/>
    </xf>
    <xf borderId="15" fillId="0" fontId="5" numFmtId="165" xfId="0" applyAlignment="1" applyBorder="1" applyFont="1" applyNumberFormat="1">
      <alignment readingOrder="0" vertical="bottom"/>
    </xf>
    <xf borderId="16" fillId="0" fontId="5" numFmtId="165" xfId="0" applyAlignment="1" applyBorder="1" applyFont="1" applyNumberFormat="1">
      <alignment vertical="bottom"/>
    </xf>
    <xf borderId="16" fillId="0" fontId="5" numFmtId="165" xfId="0" applyAlignment="1" applyBorder="1" applyFont="1" applyNumberFormat="1">
      <alignment readingOrder="0" vertical="bottom"/>
    </xf>
    <xf borderId="20" fillId="0" fontId="5" numFmtId="165" xfId="0" applyAlignment="1" applyBorder="1" applyFont="1" applyNumberFormat="1">
      <alignment vertical="bottom"/>
    </xf>
    <xf borderId="5" fillId="0" fontId="5" numFmtId="0" xfId="0" applyAlignment="1" applyBorder="1" applyFont="1">
      <alignment readingOrder="0" vertical="bottom"/>
    </xf>
    <xf borderId="5" fillId="0" fontId="5" numFmtId="165" xfId="0" applyAlignment="1" applyBorder="1" applyFont="1" applyNumberFormat="1">
      <alignment readingOrder="0" vertical="bottom"/>
    </xf>
    <xf borderId="6" fillId="0" fontId="5" numFmtId="165" xfId="0" applyAlignment="1" applyBorder="1" applyFont="1" applyNumberFormat="1">
      <alignment vertical="bottom"/>
    </xf>
    <xf borderId="6" fillId="0" fontId="5" numFmtId="165" xfId="0" applyAlignment="1" applyBorder="1" applyFont="1" applyNumberFormat="1">
      <alignment readingOrder="0" vertical="bottom"/>
    </xf>
    <xf borderId="23" fillId="0" fontId="5" numFmtId="165" xfId="0" applyAlignment="1" applyBorder="1" applyFont="1" applyNumberFormat="1">
      <alignment vertical="bottom"/>
    </xf>
    <xf borderId="17" fillId="0" fontId="5" numFmtId="0" xfId="0" applyAlignment="1" applyBorder="1" applyFont="1">
      <alignment horizontal="center" shrinkToFit="0" vertical="bottom" wrapText="1"/>
    </xf>
    <xf borderId="65" fillId="0" fontId="5" numFmtId="165" xfId="0" applyAlignment="1" applyBorder="1" applyFont="1" applyNumberFormat="1">
      <alignment horizontal="right" shrinkToFit="0" vertical="bottom" wrapText="1"/>
    </xf>
    <xf borderId="65" fillId="0" fontId="5" numFmtId="0" xfId="0" applyAlignment="1" applyBorder="1" applyFont="1">
      <alignment vertical="bottom"/>
    </xf>
    <xf borderId="65" fillId="0" fontId="5" numFmtId="165" xfId="0" applyAlignment="1" applyBorder="1" applyFont="1" applyNumberFormat="1">
      <alignment vertical="bottom"/>
    </xf>
    <xf borderId="65" fillId="0" fontId="5" numFmtId="0" xfId="0" applyAlignment="1" applyBorder="1" applyFont="1">
      <alignment horizontal="center" vertical="bottom"/>
    </xf>
    <xf borderId="22" fillId="2" fontId="13" numFmtId="0" xfId="0" applyAlignment="1" applyBorder="1" applyFont="1">
      <alignment horizontal="right" readingOrder="0" vertical="bottom"/>
    </xf>
    <xf borderId="22" fillId="17" fontId="13" numFmtId="0" xfId="0" applyAlignment="1" applyBorder="1" applyFont="1">
      <alignment horizontal="center" readingOrder="0" vertical="bottom"/>
    </xf>
    <xf borderId="22" fillId="2" fontId="1" numFmtId="0" xfId="0" applyAlignment="1" applyBorder="1" applyFont="1">
      <alignment horizontal="right" readingOrder="0" vertical="bottom"/>
    </xf>
    <xf borderId="40" fillId="9" fontId="1" numFmtId="167" xfId="0" applyAlignment="1" applyBorder="1" applyFont="1" applyNumberFormat="1">
      <alignment readingOrder="0" vertical="bottom"/>
    </xf>
    <xf borderId="43" fillId="9" fontId="1" numFmtId="167" xfId="0" applyAlignment="1" applyBorder="1" applyFont="1" applyNumberFormat="1">
      <alignment readingOrder="0" vertical="bottom"/>
    </xf>
    <xf borderId="43" fillId="9" fontId="1" numFmtId="167" xfId="0" applyAlignment="1" applyBorder="1" applyFont="1" applyNumberFormat="1">
      <alignment horizontal="right" readingOrder="0" vertical="bottom"/>
    </xf>
    <xf borderId="43" fillId="9" fontId="1" numFmtId="167" xfId="0" applyAlignment="1" applyBorder="1" applyFont="1" applyNumberFormat="1">
      <alignment vertical="bottom"/>
    </xf>
    <xf borderId="22" fillId="33" fontId="1" numFmtId="0" xfId="0" applyAlignment="1" applyBorder="1" applyFont="1">
      <alignment readingOrder="0" shrinkToFit="0" vertical="bottom" wrapText="1"/>
    </xf>
    <xf borderId="49" fillId="9" fontId="1" numFmtId="167" xfId="0" applyAlignment="1" applyBorder="1" applyFont="1" applyNumberFormat="1">
      <alignment readingOrder="0" vertical="bottom"/>
    </xf>
    <xf borderId="0" fillId="0" fontId="3" numFmtId="0" xfId="0" applyAlignment="1" applyFont="1">
      <alignment horizontal="right" vertical="bottom"/>
    </xf>
    <xf borderId="0" fillId="9" fontId="3" numFmtId="0" xfId="0" applyAlignment="1" applyFont="1">
      <alignment readingOrder="0" vertical="bottom"/>
    </xf>
    <xf borderId="0" fillId="0" fontId="3" numFmtId="3" xfId="0" applyAlignment="1" applyFont="1" applyNumberFormat="1">
      <alignment readingOrder="0" vertical="bottom"/>
    </xf>
    <xf borderId="0" fillId="14" fontId="45" numFmtId="0" xfId="0" applyAlignment="1" applyFont="1">
      <alignment vertical="bottom"/>
    </xf>
    <xf borderId="0" fillId="14" fontId="46" numFmtId="0" xfId="0" applyAlignment="1" applyFont="1">
      <alignment readingOrder="0"/>
    </xf>
    <xf borderId="0" fillId="17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8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9" fillId="4" fontId="17" numFmtId="164" xfId="0" applyAlignment="1" applyBorder="1" applyFont="1" applyNumberFormat="1">
      <alignment horizontal="right" readingOrder="0" shrinkToFit="0" vertical="bottom" wrapText="1"/>
    </xf>
    <xf borderId="10" fillId="4" fontId="17" numFmtId="164" xfId="0" applyAlignment="1" applyBorder="1" applyFont="1" applyNumberFormat="1">
      <alignment horizontal="right" readingOrder="0" shrinkToFit="0" vertical="bottom" wrapText="1"/>
    </xf>
    <xf borderId="10" fillId="4" fontId="17" numFmtId="164" xfId="0" applyAlignment="1" applyBorder="1" applyFont="1" applyNumberFormat="1">
      <alignment horizontal="right" shrinkToFit="0" vertical="bottom" wrapText="1"/>
    </xf>
    <xf borderId="9" fillId="2" fontId="21" numFmtId="164" xfId="0" applyAlignment="1" applyBorder="1" applyFont="1" applyNumberFormat="1">
      <alignment horizontal="right" readingOrder="0" shrinkToFit="0" vertical="bottom" wrapText="1"/>
    </xf>
    <xf borderId="12" fillId="5" fontId="17" numFmtId="164" xfId="0" applyAlignment="1" applyBorder="1" applyFont="1" applyNumberFormat="1">
      <alignment horizontal="right" readingOrder="0" shrinkToFit="0" vertical="bottom" wrapText="1"/>
    </xf>
    <xf borderId="12" fillId="22" fontId="17" numFmtId="164" xfId="0" applyAlignment="1" applyBorder="1" applyFont="1" applyNumberFormat="1">
      <alignment horizontal="right" shrinkToFit="0" vertical="bottom" wrapText="1"/>
    </xf>
    <xf borderId="13" fillId="22" fontId="17" numFmtId="164" xfId="0" applyAlignment="1" applyBorder="1" applyFont="1" applyNumberFormat="1">
      <alignment horizontal="right" readingOrder="0" shrinkToFit="0" vertical="bottom" wrapText="1"/>
    </xf>
    <xf borderId="12" fillId="29" fontId="17" numFmtId="164" xfId="0" applyAlignment="1" applyBorder="1" applyFont="1" applyNumberFormat="1">
      <alignment horizontal="right" readingOrder="0" shrinkToFit="0" vertical="bottom" wrapText="1"/>
    </xf>
    <xf borderId="13" fillId="29" fontId="17" numFmtId="164" xfId="0" applyAlignment="1" applyBorder="1" applyFont="1" applyNumberFormat="1">
      <alignment horizontal="right" shrinkToFit="0" vertical="bottom" wrapText="1"/>
    </xf>
    <xf borderId="12" fillId="7" fontId="17" numFmtId="164" xfId="0" applyAlignment="1" applyBorder="1" applyFont="1" applyNumberFormat="1">
      <alignment horizontal="right" shrinkToFit="0" vertical="bottom" wrapText="1"/>
    </xf>
    <xf borderId="12" fillId="30" fontId="17" numFmtId="164" xfId="0" applyAlignment="1" applyBorder="1" applyFont="1" applyNumberFormat="1">
      <alignment horizontal="right" readingOrder="0" shrinkToFit="0" vertical="bottom" wrapText="1"/>
    </xf>
    <xf borderId="13" fillId="30" fontId="17" numFmtId="164" xfId="0" applyAlignment="1" applyBorder="1" applyFont="1" applyNumberFormat="1">
      <alignment horizontal="right" shrinkToFit="0" vertical="bottom" wrapText="1"/>
    </xf>
    <xf borderId="12" fillId="9" fontId="17" numFmtId="164" xfId="0" applyAlignment="1" applyBorder="1" applyFont="1" applyNumberFormat="1">
      <alignment horizontal="right" readingOrder="0" shrinkToFit="0" vertical="bottom" wrapText="1"/>
    </xf>
    <xf borderId="12" fillId="31" fontId="17" numFmtId="164" xfId="0" applyAlignment="1" applyBorder="1" applyFont="1" applyNumberFormat="1">
      <alignment horizontal="right" readingOrder="0" shrinkToFit="0" vertical="bottom" wrapText="1"/>
    </xf>
    <xf borderId="13" fillId="31" fontId="17" numFmtId="164" xfId="0" applyAlignment="1" applyBorder="1" applyFont="1" applyNumberFormat="1">
      <alignment horizontal="right" shrinkToFit="0" vertical="bottom" wrapText="1"/>
    </xf>
    <xf borderId="12" fillId="11" fontId="17" numFmtId="164" xfId="0" applyAlignment="1" applyBorder="1" applyFont="1" applyNumberFormat="1">
      <alignment horizontal="right" readingOrder="0" shrinkToFit="0" vertical="bottom" wrapText="1"/>
    </xf>
    <xf borderId="12" fillId="12" fontId="17" numFmtId="164" xfId="0" applyAlignment="1" applyBorder="1" applyFont="1" applyNumberFormat="1">
      <alignment horizontal="right" readingOrder="0" shrinkToFit="0" vertical="bottom" wrapText="1"/>
    </xf>
    <xf borderId="13" fillId="12" fontId="17" numFmtId="164" xfId="0" applyAlignment="1" applyBorder="1" applyFont="1" applyNumberFormat="1">
      <alignment vertical="bottom"/>
    </xf>
    <xf borderId="13" fillId="12" fontId="17" numFmtId="164" xfId="0" applyAlignment="1" applyBorder="1" applyFont="1" applyNumberFormat="1">
      <alignment readingOrder="0" vertical="bottom"/>
    </xf>
    <xf borderId="12" fillId="2" fontId="17" numFmtId="164" xfId="0" applyAlignment="1" applyBorder="1" applyFont="1" applyNumberFormat="1">
      <alignment horizontal="right" readingOrder="0" shrinkToFit="0" vertical="bottom" wrapText="1"/>
    </xf>
    <xf borderId="15" fillId="13" fontId="17" numFmtId="164" xfId="0" applyAlignment="1" applyBorder="1" applyFont="1" applyNumberFormat="1">
      <alignment horizontal="right" shrinkToFit="0" vertical="bottom" wrapText="1"/>
    </xf>
    <xf borderId="16" fillId="13" fontId="17" numFmtId="164" xfId="0" applyAlignment="1" applyBorder="1" applyFont="1" applyNumberFormat="1">
      <alignment vertical="bottom"/>
    </xf>
    <xf borderId="36" fillId="0" fontId="24" numFmtId="0" xfId="0" applyAlignment="1" applyBorder="1" applyFont="1">
      <alignment horizontal="center" shrinkToFit="0" vertical="bottom" wrapText="1"/>
    </xf>
    <xf borderId="1" fillId="41" fontId="47" numFmtId="0" xfId="0" applyAlignment="1" applyBorder="1" applyFont="1">
      <alignment horizontal="left" readingOrder="0" shrinkToFit="0" vertical="bottom" wrapText="1"/>
    </xf>
    <xf borderId="36" fillId="41" fontId="24" numFmtId="0" xfId="0" applyAlignment="1" applyBorder="1" applyFont="1">
      <alignment horizontal="center" readingOrder="0" shrinkToFit="0" vertical="bottom" wrapText="1"/>
    </xf>
    <xf borderId="51" fillId="2" fontId="47" numFmtId="0" xfId="0" applyAlignment="1" applyBorder="1" applyFont="1">
      <alignment readingOrder="0" vertical="bottom"/>
    </xf>
    <xf borderId="97" fillId="0" fontId="5" numFmtId="164" xfId="0" applyAlignment="1" applyBorder="1" applyFont="1" applyNumberFormat="1">
      <alignment horizontal="right" readingOrder="0" shrinkToFit="0" vertical="bottom" wrapText="1"/>
    </xf>
    <xf borderId="36" fillId="2" fontId="47" numFmtId="0" xfId="0" applyAlignment="1" applyBorder="1" applyFont="1">
      <alignment horizontal="left" readingOrder="0" shrinkToFit="0" vertical="bottom" wrapText="1"/>
    </xf>
    <xf borderId="36" fillId="2" fontId="47" numFmtId="0" xfId="0" applyAlignment="1" applyBorder="1" applyFont="1">
      <alignment horizontal="left" readingOrder="0" vertical="bottom"/>
    </xf>
    <xf borderId="56" fillId="2" fontId="47" numFmtId="0" xfId="0" applyAlignment="1" applyBorder="1" applyFont="1">
      <alignment horizontal="left" readingOrder="0" shrinkToFit="0" vertical="bottom" wrapText="1"/>
    </xf>
    <xf borderId="57" fillId="0" fontId="17" numFmtId="166" xfId="0" applyAlignment="1" applyBorder="1" applyFont="1" applyNumberFormat="1">
      <alignment horizontal="right" readingOrder="0" shrinkToFit="0" vertical="bottom" wrapText="1"/>
    </xf>
    <xf borderId="41" fillId="0" fontId="17" numFmtId="166" xfId="0" applyAlignment="1" applyBorder="1" applyFont="1" applyNumberFormat="1">
      <alignment horizontal="right" readingOrder="0" shrinkToFit="0" vertical="bottom" wrapText="1"/>
    </xf>
    <xf borderId="41" fillId="0" fontId="17" numFmtId="166" xfId="0" applyAlignment="1" applyBorder="1" applyFont="1" applyNumberFormat="1">
      <alignment horizontal="right" shrinkToFit="0" vertical="bottom" wrapText="1"/>
    </xf>
    <xf borderId="41" fillId="2" fontId="17" numFmtId="166" xfId="0" applyAlignment="1" applyBorder="1" applyFont="1" applyNumberFormat="1">
      <alignment horizontal="right" readingOrder="0" shrinkToFit="0" vertical="bottom" wrapText="1"/>
    </xf>
    <xf borderId="45" fillId="2" fontId="17" numFmtId="166" xfId="0" applyAlignment="1" applyBorder="1" applyFont="1" applyNumberFormat="1">
      <alignment vertical="bottom"/>
    </xf>
    <xf borderId="1" fillId="41" fontId="18" numFmtId="0" xfId="0" applyAlignment="1" applyBorder="1" applyFont="1">
      <alignment horizontal="left" readingOrder="0" shrinkToFit="0" vertical="bottom" wrapText="1"/>
    </xf>
    <xf borderId="22" fillId="41" fontId="4" numFmtId="0" xfId="0" applyAlignment="1" applyBorder="1" applyFont="1">
      <alignment horizontal="center" readingOrder="0" shrinkToFit="0" vertical="bottom" wrapText="1"/>
    </xf>
    <xf borderId="28" fillId="2" fontId="1" numFmtId="164" xfId="0" applyAlignment="1" applyBorder="1" applyFont="1" applyNumberFormat="1">
      <alignment vertical="bottom"/>
    </xf>
    <xf borderId="43" fillId="2" fontId="17" numFmtId="0" xfId="0" applyAlignment="1" applyBorder="1" applyFont="1">
      <alignment vertical="bottom"/>
    </xf>
    <xf borderId="43" fillId="2" fontId="5" numFmtId="164" xfId="0" applyAlignment="1" applyBorder="1" applyFont="1" applyNumberFormat="1">
      <alignment readingOrder="0" vertical="bottom"/>
    </xf>
    <xf borderId="43" fillId="2" fontId="5" numFmtId="164" xfId="0" applyAlignment="1" applyBorder="1" applyFont="1" applyNumberFormat="1">
      <alignment vertical="bottom"/>
    </xf>
    <xf borderId="46" fillId="2" fontId="5" numFmtId="164" xfId="0" applyAlignment="1" applyBorder="1" applyFont="1" applyNumberFormat="1">
      <alignment horizontal="right" readingOrder="0" shrinkToFit="0" vertical="bottom" wrapText="1"/>
    </xf>
    <xf borderId="49" fillId="2" fontId="5" numFmtId="164" xfId="0" applyAlignment="1" applyBorder="1" applyFont="1" applyNumberFormat="1">
      <alignment readingOrder="0" vertical="bottom"/>
    </xf>
    <xf borderId="22" fillId="2" fontId="6" numFmtId="0" xfId="0" applyAlignment="1" applyBorder="1" applyFont="1">
      <alignment horizontal="left" readingOrder="0" shrinkToFit="0" vertical="bottom" wrapText="1"/>
    </xf>
    <xf borderId="43" fillId="2" fontId="21" numFmtId="0" xfId="0" applyAlignment="1" applyBorder="1" applyFont="1">
      <alignment horizontal="left" readingOrder="0" shrinkToFit="0" vertical="bottom" wrapText="1"/>
    </xf>
    <xf borderId="43" fillId="2" fontId="17" numFmtId="0" xfId="0" applyAlignment="1" applyBorder="1" applyFont="1">
      <alignment readingOrder="0" shrinkToFit="0" vertical="bottom" wrapText="1"/>
    </xf>
    <xf borderId="43" fillId="2" fontId="17" numFmtId="0" xfId="0" applyAlignment="1" applyBorder="1" applyFont="1">
      <alignment readingOrder="0" vertical="bottom"/>
    </xf>
    <xf borderId="43" fillId="0" fontId="18" numFmtId="0" xfId="0" applyAlignment="1" applyBorder="1" applyFont="1">
      <alignment horizontal="center" shrinkToFit="0" vertical="bottom" wrapText="1"/>
    </xf>
    <xf borderId="43" fillId="0" fontId="18" numFmtId="4" xfId="0" applyAlignment="1" applyBorder="1" applyFont="1" applyNumberFormat="1">
      <alignment horizontal="right" shrinkToFit="0" vertical="bottom" wrapText="1"/>
    </xf>
    <xf borderId="22" fillId="28" fontId="17" numFmtId="4" xfId="0" applyAlignment="1" applyBorder="1" applyFont="1" applyNumberFormat="1">
      <alignment readingOrder="0" vertical="bottom"/>
    </xf>
    <xf borderId="14" fillId="2" fontId="5" numFmtId="165" xfId="0" applyAlignment="1" applyBorder="1" applyFont="1" applyNumberFormat="1">
      <alignment horizontal="right" readingOrder="0" shrinkToFit="0" vertical="bottom" wrapText="1"/>
    </xf>
    <xf borderId="12" fillId="2" fontId="5" numFmtId="165" xfId="0" applyAlignment="1" applyBorder="1" applyFont="1" applyNumberFormat="1">
      <alignment horizontal="right" readingOrder="0" shrinkToFit="0" vertical="bottom" wrapText="1"/>
    </xf>
    <xf borderId="22" fillId="0" fontId="4" numFmtId="0" xfId="0" applyAlignment="1" applyBorder="1" applyFont="1">
      <alignment horizontal="center" readingOrder="0" shrinkToFit="0" vertical="bottom" wrapText="1"/>
    </xf>
    <xf borderId="31" fillId="2" fontId="17" numFmtId="0" xfId="0" applyAlignment="1" applyBorder="1" applyFont="1">
      <alignment readingOrder="0" shrinkToFit="0" vertical="bottom" wrapText="1"/>
    </xf>
    <xf borderId="31" fillId="2" fontId="17" numFmtId="165" xfId="0" applyAlignment="1" applyBorder="1" applyFont="1" applyNumberFormat="1">
      <alignment horizontal="right" readingOrder="0" shrinkToFit="0" vertical="bottom" wrapText="1"/>
    </xf>
    <xf borderId="31" fillId="2" fontId="17" numFmtId="165" xfId="0" applyAlignment="1" applyBorder="1" applyFont="1" applyNumberFormat="1">
      <alignment readingOrder="0" shrinkToFit="0" vertical="bottom" wrapText="1"/>
    </xf>
    <xf borderId="31" fillId="2" fontId="17" numFmtId="165" xfId="0" applyAlignment="1" applyBorder="1" applyFont="1" applyNumberFormat="1">
      <alignment horizontal="center" readingOrder="0" shrinkToFit="0" vertical="bottom" wrapText="1"/>
    </xf>
    <xf borderId="31" fillId="2" fontId="17" numFmtId="165" xfId="0" applyAlignment="1" applyBorder="1" applyFont="1" applyNumberFormat="1">
      <alignment vertical="bottom"/>
    </xf>
    <xf borderId="1" fillId="2" fontId="17" numFmtId="165" xfId="0" applyAlignment="1" applyBorder="1" applyFont="1" applyNumberFormat="1">
      <alignment shrinkToFit="0" vertical="bottom" wrapText="1"/>
    </xf>
    <xf borderId="1" fillId="2" fontId="17" numFmtId="165" xfId="0" applyAlignment="1" applyBorder="1" applyFont="1" applyNumberFormat="1">
      <alignment horizontal="center" readingOrder="0" shrinkToFit="0" vertical="bottom" wrapText="1"/>
    </xf>
    <xf borderId="1" fillId="2" fontId="17" numFmtId="165" xfId="0" applyAlignment="1" applyBorder="1" applyFont="1" applyNumberFormat="1">
      <alignment vertical="bottom"/>
    </xf>
    <xf borderId="1" fillId="2" fontId="17" numFmtId="165" xfId="0" applyAlignment="1" applyBorder="1" applyFont="1" applyNumberFormat="1">
      <alignment readingOrder="0" shrinkToFit="0" vertical="bottom" wrapText="1"/>
    </xf>
    <xf borderId="9" fillId="2" fontId="17" numFmtId="0" xfId="0" applyAlignment="1" applyBorder="1" applyFont="1">
      <alignment readingOrder="0" vertical="bottom"/>
    </xf>
    <xf borderId="9" fillId="2" fontId="17" numFmtId="165" xfId="0" applyAlignment="1" applyBorder="1" applyFont="1" applyNumberFormat="1">
      <alignment readingOrder="0" vertical="bottom"/>
    </xf>
    <xf borderId="10" fillId="2" fontId="17" numFmtId="165" xfId="0" applyAlignment="1" applyBorder="1" applyFont="1" applyNumberFormat="1">
      <alignment readingOrder="0" vertical="bottom"/>
    </xf>
    <xf borderId="31" fillId="2" fontId="17" numFmtId="165" xfId="0" applyAlignment="1" applyBorder="1" applyFont="1" applyNumberFormat="1">
      <alignment shrinkToFit="0" vertical="bottom" wrapText="1"/>
    </xf>
    <xf borderId="13" fillId="2" fontId="17" numFmtId="165" xfId="0" applyAlignment="1" applyBorder="1" applyFont="1" applyNumberFormat="1">
      <alignment vertical="bottom"/>
    </xf>
    <xf borderId="5" fillId="0" fontId="17" numFmtId="0" xfId="0" applyAlignment="1" applyBorder="1" applyFont="1">
      <alignment readingOrder="0" vertical="bottom"/>
    </xf>
    <xf borderId="5" fillId="0" fontId="17" numFmtId="165" xfId="0" applyAlignment="1" applyBorder="1" applyFont="1" applyNumberFormat="1">
      <alignment readingOrder="0" vertical="bottom"/>
    </xf>
    <xf borderId="23" fillId="0" fontId="17" numFmtId="165" xfId="0" applyAlignment="1" applyBorder="1" applyFont="1" applyNumberFormat="1">
      <alignment vertical="bottom"/>
    </xf>
    <xf borderId="22" fillId="16" fontId="1" numFmtId="165" xfId="0" applyAlignment="1" applyBorder="1" applyFont="1" applyNumberFormat="1">
      <alignment horizontal="right" readingOrder="0" shrinkToFit="0" vertical="bottom" wrapText="1"/>
    </xf>
    <xf borderId="22" fillId="16" fontId="1" numFmtId="164" xfId="0" applyAlignment="1" applyBorder="1" applyFont="1" applyNumberFormat="1">
      <alignment horizontal="center" readingOrder="0" shrinkToFit="0" vertical="bottom" wrapText="1"/>
    </xf>
    <xf borderId="22" fillId="16" fontId="1" numFmtId="164" xfId="0" applyAlignment="1" applyBorder="1" applyFont="1" applyNumberFormat="1">
      <alignment vertical="bottom"/>
    </xf>
    <xf borderId="22" fillId="16" fontId="5" numFmtId="0" xfId="0" applyAlignment="1" applyBorder="1" applyFont="1">
      <alignment horizontal="center" readingOrder="0" shrinkToFit="0" vertical="bottom" wrapText="1"/>
    </xf>
    <xf borderId="22" fillId="16" fontId="1" numFmtId="164" xfId="0" applyAlignment="1" applyBorder="1" applyFont="1" applyNumberFormat="1">
      <alignment horizontal="center" readingOrder="0" vertical="bottom"/>
    </xf>
    <xf borderId="22" fillId="16" fontId="1" numFmtId="165" xfId="0" applyAlignment="1" applyBorder="1" applyFont="1" applyNumberFormat="1">
      <alignment vertical="bottom"/>
    </xf>
    <xf borderId="22" fillId="16" fontId="1" numFmtId="164" xfId="0" applyAlignment="1" applyBorder="1" applyFont="1" applyNumberFormat="1">
      <alignment horizontal="center" vertical="bottom"/>
    </xf>
    <xf borderId="22" fillId="16" fontId="13" numFmtId="0" xfId="0" applyAlignment="1" applyBorder="1" applyFont="1">
      <alignment horizontal="center" shrinkToFit="0" vertical="bottom" wrapText="1"/>
    </xf>
    <xf borderId="22" fillId="16" fontId="1" numFmtId="165" xfId="0" applyAlignment="1" applyBorder="1" applyFont="1" applyNumberFormat="1">
      <alignment horizontal="right" shrinkToFit="0" vertical="bottom" wrapText="1"/>
    </xf>
    <xf borderId="1" fillId="22" fontId="4" numFmtId="0" xfId="0" applyAlignment="1" applyBorder="1" applyFont="1">
      <alignment vertical="bottom"/>
    </xf>
    <xf borderId="49" fillId="0" fontId="4" numFmtId="0" xfId="0" applyAlignment="1" applyBorder="1" applyFont="1">
      <alignment horizontal="center" shrinkToFit="0" wrapText="1"/>
    </xf>
    <xf borderId="63" fillId="2" fontId="4" numFmtId="0" xfId="0" applyAlignment="1" applyBorder="1" applyFont="1">
      <alignment horizontal="center" readingOrder="0" shrinkToFit="0" vertical="bottom" wrapText="1"/>
    </xf>
    <xf borderId="0" fillId="42" fontId="14" numFmtId="0" xfId="0" applyAlignment="1" applyFill="1" applyFont="1">
      <alignment readingOrder="0"/>
    </xf>
    <xf borderId="22" fillId="41" fontId="13" numFmtId="0" xfId="0" applyAlignment="1" applyBorder="1" applyFont="1">
      <alignment horizontal="center" readingOrder="0" vertical="bottom"/>
    </xf>
    <xf borderId="40" fillId="0" fontId="2" numFmtId="0" xfId="0" applyBorder="1" applyFont="1"/>
    <xf borderId="63" fillId="2" fontId="1" numFmtId="0" xfId="0" applyAlignment="1" applyBorder="1" applyFont="1">
      <alignment readingOrder="0"/>
    </xf>
    <xf borderId="22" fillId="8" fontId="1" numFmtId="0" xfId="0" applyAlignment="1" applyBorder="1" applyFont="1">
      <alignment readingOrder="0" vertical="bottom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0" fillId="2" fontId="1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1"/>
    </xf>
    <xf borderId="0" fillId="17" fontId="1" numFmtId="0" xfId="0" applyAlignment="1" applyFont="1">
      <alignment vertical="bottom"/>
    </xf>
    <xf borderId="17" fillId="25" fontId="1" numFmtId="0" xfId="0" applyAlignment="1" applyBorder="1" applyFont="1">
      <alignment readingOrder="0" shrinkToFit="0" vertical="bottom" wrapText="1"/>
    </xf>
    <xf borderId="17" fillId="25" fontId="1" numFmtId="0" xfId="0" applyAlignment="1" applyBorder="1" applyFont="1">
      <alignment shrinkToFit="0" vertical="bottom" wrapText="1"/>
    </xf>
    <xf borderId="17" fillId="25" fontId="1" numFmtId="0" xfId="0" applyAlignment="1" applyBorder="1" applyFont="1">
      <alignment vertical="bottom"/>
    </xf>
    <xf borderId="17" fillId="25" fontId="1" numFmtId="164" xfId="0" applyAlignment="1" applyBorder="1" applyFont="1" applyNumberFormat="1">
      <alignment horizontal="right" readingOrder="0" shrinkToFit="0" vertical="bottom" wrapText="1"/>
    </xf>
    <xf borderId="63" fillId="0" fontId="1" numFmtId="164" xfId="0" applyAlignment="1" applyBorder="1" applyFont="1" applyNumberFormat="1">
      <alignment horizontal="right" vertical="bottom"/>
    </xf>
    <xf borderId="17" fillId="2" fontId="1" numFmtId="167" xfId="0" applyAlignment="1" applyBorder="1" applyFont="1" applyNumberFormat="1">
      <alignment horizontal="right" readingOrder="0" vertical="bottom"/>
    </xf>
    <xf borderId="36" fillId="2" fontId="37" numFmtId="0" xfId="0" applyAlignment="1" applyBorder="1" applyFont="1">
      <alignment horizontal="center" readingOrder="0" shrinkToFit="0" vertical="bottom" wrapText="1"/>
    </xf>
    <xf borderId="100" fillId="2" fontId="17" numFmtId="164" xfId="0" applyAlignment="1" applyBorder="1" applyFont="1" applyNumberFormat="1">
      <alignment vertical="bottom"/>
    </xf>
    <xf borderId="63" fillId="2" fontId="5" numFmtId="165" xfId="0" applyAlignment="1" applyBorder="1" applyFont="1" applyNumberFormat="1">
      <alignment horizontal="right" readingOrder="0" shrinkToFit="0" vertical="bottom" wrapText="1"/>
    </xf>
    <xf borderId="31" fillId="2" fontId="17" numFmtId="0" xfId="0" applyAlignment="1" applyBorder="1" applyFont="1">
      <alignment shrinkToFit="0" vertical="bottom" wrapText="1"/>
    </xf>
    <xf borderId="22" fillId="2" fontId="5" numFmtId="0" xfId="0" applyAlignment="1" applyBorder="1" applyFont="1">
      <alignment horizontal="center" readingOrder="0" shrinkToFit="0" vertical="bottom" wrapText="1"/>
    </xf>
    <xf borderId="106" fillId="2" fontId="5" numFmtId="164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agoas.com.br/" TargetMode="External"/><Relationship Id="rId2" Type="http://schemas.openxmlformats.org/officeDocument/2006/relationships/hyperlink" Target="http://agreste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blipostnoticias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ublipostnoticias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6.0" topLeftCell="A17" activePane="bottomLeft" state="frozen"/>
      <selection activeCell="B18" sqref="B18" pane="bottomLeft"/>
    </sheetView>
  </sheetViews>
  <sheetFormatPr customHeight="1" defaultColWidth="12.63" defaultRowHeight="15.75"/>
  <cols>
    <col customWidth="1" min="1" max="1" width="3.75"/>
    <col customWidth="1" min="2" max="2" width="44.38"/>
    <col customWidth="1" min="3" max="3" width="16.25"/>
    <col customWidth="1" min="4" max="4" width="16.0"/>
    <col customWidth="1" min="5" max="5" width="14.25"/>
    <col customWidth="1" min="6" max="6" width="14.13"/>
    <col customWidth="1" min="7" max="7" width="13.75"/>
    <col customWidth="1" min="8" max="8" width="15.0"/>
    <col customWidth="1" min="10" max="10" width="13.5"/>
    <col customWidth="1" min="11" max="11" width="13.75"/>
  </cols>
  <sheetData>
    <row r="1">
      <c r="A1" s="1"/>
      <c r="B1" s="2"/>
      <c r="C1" s="2"/>
      <c r="D1" s="2"/>
      <c r="E1" s="2"/>
      <c r="F1" s="2"/>
      <c r="G1" s="2"/>
      <c r="H1" s="3"/>
      <c r="I1" s="4"/>
      <c r="J1" s="5"/>
      <c r="K1" s="5"/>
      <c r="L1" s="5"/>
      <c r="M1" s="4"/>
      <c r="N1" s="4"/>
      <c r="O1" s="5"/>
      <c r="P1" s="4"/>
      <c r="Q1" s="4"/>
      <c r="R1" s="4"/>
      <c r="S1" s="4"/>
      <c r="T1" s="4"/>
      <c r="U1" s="4"/>
      <c r="V1" s="4"/>
      <c r="W1" s="4"/>
      <c r="X1" s="4"/>
      <c r="Y1" s="4"/>
      <c r="Z1" s="6"/>
      <c r="AA1" s="6"/>
      <c r="AB1" s="6"/>
      <c r="AC1" s="6"/>
      <c r="AD1" s="6"/>
      <c r="AE1" s="6"/>
      <c r="AF1" s="6"/>
      <c r="AG1" s="6"/>
    </row>
    <row r="2">
      <c r="A2" s="7"/>
      <c r="B2" s="8" t="s">
        <v>0</v>
      </c>
      <c r="C2" s="8" t="s">
        <v>0</v>
      </c>
      <c r="D2" s="8"/>
      <c r="E2" s="9"/>
      <c r="F2" s="10"/>
      <c r="G2" s="11" t="s">
        <v>1</v>
      </c>
      <c r="H2" s="12" t="s">
        <v>2</v>
      </c>
      <c r="I2" s="4"/>
      <c r="J2" s="5"/>
      <c r="K2" s="5"/>
      <c r="L2" s="5"/>
      <c r="M2" s="4"/>
      <c r="N2" s="4"/>
      <c r="O2" s="4"/>
      <c r="P2" s="4"/>
      <c r="Q2" s="4"/>
      <c r="R2" s="4"/>
      <c r="S2" s="4"/>
      <c r="T2" s="13"/>
      <c r="U2" s="13"/>
      <c r="V2" s="13"/>
      <c r="W2" s="13"/>
      <c r="X2" s="5"/>
      <c r="Y2" s="4"/>
      <c r="Z2" s="6"/>
      <c r="AA2" s="6"/>
      <c r="AB2" s="6"/>
      <c r="AC2" s="6"/>
      <c r="AD2" s="6"/>
      <c r="AE2" s="6"/>
      <c r="AF2" s="6"/>
      <c r="AG2" s="6"/>
    </row>
    <row r="3">
      <c r="A3" s="14">
        <v>1.0</v>
      </c>
      <c r="B3" s="15" t="s">
        <v>3</v>
      </c>
      <c r="C3" s="16">
        <v>2780000.0</v>
      </c>
      <c r="D3" s="17"/>
      <c r="E3" s="17"/>
      <c r="F3" s="17"/>
      <c r="G3" s="17">
        <f>SUM(D34:W34)</f>
        <v>2780000</v>
      </c>
      <c r="H3" s="18">
        <f t="shared" ref="H3:H9" si="1">C3-G3</f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6"/>
      <c r="AA3" s="6"/>
      <c r="AB3" s="6"/>
      <c r="AC3" s="6"/>
      <c r="AD3" s="6"/>
      <c r="AE3" s="6"/>
      <c r="AF3" s="6"/>
      <c r="AG3" s="6"/>
    </row>
    <row r="4">
      <c r="A4" s="19">
        <v>2.0</v>
      </c>
      <c r="B4" s="20" t="s">
        <v>4</v>
      </c>
      <c r="C4" s="21">
        <v>2077000.0</v>
      </c>
      <c r="D4" s="22"/>
      <c r="E4" s="22"/>
      <c r="F4" s="22"/>
      <c r="G4" s="23">
        <f>SUM((D53:W53))</f>
        <v>2077000</v>
      </c>
      <c r="H4" s="24">
        <f t="shared" si="1"/>
        <v>0</v>
      </c>
      <c r="I4" s="4"/>
      <c r="J4" s="4"/>
      <c r="K4" s="4"/>
      <c r="L4" s="4"/>
      <c r="M4" s="4"/>
      <c r="N4" s="4"/>
      <c r="O4" s="4"/>
      <c r="P4" s="4"/>
      <c r="Q4" s="25"/>
      <c r="R4" s="25"/>
      <c r="S4" s="25"/>
      <c r="T4" s="4"/>
      <c r="U4" s="4"/>
      <c r="V4" s="4"/>
      <c r="W4" s="4"/>
      <c r="X4" s="4"/>
      <c r="Y4" s="4"/>
      <c r="Z4" s="6"/>
      <c r="AA4" s="6"/>
      <c r="AB4" s="6"/>
      <c r="AC4" s="6"/>
      <c r="AD4" s="6"/>
      <c r="AE4" s="6"/>
      <c r="AF4" s="6"/>
      <c r="AG4" s="6"/>
    </row>
    <row r="5">
      <c r="A5" s="26">
        <v>3.0</v>
      </c>
      <c r="B5" s="27" t="s">
        <v>5</v>
      </c>
      <c r="C5" s="28">
        <v>945000.0</v>
      </c>
      <c r="D5" s="29"/>
      <c r="E5" s="29"/>
      <c r="F5" s="29"/>
      <c r="G5" s="30">
        <f>SUM(D96:M96)</f>
        <v>830500</v>
      </c>
      <c r="H5" s="31">
        <f t="shared" si="1"/>
        <v>114500</v>
      </c>
      <c r="I5" s="4"/>
      <c r="J5" s="4"/>
      <c r="K5" s="4"/>
      <c r="L5" s="4"/>
      <c r="M5" s="4"/>
      <c r="N5" s="4"/>
      <c r="O5" s="4"/>
      <c r="P5" s="4"/>
      <c r="Q5" s="25"/>
      <c r="R5" s="25"/>
      <c r="S5" s="25"/>
      <c r="T5" s="4"/>
      <c r="U5" s="4"/>
      <c r="V5" s="4"/>
      <c r="W5" s="4"/>
      <c r="X5" s="4"/>
      <c r="Y5" s="4"/>
      <c r="Z5" s="6"/>
      <c r="AA5" s="6"/>
      <c r="AB5" s="6"/>
      <c r="AC5" s="6"/>
      <c r="AD5" s="6"/>
      <c r="AE5" s="6"/>
      <c r="AF5" s="6"/>
      <c r="AG5" s="6"/>
    </row>
    <row r="6">
      <c r="A6" s="32">
        <v>4.0</v>
      </c>
      <c r="B6" s="33" t="s">
        <v>6</v>
      </c>
      <c r="C6" s="34">
        <v>886000.0</v>
      </c>
      <c r="D6" s="35"/>
      <c r="E6" s="35"/>
      <c r="F6" s="35"/>
      <c r="G6" s="35">
        <f>SUM(D125:K125)</f>
        <v>700000</v>
      </c>
      <c r="H6" s="36">
        <f t="shared" si="1"/>
        <v>186000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6"/>
      <c r="AA6" s="6"/>
      <c r="AB6" s="6"/>
      <c r="AC6" s="6"/>
      <c r="AD6" s="6"/>
      <c r="AE6" s="6"/>
      <c r="AF6" s="6"/>
      <c r="AG6" s="6"/>
    </row>
    <row r="7">
      <c r="A7" s="37">
        <v>5.0</v>
      </c>
      <c r="B7" s="38" t="s">
        <v>7</v>
      </c>
      <c r="C7" s="39">
        <v>983720.42</v>
      </c>
      <c r="D7" s="40"/>
      <c r="E7" s="40"/>
      <c r="F7" s="40"/>
      <c r="G7" s="40">
        <f>I142</f>
        <v>983720.42</v>
      </c>
      <c r="H7" s="36">
        <f t="shared" si="1"/>
        <v>0.0000000001164153218</v>
      </c>
      <c r="I7" s="4"/>
      <c r="J7" s="4"/>
      <c r="K7" s="4"/>
      <c r="L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6"/>
      <c r="AA7" s="6"/>
      <c r="AB7" s="6"/>
      <c r="AC7" s="6"/>
      <c r="AD7" s="6"/>
      <c r="AE7" s="6"/>
      <c r="AF7" s="6"/>
      <c r="AG7" s="6"/>
    </row>
    <row r="8">
      <c r="A8" s="41">
        <v>6.0</v>
      </c>
      <c r="B8" s="42" t="s">
        <v>8</v>
      </c>
      <c r="C8" s="43">
        <v>1652020.0</v>
      </c>
      <c r="D8" s="44"/>
      <c r="E8" s="44"/>
      <c r="F8" s="44"/>
      <c r="G8" s="44">
        <f>I163</f>
        <v>1652020</v>
      </c>
      <c r="H8" s="36">
        <f t="shared" si="1"/>
        <v>0</v>
      </c>
      <c r="I8" s="4"/>
      <c r="J8" s="45"/>
      <c r="K8" s="4"/>
      <c r="L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"/>
      <c r="AA8" s="6"/>
      <c r="AB8" s="6"/>
      <c r="AC8" s="6"/>
      <c r="AD8" s="6"/>
      <c r="AE8" s="6"/>
      <c r="AF8" s="6"/>
      <c r="AG8" s="6"/>
    </row>
    <row r="9">
      <c r="A9" s="46">
        <v>7.0</v>
      </c>
      <c r="B9" s="47" t="s">
        <v>9</v>
      </c>
      <c r="C9" s="48">
        <f>D176+E176</f>
        <v>680400</v>
      </c>
      <c r="D9" s="49"/>
      <c r="E9" s="49"/>
      <c r="F9" s="49"/>
      <c r="G9" s="49">
        <f>I176</f>
        <v>680400</v>
      </c>
      <c r="H9" s="36">
        <f t="shared" si="1"/>
        <v>0</v>
      </c>
      <c r="I9" s="4"/>
      <c r="J9" s="4"/>
      <c r="K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6"/>
      <c r="AA9" s="6"/>
      <c r="AB9" s="6"/>
      <c r="AC9" s="6"/>
      <c r="AD9" s="6"/>
      <c r="AE9" s="6"/>
      <c r="AF9" s="6"/>
      <c r="AG9" s="6"/>
    </row>
    <row r="10">
      <c r="A10" s="50">
        <v>8.0</v>
      </c>
      <c r="B10" s="51" t="s">
        <v>10</v>
      </c>
      <c r="C10" s="52">
        <f>D187</f>
        <v>0</v>
      </c>
      <c r="D10" s="53"/>
      <c r="E10" s="53"/>
      <c r="F10" s="53"/>
      <c r="G10" s="53">
        <f>I187</f>
        <v>0</v>
      </c>
      <c r="H10" s="54">
        <v>0.0</v>
      </c>
      <c r="I10" s="4"/>
      <c r="J10" s="4"/>
      <c r="K10" s="4"/>
      <c r="L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6"/>
      <c r="AA10" s="6"/>
      <c r="AB10" s="6"/>
      <c r="AC10" s="6"/>
      <c r="AD10" s="6"/>
      <c r="AE10" s="6"/>
      <c r="AF10" s="6"/>
      <c r="AG10" s="6"/>
    </row>
    <row r="11">
      <c r="A11" s="55">
        <v>9.0</v>
      </c>
      <c r="B11" s="56" t="s">
        <v>11</v>
      </c>
      <c r="C11" s="57">
        <f>C200</f>
        <v>984432</v>
      </c>
      <c r="D11" s="58"/>
      <c r="E11" s="59"/>
      <c r="F11" s="59"/>
      <c r="G11" s="59">
        <f>I200</f>
        <v>984432</v>
      </c>
      <c r="H11" s="54">
        <v>0.0</v>
      </c>
      <c r="I11" s="4"/>
      <c r="J11" s="4"/>
      <c r="K11" s="4"/>
      <c r="L11" s="45"/>
      <c r="M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6"/>
      <c r="AB11" s="6"/>
      <c r="AC11" s="6"/>
      <c r="AD11" s="6"/>
      <c r="AE11" s="6"/>
      <c r="AF11" s="6"/>
      <c r="AG11" s="6"/>
    </row>
    <row r="12">
      <c r="A12" s="60">
        <v>10.0</v>
      </c>
      <c r="B12" s="61" t="s">
        <v>12</v>
      </c>
      <c r="C12" s="62">
        <f>C212</f>
        <v>1107200</v>
      </c>
      <c r="D12" s="63"/>
      <c r="E12" s="64"/>
      <c r="F12" s="63"/>
      <c r="G12" s="63">
        <f>I212</f>
        <v>1107200</v>
      </c>
      <c r="H12" s="65">
        <f t="shared" ref="H12:H13" si="2">G12-C12</f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6"/>
      <c r="AA12" s="6"/>
      <c r="AB12" s="6"/>
      <c r="AC12" s="6"/>
      <c r="AD12" s="6"/>
      <c r="AE12" s="6"/>
      <c r="AF12" s="6"/>
      <c r="AG12" s="6"/>
    </row>
    <row r="13">
      <c r="A13" s="66">
        <v>11.0</v>
      </c>
      <c r="B13" s="67" t="s">
        <v>13</v>
      </c>
      <c r="C13" s="68">
        <f>C223</f>
        <v>70000</v>
      </c>
      <c r="D13" s="69"/>
      <c r="E13" s="69"/>
      <c r="F13" s="69"/>
      <c r="G13" s="69">
        <f>C223</f>
        <v>70000</v>
      </c>
      <c r="H13" s="70">
        <f t="shared" si="2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/>
      <c r="AA13" s="6"/>
      <c r="AB13" s="6"/>
      <c r="AC13" s="6"/>
      <c r="AD13" s="6"/>
      <c r="AE13" s="6"/>
      <c r="AF13" s="6"/>
      <c r="AG13" s="6"/>
    </row>
    <row r="14">
      <c r="A14" s="71">
        <v>12.0</v>
      </c>
      <c r="B14" s="72" t="s">
        <v>14</v>
      </c>
      <c r="C14" s="73">
        <v>1341600.0</v>
      </c>
      <c r="D14" s="74"/>
      <c r="E14" s="74"/>
      <c r="F14" s="74"/>
      <c r="G14" s="75">
        <f>L376</f>
        <v>1042130</v>
      </c>
      <c r="H14" s="76">
        <f>C14-G14</f>
        <v>299470</v>
      </c>
      <c r="I14" s="4"/>
      <c r="J14" s="4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6"/>
      <c r="AA14" s="6"/>
      <c r="AB14" s="6"/>
      <c r="AC14" s="6"/>
      <c r="AD14" s="6"/>
      <c r="AE14" s="6"/>
      <c r="AF14" s="6"/>
      <c r="AG14" s="6"/>
    </row>
    <row r="15">
      <c r="A15" s="77"/>
      <c r="B15" s="78" t="s">
        <v>15</v>
      </c>
      <c r="C15" s="79">
        <f>SUM(C3:C14)</f>
        <v>13507372.42</v>
      </c>
      <c r="D15" s="80">
        <f t="shared" ref="D15:E15" si="3">SUM(D3:D12)</f>
        <v>0</v>
      </c>
      <c r="E15" s="79">
        <f t="shared" si="3"/>
        <v>0</v>
      </c>
      <c r="F15" s="79"/>
      <c r="G15" s="79">
        <f>SUM(G3:G14)</f>
        <v>12907402.42</v>
      </c>
      <c r="H15" s="81">
        <f>H3+H5+H6+H9+H14</f>
        <v>599970</v>
      </c>
      <c r="I15" s="4"/>
      <c r="J15" s="4"/>
      <c r="K15" s="4"/>
      <c r="L15" s="4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6"/>
      <c r="AA15" s="6"/>
      <c r="AB15" s="6"/>
      <c r="AC15" s="6"/>
      <c r="AD15" s="6"/>
      <c r="AE15" s="6"/>
      <c r="AF15" s="6"/>
      <c r="AG15" s="6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  <c r="AA16" s="6"/>
      <c r="AB16" s="6"/>
      <c r="AC16" s="6"/>
      <c r="AD16" s="6"/>
      <c r="AE16" s="6"/>
      <c r="AF16" s="6"/>
      <c r="AG16" s="6"/>
    </row>
    <row r="17">
      <c r="A17" s="82">
        <v>1.0</v>
      </c>
      <c r="B17" s="83" t="s">
        <v>16</v>
      </c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5"/>
      <c r="Z17" s="6"/>
      <c r="AA17" s="6"/>
      <c r="AB17" s="6"/>
      <c r="AC17" s="6"/>
      <c r="AD17" s="6"/>
      <c r="AE17" s="6"/>
      <c r="AF17" s="6"/>
      <c r="AG17" s="6"/>
    </row>
    <row r="18">
      <c r="A18" s="4"/>
      <c r="B18" s="86" t="s">
        <v>17</v>
      </c>
      <c r="C18" s="87" t="s">
        <v>18</v>
      </c>
      <c r="D18" s="88" t="s">
        <v>19</v>
      </c>
      <c r="E18" s="88" t="s">
        <v>20</v>
      </c>
      <c r="F18" s="88" t="s">
        <v>21</v>
      </c>
      <c r="G18" s="88" t="s">
        <v>22</v>
      </c>
      <c r="H18" s="88" t="s">
        <v>23</v>
      </c>
      <c r="I18" s="88" t="s">
        <v>24</v>
      </c>
      <c r="J18" s="88"/>
      <c r="K18" s="88" t="s">
        <v>25</v>
      </c>
      <c r="L18" s="88" t="s">
        <v>26</v>
      </c>
      <c r="M18" s="88" t="s">
        <v>27</v>
      </c>
      <c r="N18" s="88"/>
      <c r="O18" s="88" t="s">
        <v>28</v>
      </c>
      <c r="P18" s="89"/>
      <c r="Q18" s="89"/>
      <c r="R18" s="89"/>
      <c r="S18" s="89"/>
      <c r="T18" s="89"/>
      <c r="U18" s="89"/>
      <c r="V18" s="89"/>
      <c r="W18" s="89"/>
      <c r="X18" s="90" t="s">
        <v>29</v>
      </c>
      <c r="Y18" s="91" t="s">
        <v>2</v>
      </c>
      <c r="Z18" s="92"/>
      <c r="AA18" s="6"/>
      <c r="AB18" s="6"/>
      <c r="AC18" s="6"/>
      <c r="AD18" s="6"/>
      <c r="AE18" s="6"/>
      <c r="AF18" s="6"/>
      <c r="AG18" s="6"/>
    </row>
    <row r="19">
      <c r="A19" s="4"/>
      <c r="B19" s="93"/>
      <c r="C19" s="94"/>
      <c r="D19" s="95" t="s">
        <v>30</v>
      </c>
      <c r="E19" s="95" t="s">
        <v>30</v>
      </c>
      <c r="F19" s="95" t="s">
        <v>30</v>
      </c>
      <c r="G19" s="95" t="s">
        <v>30</v>
      </c>
      <c r="H19" s="95" t="s">
        <v>30</v>
      </c>
      <c r="I19" s="95" t="s">
        <v>31</v>
      </c>
      <c r="J19" s="95"/>
      <c r="K19" s="95" t="s">
        <v>32</v>
      </c>
      <c r="L19" s="95" t="s">
        <v>33</v>
      </c>
      <c r="M19" s="95" t="s">
        <v>34</v>
      </c>
      <c r="N19" s="95"/>
      <c r="O19" s="95" t="s">
        <v>35</v>
      </c>
      <c r="P19" s="89"/>
      <c r="Q19" s="89"/>
      <c r="R19" s="89"/>
      <c r="S19" s="89"/>
      <c r="T19" s="89"/>
      <c r="U19" s="89"/>
      <c r="V19" s="89"/>
      <c r="W19" s="89"/>
      <c r="X19" s="96"/>
      <c r="Y19" s="97"/>
      <c r="Z19" s="92"/>
      <c r="AA19" s="6"/>
      <c r="AB19" s="6"/>
      <c r="AC19" s="6"/>
      <c r="AD19" s="6"/>
      <c r="AE19" s="6"/>
      <c r="AF19" s="6"/>
      <c r="AG19" s="6"/>
    </row>
    <row r="20">
      <c r="A20" s="4"/>
      <c r="B20" s="98" t="s">
        <v>36</v>
      </c>
      <c r="C20" s="99"/>
      <c r="D20" s="100" t="s">
        <v>37</v>
      </c>
      <c r="E20" s="100" t="s">
        <v>38</v>
      </c>
      <c r="F20" s="100" t="s">
        <v>37</v>
      </c>
      <c r="G20" s="100" t="s">
        <v>37</v>
      </c>
      <c r="H20" s="100" t="s">
        <v>37</v>
      </c>
      <c r="I20" s="100" t="s">
        <v>39</v>
      </c>
      <c r="J20" s="101"/>
      <c r="K20" s="100" t="s">
        <v>37</v>
      </c>
      <c r="L20" s="100" t="s">
        <v>37</v>
      </c>
      <c r="M20" s="100" t="s">
        <v>37</v>
      </c>
      <c r="N20" s="102"/>
      <c r="O20" s="103" t="s">
        <v>38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4"/>
      <c r="Z20" s="92"/>
      <c r="AA20" s="6"/>
      <c r="AB20" s="6"/>
      <c r="AC20" s="6"/>
      <c r="AD20" s="6"/>
      <c r="AE20" s="6"/>
      <c r="AF20" s="6"/>
      <c r="AG20" s="6"/>
    </row>
    <row r="21">
      <c r="A21" s="4"/>
      <c r="B21" s="105" t="s">
        <v>40</v>
      </c>
      <c r="C21" s="106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8"/>
      <c r="X21" s="109"/>
      <c r="Y21" s="109"/>
      <c r="Z21" s="92"/>
      <c r="AA21" s="6"/>
      <c r="AB21" s="6"/>
      <c r="AC21" s="6"/>
      <c r="AD21" s="6"/>
      <c r="AE21" s="6"/>
      <c r="AF21" s="6"/>
      <c r="AG21" s="6"/>
    </row>
    <row r="22">
      <c r="A22" s="4"/>
      <c r="B22" s="110" t="s">
        <v>41</v>
      </c>
      <c r="C22" s="111">
        <v>1957000.0</v>
      </c>
      <c r="D22" s="54">
        <v>100000.0</v>
      </c>
      <c r="E22" s="54">
        <v>200000.0</v>
      </c>
      <c r="F22" s="112">
        <v>50000.0</v>
      </c>
      <c r="G22" s="112">
        <v>200000.0</v>
      </c>
      <c r="H22" s="113">
        <v>200000.0</v>
      </c>
      <c r="I22" s="113">
        <v>350000.0</v>
      </c>
      <c r="J22" s="113"/>
      <c r="K22" s="114">
        <v>100000.0</v>
      </c>
      <c r="L22" s="113">
        <v>350000.0</v>
      </c>
      <c r="M22" s="114">
        <v>407000.0</v>
      </c>
      <c r="N22" s="115"/>
      <c r="O22" s="115"/>
      <c r="P22" s="116"/>
      <c r="Q22" s="116"/>
      <c r="R22" s="116"/>
      <c r="S22" s="116"/>
      <c r="T22" s="116"/>
      <c r="U22" s="116"/>
      <c r="V22" s="116"/>
      <c r="W22" s="117"/>
      <c r="X22" s="36">
        <f>SUM(D22:W22)</f>
        <v>1957000</v>
      </c>
      <c r="Y22" s="36">
        <f t="shared" ref="Y22:Y33" si="4">C22-X22</f>
        <v>0</v>
      </c>
      <c r="Z22" s="92"/>
      <c r="AA22" s="6"/>
      <c r="AB22" s="6"/>
      <c r="AC22" s="6"/>
      <c r="AD22" s="6"/>
      <c r="AE22" s="6"/>
      <c r="AF22" s="6"/>
      <c r="AG22" s="6"/>
    </row>
    <row r="23">
      <c r="A23" s="4"/>
      <c r="B23" s="118" t="s">
        <v>42</v>
      </c>
      <c r="C23" s="119">
        <v>30000.0</v>
      </c>
      <c r="D23" s="120"/>
      <c r="E23" s="120"/>
      <c r="F23" s="112"/>
      <c r="G23" s="112"/>
      <c r="H23" s="121"/>
      <c r="I23" s="113">
        <v>10000.0</v>
      </c>
      <c r="J23" s="113"/>
      <c r="K23" s="122">
        <v>10000.0</v>
      </c>
      <c r="L23" s="121">
        <v>10000.0</v>
      </c>
      <c r="M23" s="122"/>
      <c r="N23" s="123"/>
      <c r="O23" s="123"/>
      <c r="P23" s="123"/>
      <c r="Q23" s="123"/>
      <c r="R23" s="123"/>
      <c r="S23" s="123"/>
      <c r="T23" s="123"/>
      <c r="U23" s="123"/>
      <c r="V23" s="124"/>
      <c r="W23" s="125"/>
      <c r="X23" s="126">
        <f t="shared" ref="X23:X24" si="5">SUM(D23:V23)</f>
        <v>30000</v>
      </c>
      <c r="Y23" s="36">
        <f t="shared" si="4"/>
        <v>0</v>
      </c>
      <c r="Z23" s="92"/>
      <c r="AA23" s="6"/>
      <c r="AB23" s="6"/>
      <c r="AC23" s="6"/>
      <c r="AD23" s="6"/>
      <c r="AE23" s="6"/>
      <c r="AF23" s="6"/>
      <c r="AG23" s="6"/>
    </row>
    <row r="24">
      <c r="A24" s="4"/>
      <c r="B24" s="127" t="s">
        <v>43</v>
      </c>
      <c r="C24" s="128">
        <v>80000.0</v>
      </c>
      <c r="D24" s="120">
        <v>20000.0</v>
      </c>
      <c r="E24" s="120">
        <v>20000.0</v>
      </c>
      <c r="F24" s="129"/>
      <c r="G24" s="130">
        <v>20000.0</v>
      </c>
      <c r="H24" s="123"/>
      <c r="I24" s="116"/>
      <c r="J24" s="116"/>
      <c r="K24" s="123"/>
      <c r="L24" s="123"/>
      <c r="M24" s="122">
        <v>20000.0</v>
      </c>
      <c r="N24" s="123"/>
      <c r="O24" s="123"/>
      <c r="P24" s="123"/>
      <c r="Q24" s="123"/>
      <c r="R24" s="123"/>
      <c r="S24" s="123"/>
      <c r="T24" s="123"/>
      <c r="U24" s="123"/>
      <c r="V24" s="123"/>
      <c r="W24" s="131"/>
      <c r="X24" s="126">
        <f t="shared" si="5"/>
        <v>80000</v>
      </c>
      <c r="Y24" s="36">
        <f t="shared" si="4"/>
        <v>0</v>
      </c>
      <c r="Z24" s="92"/>
      <c r="AA24" s="6"/>
      <c r="AB24" s="6"/>
      <c r="AC24" s="6"/>
      <c r="AD24" s="6"/>
      <c r="AE24" s="6"/>
      <c r="AF24" s="6"/>
      <c r="AG24" s="6"/>
    </row>
    <row r="25">
      <c r="A25" s="4"/>
      <c r="B25" s="132" t="s">
        <v>44</v>
      </c>
      <c r="C25" s="128">
        <v>77000.0</v>
      </c>
      <c r="D25" s="120">
        <v>11000.0</v>
      </c>
      <c r="E25" s="120">
        <v>11000.0</v>
      </c>
      <c r="F25" s="112"/>
      <c r="G25" s="112"/>
      <c r="H25" s="121">
        <v>11000.0</v>
      </c>
      <c r="I25" s="113">
        <v>11000.0</v>
      </c>
      <c r="J25" s="113"/>
      <c r="K25" s="122">
        <v>11000.0</v>
      </c>
      <c r="L25" s="122">
        <v>11000.0</v>
      </c>
      <c r="M25" s="122">
        <v>11000.0</v>
      </c>
      <c r="N25" s="123"/>
      <c r="O25" s="133"/>
      <c r="P25" s="123"/>
      <c r="Q25" s="123"/>
      <c r="R25" s="123"/>
      <c r="S25" s="123"/>
      <c r="T25" s="123"/>
      <c r="U25" s="123"/>
      <c r="V25" s="123"/>
      <c r="W25" s="131"/>
      <c r="X25" s="126">
        <f t="shared" ref="X25:X33" si="6">SUM(D25:W25)</f>
        <v>77000</v>
      </c>
      <c r="Y25" s="36">
        <f t="shared" si="4"/>
        <v>0</v>
      </c>
      <c r="Z25" s="92"/>
      <c r="AA25" s="6"/>
      <c r="AB25" s="6"/>
      <c r="AC25" s="6"/>
      <c r="AD25" s="6"/>
      <c r="AE25" s="6"/>
      <c r="AF25" s="6"/>
      <c r="AG25" s="6"/>
    </row>
    <row r="26">
      <c r="A26" s="4"/>
      <c r="B26" s="132" t="s">
        <v>45</v>
      </c>
      <c r="C26" s="134"/>
      <c r="D26" s="120" t="s">
        <v>46</v>
      </c>
      <c r="E26" s="120" t="s">
        <v>46</v>
      </c>
      <c r="F26" s="135"/>
      <c r="G26" s="135"/>
      <c r="H26" s="133"/>
      <c r="I26" s="115"/>
      <c r="J26" s="115"/>
      <c r="K26" s="123"/>
      <c r="L26" s="123"/>
      <c r="M26" s="123"/>
      <c r="N26" s="123"/>
      <c r="O26" s="133"/>
      <c r="P26" s="123"/>
      <c r="Q26" s="123"/>
      <c r="R26" s="123"/>
      <c r="S26" s="123"/>
      <c r="T26" s="123"/>
      <c r="U26" s="123"/>
      <c r="V26" s="123"/>
      <c r="W26" s="131"/>
      <c r="X26" s="126">
        <f t="shared" si="6"/>
        <v>0</v>
      </c>
      <c r="Y26" s="36">
        <f t="shared" si="4"/>
        <v>0</v>
      </c>
      <c r="Z26" s="92"/>
      <c r="AA26" s="6"/>
      <c r="AB26" s="6"/>
      <c r="AC26" s="6"/>
      <c r="AD26" s="6"/>
      <c r="AE26" s="6"/>
      <c r="AF26" s="6"/>
      <c r="AG26" s="6"/>
    </row>
    <row r="27">
      <c r="A27" s="4"/>
      <c r="B27" s="132" t="s">
        <v>47</v>
      </c>
      <c r="C27" s="128">
        <v>80000.0</v>
      </c>
      <c r="D27" s="120">
        <v>10000.0</v>
      </c>
      <c r="E27" s="120">
        <v>10000.0</v>
      </c>
      <c r="F27" s="112"/>
      <c r="G27" s="112">
        <v>10000.0</v>
      </c>
      <c r="H27" s="121">
        <v>10000.0</v>
      </c>
      <c r="I27" s="113">
        <v>10000.0</v>
      </c>
      <c r="J27" s="113"/>
      <c r="K27" s="122">
        <v>10000.0</v>
      </c>
      <c r="L27" s="121">
        <v>10000.0</v>
      </c>
      <c r="M27" s="122">
        <v>10000.0</v>
      </c>
      <c r="N27" s="123"/>
      <c r="O27" s="133"/>
      <c r="P27" s="123"/>
      <c r="Q27" s="123"/>
      <c r="R27" s="123"/>
      <c r="S27" s="123"/>
      <c r="T27" s="123"/>
      <c r="U27" s="123"/>
      <c r="V27" s="123"/>
      <c r="W27" s="131"/>
      <c r="X27" s="126">
        <f t="shared" si="6"/>
        <v>80000</v>
      </c>
      <c r="Y27" s="36">
        <f t="shared" si="4"/>
        <v>0</v>
      </c>
      <c r="Z27" s="92"/>
      <c r="AA27" s="6"/>
      <c r="AB27" s="6"/>
      <c r="AC27" s="6"/>
      <c r="AD27" s="6"/>
      <c r="AE27" s="6"/>
      <c r="AF27" s="6"/>
      <c r="AG27" s="6"/>
    </row>
    <row r="28">
      <c r="A28" s="4"/>
      <c r="B28" s="132" t="s">
        <v>48</v>
      </c>
      <c r="C28" s="128">
        <v>70000.0</v>
      </c>
      <c r="D28" s="120">
        <v>10000.0</v>
      </c>
      <c r="E28" s="120">
        <v>10000.0</v>
      </c>
      <c r="F28" s="112"/>
      <c r="G28" s="112"/>
      <c r="H28" s="121">
        <v>10000.0</v>
      </c>
      <c r="I28" s="113">
        <v>10000.0</v>
      </c>
      <c r="J28" s="113"/>
      <c r="K28" s="121">
        <v>10000.0</v>
      </c>
      <c r="L28" s="121">
        <v>10000.0</v>
      </c>
      <c r="M28" s="122">
        <v>10000.0</v>
      </c>
      <c r="N28" s="123"/>
      <c r="O28" s="123"/>
      <c r="P28" s="123"/>
      <c r="Q28" s="123"/>
      <c r="R28" s="123"/>
      <c r="S28" s="123"/>
      <c r="T28" s="123"/>
      <c r="U28" s="123"/>
      <c r="V28" s="123"/>
      <c r="W28" s="131"/>
      <c r="X28" s="126">
        <f t="shared" si="6"/>
        <v>70000</v>
      </c>
      <c r="Y28" s="136">
        <f t="shared" si="4"/>
        <v>0</v>
      </c>
      <c r="Z28" s="92"/>
      <c r="AA28" s="6"/>
      <c r="AB28" s="6"/>
      <c r="AC28" s="6"/>
      <c r="AD28" s="6"/>
      <c r="AE28" s="6"/>
      <c r="AF28" s="6"/>
      <c r="AG28" s="6"/>
    </row>
    <row r="29">
      <c r="A29" s="4"/>
      <c r="B29" s="132" t="s">
        <v>49</v>
      </c>
      <c r="C29" s="128">
        <v>60000.0</v>
      </c>
      <c r="D29" s="120">
        <v>10000.0</v>
      </c>
      <c r="E29" s="120">
        <v>10000.0</v>
      </c>
      <c r="F29" s="112"/>
      <c r="G29" s="112"/>
      <c r="H29" s="121"/>
      <c r="I29" s="113">
        <v>10000.0</v>
      </c>
      <c r="J29" s="113"/>
      <c r="K29" s="122">
        <v>10000.0</v>
      </c>
      <c r="L29" s="122">
        <v>10000.0</v>
      </c>
      <c r="M29" s="122">
        <v>10000.0</v>
      </c>
      <c r="N29" s="133"/>
      <c r="O29" s="123"/>
      <c r="P29" s="123"/>
      <c r="Q29" s="123"/>
      <c r="R29" s="123"/>
      <c r="S29" s="123"/>
      <c r="T29" s="123"/>
      <c r="U29" s="123"/>
      <c r="V29" s="123"/>
      <c r="W29" s="131"/>
      <c r="X29" s="126">
        <f t="shared" si="6"/>
        <v>60000</v>
      </c>
      <c r="Y29" s="36">
        <f t="shared" si="4"/>
        <v>0</v>
      </c>
      <c r="Z29" s="92"/>
      <c r="AA29" s="6"/>
      <c r="AB29" s="6"/>
      <c r="AC29" s="6"/>
      <c r="AD29" s="6"/>
      <c r="AE29" s="6"/>
      <c r="AF29" s="6"/>
      <c r="AG29" s="6"/>
    </row>
    <row r="30">
      <c r="A30" s="4"/>
      <c r="B30" s="132" t="s">
        <v>50</v>
      </c>
      <c r="C30" s="128">
        <v>60000.0</v>
      </c>
      <c r="D30" s="120">
        <v>10000.0</v>
      </c>
      <c r="E30" s="120">
        <v>10000.0</v>
      </c>
      <c r="F30" s="112"/>
      <c r="G30" s="112"/>
      <c r="H30" s="121"/>
      <c r="I30" s="113">
        <v>10000.0</v>
      </c>
      <c r="J30" s="113"/>
      <c r="K30" s="122">
        <v>10000.0</v>
      </c>
      <c r="L30" s="122">
        <v>10000.0</v>
      </c>
      <c r="M30" s="122">
        <v>10000.0</v>
      </c>
      <c r="N30" s="133"/>
      <c r="O30" s="123"/>
      <c r="P30" s="123"/>
      <c r="Q30" s="123"/>
      <c r="R30" s="123"/>
      <c r="S30" s="123"/>
      <c r="T30" s="123"/>
      <c r="U30" s="123"/>
      <c r="V30" s="123"/>
      <c r="W30" s="131"/>
      <c r="X30" s="126">
        <f t="shared" si="6"/>
        <v>60000</v>
      </c>
      <c r="Y30" s="36">
        <f t="shared" si="4"/>
        <v>0</v>
      </c>
      <c r="Z30" s="92"/>
      <c r="AA30" s="6"/>
      <c r="AB30" s="6"/>
      <c r="AC30" s="6"/>
      <c r="AD30" s="6"/>
      <c r="AE30" s="6"/>
      <c r="AF30" s="6"/>
      <c r="AG30" s="6"/>
    </row>
    <row r="31">
      <c r="A31" s="4"/>
      <c r="B31" s="132" t="s">
        <v>51</v>
      </c>
      <c r="C31" s="128">
        <v>100000.0</v>
      </c>
      <c r="D31" s="120">
        <v>20000.0</v>
      </c>
      <c r="E31" s="120">
        <v>40000.0</v>
      </c>
      <c r="F31" s="137"/>
      <c r="G31" s="137"/>
      <c r="H31" s="138"/>
      <c r="I31" s="113">
        <v>40000.0</v>
      </c>
      <c r="J31" s="113"/>
      <c r="K31" s="122"/>
      <c r="L31" s="122"/>
      <c r="M31" s="123"/>
      <c r="N31" s="123"/>
      <c r="O31" s="133"/>
      <c r="P31" s="123"/>
      <c r="Q31" s="123"/>
      <c r="R31" s="123"/>
      <c r="S31" s="123"/>
      <c r="T31" s="123"/>
      <c r="U31" s="123"/>
      <c r="V31" s="123"/>
      <c r="W31" s="131"/>
      <c r="X31" s="126">
        <f t="shared" si="6"/>
        <v>100000</v>
      </c>
      <c r="Y31" s="36">
        <f t="shared" si="4"/>
        <v>0</v>
      </c>
      <c r="Z31" s="92"/>
      <c r="AA31" s="6"/>
      <c r="AB31" s="6"/>
      <c r="AC31" s="6"/>
      <c r="AD31" s="6"/>
      <c r="AE31" s="6"/>
      <c r="AF31" s="6"/>
      <c r="AG31" s="6"/>
    </row>
    <row r="32">
      <c r="A32" s="4"/>
      <c r="B32" s="118" t="s">
        <v>52</v>
      </c>
      <c r="C32" s="119">
        <v>200000.0</v>
      </c>
      <c r="D32" s="139"/>
      <c r="E32" s="139"/>
      <c r="F32" s="129"/>
      <c r="G32" s="129"/>
      <c r="H32" s="123"/>
      <c r="I32" s="116"/>
      <c r="J32" s="116"/>
      <c r="K32" s="123"/>
      <c r="L32" s="123"/>
      <c r="M32" s="121"/>
      <c r="N32" s="122"/>
      <c r="O32" s="122">
        <v>200000.0</v>
      </c>
      <c r="P32" s="123"/>
      <c r="Q32" s="123"/>
      <c r="R32" s="123"/>
      <c r="S32" s="123"/>
      <c r="T32" s="123"/>
      <c r="U32" s="123"/>
      <c r="V32" s="123"/>
      <c r="W32" s="131"/>
      <c r="X32" s="126">
        <f t="shared" si="6"/>
        <v>200000</v>
      </c>
      <c r="Y32" s="36">
        <f t="shared" si="4"/>
        <v>0</v>
      </c>
      <c r="Z32" s="92"/>
      <c r="AA32" s="6"/>
      <c r="AB32" s="6"/>
      <c r="AC32" s="6"/>
      <c r="AD32" s="6"/>
      <c r="AE32" s="6"/>
      <c r="AF32" s="6"/>
      <c r="AG32" s="6"/>
    </row>
    <row r="33">
      <c r="A33" s="4"/>
      <c r="B33" s="140" t="s">
        <v>53</v>
      </c>
      <c r="C33" s="141">
        <v>66000.0</v>
      </c>
      <c r="D33" s="142"/>
      <c r="E33" s="142"/>
      <c r="F33" s="143"/>
      <c r="G33" s="144">
        <v>22000.0</v>
      </c>
      <c r="H33" s="122">
        <v>22000.0</v>
      </c>
      <c r="I33" s="145"/>
      <c r="J33" s="146"/>
      <c r="K33" s="146"/>
      <c r="L33" s="146"/>
      <c r="M33" s="147">
        <v>22000.0</v>
      </c>
      <c r="N33" s="146"/>
      <c r="O33" s="146"/>
      <c r="P33" s="123"/>
      <c r="Q33" s="123"/>
      <c r="R33" s="123"/>
      <c r="S33" s="123"/>
      <c r="T33" s="123"/>
      <c r="U33" s="123"/>
      <c r="V33" s="123"/>
      <c r="W33" s="131"/>
      <c r="X33" s="126">
        <f t="shared" si="6"/>
        <v>66000</v>
      </c>
      <c r="Y33" s="36">
        <f t="shared" si="4"/>
        <v>0</v>
      </c>
      <c r="Z33" s="92"/>
      <c r="AA33" s="6"/>
      <c r="AB33" s="6"/>
      <c r="AC33" s="6"/>
      <c r="AD33" s="6"/>
      <c r="AE33" s="6"/>
      <c r="AF33" s="6"/>
      <c r="AG33" s="6"/>
    </row>
    <row r="34">
      <c r="A34" s="4"/>
      <c r="B34" s="148" t="s">
        <v>15</v>
      </c>
      <c r="C34" s="149">
        <f t="shared" ref="C34:I34" si="7">SUM(C22:C33)</f>
        <v>2780000</v>
      </c>
      <c r="D34" s="150">
        <f t="shared" si="7"/>
        <v>191000</v>
      </c>
      <c r="E34" s="151">
        <f t="shared" si="7"/>
        <v>311000</v>
      </c>
      <c r="F34" s="151">
        <f t="shared" si="7"/>
        <v>50000</v>
      </c>
      <c r="G34" s="81">
        <f t="shared" si="7"/>
        <v>252000</v>
      </c>
      <c r="H34" s="81">
        <f t="shared" si="7"/>
        <v>253000</v>
      </c>
      <c r="I34" s="81">
        <f t="shared" si="7"/>
        <v>451000</v>
      </c>
      <c r="J34" s="152"/>
      <c r="K34" s="81">
        <f t="shared" ref="K34:O34" si="8">SUM(K22:K33)</f>
        <v>161000</v>
      </c>
      <c r="L34" s="81">
        <f t="shared" si="8"/>
        <v>411000</v>
      </c>
      <c r="M34" s="151">
        <f t="shared" si="8"/>
        <v>500000</v>
      </c>
      <c r="N34" s="153">
        <f t="shared" si="8"/>
        <v>0</v>
      </c>
      <c r="O34" s="154">
        <f t="shared" si="8"/>
        <v>200000</v>
      </c>
      <c r="P34" s="155"/>
      <c r="Q34" s="123"/>
      <c r="R34" s="123"/>
      <c r="S34" s="123"/>
      <c r="T34" s="123"/>
      <c r="U34" s="123"/>
      <c r="V34" s="123"/>
      <c r="W34" s="131"/>
      <c r="X34" s="156">
        <f>SUM(D34:V34)</f>
        <v>2780000</v>
      </c>
      <c r="Y34" s="157">
        <f>SUM(Y22:Y33)</f>
        <v>0</v>
      </c>
      <c r="Z34" s="92"/>
      <c r="AA34" s="6"/>
      <c r="AB34" s="6"/>
      <c r="AC34" s="6"/>
      <c r="AD34" s="6"/>
      <c r="AE34" s="6"/>
      <c r="AF34" s="6"/>
      <c r="AG34" s="6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6"/>
      <c r="AA35" s="6"/>
      <c r="AB35" s="6"/>
      <c r="AC35" s="6"/>
      <c r="AD35" s="6"/>
      <c r="AE35" s="6"/>
      <c r="AF35" s="6"/>
      <c r="AG35" s="6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6"/>
      <c r="AA36" s="6"/>
      <c r="AB36" s="6"/>
      <c r="AC36" s="6"/>
      <c r="AD36" s="6"/>
      <c r="AE36" s="6"/>
      <c r="AF36" s="6"/>
      <c r="AG36" s="6"/>
    </row>
    <row r="37">
      <c r="A37" s="158">
        <v>2.0</v>
      </c>
      <c r="B37" s="159" t="s">
        <v>54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  <c r="Z37" s="6"/>
      <c r="AA37" s="6"/>
      <c r="AB37" s="6"/>
      <c r="AC37" s="6"/>
      <c r="AD37" s="6"/>
      <c r="AE37" s="6"/>
      <c r="AF37" s="6"/>
      <c r="AG37" s="6"/>
    </row>
    <row r="38">
      <c r="A38" s="4"/>
      <c r="B38" s="160" t="s">
        <v>17</v>
      </c>
      <c r="C38" s="161" t="s">
        <v>18</v>
      </c>
      <c r="D38" s="88" t="s">
        <v>19</v>
      </c>
      <c r="E38" s="88" t="s">
        <v>20</v>
      </c>
      <c r="F38" s="88" t="s">
        <v>55</v>
      </c>
      <c r="G38" s="88" t="s">
        <v>22</v>
      </c>
      <c r="H38" s="88" t="s">
        <v>23</v>
      </c>
      <c r="I38" s="88" t="s">
        <v>24</v>
      </c>
      <c r="J38" s="88" t="s">
        <v>56</v>
      </c>
      <c r="K38" s="88" t="s">
        <v>25</v>
      </c>
      <c r="L38" s="88" t="s">
        <v>26</v>
      </c>
      <c r="M38" s="88" t="s">
        <v>27</v>
      </c>
      <c r="N38" s="162"/>
      <c r="O38" s="162"/>
      <c r="P38" s="163"/>
      <c r="Q38" s="163"/>
      <c r="R38" s="163"/>
      <c r="S38" s="163"/>
      <c r="T38" s="163"/>
      <c r="U38" s="163"/>
      <c r="V38" s="163"/>
      <c r="W38" s="164"/>
      <c r="X38" s="161" t="s">
        <v>57</v>
      </c>
      <c r="Y38" s="161" t="s">
        <v>2</v>
      </c>
      <c r="Z38" s="6"/>
      <c r="AA38" s="6"/>
      <c r="AB38" s="6"/>
      <c r="AC38" s="6"/>
      <c r="AD38" s="6"/>
      <c r="AE38" s="6"/>
      <c r="AF38" s="6"/>
      <c r="AG38" s="6"/>
    </row>
    <row r="39">
      <c r="A39" s="4"/>
      <c r="B39" s="165"/>
      <c r="C39" s="166"/>
      <c r="D39" s="95" t="s">
        <v>30</v>
      </c>
      <c r="E39" s="95" t="s">
        <v>30</v>
      </c>
      <c r="F39" s="95"/>
      <c r="G39" s="95" t="s">
        <v>30</v>
      </c>
      <c r="H39" s="95" t="s">
        <v>30</v>
      </c>
      <c r="I39" s="95" t="s">
        <v>31</v>
      </c>
      <c r="J39" s="95" t="s">
        <v>33</v>
      </c>
      <c r="K39" s="95" t="s">
        <v>32</v>
      </c>
      <c r="L39" s="95" t="s">
        <v>33</v>
      </c>
      <c r="M39" s="95" t="s">
        <v>34</v>
      </c>
      <c r="N39" s="167"/>
      <c r="O39" s="167"/>
      <c r="P39" s="163"/>
      <c r="Q39" s="163"/>
      <c r="R39" s="163"/>
      <c r="S39" s="163"/>
      <c r="T39" s="163"/>
      <c r="U39" s="163"/>
      <c r="V39" s="163"/>
      <c r="W39" s="164"/>
      <c r="X39" s="166"/>
      <c r="Y39" s="166"/>
      <c r="Z39" s="6"/>
      <c r="AA39" s="6"/>
      <c r="AB39" s="6"/>
      <c r="AC39" s="6"/>
      <c r="AD39" s="6"/>
      <c r="AE39" s="6"/>
      <c r="AF39" s="6"/>
      <c r="AG39" s="6"/>
    </row>
    <row r="40">
      <c r="A40" s="4"/>
      <c r="B40" s="168" t="s">
        <v>36</v>
      </c>
      <c r="C40" s="169"/>
      <c r="D40" s="170" t="s">
        <v>37</v>
      </c>
      <c r="E40" s="170" t="s">
        <v>37</v>
      </c>
      <c r="F40" s="171" t="s">
        <v>38</v>
      </c>
      <c r="G40" s="172" t="s">
        <v>58</v>
      </c>
      <c r="H40" s="172" t="s">
        <v>58</v>
      </c>
      <c r="I40" s="172" t="s">
        <v>58</v>
      </c>
      <c r="J40" s="172" t="s">
        <v>37</v>
      </c>
      <c r="K40" s="103" t="s">
        <v>37</v>
      </c>
      <c r="L40" s="103" t="s">
        <v>37</v>
      </c>
      <c r="M40" s="103" t="s">
        <v>37</v>
      </c>
      <c r="N40" s="173"/>
      <c r="O40" s="173"/>
      <c r="P40" s="174"/>
      <c r="Q40" s="174"/>
      <c r="R40" s="174"/>
      <c r="S40" s="174"/>
      <c r="T40" s="174"/>
      <c r="U40" s="174"/>
      <c r="V40" s="174"/>
      <c r="W40" s="175"/>
      <c r="X40" s="176"/>
      <c r="Y40" s="176"/>
      <c r="Z40" s="6"/>
      <c r="AA40" s="6"/>
      <c r="AB40" s="6"/>
      <c r="AC40" s="6"/>
      <c r="AD40" s="6"/>
      <c r="AE40" s="6"/>
      <c r="AF40" s="6"/>
      <c r="AG40" s="6"/>
    </row>
    <row r="41">
      <c r="A41" s="4"/>
      <c r="B41" s="160" t="s">
        <v>40</v>
      </c>
      <c r="C41" s="177"/>
      <c r="D41" s="178"/>
      <c r="E41" s="179"/>
      <c r="F41" s="179"/>
      <c r="G41" s="179"/>
      <c r="H41" s="179"/>
      <c r="I41" s="180"/>
      <c r="J41" s="179"/>
      <c r="K41" s="179"/>
      <c r="L41" s="179"/>
      <c r="M41" s="179"/>
      <c r="N41" s="179"/>
      <c r="O41" s="179"/>
      <c r="P41" s="181"/>
      <c r="Q41" s="181"/>
      <c r="R41" s="181"/>
      <c r="S41" s="181"/>
      <c r="T41" s="181"/>
      <c r="U41" s="181"/>
      <c r="V41" s="181"/>
      <c r="W41" s="182"/>
      <c r="X41" s="183"/>
      <c r="Y41" s="183"/>
      <c r="Z41" s="6"/>
      <c r="AA41" s="6"/>
      <c r="AB41" s="6"/>
      <c r="AC41" s="6"/>
      <c r="AD41" s="6"/>
      <c r="AE41" s="6"/>
      <c r="AF41" s="6"/>
      <c r="AG41" s="6"/>
    </row>
    <row r="42">
      <c r="A42" s="4"/>
      <c r="B42" s="110" t="s">
        <v>59</v>
      </c>
      <c r="C42" s="184">
        <v>920000.0</v>
      </c>
      <c r="D42" s="185">
        <v>40000.0</v>
      </c>
      <c r="E42" s="186">
        <v>102000.0</v>
      </c>
      <c r="F42" s="186">
        <v>25000.0</v>
      </c>
      <c r="G42" s="186">
        <v>100000.0</v>
      </c>
      <c r="H42" s="186">
        <v>100000.0</v>
      </c>
      <c r="I42" s="113">
        <v>200000.0</v>
      </c>
      <c r="J42" s="186"/>
      <c r="K42" s="186">
        <v>80000.0</v>
      </c>
      <c r="L42" s="187">
        <v>150000.0</v>
      </c>
      <c r="M42" s="187">
        <v>200000.0</v>
      </c>
      <c r="N42" s="188"/>
      <c r="O42" s="189"/>
      <c r="P42" s="190"/>
      <c r="Q42" s="190"/>
      <c r="R42" s="190"/>
      <c r="S42" s="190"/>
      <c r="T42" s="190"/>
      <c r="U42" s="190"/>
      <c r="V42" s="190"/>
      <c r="W42" s="191"/>
      <c r="X42" s="192">
        <f t="shared" ref="X42:X52" si="9">SUM(D42:U42)</f>
        <v>997000</v>
      </c>
      <c r="Y42" s="192">
        <f t="shared" ref="Y42:Y52" si="10">C42-X42</f>
        <v>-77000</v>
      </c>
      <c r="Z42" s="6"/>
      <c r="AA42" s="6"/>
      <c r="AB42" s="6"/>
      <c r="AC42" s="6"/>
      <c r="AD42" s="6"/>
      <c r="AE42" s="6"/>
      <c r="AF42" s="6"/>
      <c r="AG42" s="6"/>
    </row>
    <row r="43">
      <c r="A43" s="4"/>
      <c r="B43" s="118" t="s">
        <v>60</v>
      </c>
      <c r="C43" s="193">
        <v>0.0</v>
      </c>
      <c r="D43" s="194"/>
      <c r="E43" s="195"/>
      <c r="F43" s="195"/>
      <c r="G43" s="195"/>
      <c r="H43" s="196"/>
      <c r="I43" s="115"/>
      <c r="J43" s="196"/>
      <c r="K43" s="196"/>
      <c r="L43" s="196"/>
      <c r="M43" s="196"/>
      <c r="N43" s="197"/>
      <c r="O43" s="198"/>
      <c r="P43" s="196"/>
      <c r="Q43" s="196"/>
      <c r="R43" s="196"/>
      <c r="S43" s="196"/>
      <c r="T43" s="196"/>
      <c r="U43" s="196"/>
      <c r="V43" s="196"/>
      <c r="W43" s="199"/>
      <c r="X43" s="200">
        <f t="shared" si="9"/>
        <v>0</v>
      </c>
      <c r="Y43" s="200">
        <f t="shared" si="10"/>
        <v>0</v>
      </c>
      <c r="Z43" s="6"/>
      <c r="AA43" s="6"/>
      <c r="AB43" s="6"/>
      <c r="AC43" s="6"/>
      <c r="AD43" s="6"/>
      <c r="AE43" s="6"/>
      <c r="AF43" s="6"/>
      <c r="AG43" s="6"/>
    </row>
    <row r="44">
      <c r="A44" s="4"/>
      <c r="B44" s="118" t="s">
        <v>61</v>
      </c>
      <c r="C44" s="193">
        <v>0.0</v>
      </c>
      <c r="D44" s="194"/>
      <c r="E44" s="190"/>
      <c r="F44" s="190"/>
      <c r="G44" s="190"/>
      <c r="H44" s="196"/>
      <c r="I44" s="116"/>
      <c r="J44" s="196"/>
      <c r="K44" s="196"/>
      <c r="L44" s="196"/>
      <c r="M44" s="196"/>
      <c r="N44" s="197"/>
      <c r="O44" s="198"/>
      <c r="P44" s="196"/>
      <c r="Q44" s="196"/>
      <c r="R44" s="196"/>
      <c r="S44" s="196"/>
      <c r="T44" s="196"/>
      <c r="U44" s="196"/>
      <c r="V44" s="196"/>
      <c r="W44" s="199"/>
      <c r="X44" s="200">
        <f t="shared" si="9"/>
        <v>0</v>
      </c>
      <c r="Y44" s="200">
        <f t="shared" si="10"/>
        <v>0</v>
      </c>
      <c r="Z44" s="6"/>
      <c r="AA44" s="6"/>
      <c r="AB44" s="6"/>
      <c r="AC44" s="6"/>
      <c r="AD44" s="6"/>
      <c r="AE44" s="6"/>
      <c r="AF44" s="6"/>
      <c r="AG44" s="6"/>
    </row>
    <row r="45">
      <c r="A45" s="4"/>
      <c r="B45" s="118" t="s">
        <v>62</v>
      </c>
      <c r="C45" s="193">
        <v>520000.0</v>
      </c>
      <c r="D45" s="201">
        <v>40000.0</v>
      </c>
      <c r="E45" s="186">
        <v>57700.0</v>
      </c>
      <c r="F45" s="186">
        <v>25000.0</v>
      </c>
      <c r="G45" s="186">
        <v>50000.0</v>
      </c>
      <c r="H45" s="202">
        <v>50000.0</v>
      </c>
      <c r="I45" s="113">
        <v>57700.0</v>
      </c>
      <c r="J45" s="202">
        <v>19600.0</v>
      </c>
      <c r="K45" s="202">
        <v>20000.0</v>
      </c>
      <c r="L45" s="203">
        <v>100000.0</v>
      </c>
      <c r="M45" s="203">
        <v>100000.0</v>
      </c>
      <c r="N45" s="197"/>
      <c r="O45" s="197"/>
      <c r="P45" s="196"/>
      <c r="Q45" s="196"/>
      <c r="R45" s="196"/>
      <c r="S45" s="196"/>
      <c r="T45" s="196"/>
      <c r="U45" s="196"/>
      <c r="V45" s="196"/>
      <c r="W45" s="199"/>
      <c r="X45" s="200">
        <f t="shared" si="9"/>
        <v>520000</v>
      </c>
      <c r="Y45" s="200">
        <f t="shared" si="10"/>
        <v>0</v>
      </c>
      <c r="Z45" s="6"/>
      <c r="AA45" s="6"/>
      <c r="AB45" s="6"/>
      <c r="AC45" s="6"/>
      <c r="AD45" s="6"/>
      <c r="AE45" s="6"/>
      <c r="AF45" s="6"/>
      <c r="AG45" s="6"/>
    </row>
    <row r="46">
      <c r="A46" s="4"/>
      <c r="B46" s="118" t="s">
        <v>63</v>
      </c>
      <c r="C46" s="193">
        <v>190000.0</v>
      </c>
      <c r="D46" s="201">
        <v>40000.0</v>
      </c>
      <c r="E46" s="186">
        <v>47500.0</v>
      </c>
      <c r="F46" s="186"/>
      <c r="G46" s="186">
        <v>30000.0</v>
      </c>
      <c r="H46" s="203">
        <v>30000.0</v>
      </c>
      <c r="I46" s="115"/>
      <c r="J46" s="202">
        <v>42500.0</v>
      </c>
      <c r="K46" s="204"/>
      <c r="L46" s="196"/>
      <c r="M46" s="196"/>
      <c r="N46" s="197"/>
      <c r="O46" s="197"/>
      <c r="P46" s="196"/>
      <c r="Q46" s="196"/>
      <c r="R46" s="196"/>
      <c r="S46" s="196"/>
      <c r="T46" s="196"/>
      <c r="U46" s="196"/>
      <c r="V46" s="196"/>
      <c r="W46" s="199"/>
      <c r="X46" s="200">
        <f t="shared" si="9"/>
        <v>190000</v>
      </c>
      <c r="Y46" s="200">
        <f t="shared" si="10"/>
        <v>0</v>
      </c>
      <c r="Z46" s="6"/>
      <c r="AA46" s="6"/>
      <c r="AB46" s="6"/>
      <c r="AC46" s="6"/>
      <c r="AD46" s="6"/>
      <c r="AE46" s="6"/>
      <c r="AF46" s="6"/>
      <c r="AG46" s="6"/>
    </row>
    <row r="47">
      <c r="A47" s="4"/>
      <c r="B47" s="118" t="s">
        <v>64</v>
      </c>
      <c r="C47" s="193">
        <v>40000.0</v>
      </c>
      <c r="D47" s="201">
        <v>20000.0</v>
      </c>
      <c r="E47" s="186">
        <v>20000.0</v>
      </c>
      <c r="F47" s="190"/>
      <c r="G47" s="190"/>
      <c r="H47" s="196"/>
      <c r="I47" s="115"/>
      <c r="J47" s="204"/>
      <c r="K47" s="196"/>
      <c r="L47" s="196"/>
      <c r="M47" s="196"/>
      <c r="N47" s="197"/>
      <c r="O47" s="197"/>
      <c r="P47" s="196"/>
      <c r="Q47" s="196"/>
      <c r="R47" s="196"/>
      <c r="S47" s="196"/>
      <c r="T47" s="196"/>
      <c r="U47" s="196"/>
      <c r="V47" s="196"/>
      <c r="W47" s="199"/>
      <c r="X47" s="200">
        <f t="shared" si="9"/>
        <v>40000</v>
      </c>
      <c r="Y47" s="200">
        <f t="shared" si="10"/>
        <v>0</v>
      </c>
      <c r="Z47" s="6"/>
      <c r="AA47" s="6"/>
      <c r="AB47" s="6"/>
      <c r="AC47" s="6"/>
      <c r="AD47" s="6"/>
      <c r="AE47" s="6"/>
      <c r="AF47" s="6"/>
      <c r="AG47" s="6"/>
    </row>
    <row r="48">
      <c r="A48" s="4"/>
      <c r="B48" s="118" t="s">
        <v>65</v>
      </c>
      <c r="C48" s="193">
        <v>20000.0</v>
      </c>
      <c r="D48" s="201">
        <v>10000.0</v>
      </c>
      <c r="E48" s="186">
        <v>10000.0</v>
      </c>
      <c r="F48" s="195"/>
      <c r="G48" s="195"/>
      <c r="H48" s="196"/>
      <c r="I48" s="115"/>
      <c r="J48" s="196"/>
      <c r="K48" s="196"/>
      <c r="L48" s="196"/>
      <c r="M48" s="196"/>
      <c r="N48" s="198"/>
      <c r="O48" s="197"/>
      <c r="P48" s="196"/>
      <c r="Q48" s="196"/>
      <c r="R48" s="196"/>
      <c r="S48" s="196"/>
      <c r="T48" s="196"/>
      <c r="U48" s="196"/>
      <c r="V48" s="196"/>
      <c r="W48" s="199"/>
      <c r="X48" s="200">
        <f t="shared" si="9"/>
        <v>20000</v>
      </c>
      <c r="Y48" s="200">
        <f t="shared" si="10"/>
        <v>0</v>
      </c>
      <c r="Z48" s="6"/>
      <c r="AA48" s="6"/>
      <c r="AB48" s="6"/>
      <c r="AC48" s="6"/>
      <c r="AD48" s="6"/>
      <c r="AE48" s="6"/>
      <c r="AF48" s="6"/>
      <c r="AG48" s="6"/>
    </row>
    <row r="49">
      <c r="A49" s="4"/>
      <c r="B49" s="132" t="s">
        <v>66</v>
      </c>
      <c r="C49" s="205">
        <v>10000.0</v>
      </c>
      <c r="D49" s="201">
        <v>5000.0</v>
      </c>
      <c r="E49" s="186">
        <v>5000.0</v>
      </c>
      <c r="F49" s="195"/>
      <c r="G49" s="195"/>
      <c r="H49" s="196"/>
      <c r="I49" s="115"/>
      <c r="J49" s="196"/>
      <c r="K49" s="196"/>
      <c r="L49" s="196"/>
      <c r="M49" s="196"/>
      <c r="N49" s="198"/>
      <c r="O49" s="197"/>
      <c r="P49" s="196"/>
      <c r="Q49" s="196"/>
      <c r="R49" s="196"/>
      <c r="S49" s="196"/>
      <c r="T49" s="196"/>
      <c r="U49" s="196"/>
      <c r="V49" s="196"/>
      <c r="W49" s="199"/>
      <c r="X49" s="200">
        <f t="shared" si="9"/>
        <v>10000</v>
      </c>
      <c r="Y49" s="200">
        <f t="shared" si="10"/>
        <v>0</v>
      </c>
      <c r="Z49" s="6"/>
      <c r="AA49" s="6"/>
      <c r="AB49" s="6"/>
      <c r="AC49" s="6"/>
      <c r="AD49" s="6"/>
      <c r="AE49" s="6"/>
      <c r="AF49" s="6"/>
      <c r="AG49" s="6"/>
    </row>
    <row r="50">
      <c r="A50" s="4"/>
      <c r="B50" s="132" t="s">
        <v>67</v>
      </c>
      <c r="C50" s="205">
        <v>100000.0</v>
      </c>
      <c r="D50" s="206">
        <v>50000.0</v>
      </c>
      <c r="E50" s="187">
        <v>50000.0</v>
      </c>
      <c r="F50" s="190"/>
      <c r="G50" s="190"/>
      <c r="H50" s="196"/>
      <c r="I50" s="116"/>
      <c r="J50" s="204"/>
      <c r="K50" s="196"/>
      <c r="L50" s="196"/>
      <c r="M50" s="196"/>
      <c r="N50" s="197"/>
      <c r="O50" s="197"/>
      <c r="P50" s="196"/>
      <c r="Q50" s="196"/>
      <c r="R50" s="196"/>
      <c r="S50" s="196"/>
      <c r="T50" s="196"/>
      <c r="U50" s="196"/>
      <c r="V50" s="196"/>
      <c r="W50" s="199"/>
      <c r="X50" s="200">
        <f t="shared" si="9"/>
        <v>100000</v>
      </c>
      <c r="Y50" s="200">
        <f t="shared" si="10"/>
        <v>0</v>
      </c>
      <c r="Z50" s="6"/>
      <c r="AA50" s="6"/>
      <c r="AB50" s="6"/>
      <c r="AC50" s="6"/>
      <c r="AD50" s="6"/>
      <c r="AE50" s="6"/>
      <c r="AF50" s="6"/>
      <c r="AG50" s="6"/>
    </row>
    <row r="51">
      <c r="A51" s="4"/>
      <c r="B51" s="207" t="s">
        <v>68</v>
      </c>
      <c r="C51" s="205">
        <v>200000.0</v>
      </c>
      <c r="D51" s="206">
        <v>40000.0</v>
      </c>
      <c r="E51" s="187">
        <v>100000.0</v>
      </c>
      <c r="F51" s="190"/>
      <c r="G51" s="187">
        <v>30000.0</v>
      </c>
      <c r="H51" s="203"/>
      <c r="I51" s="116"/>
      <c r="J51" s="196"/>
      <c r="K51" s="196"/>
      <c r="L51" s="196"/>
      <c r="M51" s="203">
        <v>30000.0</v>
      </c>
      <c r="N51" s="196"/>
      <c r="O51" s="196"/>
      <c r="P51" s="196"/>
      <c r="Q51" s="196"/>
      <c r="R51" s="196"/>
      <c r="S51" s="196"/>
      <c r="T51" s="196"/>
      <c r="U51" s="196"/>
      <c r="V51" s="196"/>
      <c r="W51" s="199"/>
      <c r="X51" s="200">
        <f t="shared" si="9"/>
        <v>200000</v>
      </c>
      <c r="Y51" s="200">
        <f t="shared" si="10"/>
        <v>0</v>
      </c>
      <c r="Z51" s="6"/>
      <c r="AA51" s="6"/>
      <c r="AB51" s="6"/>
      <c r="AC51" s="6"/>
      <c r="AD51" s="6"/>
      <c r="AE51" s="6"/>
      <c r="AF51" s="6"/>
      <c r="AG51" s="6"/>
    </row>
    <row r="52">
      <c r="A52" s="4"/>
      <c r="B52" s="132"/>
      <c r="C52" s="208"/>
      <c r="D52" s="209"/>
      <c r="E52" s="210"/>
      <c r="F52" s="210"/>
      <c r="G52" s="210"/>
      <c r="H52" s="211"/>
      <c r="I52" s="145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2"/>
      <c r="X52" s="213">
        <f t="shared" si="9"/>
        <v>0</v>
      </c>
      <c r="Y52" s="200">
        <f t="shared" si="10"/>
        <v>0</v>
      </c>
      <c r="Z52" s="6"/>
      <c r="AA52" s="6"/>
      <c r="AB52" s="6"/>
      <c r="AC52" s="6"/>
      <c r="AD52" s="6"/>
      <c r="AE52" s="6"/>
      <c r="AF52" s="6"/>
      <c r="AG52" s="6"/>
    </row>
    <row r="53">
      <c r="A53" s="4"/>
      <c r="B53" s="214" t="s">
        <v>69</v>
      </c>
      <c r="C53" s="215">
        <f t="shared" ref="C53:M53" si="11">SUM(C42:C52)</f>
        <v>2000000</v>
      </c>
      <c r="D53" s="216">
        <f t="shared" si="11"/>
        <v>245000</v>
      </c>
      <c r="E53" s="216">
        <f t="shared" si="11"/>
        <v>392200</v>
      </c>
      <c r="F53" s="216">
        <f t="shared" si="11"/>
        <v>50000</v>
      </c>
      <c r="G53" s="216">
        <f t="shared" si="11"/>
        <v>210000</v>
      </c>
      <c r="H53" s="216">
        <f t="shared" si="11"/>
        <v>180000</v>
      </c>
      <c r="I53" s="81">
        <f t="shared" si="11"/>
        <v>257700</v>
      </c>
      <c r="J53" s="216">
        <f t="shared" si="11"/>
        <v>62100</v>
      </c>
      <c r="K53" s="216">
        <f t="shared" si="11"/>
        <v>100000</v>
      </c>
      <c r="L53" s="217">
        <f t="shared" si="11"/>
        <v>250000</v>
      </c>
      <c r="M53" s="217">
        <f t="shared" si="11"/>
        <v>330000</v>
      </c>
      <c r="N53" s="215"/>
      <c r="O53" s="218"/>
      <c r="P53" s="218"/>
      <c r="Q53" s="218"/>
      <c r="R53" s="218"/>
      <c r="S53" s="218"/>
      <c r="T53" s="218"/>
      <c r="U53" s="218"/>
      <c r="V53" s="218"/>
      <c r="W53" s="218"/>
      <c r="X53" s="219">
        <f>SUM(D53:R53)</f>
        <v>2077000</v>
      </c>
      <c r="Y53" s="220">
        <f>SUM(Y42:Y51)</f>
        <v>-77000</v>
      </c>
      <c r="Z53" s="6"/>
      <c r="AA53" s="6"/>
      <c r="AB53" s="6"/>
      <c r="AC53" s="6"/>
      <c r="AD53" s="6"/>
      <c r="AE53" s="6"/>
      <c r="AF53" s="6"/>
      <c r="AG53" s="6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6"/>
      <c r="AA54" s="6"/>
      <c r="AB54" s="6"/>
      <c r="AC54" s="6"/>
      <c r="AD54" s="6"/>
      <c r="AE54" s="6"/>
      <c r="AF54" s="6"/>
      <c r="AG54" s="6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6"/>
      <c r="AA55" s="6"/>
      <c r="AB55" s="6"/>
      <c r="AC55" s="6"/>
      <c r="AD55" s="6"/>
      <c r="AE55" s="6"/>
      <c r="AF55" s="6"/>
      <c r="AG55" s="6"/>
    </row>
    <row r="56">
      <c r="A56" s="221">
        <v>3.0</v>
      </c>
      <c r="B56" s="222" t="s">
        <v>70</v>
      </c>
      <c r="C56" s="223"/>
      <c r="D56" s="223"/>
      <c r="E56" s="223"/>
      <c r="F56" s="223"/>
      <c r="G56" s="223"/>
      <c r="H56" s="223"/>
      <c r="I56" s="223"/>
      <c r="J56" s="223"/>
      <c r="K56" s="223"/>
      <c r="L56" s="223"/>
      <c r="M56" s="223"/>
      <c r="N56" s="223"/>
      <c r="O56" s="223"/>
      <c r="P56" s="223"/>
      <c r="Q56" s="223"/>
      <c r="R56" s="223"/>
      <c r="S56" s="223"/>
      <c r="T56" s="223"/>
      <c r="U56" s="223"/>
      <c r="V56" s="223"/>
      <c r="W56" s="223"/>
      <c r="X56" s="223"/>
      <c r="Y56" s="224"/>
      <c r="Z56" s="6"/>
      <c r="AA56" s="6"/>
      <c r="AB56" s="6"/>
      <c r="AC56" s="6"/>
      <c r="AD56" s="6"/>
      <c r="AE56" s="6"/>
      <c r="AF56" s="6"/>
      <c r="AG56" s="6"/>
    </row>
    <row r="57">
      <c r="A57" s="4"/>
      <c r="B57" s="225"/>
      <c r="C57" s="226" t="s">
        <v>18</v>
      </c>
      <c r="D57" s="88" t="s">
        <v>19</v>
      </c>
      <c r="E57" s="88" t="s">
        <v>20</v>
      </c>
      <c r="F57" s="88"/>
      <c r="G57" s="88" t="s">
        <v>22</v>
      </c>
      <c r="H57" s="88" t="s">
        <v>23</v>
      </c>
      <c r="I57" s="88" t="s">
        <v>71</v>
      </c>
      <c r="J57" s="88"/>
      <c r="K57" s="88" t="s">
        <v>25</v>
      </c>
      <c r="L57" s="88" t="s">
        <v>26</v>
      </c>
      <c r="M57" s="88" t="s">
        <v>27</v>
      </c>
      <c r="N57" s="227"/>
      <c r="O57" s="227"/>
      <c r="P57" s="228"/>
      <c r="Q57" s="228"/>
      <c r="R57" s="228"/>
      <c r="S57" s="228"/>
      <c r="T57" s="228"/>
      <c r="U57" s="228"/>
      <c r="V57" s="228"/>
      <c r="W57" s="228"/>
      <c r="X57" s="90" t="s">
        <v>29</v>
      </c>
      <c r="Y57" s="91" t="s">
        <v>2</v>
      </c>
      <c r="Z57" s="92"/>
      <c r="AA57" s="6"/>
      <c r="AB57" s="6"/>
      <c r="AC57" s="6"/>
      <c r="AD57" s="6"/>
      <c r="AE57" s="6"/>
      <c r="AF57" s="6"/>
      <c r="AG57" s="6"/>
    </row>
    <row r="58">
      <c r="A58" s="4"/>
      <c r="B58" s="229"/>
      <c r="C58" s="230"/>
      <c r="D58" s="95" t="s">
        <v>30</v>
      </c>
      <c r="E58" s="95" t="s">
        <v>30</v>
      </c>
      <c r="F58" s="95"/>
      <c r="G58" s="95" t="s">
        <v>30</v>
      </c>
      <c r="H58" s="95" t="s">
        <v>30</v>
      </c>
      <c r="I58" s="95" t="s">
        <v>31</v>
      </c>
      <c r="J58" s="95"/>
      <c r="K58" s="95" t="s">
        <v>32</v>
      </c>
      <c r="L58" s="95" t="s">
        <v>33</v>
      </c>
      <c r="M58" s="95" t="s">
        <v>34</v>
      </c>
      <c r="N58" s="231"/>
      <c r="O58" s="231"/>
      <c r="P58" s="228"/>
      <c r="Q58" s="232"/>
      <c r="R58" s="232"/>
      <c r="S58" s="232"/>
      <c r="T58" s="232"/>
      <c r="U58" s="232"/>
      <c r="V58" s="232"/>
      <c r="W58" s="232"/>
      <c r="X58" s="232"/>
      <c r="Y58" s="232"/>
      <c r="Z58" s="92"/>
      <c r="AA58" s="6"/>
      <c r="AB58" s="6"/>
      <c r="AC58" s="6"/>
      <c r="AD58" s="6"/>
      <c r="AE58" s="6"/>
      <c r="AF58" s="6"/>
      <c r="AG58" s="6"/>
    </row>
    <row r="59">
      <c r="A59" s="4"/>
      <c r="B59" s="233" t="s">
        <v>36</v>
      </c>
      <c r="C59" s="234"/>
      <c r="D59" s="170" t="s">
        <v>37</v>
      </c>
      <c r="E59" s="170" t="s">
        <v>37</v>
      </c>
      <c r="F59" s="5"/>
      <c r="G59" s="103" t="s">
        <v>38</v>
      </c>
      <c r="H59" s="235" t="s">
        <v>38</v>
      </c>
      <c r="I59" s="235" t="s">
        <v>58</v>
      </c>
      <c r="J59" s="99"/>
      <c r="K59" s="235" t="s">
        <v>37</v>
      </c>
      <c r="L59" s="103" t="s">
        <v>38</v>
      </c>
      <c r="M59" s="235" t="s">
        <v>38</v>
      </c>
      <c r="N59" s="99"/>
      <c r="O59" s="99"/>
      <c r="P59" s="102"/>
      <c r="Q59" s="102"/>
      <c r="R59" s="102"/>
      <c r="S59" s="102"/>
      <c r="T59" s="102"/>
      <c r="U59" s="102"/>
      <c r="V59" s="102"/>
      <c r="W59" s="102"/>
      <c r="X59" s="102"/>
      <c r="Y59" s="236"/>
      <c r="Z59" s="92"/>
      <c r="AA59" s="6"/>
      <c r="AB59" s="6"/>
      <c r="AC59" s="6"/>
      <c r="AD59" s="6"/>
      <c r="AE59" s="6"/>
      <c r="AF59" s="6"/>
      <c r="AG59" s="6"/>
    </row>
    <row r="60">
      <c r="A60" s="4"/>
      <c r="B60" s="237" t="s">
        <v>40</v>
      </c>
      <c r="C60" s="108"/>
      <c r="D60" s="238"/>
      <c r="E60" s="238"/>
      <c r="F60" s="238"/>
      <c r="G60" s="238"/>
      <c r="H60" s="239"/>
      <c r="I60" s="240"/>
      <c r="J60" s="239"/>
      <c r="K60" s="239"/>
      <c r="L60" s="241"/>
      <c r="M60" s="108"/>
      <c r="N60" s="108"/>
      <c r="O60" s="108"/>
      <c r="P60" s="107"/>
      <c r="Q60" s="108"/>
      <c r="R60" s="108"/>
      <c r="S60" s="108"/>
      <c r="T60" s="108"/>
      <c r="U60" s="107"/>
      <c r="V60" s="242"/>
      <c r="W60" s="240"/>
      <c r="X60" s="109"/>
      <c r="Y60" s="243"/>
      <c r="Z60" s="92"/>
      <c r="AA60" s="6"/>
      <c r="AB60" s="6"/>
      <c r="AC60" s="6"/>
      <c r="AD60" s="6"/>
      <c r="AE60" s="6"/>
      <c r="AF60" s="6"/>
      <c r="AG60" s="6"/>
    </row>
    <row r="61">
      <c r="A61" s="4"/>
      <c r="B61" s="244" t="s">
        <v>72</v>
      </c>
      <c r="C61" s="245">
        <v>60000.0</v>
      </c>
      <c r="D61" s="112">
        <v>20000.0</v>
      </c>
      <c r="E61" s="113">
        <v>10000.0</v>
      </c>
      <c r="F61" s="113"/>
      <c r="G61" s="113">
        <v>10000.0</v>
      </c>
      <c r="H61" s="113"/>
      <c r="I61" s="113">
        <v>10000.0</v>
      </c>
      <c r="J61" s="113"/>
      <c r="K61" s="113"/>
      <c r="L61" s="113"/>
      <c r="M61" s="113"/>
      <c r="N61" s="116"/>
      <c r="O61" s="116"/>
      <c r="P61" s="116"/>
      <c r="Q61" s="116"/>
      <c r="R61" s="116"/>
      <c r="S61" s="145"/>
      <c r="T61" s="116"/>
      <c r="U61" s="116"/>
      <c r="V61" s="116"/>
      <c r="W61" s="117"/>
      <c r="X61" s="246">
        <f t="shared" ref="X61:X93" si="12">SUM(D61:W61)</f>
        <v>50000</v>
      </c>
      <c r="Y61" s="247">
        <f t="shared" ref="Y61:Y93" si="13">C61-X61</f>
        <v>10000</v>
      </c>
      <c r="Z61" s="92"/>
      <c r="AA61" s="6"/>
      <c r="AB61" s="6"/>
      <c r="AC61" s="6"/>
      <c r="AD61" s="6"/>
      <c r="AE61" s="6"/>
      <c r="AF61" s="6"/>
      <c r="AG61" s="6"/>
    </row>
    <row r="62">
      <c r="A62" s="5"/>
      <c r="B62" s="248" t="s">
        <v>73</v>
      </c>
      <c r="C62" s="121">
        <v>60000.0</v>
      </c>
      <c r="D62" s="249">
        <v>20000.0</v>
      </c>
      <c r="E62" s="113">
        <v>10000.0</v>
      </c>
      <c r="F62" s="113"/>
      <c r="G62" s="113">
        <v>10000.0</v>
      </c>
      <c r="H62" s="113"/>
      <c r="I62" s="113">
        <v>10000.0</v>
      </c>
      <c r="J62" s="113"/>
      <c r="K62" s="113">
        <v>10000.0</v>
      </c>
      <c r="L62" s="113"/>
      <c r="M62" s="113"/>
      <c r="N62" s="123"/>
      <c r="O62" s="123"/>
      <c r="P62" s="123"/>
      <c r="Q62" s="123"/>
      <c r="R62" s="131"/>
      <c r="S62" s="123"/>
      <c r="T62" s="123"/>
      <c r="U62" s="123"/>
      <c r="V62" s="123"/>
      <c r="W62" s="131"/>
      <c r="X62" s="246">
        <f t="shared" si="12"/>
        <v>60000</v>
      </c>
      <c r="Y62" s="250">
        <f t="shared" si="13"/>
        <v>0</v>
      </c>
      <c r="Z62" s="92"/>
      <c r="AA62" s="6"/>
      <c r="AB62" s="6"/>
      <c r="AC62" s="6"/>
      <c r="AD62" s="6"/>
      <c r="AE62" s="6"/>
      <c r="AF62" s="6"/>
      <c r="AG62" s="6"/>
    </row>
    <row r="63">
      <c r="A63" s="4"/>
      <c r="B63" s="251" t="s">
        <v>74</v>
      </c>
      <c r="C63" s="121">
        <v>20000.0</v>
      </c>
      <c r="D63" s="249">
        <v>5000.0</v>
      </c>
      <c r="E63" s="113">
        <v>2500.0</v>
      </c>
      <c r="F63" s="113"/>
      <c r="G63" s="113">
        <v>2500.0</v>
      </c>
      <c r="H63" s="113"/>
      <c r="I63" s="113">
        <v>2500.0</v>
      </c>
      <c r="J63" s="113"/>
      <c r="K63" s="113"/>
      <c r="L63" s="113">
        <v>2500.0</v>
      </c>
      <c r="M63" s="113"/>
      <c r="N63" s="123"/>
      <c r="O63" s="123"/>
      <c r="P63" s="123"/>
      <c r="Q63" s="123"/>
      <c r="R63" s="131"/>
      <c r="S63" s="123"/>
      <c r="T63" s="123"/>
      <c r="U63" s="123"/>
      <c r="V63" s="123"/>
      <c r="W63" s="131"/>
      <c r="X63" s="246">
        <f t="shared" si="12"/>
        <v>15000</v>
      </c>
      <c r="Y63" s="250">
        <f t="shared" si="13"/>
        <v>5000</v>
      </c>
      <c r="Z63" s="92"/>
      <c r="AA63" s="6"/>
      <c r="AB63" s="6"/>
      <c r="AC63" s="6"/>
      <c r="AD63" s="6"/>
      <c r="AE63" s="6"/>
      <c r="AF63" s="6"/>
      <c r="AG63" s="6"/>
    </row>
    <row r="64">
      <c r="A64" s="4"/>
      <c r="B64" s="251" t="s">
        <v>75</v>
      </c>
      <c r="C64" s="121">
        <v>30000.0</v>
      </c>
      <c r="D64" s="249">
        <v>5000.0</v>
      </c>
      <c r="E64" s="113">
        <v>2500.0</v>
      </c>
      <c r="F64" s="113"/>
      <c r="G64" s="113">
        <v>2500.0</v>
      </c>
      <c r="H64" s="113"/>
      <c r="I64" s="113">
        <v>2500.0</v>
      </c>
      <c r="J64" s="113"/>
      <c r="K64" s="113">
        <v>2500.0</v>
      </c>
      <c r="L64" s="113">
        <v>2500.0</v>
      </c>
      <c r="M64" s="113">
        <v>2500.0</v>
      </c>
      <c r="N64" s="123"/>
      <c r="O64" s="123"/>
      <c r="P64" s="123"/>
      <c r="Q64" s="123"/>
      <c r="R64" s="123"/>
      <c r="S64" s="123"/>
      <c r="T64" s="123"/>
      <c r="U64" s="123"/>
      <c r="V64" s="123"/>
      <c r="W64" s="131"/>
      <c r="X64" s="246">
        <f t="shared" si="12"/>
        <v>20000</v>
      </c>
      <c r="Y64" s="250">
        <f t="shared" si="13"/>
        <v>10000</v>
      </c>
      <c r="Z64" s="92"/>
      <c r="AA64" s="6"/>
      <c r="AB64" s="6"/>
      <c r="AC64" s="6"/>
      <c r="AD64" s="6"/>
      <c r="AE64" s="6"/>
      <c r="AF64" s="6"/>
      <c r="AG64" s="6"/>
    </row>
    <row r="65">
      <c r="A65" s="252"/>
      <c r="B65" s="253" t="s">
        <v>76</v>
      </c>
      <c r="C65" s="254">
        <v>110000.0</v>
      </c>
      <c r="D65" s="249">
        <v>20000.0</v>
      </c>
      <c r="E65" s="113">
        <v>10000.0</v>
      </c>
      <c r="F65" s="113"/>
      <c r="G65" s="113">
        <v>10000.0</v>
      </c>
      <c r="H65" s="113">
        <v>5000.0</v>
      </c>
      <c r="I65" s="113">
        <v>10000.0</v>
      </c>
      <c r="J65" s="113"/>
      <c r="K65" s="113">
        <v>10000.0</v>
      </c>
      <c r="L65" s="113">
        <v>10000.0</v>
      </c>
      <c r="M65" s="113">
        <v>10000.0</v>
      </c>
      <c r="N65" s="255"/>
      <c r="O65" s="256"/>
      <c r="P65" s="256"/>
      <c r="Q65" s="256"/>
      <c r="R65" s="256"/>
      <c r="S65" s="256"/>
      <c r="T65" s="256"/>
      <c r="U65" s="256"/>
      <c r="V65" s="256"/>
      <c r="W65" s="257"/>
      <c r="X65" s="258">
        <f t="shared" si="12"/>
        <v>85000</v>
      </c>
      <c r="Y65" s="259">
        <f t="shared" si="13"/>
        <v>25000</v>
      </c>
      <c r="Z65" s="92"/>
      <c r="AA65" s="6"/>
      <c r="AB65" s="6"/>
      <c r="AC65" s="6"/>
      <c r="AD65" s="6"/>
      <c r="AE65" s="6"/>
      <c r="AF65" s="6"/>
      <c r="AG65" s="6"/>
    </row>
    <row r="66">
      <c r="A66" s="252"/>
      <c r="B66" s="253" t="s">
        <v>77</v>
      </c>
      <c r="C66" s="254">
        <v>100000.0</v>
      </c>
      <c r="D66" s="249">
        <v>20000.0</v>
      </c>
      <c r="E66" s="113">
        <v>10000.0</v>
      </c>
      <c r="F66" s="113"/>
      <c r="G66" s="113">
        <v>10000.0</v>
      </c>
      <c r="H66" s="113">
        <v>5000.0</v>
      </c>
      <c r="I66" s="113">
        <v>10000.0</v>
      </c>
      <c r="J66" s="113"/>
      <c r="K66" s="113">
        <v>10000.0</v>
      </c>
      <c r="L66" s="113">
        <v>10000.0</v>
      </c>
      <c r="M66" s="113">
        <v>5000.0</v>
      </c>
      <c r="N66" s="256"/>
      <c r="O66" s="255"/>
      <c r="P66" s="256"/>
      <c r="Q66" s="256"/>
      <c r="R66" s="256"/>
      <c r="S66" s="256"/>
      <c r="T66" s="256"/>
      <c r="U66" s="256"/>
      <c r="V66" s="256"/>
      <c r="W66" s="257"/>
      <c r="X66" s="258">
        <f t="shared" si="12"/>
        <v>80000</v>
      </c>
      <c r="Y66" s="259">
        <f t="shared" si="13"/>
        <v>20000</v>
      </c>
      <c r="Z66" s="92"/>
      <c r="AA66" s="6"/>
      <c r="AB66" s="6"/>
      <c r="AC66" s="6"/>
      <c r="AD66" s="6"/>
      <c r="AE66" s="6"/>
      <c r="AF66" s="6"/>
      <c r="AG66" s="6"/>
    </row>
    <row r="67">
      <c r="A67" s="5"/>
      <c r="B67" s="253" t="s">
        <v>78</v>
      </c>
      <c r="C67" s="254">
        <v>35000.0</v>
      </c>
      <c r="D67" s="249">
        <v>10000.0</v>
      </c>
      <c r="E67" s="113">
        <v>5000.0</v>
      </c>
      <c r="F67" s="113"/>
      <c r="G67" s="113">
        <v>5000.0</v>
      </c>
      <c r="H67" s="113">
        <v>5000.0</v>
      </c>
      <c r="I67" s="113">
        <v>2500.0</v>
      </c>
      <c r="J67" s="113"/>
      <c r="K67" s="113">
        <v>2500.0</v>
      </c>
      <c r="L67" s="113">
        <v>2500.0</v>
      </c>
      <c r="M67" s="113">
        <v>2500.0</v>
      </c>
      <c r="N67" s="256"/>
      <c r="O67" s="256"/>
      <c r="P67" s="256"/>
      <c r="Q67" s="256"/>
      <c r="R67" s="256"/>
      <c r="S67" s="256"/>
      <c r="T67" s="256"/>
      <c r="U67" s="256"/>
      <c r="V67" s="256"/>
      <c r="W67" s="257"/>
      <c r="X67" s="258">
        <f t="shared" si="12"/>
        <v>35000</v>
      </c>
      <c r="Y67" s="260">
        <f t="shared" si="13"/>
        <v>0</v>
      </c>
      <c r="Z67" s="92"/>
      <c r="AA67" s="6"/>
      <c r="AB67" s="6"/>
      <c r="AC67" s="6"/>
      <c r="AD67" s="6"/>
      <c r="AE67" s="6"/>
      <c r="AF67" s="6"/>
      <c r="AG67" s="6"/>
    </row>
    <row r="68">
      <c r="A68" s="5"/>
      <c r="B68" s="253" t="s">
        <v>79</v>
      </c>
      <c r="C68" s="254">
        <v>35000.0</v>
      </c>
      <c r="D68" s="249">
        <v>10000.0</v>
      </c>
      <c r="E68" s="113">
        <v>5000.0</v>
      </c>
      <c r="F68" s="113"/>
      <c r="G68" s="113">
        <v>5000.0</v>
      </c>
      <c r="H68" s="113">
        <v>5000.0</v>
      </c>
      <c r="I68" s="113">
        <v>2500.0</v>
      </c>
      <c r="J68" s="113"/>
      <c r="K68" s="113">
        <v>2500.0</v>
      </c>
      <c r="L68" s="113">
        <v>2500.0</v>
      </c>
      <c r="M68" s="113">
        <v>2500.0</v>
      </c>
      <c r="N68" s="256"/>
      <c r="O68" s="255"/>
      <c r="P68" s="256"/>
      <c r="Q68" s="256"/>
      <c r="R68" s="256"/>
      <c r="S68" s="256"/>
      <c r="T68" s="256"/>
      <c r="U68" s="256"/>
      <c r="V68" s="256"/>
      <c r="W68" s="257"/>
      <c r="X68" s="258">
        <f t="shared" si="12"/>
        <v>35000</v>
      </c>
      <c r="Y68" s="260">
        <f t="shared" si="13"/>
        <v>0</v>
      </c>
      <c r="Z68" s="92"/>
      <c r="AA68" s="6"/>
      <c r="AB68" s="6"/>
      <c r="AC68" s="6"/>
      <c r="AD68" s="6"/>
      <c r="AE68" s="6"/>
      <c r="AF68" s="6"/>
      <c r="AG68" s="6"/>
    </row>
    <row r="69">
      <c r="A69" s="5"/>
      <c r="B69" s="253" t="s">
        <v>80</v>
      </c>
      <c r="C69" s="254">
        <v>35000.0</v>
      </c>
      <c r="D69" s="249">
        <v>10000.0</v>
      </c>
      <c r="E69" s="113">
        <v>5000.0</v>
      </c>
      <c r="F69" s="113"/>
      <c r="G69" s="113">
        <v>5000.0</v>
      </c>
      <c r="H69" s="113">
        <v>5000.0</v>
      </c>
      <c r="I69" s="113">
        <v>2500.0</v>
      </c>
      <c r="J69" s="113"/>
      <c r="K69" s="113">
        <v>2500.0</v>
      </c>
      <c r="L69" s="113">
        <v>2500.0</v>
      </c>
      <c r="M69" s="113">
        <v>2500.0</v>
      </c>
      <c r="N69" s="256"/>
      <c r="O69" s="255"/>
      <c r="P69" s="256"/>
      <c r="Q69" s="256"/>
      <c r="R69" s="256"/>
      <c r="S69" s="256"/>
      <c r="T69" s="256"/>
      <c r="U69" s="256"/>
      <c r="V69" s="256"/>
      <c r="W69" s="257"/>
      <c r="X69" s="258">
        <f t="shared" si="12"/>
        <v>35000</v>
      </c>
      <c r="Y69" s="260">
        <f t="shared" si="13"/>
        <v>0</v>
      </c>
      <c r="Z69" s="92"/>
      <c r="AA69" s="6"/>
      <c r="AB69" s="6"/>
      <c r="AC69" s="6"/>
      <c r="AD69" s="6"/>
      <c r="AE69" s="6"/>
      <c r="AF69" s="6"/>
      <c r="AG69" s="6"/>
    </row>
    <row r="70">
      <c r="A70" s="5"/>
      <c r="B70" s="253" t="s">
        <v>81</v>
      </c>
      <c r="C70" s="254">
        <v>35000.0</v>
      </c>
      <c r="D70" s="249">
        <v>10000.0</v>
      </c>
      <c r="E70" s="113">
        <v>5000.0</v>
      </c>
      <c r="F70" s="113"/>
      <c r="G70" s="113">
        <v>5000.0</v>
      </c>
      <c r="H70" s="113">
        <v>5000.0</v>
      </c>
      <c r="I70" s="113">
        <v>2500.0</v>
      </c>
      <c r="J70" s="113"/>
      <c r="K70" s="113">
        <v>2500.0</v>
      </c>
      <c r="L70" s="113">
        <v>2500.0</v>
      </c>
      <c r="M70" s="113">
        <v>2500.0</v>
      </c>
      <c r="N70" s="256"/>
      <c r="O70" s="255"/>
      <c r="P70" s="256"/>
      <c r="Q70" s="256"/>
      <c r="R70" s="256"/>
      <c r="S70" s="256"/>
      <c r="T70" s="256"/>
      <c r="U70" s="256"/>
      <c r="V70" s="256"/>
      <c r="W70" s="257"/>
      <c r="X70" s="258">
        <f t="shared" si="12"/>
        <v>35000</v>
      </c>
      <c r="Y70" s="260">
        <f t="shared" si="13"/>
        <v>0</v>
      </c>
      <c r="Z70" s="92"/>
      <c r="AA70" s="6"/>
      <c r="AB70" s="6"/>
      <c r="AC70" s="6"/>
      <c r="AD70" s="6"/>
      <c r="AE70" s="6"/>
      <c r="AF70" s="6"/>
      <c r="AG70" s="6"/>
    </row>
    <row r="71">
      <c r="A71" s="5"/>
      <c r="B71" s="253" t="s">
        <v>82</v>
      </c>
      <c r="C71" s="254">
        <v>35000.0</v>
      </c>
      <c r="D71" s="249">
        <v>10000.0</v>
      </c>
      <c r="E71" s="113">
        <v>5000.0</v>
      </c>
      <c r="F71" s="113"/>
      <c r="G71" s="113">
        <v>5000.0</v>
      </c>
      <c r="H71" s="113">
        <v>5000.0</v>
      </c>
      <c r="I71" s="113">
        <v>2500.0</v>
      </c>
      <c r="J71" s="113"/>
      <c r="K71" s="113">
        <v>2500.0</v>
      </c>
      <c r="L71" s="113">
        <v>2500.0</v>
      </c>
      <c r="M71" s="113">
        <v>2500.0</v>
      </c>
      <c r="N71" s="256"/>
      <c r="O71" s="255"/>
      <c r="P71" s="256"/>
      <c r="Q71" s="256"/>
      <c r="R71" s="256"/>
      <c r="S71" s="256"/>
      <c r="T71" s="256"/>
      <c r="U71" s="256"/>
      <c r="V71" s="256"/>
      <c r="W71" s="257"/>
      <c r="X71" s="258">
        <f t="shared" si="12"/>
        <v>35000</v>
      </c>
      <c r="Y71" s="260">
        <f t="shared" si="13"/>
        <v>0</v>
      </c>
      <c r="Z71" s="92"/>
      <c r="AA71" s="6"/>
      <c r="AB71" s="6"/>
      <c r="AC71" s="6"/>
      <c r="AD71" s="6"/>
      <c r="AE71" s="6"/>
      <c r="AF71" s="6"/>
      <c r="AG71" s="6"/>
    </row>
    <row r="72">
      <c r="A72" s="5"/>
      <c r="B72" s="253" t="s">
        <v>83</v>
      </c>
      <c r="C72" s="254">
        <v>35000.0</v>
      </c>
      <c r="D72" s="249">
        <v>10000.0</v>
      </c>
      <c r="E72" s="113">
        <v>5000.0</v>
      </c>
      <c r="F72" s="113"/>
      <c r="G72" s="113">
        <v>5000.0</v>
      </c>
      <c r="H72" s="113">
        <v>5000.0</v>
      </c>
      <c r="I72" s="113">
        <v>2500.0</v>
      </c>
      <c r="J72" s="113"/>
      <c r="K72" s="113">
        <v>2500.0</v>
      </c>
      <c r="L72" s="113">
        <v>2500.0</v>
      </c>
      <c r="M72" s="113">
        <v>2500.0</v>
      </c>
      <c r="N72" s="256"/>
      <c r="O72" s="255"/>
      <c r="P72" s="256"/>
      <c r="Q72" s="256"/>
      <c r="R72" s="256"/>
      <c r="S72" s="256"/>
      <c r="T72" s="256"/>
      <c r="U72" s="256"/>
      <c r="V72" s="256"/>
      <c r="W72" s="257"/>
      <c r="X72" s="258">
        <f t="shared" si="12"/>
        <v>35000</v>
      </c>
      <c r="Y72" s="260">
        <f t="shared" si="13"/>
        <v>0</v>
      </c>
      <c r="Z72" s="92"/>
      <c r="AA72" s="6"/>
      <c r="AB72" s="6"/>
      <c r="AC72" s="6"/>
      <c r="AD72" s="6"/>
      <c r="AE72" s="6"/>
      <c r="AF72" s="6"/>
      <c r="AG72" s="6"/>
    </row>
    <row r="73">
      <c r="A73" s="5"/>
      <c r="B73" s="261" t="s">
        <v>84</v>
      </c>
      <c r="C73" s="262">
        <v>20000.0</v>
      </c>
      <c r="D73" s="249">
        <v>5000.0</v>
      </c>
      <c r="E73" s="113">
        <v>2500.0</v>
      </c>
      <c r="F73" s="113"/>
      <c r="G73" s="113">
        <v>2500.0</v>
      </c>
      <c r="H73" s="113"/>
      <c r="I73" s="113">
        <v>2500.0</v>
      </c>
      <c r="J73" s="113"/>
      <c r="K73" s="113">
        <v>2500.0</v>
      </c>
      <c r="L73" s="113"/>
      <c r="M73" s="113"/>
      <c r="N73" s="123"/>
      <c r="O73" s="123"/>
      <c r="P73" s="123"/>
      <c r="Q73" s="123"/>
      <c r="R73" s="123"/>
      <c r="S73" s="123"/>
      <c r="T73" s="123"/>
      <c r="U73" s="123"/>
      <c r="V73" s="123"/>
      <c r="W73" s="131"/>
      <c r="X73" s="246">
        <f t="shared" si="12"/>
        <v>15000</v>
      </c>
      <c r="Y73" s="263">
        <f t="shared" si="13"/>
        <v>5000</v>
      </c>
      <c r="Z73" s="92"/>
      <c r="AA73" s="6"/>
      <c r="AB73" s="6"/>
      <c r="AC73" s="6"/>
      <c r="AD73" s="6"/>
      <c r="AE73" s="6"/>
      <c r="AF73" s="6"/>
      <c r="AG73" s="6"/>
    </row>
    <row r="74">
      <c r="A74" s="5"/>
      <c r="B74" s="261" t="s">
        <v>85</v>
      </c>
      <c r="C74" s="262">
        <v>20000.0</v>
      </c>
      <c r="D74" s="249">
        <v>5000.0</v>
      </c>
      <c r="E74" s="113">
        <v>2500.0</v>
      </c>
      <c r="F74" s="113"/>
      <c r="G74" s="113">
        <v>2500.0</v>
      </c>
      <c r="H74" s="113"/>
      <c r="I74" s="113"/>
      <c r="J74" s="113"/>
      <c r="K74" s="113">
        <v>2500.0</v>
      </c>
      <c r="L74" s="113">
        <v>2500.0</v>
      </c>
      <c r="M74" s="113">
        <v>2500.0</v>
      </c>
      <c r="N74" s="123"/>
      <c r="O74" s="133"/>
      <c r="P74" s="123"/>
      <c r="Q74" s="123"/>
      <c r="R74" s="123"/>
      <c r="S74" s="123"/>
      <c r="T74" s="123"/>
      <c r="U74" s="123"/>
      <c r="V74" s="123"/>
      <c r="W74" s="131"/>
      <c r="X74" s="246">
        <f t="shared" si="12"/>
        <v>17500</v>
      </c>
      <c r="Y74" s="263">
        <f t="shared" si="13"/>
        <v>2500</v>
      </c>
      <c r="Z74" s="92"/>
      <c r="AA74" s="6"/>
      <c r="AB74" s="6"/>
      <c r="AC74" s="6"/>
      <c r="AD74" s="6"/>
      <c r="AE74" s="6"/>
      <c r="AF74" s="6"/>
      <c r="AG74" s="6"/>
    </row>
    <row r="75">
      <c r="A75" s="5"/>
      <c r="B75" s="261" t="s">
        <v>86</v>
      </c>
      <c r="C75" s="262">
        <v>36000.0</v>
      </c>
      <c r="D75" s="264">
        <v>10000.0</v>
      </c>
      <c r="E75" s="113">
        <v>5000.0</v>
      </c>
      <c r="F75" s="113"/>
      <c r="G75" s="113">
        <v>3000.0</v>
      </c>
      <c r="H75" s="113"/>
      <c r="I75" s="113">
        <v>6000.0</v>
      </c>
      <c r="J75" s="113"/>
      <c r="K75" s="113">
        <v>5000.0</v>
      </c>
      <c r="L75" s="113"/>
      <c r="M75" s="113">
        <v>5000.0</v>
      </c>
      <c r="N75" s="123"/>
      <c r="O75" s="133"/>
      <c r="P75" s="123"/>
      <c r="Q75" s="123"/>
      <c r="R75" s="123"/>
      <c r="S75" s="123"/>
      <c r="T75" s="123"/>
      <c r="U75" s="123"/>
      <c r="V75" s="123"/>
      <c r="W75" s="131"/>
      <c r="X75" s="246">
        <f t="shared" si="12"/>
        <v>34000</v>
      </c>
      <c r="Y75" s="263">
        <f t="shared" si="13"/>
        <v>2000</v>
      </c>
      <c r="Z75" s="92"/>
      <c r="AA75" s="6"/>
      <c r="AB75" s="6"/>
      <c r="AC75" s="6"/>
      <c r="AD75" s="6"/>
      <c r="AE75" s="6"/>
      <c r="AF75" s="6"/>
      <c r="AG75" s="6"/>
    </row>
    <row r="76">
      <c r="A76" s="5"/>
      <c r="B76" s="261" t="s">
        <v>87</v>
      </c>
      <c r="C76" s="262">
        <v>20000.0</v>
      </c>
      <c r="D76" s="249">
        <v>5000.0</v>
      </c>
      <c r="E76" s="113">
        <v>2500.0</v>
      </c>
      <c r="F76" s="113"/>
      <c r="G76" s="113">
        <v>2500.0</v>
      </c>
      <c r="H76" s="113"/>
      <c r="I76" s="113">
        <v>2500.0</v>
      </c>
      <c r="J76" s="113"/>
      <c r="K76" s="113">
        <v>2500.0</v>
      </c>
      <c r="L76" s="113">
        <v>2500.0</v>
      </c>
      <c r="M76" s="113">
        <v>2500.0</v>
      </c>
      <c r="N76" s="123"/>
      <c r="O76" s="123"/>
      <c r="P76" s="123"/>
      <c r="Q76" s="123"/>
      <c r="R76" s="123"/>
      <c r="S76" s="123"/>
      <c r="T76" s="123"/>
      <c r="U76" s="123"/>
      <c r="V76" s="123"/>
      <c r="W76" s="131"/>
      <c r="X76" s="246">
        <f t="shared" si="12"/>
        <v>20000</v>
      </c>
      <c r="Y76" s="263">
        <f t="shared" si="13"/>
        <v>0</v>
      </c>
      <c r="Z76" s="92"/>
      <c r="AA76" s="6"/>
      <c r="AB76" s="6"/>
      <c r="AC76" s="6"/>
      <c r="AD76" s="6"/>
      <c r="AE76" s="6"/>
      <c r="AF76" s="6"/>
      <c r="AG76" s="6"/>
    </row>
    <row r="77">
      <c r="A77" s="5"/>
      <c r="B77" s="261" t="s">
        <v>88</v>
      </c>
      <c r="C77" s="262">
        <v>20000.0</v>
      </c>
      <c r="D77" s="249">
        <v>5000.0</v>
      </c>
      <c r="E77" s="113">
        <v>2500.0</v>
      </c>
      <c r="F77" s="113"/>
      <c r="G77" s="113">
        <v>2500.0</v>
      </c>
      <c r="H77" s="113"/>
      <c r="I77" s="113">
        <v>2500.0</v>
      </c>
      <c r="J77" s="113"/>
      <c r="K77" s="113">
        <v>2500.0</v>
      </c>
      <c r="L77" s="113">
        <v>2500.0</v>
      </c>
      <c r="M77" s="113">
        <v>2500.0</v>
      </c>
      <c r="N77" s="123"/>
      <c r="O77" s="123"/>
      <c r="P77" s="123"/>
      <c r="Q77" s="123"/>
      <c r="R77" s="123"/>
      <c r="S77" s="123"/>
      <c r="T77" s="123"/>
      <c r="U77" s="123"/>
      <c r="V77" s="123"/>
      <c r="W77" s="131"/>
      <c r="X77" s="246">
        <f t="shared" si="12"/>
        <v>20000</v>
      </c>
      <c r="Y77" s="263">
        <f t="shared" si="13"/>
        <v>0</v>
      </c>
      <c r="Z77" s="92"/>
      <c r="AA77" s="6"/>
      <c r="AB77" s="6"/>
      <c r="AC77" s="6"/>
      <c r="AD77" s="6"/>
      <c r="AE77" s="6"/>
      <c r="AF77" s="6"/>
      <c r="AG77" s="6"/>
    </row>
    <row r="78">
      <c r="A78" s="5"/>
      <c r="B78" s="261" t="s">
        <v>89</v>
      </c>
      <c r="C78" s="262">
        <v>8000.0</v>
      </c>
      <c r="D78" s="249">
        <v>2000.0</v>
      </c>
      <c r="E78" s="113">
        <v>2000.0</v>
      </c>
      <c r="F78" s="113"/>
      <c r="G78" s="113">
        <v>2000.0</v>
      </c>
      <c r="H78" s="113"/>
      <c r="I78" s="113"/>
      <c r="J78" s="113"/>
      <c r="K78" s="113">
        <v>2000.0</v>
      </c>
      <c r="L78" s="113"/>
      <c r="M78" s="113"/>
      <c r="N78" s="123"/>
      <c r="O78" s="123"/>
      <c r="P78" s="123"/>
      <c r="Q78" s="123"/>
      <c r="R78" s="123"/>
      <c r="S78" s="123"/>
      <c r="T78" s="123"/>
      <c r="U78" s="123"/>
      <c r="V78" s="123"/>
      <c r="W78" s="131"/>
      <c r="X78" s="246">
        <f t="shared" si="12"/>
        <v>8000</v>
      </c>
      <c r="Y78" s="263">
        <f t="shared" si="13"/>
        <v>0</v>
      </c>
      <c r="Z78" s="92"/>
      <c r="AA78" s="6"/>
      <c r="AB78" s="6"/>
      <c r="AC78" s="6"/>
      <c r="AD78" s="6"/>
      <c r="AE78" s="6"/>
      <c r="AF78" s="6"/>
      <c r="AG78" s="6"/>
    </row>
    <row r="79">
      <c r="A79" s="5"/>
      <c r="B79" s="261" t="s">
        <v>90</v>
      </c>
      <c r="C79" s="262">
        <v>6000.0</v>
      </c>
      <c r="D79" s="249">
        <v>2000.0</v>
      </c>
      <c r="E79" s="113">
        <v>2000.0</v>
      </c>
      <c r="F79" s="113"/>
      <c r="G79" s="113">
        <v>2000.0</v>
      </c>
      <c r="H79" s="113"/>
      <c r="I79" s="113"/>
      <c r="J79" s="113"/>
      <c r="K79" s="113"/>
      <c r="L79" s="113"/>
      <c r="M79" s="113"/>
      <c r="N79" s="123"/>
      <c r="O79" s="133"/>
      <c r="P79" s="123"/>
      <c r="Q79" s="123"/>
      <c r="R79" s="123"/>
      <c r="S79" s="123"/>
      <c r="T79" s="123"/>
      <c r="U79" s="123"/>
      <c r="V79" s="123"/>
      <c r="W79" s="131"/>
      <c r="X79" s="246">
        <f t="shared" si="12"/>
        <v>6000</v>
      </c>
      <c r="Y79" s="263">
        <f t="shared" si="13"/>
        <v>0</v>
      </c>
      <c r="Z79" s="92"/>
      <c r="AA79" s="6"/>
      <c r="AB79" s="6"/>
      <c r="AC79" s="6"/>
      <c r="AD79" s="6"/>
      <c r="AE79" s="6"/>
      <c r="AF79" s="6"/>
      <c r="AG79" s="6"/>
    </row>
    <row r="80">
      <c r="A80" s="5"/>
      <c r="B80" s="261" t="s">
        <v>91</v>
      </c>
      <c r="C80" s="262">
        <v>10000.0</v>
      </c>
      <c r="D80" s="249">
        <v>2000.0</v>
      </c>
      <c r="E80" s="113">
        <v>2000.0</v>
      </c>
      <c r="F80" s="113"/>
      <c r="G80" s="113">
        <v>2000.0</v>
      </c>
      <c r="H80" s="113"/>
      <c r="I80" s="113">
        <v>2000.0</v>
      </c>
      <c r="J80" s="113"/>
      <c r="K80" s="113"/>
      <c r="L80" s="113"/>
      <c r="M80" s="113"/>
      <c r="N80" s="123"/>
      <c r="O80" s="123"/>
      <c r="P80" s="123"/>
      <c r="Q80" s="123"/>
      <c r="R80" s="123"/>
      <c r="S80" s="123"/>
      <c r="T80" s="123"/>
      <c r="U80" s="123"/>
      <c r="V80" s="123"/>
      <c r="W80" s="131"/>
      <c r="X80" s="246">
        <f t="shared" si="12"/>
        <v>8000</v>
      </c>
      <c r="Y80" s="263">
        <f t="shared" si="13"/>
        <v>2000</v>
      </c>
      <c r="Z80" s="92"/>
      <c r="AA80" s="6"/>
      <c r="AB80" s="6"/>
      <c r="AC80" s="6"/>
      <c r="AD80" s="6"/>
      <c r="AE80" s="6"/>
      <c r="AF80" s="6"/>
      <c r="AG80" s="6"/>
    </row>
    <row r="81">
      <c r="A81" s="5"/>
      <c r="B81" s="261" t="s">
        <v>92</v>
      </c>
      <c r="C81" s="262">
        <v>10000.0</v>
      </c>
      <c r="D81" s="249">
        <v>2000.0</v>
      </c>
      <c r="E81" s="113">
        <v>2000.0</v>
      </c>
      <c r="F81" s="113"/>
      <c r="G81" s="113">
        <v>2000.0</v>
      </c>
      <c r="H81" s="113"/>
      <c r="I81" s="113">
        <v>2000.0</v>
      </c>
      <c r="J81" s="113"/>
      <c r="K81" s="113"/>
      <c r="L81" s="113"/>
      <c r="M81" s="113"/>
      <c r="N81" s="123"/>
      <c r="O81" s="123"/>
      <c r="P81" s="123"/>
      <c r="Q81" s="123"/>
      <c r="R81" s="123"/>
      <c r="S81" s="123"/>
      <c r="T81" s="123"/>
      <c r="U81" s="123"/>
      <c r="V81" s="123"/>
      <c r="W81" s="131"/>
      <c r="X81" s="246">
        <f t="shared" si="12"/>
        <v>8000</v>
      </c>
      <c r="Y81" s="263">
        <f t="shared" si="13"/>
        <v>2000</v>
      </c>
      <c r="Z81" s="92"/>
      <c r="AA81" s="6"/>
      <c r="AB81" s="6"/>
      <c r="AC81" s="6"/>
      <c r="AD81" s="6"/>
      <c r="AE81" s="6"/>
      <c r="AF81" s="6"/>
      <c r="AG81" s="6"/>
    </row>
    <row r="82">
      <c r="A82" s="5"/>
      <c r="B82" s="261" t="s">
        <v>93</v>
      </c>
      <c r="C82" s="262">
        <v>20000.0</v>
      </c>
      <c r="D82" s="249">
        <v>5000.0</v>
      </c>
      <c r="E82" s="113">
        <v>2500.0</v>
      </c>
      <c r="F82" s="113"/>
      <c r="G82" s="113">
        <v>2500.0</v>
      </c>
      <c r="H82" s="113"/>
      <c r="I82" s="113">
        <v>2500.0</v>
      </c>
      <c r="J82" s="113"/>
      <c r="K82" s="113">
        <v>2500.0</v>
      </c>
      <c r="L82" s="113"/>
      <c r="M82" s="113"/>
      <c r="N82" s="123"/>
      <c r="O82" s="133"/>
      <c r="P82" s="123"/>
      <c r="Q82" s="123"/>
      <c r="R82" s="123"/>
      <c r="S82" s="123"/>
      <c r="T82" s="123"/>
      <c r="U82" s="123"/>
      <c r="V82" s="123"/>
      <c r="W82" s="131"/>
      <c r="X82" s="246">
        <f t="shared" si="12"/>
        <v>15000</v>
      </c>
      <c r="Y82" s="263">
        <f t="shared" si="13"/>
        <v>5000</v>
      </c>
      <c r="Z82" s="92"/>
      <c r="AA82" s="6"/>
      <c r="AB82" s="6"/>
      <c r="AC82" s="6"/>
      <c r="AD82" s="6"/>
      <c r="AE82" s="6"/>
      <c r="AF82" s="6"/>
      <c r="AG82" s="6"/>
    </row>
    <row r="83">
      <c r="A83" s="5"/>
      <c r="B83" s="265" t="s">
        <v>94</v>
      </c>
      <c r="C83" s="266">
        <v>6000.0</v>
      </c>
      <c r="D83" s="267">
        <v>2000.0</v>
      </c>
      <c r="E83" s="268">
        <v>2000.0</v>
      </c>
      <c r="F83" s="268"/>
      <c r="G83" s="268">
        <v>2000.0</v>
      </c>
      <c r="H83" s="268"/>
      <c r="I83" s="268"/>
      <c r="J83" s="268"/>
      <c r="K83" s="268"/>
      <c r="L83" s="268"/>
      <c r="M83" s="268"/>
      <c r="N83" s="269"/>
      <c r="O83" s="123"/>
      <c r="P83" s="123"/>
      <c r="Q83" s="123"/>
      <c r="R83" s="123"/>
      <c r="S83" s="123"/>
      <c r="T83" s="123"/>
      <c r="U83" s="123"/>
      <c r="V83" s="123"/>
      <c r="W83" s="131"/>
      <c r="X83" s="246">
        <f t="shared" si="12"/>
        <v>6000</v>
      </c>
      <c r="Y83" s="270">
        <f t="shared" si="13"/>
        <v>0</v>
      </c>
      <c r="Z83" s="92"/>
      <c r="AA83" s="6"/>
      <c r="AB83" s="6"/>
      <c r="AC83" s="6"/>
      <c r="AD83" s="6"/>
      <c r="AE83" s="6"/>
      <c r="AF83" s="6"/>
      <c r="AG83" s="6"/>
    </row>
    <row r="84">
      <c r="A84" s="5"/>
      <c r="B84" s="261" t="s">
        <v>95</v>
      </c>
      <c r="C84" s="262">
        <v>6000.0</v>
      </c>
      <c r="D84" s="249">
        <v>2000.0</v>
      </c>
      <c r="E84" s="113">
        <v>2000.0</v>
      </c>
      <c r="F84" s="113"/>
      <c r="G84" s="113">
        <v>2000.0</v>
      </c>
      <c r="H84" s="113"/>
      <c r="I84" s="113"/>
      <c r="J84" s="113"/>
      <c r="K84" s="113"/>
      <c r="L84" s="113"/>
      <c r="M84" s="113"/>
      <c r="N84" s="123"/>
      <c r="O84" s="123"/>
      <c r="P84" s="123"/>
      <c r="Q84" s="123"/>
      <c r="R84" s="123"/>
      <c r="S84" s="123"/>
      <c r="T84" s="123"/>
      <c r="U84" s="123"/>
      <c r="V84" s="123"/>
      <c r="W84" s="131"/>
      <c r="X84" s="246">
        <f t="shared" si="12"/>
        <v>6000</v>
      </c>
      <c r="Y84" s="263">
        <f t="shared" si="13"/>
        <v>0</v>
      </c>
      <c r="Z84" s="92"/>
      <c r="AA84" s="6"/>
      <c r="AB84" s="6"/>
      <c r="AC84" s="6"/>
      <c r="AD84" s="6"/>
      <c r="AE84" s="6"/>
      <c r="AF84" s="6"/>
      <c r="AG84" s="6"/>
    </row>
    <row r="85">
      <c r="A85" s="5"/>
      <c r="B85" s="261" t="s">
        <v>96</v>
      </c>
      <c r="C85" s="262">
        <v>6000.0</v>
      </c>
      <c r="D85" s="249">
        <v>2000.0</v>
      </c>
      <c r="E85" s="113">
        <v>2000.0</v>
      </c>
      <c r="F85" s="113"/>
      <c r="G85" s="113">
        <v>2000.0</v>
      </c>
      <c r="H85" s="113"/>
      <c r="I85" s="113"/>
      <c r="J85" s="113"/>
      <c r="K85" s="113"/>
      <c r="L85" s="113"/>
      <c r="M85" s="113"/>
      <c r="N85" s="123"/>
      <c r="O85" s="133"/>
      <c r="P85" s="123"/>
      <c r="Q85" s="123"/>
      <c r="R85" s="123"/>
      <c r="S85" s="123"/>
      <c r="T85" s="123"/>
      <c r="U85" s="123"/>
      <c r="V85" s="123"/>
      <c r="W85" s="131"/>
      <c r="X85" s="246">
        <f t="shared" si="12"/>
        <v>6000</v>
      </c>
      <c r="Y85" s="263">
        <f t="shared" si="13"/>
        <v>0</v>
      </c>
      <c r="Z85" s="92"/>
      <c r="AA85" s="6"/>
      <c r="AB85" s="6"/>
      <c r="AC85" s="6"/>
      <c r="AD85" s="6"/>
      <c r="AE85" s="6"/>
      <c r="AF85" s="6"/>
      <c r="AG85" s="6"/>
    </row>
    <row r="86">
      <c r="A86" s="5"/>
      <c r="B86" s="261" t="s">
        <v>97</v>
      </c>
      <c r="C86" s="262">
        <v>36000.0</v>
      </c>
      <c r="D86" s="249">
        <v>7500.0</v>
      </c>
      <c r="E86" s="113">
        <v>3750.0</v>
      </c>
      <c r="F86" s="113"/>
      <c r="G86" s="113">
        <v>3750.0</v>
      </c>
      <c r="H86" s="113"/>
      <c r="I86" s="113">
        <v>3750.0</v>
      </c>
      <c r="J86" s="113"/>
      <c r="K86" s="113">
        <v>3750.0</v>
      </c>
      <c r="L86" s="113">
        <v>3750.0</v>
      </c>
      <c r="M86" s="113">
        <v>2250.0</v>
      </c>
      <c r="N86" s="133"/>
      <c r="O86" s="133"/>
      <c r="P86" s="123"/>
      <c r="Q86" s="123"/>
      <c r="R86" s="123"/>
      <c r="S86" s="123"/>
      <c r="T86" s="123"/>
      <c r="U86" s="123"/>
      <c r="V86" s="123"/>
      <c r="W86" s="131"/>
      <c r="X86" s="246">
        <f t="shared" si="12"/>
        <v>28500</v>
      </c>
      <c r="Y86" s="263">
        <f t="shared" si="13"/>
        <v>7500</v>
      </c>
      <c r="Z86" s="92"/>
      <c r="AA86" s="6"/>
      <c r="AB86" s="6"/>
      <c r="AC86" s="6"/>
      <c r="AD86" s="6"/>
      <c r="AE86" s="6"/>
      <c r="AF86" s="6"/>
      <c r="AG86" s="6"/>
    </row>
    <row r="87">
      <c r="A87" s="4"/>
      <c r="B87" s="261" t="s">
        <v>98</v>
      </c>
      <c r="C87" s="262">
        <v>20000.0</v>
      </c>
      <c r="D87" s="249">
        <v>4000.0</v>
      </c>
      <c r="E87" s="113">
        <v>2000.0</v>
      </c>
      <c r="F87" s="113"/>
      <c r="G87" s="113">
        <v>2000.0</v>
      </c>
      <c r="H87" s="113"/>
      <c r="I87" s="113">
        <v>2000.0</v>
      </c>
      <c r="J87" s="113"/>
      <c r="K87" s="113">
        <v>2000.0</v>
      </c>
      <c r="L87" s="113">
        <v>2000.0</v>
      </c>
      <c r="M87" s="113">
        <v>2000.0</v>
      </c>
      <c r="N87" s="123"/>
      <c r="O87" s="123"/>
      <c r="P87" s="123"/>
      <c r="Q87" s="123"/>
      <c r="R87" s="123"/>
      <c r="S87" s="123"/>
      <c r="T87" s="123"/>
      <c r="U87" s="123"/>
      <c r="V87" s="123"/>
      <c r="W87" s="131"/>
      <c r="X87" s="246">
        <f t="shared" si="12"/>
        <v>16000</v>
      </c>
      <c r="Y87" s="263">
        <f t="shared" si="13"/>
        <v>4000</v>
      </c>
      <c r="Z87" s="92"/>
      <c r="AA87" s="6"/>
      <c r="AB87" s="6"/>
      <c r="AC87" s="6"/>
      <c r="AD87" s="6"/>
      <c r="AE87" s="6"/>
      <c r="AF87" s="6"/>
      <c r="AG87" s="6"/>
    </row>
    <row r="88">
      <c r="A88" s="4"/>
      <c r="B88" s="261" t="s">
        <v>99</v>
      </c>
      <c r="C88" s="262">
        <v>20000.0</v>
      </c>
      <c r="D88" s="249">
        <v>4000.0</v>
      </c>
      <c r="E88" s="113">
        <v>2000.0</v>
      </c>
      <c r="F88" s="113"/>
      <c r="G88" s="113">
        <v>2000.0</v>
      </c>
      <c r="H88" s="113"/>
      <c r="I88" s="113">
        <v>2000.0</v>
      </c>
      <c r="J88" s="113"/>
      <c r="K88" s="113">
        <v>2000.0</v>
      </c>
      <c r="L88" s="113">
        <v>2000.0</v>
      </c>
      <c r="M88" s="113">
        <v>2000.0</v>
      </c>
      <c r="N88" s="123"/>
      <c r="O88" s="123"/>
      <c r="P88" s="123"/>
      <c r="Q88" s="123"/>
      <c r="R88" s="123"/>
      <c r="S88" s="123"/>
      <c r="T88" s="123"/>
      <c r="U88" s="123"/>
      <c r="V88" s="123"/>
      <c r="W88" s="131"/>
      <c r="X88" s="246">
        <f t="shared" si="12"/>
        <v>16000</v>
      </c>
      <c r="Y88" s="263">
        <f t="shared" si="13"/>
        <v>4000</v>
      </c>
      <c r="Z88" s="92"/>
      <c r="AA88" s="6"/>
      <c r="AB88" s="6"/>
      <c r="AC88" s="6"/>
      <c r="AD88" s="6"/>
      <c r="AE88" s="6"/>
      <c r="AF88" s="6"/>
      <c r="AG88" s="6"/>
    </row>
    <row r="89">
      <c r="A89" s="4"/>
      <c r="B89" s="261" t="s">
        <v>100</v>
      </c>
      <c r="C89" s="262">
        <v>10000.0</v>
      </c>
      <c r="D89" s="249">
        <v>2000.0</v>
      </c>
      <c r="E89" s="113">
        <v>2000.0</v>
      </c>
      <c r="F89" s="113"/>
      <c r="G89" s="113">
        <v>2000.0</v>
      </c>
      <c r="H89" s="113"/>
      <c r="I89" s="113"/>
      <c r="J89" s="113"/>
      <c r="K89" s="113"/>
      <c r="L89" s="113"/>
      <c r="M89" s="113">
        <v>2000.0</v>
      </c>
      <c r="N89" s="123"/>
      <c r="O89" s="123"/>
      <c r="P89" s="123"/>
      <c r="Q89" s="123"/>
      <c r="R89" s="123"/>
      <c r="S89" s="123"/>
      <c r="T89" s="123"/>
      <c r="U89" s="123"/>
      <c r="V89" s="123"/>
      <c r="W89" s="131"/>
      <c r="X89" s="246">
        <f t="shared" si="12"/>
        <v>8000</v>
      </c>
      <c r="Y89" s="263">
        <f t="shared" si="13"/>
        <v>2000</v>
      </c>
      <c r="Z89" s="92"/>
      <c r="AA89" s="6"/>
      <c r="AB89" s="6"/>
      <c r="AC89" s="6"/>
      <c r="AD89" s="6"/>
      <c r="AE89" s="6"/>
      <c r="AF89" s="6"/>
      <c r="AG89" s="6"/>
    </row>
    <row r="90">
      <c r="A90" s="4"/>
      <c r="B90" s="261" t="s">
        <v>101</v>
      </c>
      <c r="C90" s="262">
        <v>10000.0</v>
      </c>
      <c r="D90" s="249">
        <v>2000.0</v>
      </c>
      <c r="E90" s="113">
        <v>2000.0</v>
      </c>
      <c r="F90" s="113"/>
      <c r="G90" s="113">
        <v>2000.0</v>
      </c>
      <c r="H90" s="113"/>
      <c r="I90" s="113"/>
      <c r="J90" s="113"/>
      <c r="K90" s="113">
        <v>2000.0</v>
      </c>
      <c r="L90" s="113">
        <v>2000.0</v>
      </c>
      <c r="M90" s="113"/>
      <c r="N90" s="123"/>
      <c r="O90" s="123"/>
      <c r="P90" s="123"/>
      <c r="Q90" s="123"/>
      <c r="R90" s="123"/>
      <c r="S90" s="123"/>
      <c r="T90" s="123"/>
      <c r="U90" s="123"/>
      <c r="V90" s="123"/>
      <c r="W90" s="131"/>
      <c r="X90" s="246">
        <f t="shared" si="12"/>
        <v>10000</v>
      </c>
      <c r="Y90" s="263">
        <f t="shared" si="13"/>
        <v>0</v>
      </c>
      <c r="Z90" s="92"/>
      <c r="AA90" s="6"/>
      <c r="AB90" s="6"/>
      <c r="AC90" s="6"/>
      <c r="AD90" s="6"/>
      <c r="AE90" s="6"/>
      <c r="AF90" s="6"/>
      <c r="AG90" s="6"/>
    </row>
    <row r="91">
      <c r="A91" s="4"/>
      <c r="B91" s="261" t="s">
        <v>102</v>
      </c>
      <c r="C91" s="262">
        <v>20000.0</v>
      </c>
      <c r="D91" s="249">
        <v>4000.0</v>
      </c>
      <c r="E91" s="113">
        <v>2000.0</v>
      </c>
      <c r="F91" s="113"/>
      <c r="G91" s="113">
        <v>2000.0</v>
      </c>
      <c r="H91" s="113"/>
      <c r="I91" s="113">
        <v>2000.0</v>
      </c>
      <c r="J91" s="113"/>
      <c r="K91" s="113">
        <v>2000.0</v>
      </c>
      <c r="L91" s="113">
        <v>2000.0</v>
      </c>
      <c r="M91" s="113">
        <v>2000.0</v>
      </c>
      <c r="N91" s="123"/>
      <c r="O91" s="123"/>
      <c r="P91" s="123"/>
      <c r="Q91" s="123"/>
      <c r="R91" s="123"/>
      <c r="S91" s="123"/>
      <c r="T91" s="123"/>
      <c r="U91" s="123"/>
      <c r="V91" s="123"/>
      <c r="W91" s="131"/>
      <c r="X91" s="246">
        <f t="shared" si="12"/>
        <v>16000</v>
      </c>
      <c r="Y91" s="263">
        <f t="shared" si="13"/>
        <v>4000</v>
      </c>
      <c r="Z91" s="92"/>
      <c r="AA91" s="6"/>
      <c r="AB91" s="6"/>
      <c r="AC91" s="6"/>
      <c r="AD91" s="6"/>
      <c r="AE91" s="6"/>
      <c r="AF91" s="6"/>
      <c r="AG91" s="6"/>
    </row>
    <row r="92">
      <c r="A92" s="4"/>
      <c r="B92" s="261" t="s">
        <v>103</v>
      </c>
      <c r="C92" s="262">
        <v>14000.0</v>
      </c>
      <c r="D92" s="249">
        <v>2500.0</v>
      </c>
      <c r="E92" s="113">
        <v>2500.0</v>
      </c>
      <c r="F92" s="113"/>
      <c r="G92" s="113">
        <v>2500.0</v>
      </c>
      <c r="H92" s="113"/>
      <c r="I92" s="113"/>
      <c r="J92" s="113"/>
      <c r="K92" s="113">
        <v>1500.0</v>
      </c>
      <c r="L92" s="113">
        <v>2500.0</v>
      </c>
      <c r="M92" s="113">
        <v>2500.0</v>
      </c>
      <c r="N92" s="123"/>
      <c r="O92" s="123"/>
      <c r="P92" s="123"/>
      <c r="Q92" s="123"/>
      <c r="R92" s="123"/>
      <c r="S92" s="123"/>
      <c r="T92" s="123"/>
      <c r="U92" s="123"/>
      <c r="V92" s="123"/>
      <c r="W92" s="131"/>
      <c r="X92" s="246">
        <f t="shared" si="12"/>
        <v>14000</v>
      </c>
      <c r="Y92" s="263">
        <f t="shared" si="13"/>
        <v>0</v>
      </c>
      <c r="Z92" s="92"/>
      <c r="AA92" s="6"/>
      <c r="AB92" s="6"/>
      <c r="AC92" s="6"/>
      <c r="AD92" s="6"/>
      <c r="AE92" s="6"/>
      <c r="AF92" s="6"/>
      <c r="AG92" s="6"/>
    </row>
    <row r="93">
      <c r="A93" s="4"/>
      <c r="B93" s="271" t="s">
        <v>104</v>
      </c>
      <c r="C93" s="272">
        <v>10000.0</v>
      </c>
      <c r="D93" s="249">
        <v>2000.0</v>
      </c>
      <c r="E93" s="113">
        <v>2000.0</v>
      </c>
      <c r="F93" s="113"/>
      <c r="G93" s="113">
        <v>2000.0</v>
      </c>
      <c r="H93" s="113"/>
      <c r="I93" s="113">
        <v>2000.0</v>
      </c>
      <c r="J93" s="113"/>
      <c r="K93" s="113"/>
      <c r="L93" s="113"/>
      <c r="M93" s="113"/>
      <c r="N93" s="123"/>
      <c r="O93" s="123"/>
      <c r="P93" s="123"/>
      <c r="Q93" s="123"/>
      <c r="R93" s="123"/>
      <c r="S93" s="123"/>
      <c r="T93" s="123"/>
      <c r="U93" s="123"/>
      <c r="V93" s="123"/>
      <c r="W93" s="131"/>
      <c r="X93" s="246">
        <f t="shared" si="12"/>
        <v>8000</v>
      </c>
      <c r="Y93" s="263">
        <f t="shared" si="13"/>
        <v>2000</v>
      </c>
      <c r="Z93" s="92"/>
      <c r="AA93" s="6"/>
      <c r="AB93" s="6"/>
      <c r="AC93" s="6"/>
      <c r="AD93" s="6"/>
      <c r="AE93" s="6"/>
      <c r="AF93" s="6"/>
      <c r="AG93" s="6"/>
    </row>
    <row r="94">
      <c r="A94" s="4"/>
      <c r="B94" s="273" t="s">
        <v>105</v>
      </c>
      <c r="C94" s="272">
        <v>5000.0</v>
      </c>
      <c r="D94" s="249"/>
      <c r="E94" s="113"/>
      <c r="F94" s="113"/>
      <c r="G94" s="113">
        <v>5000.0</v>
      </c>
      <c r="H94" s="113"/>
      <c r="I94" s="113"/>
      <c r="J94" s="113"/>
      <c r="K94" s="113"/>
      <c r="L94" s="113"/>
      <c r="M94" s="113"/>
      <c r="N94" s="123"/>
      <c r="O94" s="133"/>
      <c r="P94" s="123"/>
      <c r="Q94" s="123"/>
      <c r="R94" s="123"/>
      <c r="S94" s="123"/>
      <c r="T94" s="123"/>
      <c r="U94" s="123"/>
      <c r="V94" s="123"/>
      <c r="W94" s="131"/>
      <c r="X94" s="246"/>
      <c r="Y94" s="263"/>
      <c r="Z94" s="92"/>
      <c r="AA94" s="6"/>
      <c r="AB94" s="6"/>
      <c r="AC94" s="6"/>
      <c r="AD94" s="6"/>
      <c r="AE94" s="6"/>
      <c r="AF94" s="6"/>
      <c r="AG94" s="6"/>
    </row>
    <row r="95">
      <c r="A95" s="4"/>
      <c r="B95" s="274" t="s">
        <v>106</v>
      </c>
      <c r="C95" s="262">
        <v>22000.0</v>
      </c>
      <c r="D95" s="249">
        <v>2500.0</v>
      </c>
      <c r="E95" s="113">
        <v>2500.0</v>
      </c>
      <c r="F95" s="113"/>
      <c r="G95" s="113">
        <v>5000.0</v>
      </c>
      <c r="H95" s="113"/>
      <c r="I95" s="113">
        <v>2500.0</v>
      </c>
      <c r="J95" s="113"/>
      <c r="K95" s="113">
        <v>2500.0</v>
      </c>
      <c r="L95" s="113">
        <v>2500.0</v>
      </c>
      <c r="M95" s="113">
        <v>2000.0</v>
      </c>
      <c r="N95" s="123"/>
      <c r="O95" s="133"/>
      <c r="P95" s="123"/>
      <c r="Q95" s="123"/>
      <c r="R95" s="123"/>
      <c r="S95" s="123"/>
      <c r="T95" s="123"/>
      <c r="U95" s="123"/>
      <c r="V95" s="123"/>
      <c r="W95" s="131"/>
      <c r="X95" s="246">
        <f t="shared" ref="X95:X96" si="16">SUM(D95:W95)</f>
        <v>19500</v>
      </c>
      <c r="Y95" s="263">
        <f t="shared" ref="Y95:Y96" si="17">C95-X95</f>
        <v>2500</v>
      </c>
      <c r="Z95" s="92"/>
      <c r="AA95" s="6"/>
      <c r="AB95" s="6"/>
      <c r="AC95" s="6"/>
      <c r="AD95" s="6"/>
      <c r="AE95" s="6"/>
      <c r="AF95" s="6"/>
      <c r="AG95" s="6"/>
    </row>
    <row r="96">
      <c r="A96" s="4"/>
      <c r="B96" s="275" t="s">
        <v>69</v>
      </c>
      <c r="C96" s="276">
        <f t="shared" ref="C96:E96" si="14">SUM(C61:C95)</f>
        <v>945000</v>
      </c>
      <c r="D96" s="277">
        <f t="shared" si="14"/>
        <v>229500</v>
      </c>
      <c r="E96" s="277">
        <f t="shared" si="14"/>
        <v>127250</v>
      </c>
      <c r="F96" s="276"/>
      <c r="G96" s="277">
        <f t="shared" ref="G96:M96" si="15">SUM(G61:G95)</f>
        <v>132750</v>
      </c>
      <c r="H96" s="276">
        <f t="shared" si="15"/>
        <v>40000</v>
      </c>
      <c r="I96" s="276">
        <f t="shared" si="15"/>
        <v>94250</v>
      </c>
      <c r="J96" s="276">
        <f t="shared" si="15"/>
        <v>0</v>
      </c>
      <c r="K96" s="277">
        <f t="shared" si="15"/>
        <v>82750</v>
      </c>
      <c r="L96" s="277">
        <f t="shared" si="15"/>
        <v>64250</v>
      </c>
      <c r="M96" s="277">
        <f t="shared" si="15"/>
        <v>59750</v>
      </c>
      <c r="N96" s="276"/>
      <c r="O96" s="276"/>
      <c r="P96" s="276"/>
      <c r="Q96" s="276"/>
      <c r="R96" s="276"/>
      <c r="S96" s="109"/>
      <c r="T96" s="109"/>
      <c r="U96" s="109"/>
      <c r="V96" s="109"/>
      <c r="W96" s="109"/>
      <c r="X96" s="277">
        <f t="shared" si="16"/>
        <v>830500</v>
      </c>
      <c r="Y96" s="278">
        <f t="shared" si="17"/>
        <v>114500</v>
      </c>
      <c r="Z96" s="92"/>
      <c r="AA96" s="6"/>
      <c r="AB96" s="6"/>
      <c r="AC96" s="6"/>
      <c r="AD96" s="6"/>
      <c r="AE96" s="6"/>
      <c r="AF96" s="6"/>
      <c r="AG96" s="6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6"/>
      <c r="AA97" s="6"/>
      <c r="AB97" s="6"/>
      <c r="AC97" s="6"/>
      <c r="AD97" s="6"/>
      <c r="AE97" s="6"/>
      <c r="AF97" s="6"/>
      <c r="AG97" s="6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6"/>
      <c r="AA98" s="6"/>
      <c r="AB98" s="6"/>
      <c r="AC98" s="6"/>
      <c r="AD98" s="6"/>
      <c r="AE98" s="6"/>
      <c r="AF98" s="6"/>
      <c r="AG98" s="6"/>
    </row>
    <row r="99">
      <c r="A99" s="279">
        <v>5.0</v>
      </c>
      <c r="B99" s="280" t="s">
        <v>107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  <c r="Z99" s="6"/>
      <c r="AA99" s="6"/>
      <c r="AB99" s="6"/>
      <c r="AC99" s="6"/>
      <c r="AD99" s="6"/>
      <c r="AE99" s="6"/>
      <c r="AF99" s="6"/>
      <c r="AG99" s="6"/>
    </row>
    <row r="100">
      <c r="A100" s="4"/>
      <c r="B100" s="281" t="s">
        <v>17</v>
      </c>
      <c r="C100" s="161" t="s">
        <v>18</v>
      </c>
      <c r="D100" s="88" t="s">
        <v>19</v>
      </c>
      <c r="E100" s="88" t="s">
        <v>20</v>
      </c>
      <c r="F100" s="88"/>
      <c r="G100" s="88" t="s">
        <v>22</v>
      </c>
      <c r="H100" s="88" t="s">
        <v>23</v>
      </c>
      <c r="I100" s="88" t="s">
        <v>24</v>
      </c>
      <c r="J100" s="101"/>
      <c r="K100" s="101"/>
      <c r="L100" s="101"/>
      <c r="M100" s="101"/>
      <c r="N100" s="282"/>
      <c r="O100" s="282"/>
      <c r="P100" s="282"/>
      <c r="Q100" s="282"/>
      <c r="R100" s="282"/>
      <c r="S100" s="282"/>
      <c r="T100" s="282"/>
      <c r="U100" s="282"/>
      <c r="V100" s="282"/>
      <c r="W100" s="283"/>
      <c r="X100" s="161" t="s">
        <v>57</v>
      </c>
      <c r="Y100" s="161" t="s">
        <v>2</v>
      </c>
      <c r="Z100" s="6"/>
      <c r="AA100" s="6"/>
      <c r="AB100" s="6"/>
      <c r="AC100" s="6"/>
      <c r="AD100" s="6"/>
      <c r="AE100" s="6"/>
      <c r="AF100" s="6"/>
      <c r="AG100" s="6"/>
    </row>
    <row r="101">
      <c r="A101" s="4"/>
      <c r="B101" s="165"/>
      <c r="C101" s="166"/>
      <c r="D101" s="95" t="s">
        <v>30</v>
      </c>
      <c r="E101" s="95" t="s">
        <v>30</v>
      </c>
      <c r="F101" s="95"/>
      <c r="G101" s="95" t="s">
        <v>30</v>
      </c>
      <c r="H101" s="95" t="s">
        <v>30</v>
      </c>
      <c r="I101" s="95" t="s">
        <v>31</v>
      </c>
      <c r="J101" s="284"/>
      <c r="K101" s="284"/>
      <c r="L101" s="284"/>
      <c r="M101" s="284"/>
      <c r="N101" s="285"/>
      <c r="O101" s="285"/>
      <c r="P101" s="285"/>
      <c r="Q101" s="285"/>
      <c r="R101" s="286"/>
      <c r="S101" s="287"/>
      <c r="T101" s="287"/>
      <c r="U101" s="287"/>
      <c r="V101" s="287"/>
      <c r="W101" s="287"/>
      <c r="X101" s="166"/>
      <c r="Y101" s="166"/>
      <c r="Z101" s="6"/>
      <c r="AA101" s="6"/>
      <c r="AB101" s="6"/>
      <c r="AC101" s="6"/>
      <c r="AD101" s="6"/>
      <c r="AE101" s="6"/>
      <c r="AF101" s="6"/>
      <c r="AG101" s="6"/>
    </row>
    <row r="102">
      <c r="A102" s="4"/>
      <c r="B102" s="288" t="s">
        <v>36</v>
      </c>
      <c r="C102" s="176"/>
      <c r="D102" s="289" t="s">
        <v>38</v>
      </c>
      <c r="E102" s="176"/>
      <c r="F102" s="5"/>
      <c r="G102" s="289" t="s">
        <v>38</v>
      </c>
      <c r="H102" s="166"/>
      <c r="I102" s="290" t="s">
        <v>58</v>
      </c>
      <c r="J102" s="291"/>
      <c r="K102" s="291"/>
      <c r="L102" s="291"/>
      <c r="M102" s="291"/>
      <c r="N102" s="291"/>
      <c r="O102" s="291"/>
      <c r="P102" s="291"/>
      <c r="Q102" s="291"/>
      <c r="R102" s="292"/>
      <c r="S102" s="292"/>
      <c r="T102" s="292"/>
      <c r="U102" s="292"/>
      <c r="V102" s="174"/>
      <c r="W102" s="175"/>
      <c r="X102" s="176"/>
      <c r="Y102" s="176"/>
      <c r="Z102" s="6"/>
      <c r="AA102" s="6"/>
      <c r="AB102" s="6"/>
      <c r="AC102" s="6"/>
      <c r="AD102" s="6"/>
      <c r="AE102" s="6"/>
      <c r="AF102" s="6"/>
      <c r="AG102" s="6"/>
    </row>
    <row r="103">
      <c r="A103" s="4"/>
      <c r="B103" s="237" t="s">
        <v>40</v>
      </c>
      <c r="C103" s="176"/>
      <c r="D103" s="239"/>
      <c r="E103" s="176"/>
      <c r="F103" s="176"/>
      <c r="G103" s="176"/>
      <c r="H103" s="287"/>
      <c r="I103" s="166"/>
      <c r="J103" s="239"/>
      <c r="K103" s="176"/>
      <c r="L103" s="239"/>
      <c r="M103" s="176"/>
      <c r="N103" s="239"/>
      <c r="O103" s="239"/>
      <c r="P103" s="293"/>
      <c r="Q103" s="163"/>
      <c r="R103" s="163"/>
      <c r="S103" s="163"/>
      <c r="T103" s="163"/>
      <c r="U103" s="163"/>
      <c r="V103" s="163"/>
      <c r="W103" s="164"/>
      <c r="X103" s="176"/>
      <c r="Y103" s="176"/>
      <c r="Z103" s="6"/>
      <c r="AA103" s="6"/>
      <c r="AB103" s="6"/>
      <c r="AC103" s="6"/>
      <c r="AD103" s="6"/>
      <c r="AE103" s="6"/>
      <c r="AF103" s="6"/>
      <c r="AG103" s="6"/>
    </row>
    <row r="104">
      <c r="A104" s="4"/>
      <c r="B104" s="110" t="s">
        <v>108</v>
      </c>
      <c r="C104" s="294">
        <v>80000.0</v>
      </c>
      <c r="D104" s="112">
        <v>20000.0</v>
      </c>
      <c r="E104" s="190"/>
      <c r="F104" s="190"/>
      <c r="G104" s="190"/>
      <c r="H104" s="295"/>
      <c r="I104" s="112">
        <v>35000.0</v>
      </c>
      <c r="J104" s="296"/>
      <c r="K104" s="297"/>
      <c r="L104" s="296"/>
      <c r="M104" s="296"/>
      <c r="N104" s="296"/>
      <c r="O104" s="296"/>
      <c r="P104" s="296"/>
      <c r="Q104" s="296"/>
      <c r="R104" s="296"/>
      <c r="S104" s="296"/>
      <c r="T104" s="296"/>
      <c r="U104" s="296"/>
      <c r="V104" s="296"/>
      <c r="W104" s="298"/>
      <c r="X104" s="247">
        <f>SUM(D104:W104)</f>
        <v>55000</v>
      </c>
      <c r="Y104" s="247">
        <f t="shared" ref="Y104:Y121" si="18">C104-X104</f>
        <v>25000</v>
      </c>
      <c r="Z104" s="6"/>
      <c r="AA104" s="6"/>
      <c r="AB104" s="6"/>
      <c r="AC104" s="6"/>
      <c r="AD104" s="6"/>
      <c r="AE104" s="6"/>
      <c r="AF104" s="6"/>
      <c r="AG104" s="6"/>
    </row>
    <row r="105">
      <c r="A105" s="4"/>
      <c r="B105" s="118" t="s">
        <v>109</v>
      </c>
      <c r="C105" s="299">
        <v>20000.0</v>
      </c>
      <c r="D105" s="249">
        <v>10000.0</v>
      </c>
      <c r="E105" s="196"/>
      <c r="F105" s="196"/>
      <c r="G105" s="196"/>
      <c r="H105" s="300"/>
      <c r="I105" s="249">
        <v>10000.0</v>
      </c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5"/>
      <c r="X105" s="263">
        <f t="shared" ref="X105:X121" si="19">SUM(D105:R105)</f>
        <v>20000</v>
      </c>
      <c r="Y105" s="263">
        <f t="shared" si="18"/>
        <v>0</v>
      </c>
      <c r="Z105" s="6"/>
      <c r="AA105" s="6"/>
      <c r="AB105" s="6"/>
      <c r="AC105" s="6"/>
      <c r="AD105" s="6"/>
      <c r="AE105" s="6"/>
      <c r="AF105" s="6"/>
      <c r="AG105" s="6"/>
    </row>
    <row r="106">
      <c r="A106" s="4"/>
      <c r="B106" s="118" t="s">
        <v>110</v>
      </c>
      <c r="C106" s="299">
        <v>40000.0</v>
      </c>
      <c r="D106" s="249">
        <v>20000.0</v>
      </c>
      <c r="E106" s="196"/>
      <c r="F106" s="196"/>
      <c r="G106" s="196"/>
      <c r="H106" s="301"/>
      <c r="I106" s="249">
        <v>25000.0</v>
      </c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5"/>
      <c r="X106" s="263">
        <f t="shared" si="19"/>
        <v>45000</v>
      </c>
      <c r="Y106" s="263">
        <f t="shared" si="18"/>
        <v>-5000</v>
      </c>
      <c r="Z106" s="6"/>
      <c r="AA106" s="6"/>
      <c r="AB106" s="6"/>
      <c r="AC106" s="6"/>
      <c r="AD106" s="6"/>
      <c r="AE106" s="6"/>
      <c r="AF106" s="6"/>
      <c r="AG106" s="6"/>
    </row>
    <row r="107">
      <c r="A107" s="4"/>
      <c r="B107" s="132" t="s">
        <v>111</v>
      </c>
      <c r="C107" s="262">
        <v>80000.0</v>
      </c>
      <c r="D107" s="249">
        <v>20000.0</v>
      </c>
      <c r="E107" s="196"/>
      <c r="F107" s="196"/>
      <c r="G107" s="196"/>
      <c r="H107" s="300"/>
      <c r="I107" s="249">
        <v>35000.0</v>
      </c>
      <c r="J107" s="124"/>
      <c r="K107" s="302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5"/>
      <c r="X107" s="263">
        <f t="shared" si="19"/>
        <v>55000</v>
      </c>
      <c r="Y107" s="263">
        <f t="shared" si="18"/>
        <v>25000</v>
      </c>
      <c r="Z107" s="6"/>
      <c r="AA107" s="6"/>
      <c r="AB107" s="6"/>
      <c r="AC107" s="6"/>
      <c r="AD107" s="6"/>
      <c r="AE107" s="6"/>
      <c r="AF107" s="6"/>
      <c r="AG107" s="6"/>
    </row>
    <row r="108">
      <c r="A108" s="4"/>
      <c r="B108" s="118" t="s">
        <v>112</v>
      </c>
      <c r="C108" s="299">
        <v>20000.0</v>
      </c>
      <c r="D108" s="249">
        <v>10000.0</v>
      </c>
      <c r="E108" s="196"/>
      <c r="F108" s="196"/>
      <c r="G108" s="196"/>
      <c r="H108" s="301"/>
      <c r="I108" s="249">
        <v>10000.0</v>
      </c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5"/>
      <c r="X108" s="263">
        <f t="shared" si="19"/>
        <v>20000</v>
      </c>
      <c r="Y108" s="263">
        <f t="shared" si="18"/>
        <v>0</v>
      </c>
      <c r="Z108" s="6"/>
      <c r="AA108" s="6"/>
      <c r="AB108" s="6"/>
      <c r="AC108" s="6"/>
      <c r="AD108" s="6"/>
      <c r="AE108" s="6"/>
      <c r="AF108" s="6"/>
      <c r="AG108" s="6"/>
    </row>
    <row r="109">
      <c r="A109" s="4"/>
      <c r="B109" s="118" t="s">
        <v>113</v>
      </c>
      <c r="C109" s="299">
        <v>20000.0</v>
      </c>
      <c r="D109" s="249">
        <v>0.0</v>
      </c>
      <c r="E109" s="196"/>
      <c r="F109" s="196"/>
      <c r="G109" s="196"/>
      <c r="H109" s="301"/>
      <c r="I109" s="249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5"/>
      <c r="X109" s="263">
        <f t="shared" si="19"/>
        <v>0</v>
      </c>
      <c r="Y109" s="263">
        <f t="shared" si="18"/>
        <v>20000</v>
      </c>
      <c r="Z109" s="6"/>
      <c r="AA109" s="6"/>
      <c r="AB109" s="6"/>
      <c r="AC109" s="6"/>
      <c r="AD109" s="6"/>
      <c r="AE109" s="6"/>
      <c r="AF109" s="6"/>
      <c r="AG109" s="6"/>
    </row>
    <row r="110">
      <c r="A110" s="4"/>
      <c r="B110" s="118" t="s">
        <v>114</v>
      </c>
      <c r="C110" s="299">
        <v>18000.0</v>
      </c>
      <c r="D110" s="249">
        <v>9000.0</v>
      </c>
      <c r="E110" s="196"/>
      <c r="F110" s="196"/>
      <c r="G110" s="196"/>
      <c r="H110" s="301"/>
      <c r="I110" s="249">
        <v>9000.0</v>
      </c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5"/>
      <c r="X110" s="263">
        <f t="shared" si="19"/>
        <v>18000</v>
      </c>
      <c r="Y110" s="263">
        <f t="shared" si="18"/>
        <v>0</v>
      </c>
      <c r="Z110" s="6"/>
      <c r="AA110" s="6"/>
      <c r="AB110" s="6"/>
      <c r="AC110" s="6"/>
      <c r="AD110" s="6"/>
      <c r="AE110" s="6"/>
      <c r="AF110" s="6"/>
      <c r="AG110" s="6"/>
    </row>
    <row r="111">
      <c r="A111" s="4"/>
      <c r="B111" s="118" t="s">
        <v>115</v>
      </c>
      <c r="C111" s="299">
        <v>40000.0</v>
      </c>
      <c r="D111" s="249">
        <v>20000.0</v>
      </c>
      <c r="E111" s="196"/>
      <c r="F111" s="196"/>
      <c r="G111" s="196"/>
      <c r="H111" s="301"/>
      <c r="I111" s="249">
        <v>10000.0</v>
      </c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5"/>
      <c r="X111" s="263">
        <f t="shared" si="19"/>
        <v>30000</v>
      </c>
      <c r="Y111" s="263">
        <f t="shared" si="18"/>
        <v>10000</v>
      </c>
      <c r="Z111" s="6"/>
      <c r="AA111" s="6"/>
      <c r="AB111" s="6"/>
      <c r="AC111" s="6"/>
      <c r="AD111" s="6"/>
      <c r="AE111" s="6"/>
      <c r="AF111" s="6"/>
      <c r="AG111" s="6"/>
    </row>
    <row r="112">
      <c r="A112" s="4"/>
      <c r="B112" s="118" t="s">
        <v>116</v>
      </c>
      <c r="C112" s="299">
        <v>40000.0</v>
      </c>
      <c r="D112" s="249">
        <v>20000.0</v>
      </c>
      <c r="E112" s="196"/>
      <c r="F112" s="196"/>
      <c r="G112" s="196"/>
      <c r="H112" s="301"/>
      <c r="I112" s="249">
        <v>20000.0</v>
      </c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5"/>
      <c r="X112" s="263">
        <f t="shared" si="19"/>
        <v>40000</v>
      </c>
      <c r="Y112" s="263">
        <f t="shared" si="18"/>
        <v>0</v>
      </c>
      <c r="Z112" s="6"/>
      <c r="AA112" s="6"/>
      <c r="AB112" s="6"/>
      <c r="AC112" s="6"/>
      <c r="AD112" s="6"/>
      <c r="AE112" s="6"/>
      <c r="AF112" s="6"/>
      <c r="AG112" s="6"/>
    </row>
    <row r="113">
      <c r="A113" s="4"/>
      <c r="B113" s="118" t="s">
        <v>117</v>
      </c>
      <c r="C113" s="299">
        <v>320000.0</v>
      </c>
      <c r="D113" s="249">
        <v>160000.0</v>
      </c>
      <c r="E113" s="204"/>
      <c r="F113" s="204"/>
      <c r="G113" s="202">
        <v>25000.0</v>
      </c>
      <c r="H113" s="303">
        <v>25000.0</v>
      </c>
      <c r="I113" s="249">
        <v>85000.0</v>
      </c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5"/>
      <c r="X113" s="263">
        <f t="shared" si="19"/>
        <v>295000</v>
      </c>
      <c r="Y113" s="263">
        <f t="shared" si="18"/>
        <v>25000</v>
      </c>
      <c r="Z113" s="6"/>
      <c r="AA113" s="6"/>
      <c r="AB113" s="6"/>
      <c r="AC113" s="6"/>
      <c r="AD113" s="6"/>
      <c r="AE113" s="6"/>
      <c r="AF113" s="6"/>
      <c r="AG113" s="6"/>
    </row>
    <row r="114">
      <c r="A114" s="4"/>
      <c r="B114" s="118" t="s">
        <v>118</v>
      </c>
      <c r="C114" s="299">
        <v>20000.0</v>
      </c>
      <c r="D114" s="249"/>
      <c r="E114" s="196"/>
      <c r="F114" s="196"/>
      <c r="G114" s="196"/>
      <c r="H114" s="301"/>
      <c r="I114" s="249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5"/>
      <c r="X114" s="263">
        <f t="shared" si="19"/>
        <v>0</v>
      </c>
      <c r="Y114" s="263">
        <f t="shared" si="18"/>
        <v>20000</v>
      </c>
      <c r="Z114" s="6"/>
      <c r="AA114" s="6"/>
      <c r="AB114" s="6"/>
      <c r="AC114" s="6"/>
      <c r="AD114" s="6"/>
      <c r="AE114" s="6"/>
      <c r="AF114" s="6"/>
      <c r="AG114" s="6"/>
    </row>
    <row r="115">
      <c r="A115" s="4"/>
      <c r="B115" s="118" t="s">
        <v>119</v>
      </c>
      <c r="C115" s="299">
        <v>24000.0</v>
      </c>
      <c r="D115" s="249">
        <v>12000.0</v>
      </c>
      <c r="E115" s="196"/>
      <c r="F115" s="196"/>
      <c r="G115" s="196"/>
      <c r="H115" s="301"/>
      <c r="I115" s="249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5"/>
      <c r="X115" s="263">
        <f t="shared" si="19"/>
        <v>12000</v>
      </c>
      <c r="Y115" s="263">
        <f t="shared" si="18"/>
        <v>12000</v>
      </c>
      <c r="Z115" s="6"/>
      <c r="AA115" s="6"/>
      <c r="AB115" s="6"/>
      <c r="AC115" s="6"/>
      <c r="AD115" s="6"/>
      <c r="AE115" s="6"/>
      <c r="AF115" s="6"/>
      <c r="AG115" s="6"/>
    </row>
    <row r="116">
      <c r="A116" s="4"/>
      <c r="B116" s="118" t="s">
        <v>120</v>
      </c>
      <c r="C116" s="299">
        <v>24000.0</v>
      </c>
      <c r="D116" s="249"/>
      <c r="E116" s="196"/>
      <c r="F116" s="196"/>
      <c r="G116" s="196"/>
      <c r="H116" s="301"/>
      <c r="I116" s="249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5"/>
      <c r="X116" s="263">
        <f t="shared" si="19"/>
        <v>0</v>
      </c>
      <c r="Y116" s="263">
        <f t="shared" si="18"/>
        <v>24000</v>
      </c>
      <c r="Z116" s="6"/>
      <c r="AA116" s="6"/>
      <c r="AB116" s="6"/>
      <c r="AC116" s="6"/>
      <c r="AD116" s="6"/>
      <c r="AE116" s="6"/>
      <c r="AF116" s="6"/>
      <c r="AG116" s="6"/>
    </row>
    <row r="117">
      <c r="A117" s="4"/>
      <c r="B117" s="118" t="s">
        <v>121</v>
      </c>
      <c r="C117" s="299">
        <v>12000.0</v>
      </c>
      <c r="D117" s="249"/>
      <c r="E117" s="196"/>
      <c r="F117" s="196"/>
      <c r="G117" s="196"/>
      <c r="H117" s="301"/>
      <c r="I117" s="249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5"/>
      <c r="X117" s="263">
        <f t="shared" si="19"/>
        <v>0</v>
      </c>
      <c r="Y117" s="263">
        <f t="shared" si="18"/>
        <v>12000</v>
      </c>
      <c r="Z117" s="6"/>
      <c r="AA117" s="6"/>
      <c r="AB117" s="6"/>
      <c r="AC117" s="6"/>
      <c r="AD117" s="6"/>
      <c r="AE117" s="6"/>
      <c r="AF117" s="6"/>
      <c r="AG117" s="6"/>
    </row>
    <row r="118">
      <c r="A118" s="4"/>
      <c r="B118" s="118" t="s">
        <v>122</v>
      </c>
      <c r="C118" s="299">
        <v>14000.0</v>
      </c>
      <c r="D118" s="249"/>
      <c r="E118" s="196"/>
      <c r="F118" s="196"/>
      <c r="G118" s="196"/>
      <c r="H118" s="301"/>
      <c r="I118" s="249">
        <v>7500.0</v>
      </c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5"/>
      <c r="X118" s="263">
        <f t="shared" si="19"/>
        <v>7500</v>
      </c>
      <c r="Y118" s="263">
        <f t="shared" si="18"/>
        <v>6500</v>
      </c>
      <c r="Z118" s="6"/>
      <c r="AA118" s="6"/>
      <c r="AB118" s="6"/>
      <c r="AC118" s="6"/>
      <c r="AD118" s="6"/>
      <c r="AE118" s="6"/>
      <c r="AF118" s="6"/>
      <c r="AG118" s="6"/>
    </row>
    <row r="119">
      <c r="A119" s="4"/>
      <c r="B119" s="118" t="s">
        <v>123</v>
      </c>
      <c r="C119" s="299">
        <v>16000.0</v>
      </c>
      <c r="D119" s="249"/>
      <c r="E119" s="196"/>
      <c r="F119" s="196"/>
      <c r="G119" s="196"/>
      <c r="H119" s="300"/>
      <c r="I119" s="249">
        <v>4000.0</v>
      </c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5"/>
      <c r="X119" s="263">
        <f t="shared" si="19"/>
        <v>4000</v>
      </c>
      <c r="Y119" s="263">
        <f t="shared" si="18"/>
        <v>12000</v>
      </c>
      <c r="Z119" s="6"/>
      <c r="AA119" s="6"/>
      <c r="AB119" s="6"/>
      <c r="AC119" s="6"/>
      <c r="AD119" s="6"/>
      <c r="AE119" s="6"/>
      <c r="AF119" s="6"/>
      <c r="AG119" s="6"/>
    </row>
    <row r="120">
      <c r="A120" s="4"/>
      <c r="B120" s="118" t="s">
        <v>124</v>
      </c>
      <c r="C120" s="299">
        <v>25000.0</v>
      </c>
      <c r="D120" s="249">
        <v>12500.0</v>
      </c>
      <c r="E120" s="204"/>
      <c r="F120" s="196"/>
      <c r="G120" s="196"/>
      <c r="H120" s="301"/>
      <c r="I120" s="249">
        <v>7000.0</v>
      </c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5"/>
      <c r="X120" s="263">
        <f t="shared" si="19"/>
        <v>19500</v>
      </c>
      <c r="Y120" s="263">
        <f t="shared" si="18"/>
        <v>5500</v>
      </c>
      <c r="Z120" s="6"/>
      <c r="AA120" s="6"/>
      <c r="AB120" s="6"/>
      <c r="AC120" s="6"/>
      <c r="AD120" s="6"/>
      <c r="AE120" s="6"/>
      <c r="AF120" s="6"/>
      <c r="AG120" s="6"/>
    </row>
    <row r="121">
      <c r="A121" s="4"/>
      <c r="B121" s="118" t="s">
        <v>125</v>
      </c>
      <c r="C121" s="299">
        <v>20000.0</v>
      </c>
      <c r="D121" s="249">
        <v>10000.0</v>
      </c>
      <c r="E121" s="196"/>
      <c r="F121" s="196"/>
      <c r="G121" s="196"/>
      <c r="H121" s="300"/>
      <c r="I121" s="249">
        <v>10000.0</v>
      </c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5"/>
      <c r="X121" s="263">
        <f t="shared" si="19"/>
        <v>20000</v>
      </c>
      <c r="Y121" s="263">
        <f t="shared" si="18"/>
        <v>0</v>
      </c>
      <c r="Z121" s="6"/>
      <c r="AA121" s="6"/>
      <c r="AB121" s="6"/>
      <c r="AC121" s="6"/>
      <c r="AD121" s="6"/>
      <c r="AE121" s="6"/>
      <c r="AF121" s="6"/>
      <c r="AG121" s="6"/>
    </row>
    <row r="122">
      <c r="A122" s="4"/>
      <c r="B122" s="304" t="s">
        <v>126</v>
      </c>
      <c r="C122" s="305">
        <v>10000.0</v>
      </c>
      <c r="D122" s="249"/>
      <c r="E122" s="204"/>
      <c r="F122" s="196"/>
      <c r="G122" s="196"/>
      <c r="H122" s="300"/>
      <c r="I122" s="249">
        <v>10000.0</v>
      </c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5"/>
      <c r="X122" s="263"/>
      <c r="Y122" s="263"/>
      <c r="Z122" s="6"/>
      <c r="AA122" s="6"/>
      <c r="AB122" s="6"/>
      <c r="AC122" s="6"/>
      <c r="AD122" s="6"/>
      <c r="AE122" s="6"/>
      <c r="AF122" s="6"/>
      <c r="AG122" s="6"/>
    </row>
    <row r="123">
      <c r="A123" s="4"/>
      <c r="B123" s="140" t="s">
        <v>127</v>
      </c>
      <c r="C123" s="305">
        <v>12000.0</v>
      </c>
      <c r="D123" s="249">
        <v>6000.0</v>
      </c>
      <c r="E123" s="204"/>
      <c r="F123" s="196"/>
      <c r="G123" s="196"/>
      <c r="H123" s="300"/>
      <c r="I123" s="249">
        <v>3000.0</v>
      </c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5"/>
      <c r="X123" s="263">
        <f t="shared" ref="X123:X125" si="20">SUM(D123:R123)</f>
        <v>9000</v>
      </c>
      <c r="Y123" s="263">
        <f t="shared" ref="Y123:Y125" si="21">C123-X123</f>
        <v>3000</v>
      </c>
      <c r="Z123" s="6"/>
      <c r="AA123" s="6"/>
      <c r="AB123" s="6"/>
      <c r="AC123" s="6"/>
      <c r="AD123" s="6"/>
      <c r="AE123" s="6"/>
      <c r="AF123" s="6"/>
      <c r="AG123" s="6"/>
    </row>
    <row r="124">
      <c r="A124" s="4"/>
      <c r="B124" s="306" t="s">
        <v>128</v>
      </c>
      <c r="C124" s="307">
        <v>40000.0</v>
      </c>
      <c r="D124" s="308">
        <v>20000.0</v>
      </c>
      <c r="E124" s="211"/>
      <c r="F124" s="211"/>
      <c r="G124" s="211"/>
      <c r="H124" s="309"/>
      <c r="I124" s="308">
        <v>20000.0</v>
      </c>
      <c r="J124" s="309"/>
      <c r="K124" s="309"/>
      <c r="L124" s="309"/>
      <c r="M124" s="309"/>
      <c r="N124" s="309"/>
      <c r="O124" s="309"/>
      <c r="P124" s="301"/>
      <c r="Q124" s="301"/>
      <c r="R124" s="301"/>
      <c r="S124" s="301"/>
      <c r="T124" s="124"/>
      <c r="U124" s="124"/>
      <c r="V124" s="124"/>
      <c r="W124" s="125"/>
      <c r="X124" s="310">
        <f t="shared" si="20"/>
        <v>40000</v>
      </c>
      <c r="Y124" s="310">
        <f t="shared" si="21"/>
        <v>0</v>
      </c>
      <c r="Z124" s="6"/>
      <c r="AA124" s="6"/>
      <c r="AB124" s="6"/>
      <c r="AC124" s="6"/>
      <c r="AD124" s="6"/>
      <c r="AE124" s="6"/>
      <c r="AF124" s="6"/>
      <c r="AG124" s="6"/>
    </row>
    <row r="125">
      <c r="A125" s="4"/>
      <c r="B125" s="311" t="s">
        <v>69</v>
      </c>
      <c r="C125" s="312">
        <f t="shared" ref="C125:E125" si="22">SUM(C104:C124)</f>
        <v>895000</v>
      </c>
      <c r="D125" s="313">
        <f t="shared" si="22"/>
        <v>349500</v>
      </c>
      <c r="E125" s="215">
        <f t="shared" si="22"/>
        <v>0</v>
      </c>
      <c r="F125" s="215"/>
      <c r="G125" s="215">
        <f t="shared" ref="G125:I125" si="23">SUM(G104:G124)</f>
        <v>25000</v>
      </c>
      <c r="H125" s="149">
        <f t="shared" si="23"/>
        <v>25000</v>
      </c>
      <c r="I125" s="314">
        <f t="shared" si="23"/>
        <v>300500</v>
      </c>
      <c r="J125" s="314"/>
      <c r="K125" s="149">
        <f>SUM(K101:K124)</f>
        <v>0</v>
      </c>
      <c r="L125" s="314"/>
      <c r="M125" s="314"/>
      <c r="N125" s="315"/>
      <c r="O125" s="315"/>
      <c r="P125" s="315"/>
      <c r="Q125" s="315"/>
      <c r="R125" s="315"/>
      <c r="S125" s="315"/>
      <c r="T125" s="315"/>
      <c r="U125" s="315"/>
      <c r="V125" s="315"/>
      <c r="W125" s="316"/>
      <c r="X125" s="312">
        <f t="shared" si="20"/>
        <v>700000</v>
      </c>
      <c r="Y125" s="276">
        <f t="shared" si="21"/>
        <v>195000</v>
      </c>
      <c r="Z125" s="6"/>
      <c r="AA125" s="6"/>
      <c r="AB125" s="6"/>
      <c r="AC125" s="6"/>
      <c r="AD125" s="6"/>
      <c r="AE125" s="6"/>
      <c r="AF125" s="6"/>
      <c r="AG125" s="6"/>
    </row>
    <row r="126">
      <c r="A126" s="4"/>
      <c r="B126" s="4"/>
      <c r="C126" s="4"/>
      <c r="D126" s="4"/>
      <c r="E126" s="317"/>
      <c r="F126" s="317"/>
      <c r="G126" s="31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6"/>
      <c r="AA126" s="6"/>
      <c r="AB126" s="6"/>
      <c r="AC126" s="6"/>
      <c r="AD126" s="6"/>
      <c r="AE126" s="6"/>
      <c r="AF126" s="6"/>
      <c r="AG126" s="6"/>
    </row>
    <row r="127">
      <c r="A127" s="4"/>
      <c r="B127" s="4"/>
      <c r="C127" s="4"/>
      <c r="D127" s="4"/>
      <c r="E127" s="4"/>
      <c r="F127" s="4"/>
      <c r="G127" s="4"/>
      <c r="H127" s="4"/>
      <c r="I127" s="318">
        <v>52600.0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6"/>
      <c r="AA127" s="6"/>
      <c r="AB127" s="6"/>
      <c r="AC127" s="6"/>
      <c r="AD127" s="6"/>
      <c r="AE127" s="6"/>
      <c r="AF127" s="6"/>
      <c r="AG127" s="6"/>
    </row>
    <row r="128">
      <c r="A128" s="319">
        <v>5.0</v>
      </c>
      <c r="B128" s="320" t="s">
        <v>129</v>
      </c>
      <c r="C128" s="223"/>
      <c r="D128" s="223"/>
      <c r="E128" s="223"/>
      <c r="F128" s="223"/>
      <c r="G128" s="223"/>
      <c r="H128" s="223"/>
      <c r="I128" s="223"/>
      <c r="J128" s="223"/>
      <c r="K128" s="223"/>
      <c r="L128" s="224"/>
      <c r="M128" s="321"/>
      <c r="N128" s="5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6"/>
      <c r="AA128" s="6"/>
      <c r="AB128" s="6"/>
      <c r="AC128" s="6"/>
      <c r="AD128" s="6"/>
      <c r="AE128" s="6"/>
      <c r="AF128" s="6"/>
      <c r="AG128" s="6"/>
    </row>
    <row r="129">
      <c r="A129" s="4"/>
      <c r="B129" s="322" t="s">
        <v>130</v>
      </c>
      <c r="C129" s="322" t="s">
        <v>131</v>
      </c>
      <c r="D129" s="323"/>
      <c r="E129" s="322" t="s">
        <v>132</v>
      </c>
      <c r="F129" s="323"/>
      <c r="G129" s="323"/>
      <c r="H129" s="324" t="s">
        <v>133</v>
      </c>
      <c r="I129" s="322" t="s">
        <v>134</v>
      </c>
      <c r="J129" s="323"/>
      <c r="K129" s="323"/>
      <c r="L129" s="322" t="s">
        <v>135</v>
      </c>
      <c r="M129" s="325" t="s">
        <v>136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6"/>
      <c r="AA129" s="6"/>
      <c r="AB129" s="6"/>
      <c r="AC129" s="6"/>
      <c r="AD129" s="6"/>
      <c r="AE129" s="6"/>
      <c r="AF129" s="6"/>
      <c r="AG129" s="6"/>
    </row>
    <row r="130">
      <c r="A130" s="4"/>
      <c r="B130" s="326" t="s">
        <v>137</v>
      </c>
      <c r="C130" s="326" t="s">
        <v>138</v>
      </c>
      <c r="D130" s="327"/>
      <c r="E130" s="326" t="s">
        <v>138</v>
      </c>
      <c r="F130" s="328"/>
      <c r="G130" s="328"/>
      <c r="H130" s="328"/>
      <c r="I130" s="329">
        <v>111065.82</v>
      </c>
      <c r="J130" s="330"/>
      <c r="K130" s="331"/>
      <c r="L130" s="332" t="s">
        <v>38</v>
      </c>
      <c r="M130" s="333"/>
      <c r="N130" s="334"/>
      <c r="O130" s="334"/>
      <c r="P130" s="335"/>
      <c r="Q130" s="335"/>
      <c r="R130" s="335"/>
      <c r="S130" s="335"/>
      <c r="T130" s="4"/>
      <c r="U130" s="4"/>
      <c r="V130" s="4"/>
      <c r="W130" s="4"/>
      <c r="X130" s="4"/>
      <c r="Y130" s="4"/>
      <c r="Z130" s="6"/>
      <c r="AA130" s="6"/>
      <c r="AB130" s="6"/>
      <c r="AC130" s="6"/>
      <c r="AD130" s="6"/>
      <c r="AE130" s="6"/>
      <c r="AF130" s="6"/>
      <c r="AG130" s="6"/>
    </row>
    <row r="131">
      <c r="A131" s="5"/>
      <c r="B131" s="42" t="s">
        <v>139</v>
      </c>
      <c r="C131" s="326" t="s">
        <v>138</v>
      </c>
      <c r="D131" s="336"/>
      <c r="E131" s="326" t="s">
        <v>138</v>
      </c>
      <c r="F131" s="337"/>
      <c r="G131" s="338"/>
      <c r="H131" s="339"/>
      <c r="I131" s="340">
        <v>106107.36</v>
      </c>
      <c r="J131" s="341"/>
      <c r="K131" s="342"/>
      <c r="L131" s="332" t="s">
        <v>38</v>
      </c>
      <c r="M131" s="343"/>
      <c r="N131" s="334"/>
      <c r="O131" s="334"/>
      <c r="P131" s="335"/>
      <c r="Q131" s="335"/>
      <c r="R131" s="335"/>
      <c r="S131" s="335"/>
      <c r="T131" s="4"/>
      <c r="U131" s="4"/>
      <c r="V131" s="4"/>
      <c r="W131" s="4"/>
      <c r="X131" s="4"/>
      <c r="Y131" s="4"/>
      <c r="Z131" s="6"/>
      <c r="AA131" s="6"/>
      <c r="AB131" s="6"/>
      <c r="AC131" s="6"/>
      <c r="AD131" s="6"/>
      <c r="AE131" s="6"/>
      <c r="AF131" s="6"/>
      <c r="AG131" s="6"/>
    </row>
    <row r="132">
      <c r="A132" s="5"/>
      <c r="B132" s="344" t="s">
        <v>140</v>
      </c>
      <c r="C132" s="326" t="s">
        <v>138</v>
      </c>
      <c r="D132" s="345"/>
      <c r="E132" s="326" t="s">
        <v>138</v>
      </c>
      <c r="F132" s="346"/>
      <c r="G132" s="346"/>
      <c r="H132" s="347"/>
      <c r="I132" s="348">
        <v>98822.29</v>
      </c>
      <c r="J132" s="349"/>
      <c r="K132" s="350"/>
      <c r="L132" s="332" t="s">
        <v>38</v>
      </c>
      <c r="M132" s="349"/>
      <c r="N132" s="334"/>
      <c r="O132" s="334"/>
      <c r="P132" s="335"/>
      <c r="Q132" s="335"/>
      <c r="R132" s="335"/>
      <c r="S132" s="335"/>
      <c r="T132" s="4"/>
      <c r="U132" s="4"/>
      <c r="V132" s="4"/>
      <c r="W132" s="4"/>
      <c r="X132" s="4"/>
      <c r="Y132" s="4"/>
      <c r="Z132" s="6"/>
      <c r="AA132" s="6"/>
      <c r="AB132" s="6"/>
      <c r="AC132" s="6"/>
      <c r="AD132" s="6"/>
      <c r="AE132" s="6"/>
      <c r="AF132" s="6"/>
      <c r="AG132" s="6"/>
    </row>
    <row r="133">
      <c r="A133" s="5"/>
      <c r="B133" s="344" t="s">
        <v>141</v>
      </c>
      <c r="C133" s="326" t="s">
        <v>138</v>
      </c>
      <c r="D133" s="345"/>
      <c r="E133" s="326" t="s">
        <v>138</v>
      </c>
      <c r="F133" s="346"/>
      <c r="G133" s="346"/>
      <c r="H133" s="347"/>
      <c r="I133" s="348">
        <v>98822.29</v>
      </c>
      <c r="J133" s="349"/>
      <c r="K133" s="350"/>
      <c r="L133" s="332" t="s">
        <v>38</v>
      </c>
      <c r="M133" s="349"/>
      <c r="N133" s="334"/>
      <c r="O133" s="334"/>
      <c r="P133" s="335"/>
      <c r="Q133" s="335"/>
      <c r="R133" s="335"/>
      <c r="S133" s="335"/>
      <c r="T133" s="4"/>
      <c r="U133" s="4"/>
      <c r="V133" s="4"/>
      <c r="W133" s="4"/>
      <c r="X133" s="4"/>
      <c r="Y133" s="4"/>
      <c r="Z133" s="6"/>
      <c r="AA133" s="6"/>
      <c r="AB133" s="6"/>
      <c r="AC133" s="6"/>
      <c r="AD133" s="6"/>
      <c r="AE133" s="6"/>
      <c r="AF133" s="6"/>
      <c r="AG133" s="6"/>
    </row>
    <row r="134">
      <c r="A134" s="5"/>
      <c r="B134" s="344" t="s">
        <v>142</v>
      </c>
      <c r="C134" s="344" t="s">
        <v>143</v>
      </c>
      <c r="D134" s="337"/>
      <c r="E134" s="344" t="s">
        <v>143</v>
      </c>
      <c r="F134" s="346"/>
      <c r="G134" s="346"/>
      <c r="H134" s="347"/>
      <c r="I134" s="348">
        <v>44781.64</v>
      </c>
      <c r="J134" s="349"/>
      <c r="K134" s="350"/>
      <c r="L134" s="351" t="s">
        <v>39</v>
      </c>
      <c r="M134" s="349"/>
      <c r="N134" s="334"/>
      <c r="O134" s="334"/>
      <c r="P134" s="335"/>
      <c r="Q134" s="335"/>
      <c r="R134" s="335"/>
      <c r="S134" s="335"/>
      <c r="T134" s="4"/>
      <c r="U134" s="4"/>
      <c r="V134" s="4"/>
      <c r="W134" s="4"/>
      <c r="X134" s="4"/>
      <c r="Y134" s="4"/>
      <c r="Z134" s="6"/>
      <c r="AA134" s="6"/>
      <c r="AB134" s="6"/>
      <c r="AC134" s="6"/>
      <c r="AD134" s="6"/>
      <c r="AE134" s="6"/>
      <c r="AF134" s="6"/>
      <c r="AG134" s="6"/>
    </row>
    <row r="135">
      <c r="A135" s="4"/>
      <c r="B135" s="344" t="s">
        <v>144</v>
      </c>
      <c r="C135" s="344" t="s">
        <v>143</v>
      </c>
      <c r="D135" s="337"/>
      <c r="E135" s="344" t="s">
        <v>143</v>
      </c>
      <c r="F135" s="346"/>
      <c r="G135" s="346"/>
      <c r="H135" s="347"/>
      <c r="I135" s="348">
        <v>50482.2</v>
      </c>
      <c r="J135" s="349"/>
      <c r="K135" s="350"/>
      <c r="L135" s="349"/>
      <c r="M135" s="349"/>
      <c r="N135" s="334"/>
      <c r="O135" s="334"/>
      <c r="P135" s="335"/>
      <c r="Q135" s="335"/>
      <c r="R135" s="335"/>
      <c r="S135" s="335"/>
      <c r="T135" s="4"/>
      <c r="U135" s="4"/>
      <c r="V135" s="4"/>
      <c r="W135" s="4"/>
      <c r="X135" s="4"/>
      <c r="Y135" s="4"/>
      <c r="Z135" s="6"/>
      <c r="AA135" s="6"/>
      <c r="AB135" s="6"/>
      <c r="AC135" s="6"/>
      <c r="AD135" s="6"/>
      <c r="AE135" s="6"/>
      <c r="AF135" s="6"/>
      <c r="AG135" s="6"/>
    </row>
    <row r="136">
      <c r="A136" s="4"/>
      <c r="B136" s="344" t="s">
        <v>145</v>
      </c>
      <c r="C136" s="344" t="s">
        <v>32</v>
      </c>
      <c r="D136" s="337"/>
      <c r="E136" s="352" t="s">
        <v>32</v>
      </c>
      <c r="F136" s="346"/>
      <c r="G136" s="346"/>
      <c r="H136" s="353"/>
      <c r="I136" s="354">
        <v>52547.18</v>
      </c>
      <c r="J136" s="349"/>
      <c r="K136" s="350"/>
      <c r="L136" s="332" t="s">
        <v>38</v>
      </c>
      <c r="M136" s="349"/>
      <c r="N136" s="334"/>
      <c r="O136" s="334"/>
      <c r="P136" s="335"/>
      <c r="Q136" s="335"/>
      <c r="R136" s="335"/>
      <c r="S136" s="335"/>
      <c r="T136" s="4"/>
      <c r="U136" s="4"/>
      <c r="V136" s="4"/>
      <c r="W136" s="4"/>
      <c r="X136" s="4"/>
      <c r="Y136" s="4"/>
      <c r="Z136" s="6"/>
      <c r="AA136" s="6"/>
      <c r="AB136" s="6"/>
      <c r="AC136" s="6"/>
      <c r="AD136" s="6"/>
      <c r="AE136" s="6"/>
      <c r="AF136" s="6"/>
      <c r="AG136" s="6"/>
    </row>
    <row r="137">
      <c r="A137" s="4"/>
      <c r="B137" s="352" t="s">
        <v>146</v>
      </c>
      <c r="C137" s="352" t="s">
        <v>143</v>
      </c>
      <c r="D137" s="337"/>
      <c r="E137" s="352" t="s">
        <v>143</v>
      </c>
      <c r="F137" s="346"/>
      <c r="G137" s="346"/>
      <c r="H137" s="346"/>
      <c r="I137" s="355">
        <v>32317.39</v>
      </c>
      <c r="J137" s="349"/>
      <c r="K137" s="350"/>
      <c r="L137" s="332" t="s">
        <v>38</v>
      </c>
      <c r="M137" s="349"/>
      <c r="N137" s="334"/>
      <c r="O137" s="334"/>
      <c r="P137" s="335"/>
      <c r="Q137" s="335"/>
      <c r="R137" s="335"/>
      <c r="S137" s="335"/>
      <c r="T137" s="4"/>
      <c r="U137" s="4"/>
      <c r="V137" s="4"/>
      <c r="W137" s="4"/>
      <c r="X137" s="4"/>
      <c r="Y137" s="4"/>
      <c r="Z137" s="6"/>
      <c r="AA137" s="6"/>
      <c r="AB137" s="6"/>
      <c r="AC137" s="6"/>
      <c r="AD137" s="6"/>
      <c r="AE137" s="6"/>
      <c r="AF137" s="6"/>
      <c r="AG137" s="6"/>
    </row>
    <row r="138">
      <c r="A138" s="4"/>
      <c r="B138" s="352" t="s">
        <v>147</v>
      </c>
      <c r="C138" s="352" t="s">
        <v>148</v>
      </c>
      <c r="D138" s="337"/>
      <c r="E138" s="352" t="s">
        <v>148</v>
      </c>
      <c r="F138" s="346"/>
      <c r="G138" s="346"/>
      <c r="H138" s="346"/>
      <c r="I138" s="356">
        <v>100726.95</v>
      </c>
      <c r="J138" s="349"/>
      <c r="K138" s="350"/>
      <c r="L138" s="332" t="s">
        <v>38</v>
      </c>
      <c r="M138" s="349"/>
      <c r="N138" s="334"/>
      <c r="O138" s="334"/>
      <c r="P138" s="335"/>
      <c r="Q138" s="335"/>
      <c r="R138" s="335"/>
      <c r="S138" s="335"/>
      <c r="T138" s="4"/>
      <c r="U138" s="4"/>
      <c r="V138" s="4"/>
      <c r="W138" s="4"/>
      <c r="X138" s="4"/>
      <c r="Y138" s="4"/>
      <c r="Z138" s="6"/>
      <c r="AA138" s="6"/>
      <c r="AB138" s="6"/>
      <c r="AC138" s="6"/>
      <c r="AD138" s="6"/>
      <c r="AE138" s="6"/>
      <c r="AF138" s="6"/>
      <c r="AG138" s="6"/>
    </row>
    <row r="139">
      <c r="A139" s="4"/>
      <c r="B139" s="352" t="s">
        <v>149</v>
      </c>
      <c r="C139" s="352" t="s">
        <v>148</v>
      </c>
      <c r="D139" s="337"/>
      <c r="E139" s="352" t="s">
        <v>148</v>
      </c>
      <c r="F139" s="346"/>
      <c r="G139" s="346"/>
      <c r="H139" s="346"/>
      <c r="I139" s="356">
        <v>105021.28</v>
      </c>
      <c r="J139" s="349"/>
      <c r="K139" s="350"/>
      <c r="L139" s="332" t="s">
        <v>38</v>
      </c>
      <c r="M139" s="349"/>
      <c r="N139" s="334"/>
      <c r="O139" s="334"/>
      <c r="P139" s="335"/>
      <c r="Q139" s="335"/>
      <c r="R139" s="335"/>
      <c r="S139" s="335"/>
      <c r="T139" s="4"/>
      <c r="U139" s="4"/>
      <c r="V139" s="4"/>
      <c r="W139" s="4"/>
      <c r="X139" s="4"/>
      <c r="Y139" s="4"/>
      <c r="Z139" s="6"/>
      <c r="AA139" s="6"/>
      <c r="AB139" s="6"/>
      <c r="AC139" s="6"/>
      <c r="AD139" s="6"/>
      <c r="AE139" s="6"/>
      <c r="AF139" s="6"/>
      <c r="AG139" s="6"/>
    </row>
    <row r="140">
      <c r="A140" s="4"/>
      <c r="B140" s="357" t="s">
        <v>150</v>
      </c>
      <c r="C140" s="352" t="s">
        <v>148</v>
      </c>
      <c r="D140" s="338"/>
      <c r="E140" s="352" t="s">
        <v>148</v>
      </c>
      <c r="F140" s="346"/>
      <c r="G140" s="346"/>
      <c r="H140" s="346"/>
      <c r="I140" s="358">
        <v>101266.81</v>
      </c>
      <c r="J140" s="341"/>
      <c r="K140" s="359"/>
      <c r="L140" s="332" t="s">
        <v>38</v>
      </c>
      <c r="M140" s="360"/>
      <c r="N140" s="361"/>
      <c r="O140" s="361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6"/>
      <c r="AA140" s="6"/>
      <c r="AB140" s="6"/>
      <c r="AC140" s="6"/>
      <c r="AD140" s="6"/>
      <c r="AE140" s="6"/>
      <c r="AF140" s="6"/>
      <c r="AG140" s="6"/>
    </row>
    <row r="141">
      <c r="A141" s="4"/>
      <c r="B141" s="362" t="s">
        <v>151</v>
      </c>
      <c r="C141" s="362" t="s">
        <v>148</v>
      </c>
      <c r="D141" s="363"/>
      <c r="E141" s="352" t="s">
        <v>148</v>
      </c>
      <c r="F141" s="364"/>
      <c r="G141" s="365"/>
      <c r="H141" s="365"/>
      <c r="I141" s="366">
        <v>81759.21</v>
      </c>
      <c r="J141" s="367"/>
      <c r="K141" s="368"/>
      <c r="L141" s="367"/>
      <c r="M141" s="367"/>
      <c r="N141" s="5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6"/>
      <c r="AA141" s="6"/>
      <c r="AB141" s="6"/>
      <c r="AC141" s="6"/>
      <c r="AD141" s="6"/>
      <c r="AE141" s="6"/>
      <c r="AF141" s="6"/>
      <c r="AG141" s="6"/>
    </row>
    <row r="142">
      <c r="A142" s="4"/>
      <c r="B142" s="369" t="s">
        <v>69</v>
      </c>
      <c r="C142" s="370"/>
      <c r="D142" s="370"/>
      <c r="E142" s="370"/>
      <c r="F142" s="371"/>
      <c r="G142" s="371"/>
      <c r="H142" s="371"/>
      <c r="I142" s="216">
        <f>SUM(I130:I141)</f>
        <v>983720.42</v>
      </c>
      <c r="J142" s="314"/>
      <c r="K142" s="314"/>
      <c r="L142" s="314"/>
      <c r="M142" s="372">
        <f>SUM(M130:M141)</f>
        <v>0</v>
      </c>
      <c r="N142" s="335"/>
      <c r="O142" s="335"/>
      <c r="P142" s="335"/>
      <c r="Q142" s="335"/>
      <c r="R142" s="335"/>
      <c r="S142" s="335"/>
      <c r="T142" s="4"/>
      <c r="U142" s="4"/>
      <c r="V142" s="4"/>
      <c r="W142" s="4"/>
      <c r="X142" s="4"/>
      <c r="Y142" s="4"/>
      <c r="Z142" s="6"/>
      <c r="AA142" s="6"/>
      <c r="AB142" s="6"/>
      <c r="AC142" s="6"/>
      <c r="AD142" s="6"/>
      <c r="AE142" s="6"/>
      <c r="AF142" s="6"/>
      <c r="AG142" s="6"/>
    </row>
    <row r="143">
      <c r="A143" s="4"/>
      <c r="B143" s="4"/>
      <c r="C143" s="4"/>
      <c r="D143" s="4"/>
      <c r="E143" s="4"/>
      <c r="F143" s="4"/>
      <c r="G143" s="4"/>
      <c r="H143" s="4"/>
      <c r="I143" s="373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4"/>
      <c r="U143" s="4"/>
      <c r="V143" s="4"/>
      <c r="W143" s="4"/>
      <c r="X143" s="4"/>
      <c r="Y143" s="4"/>
      <c r="Z143" s="6"/>
      <c r="AA143" s="6"/>
      <c r="AB143" s="6"/>
      <c r="AC143" s="6"/>
      <c r="AD143" s="6"/>
      <c r="AE143" s="6"/>
      <c r="AF143" s="6"/>
      <c r="AG143" s="6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6"/>
      <c r="AA144" s="6"/>
      <c r="AB144" s="6"/>
      <c r="AC144" s="6"/>
      <c r="AD144" s="6"/>
      <c r="AE144" s="6"/>
      <c r="AF144" s="6"/>
      <c r="AG144" s="6"/>
    </row>
    <row r="145">
      <c r="A145" s="374">
        <v>6.0</v>
      </c>
      <c r="B145" s="375" t="s">
        <v>8</v>
      </c>
      <c r="C145" s="376"/>
      <c r="D145" s="376"/>
      <c r="E145" s="376"/>
      <c r="F145" s="376"/>
      <c r="G145" s="376"/>
      <c r="H145" s="376"/>
      <c r="I145" s="376"/>
      <c r="J145" s="376"/>
      <c r="K145" s="376"/>
      <c r="L145" s="377"/>
      <c r="M145" s="321"/>
      <c r="N145" s="5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6"/>
      <c r="AA145" s="6"/>
      <c r="AB145" s="6"/>
      <c r="AC145" s="6"/>
      <c r="AD145" s="6"/>
      <c r="AE145" s="6"/>
      <c r="AF145" s="6"/>
      <c r="AG145" s="6"/>
    </row>
    <row r="146">
      <c r="A146" s="4"/>
      <c r="B146" s="323"/>
      <c r="C146" s="378" t="s">
        <v>152</v>
      </c>
      <c r="D146" s="323"/>
      <c r="E146" s="379" t="s">
        <v>153</v>
      </c>
      <c r="F146" s="379"/>
      <c r="G146" s="379" t="s">
        <v>154</v>
      </c>
      <c r="H146" s="322" t="s">
        <v>155</v>
      </c>
      <c r="I146" s="322" t="s">
        <v>156</v>
      </c>
      <c r="J146" s="323"/>
      <c r="K146" s="323"/>
      <c r="L146" s="380" t="s">
        <v>135</v>
      </c>
      <c r="M146" s="380" t="s">
        <v>157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6"/>
      <c r="AA146" s="6"/>
      <c r="AB146" s="6"/>
      <c r="AC146" s="6"/>
      <c r="AD146" s="6"/>
      <c r="AE146" s="6"/>
      <c r="AF146" s="6"/>
      <c r="AG146" s="6"/>
    </row>
    <row r="147">
      <c r="A147" s="4"/>
      <c r="B147" s="381" t="s">
        <v>158</v>
      </c>
      <c r="C147" s="382">
        <v>82500.0</v>
      </c>
      <c r="D147" s="383"/>
      <c r="E147" s="384" t="s">
        <v>159</v>
      </c>
      <c r="F147" s="385"/>
      <c r="G147" s="386">
        <v>6600.0</v>
      </c>
      <c r="H147" s="387" t="s">
        <v>30</v>
      </c>
      <c r="I147" s="382" t="s">
        <v>160</v>
      </c>
      <c r="J147" s="102"/>
      <c r="K147" s="388"/>
      <c r="L147" s="171" t="s">
        <v>38</v>
      </c>
      <c r="M147" s="389"/>
      <c r="N147" s="390"/>
      <c r="O147" s="390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6"/>
      <c r="AA147" s="6"/>
      <c r="AB147" s="6"/>
      <c r="AC147" s="6"/>
      <c r="AD147" s="6"/>
      <c r="AE147" s="6"/>
      <c r="AF147" s="6"/>
      <c r="AG147" s="6"/>
    </row>
    <row r="148">
      <c r="A148" s="4"/>
      <c r="B148" s="381" t="s">
        <v>161</v>
      </c>
      <c r="C148" s="382">
        <v>82500.0</v>
      </c>
      <c r="D148" s="383"/>
      <c r="E148" s="384" t="s">
        <v>162</v>
      </c>
      <c r="F148" s="385"/>
      <c r="G148" s="386">
        <v>6600.0</v>
      </c>
      <c r="H148" s="387" t="s">
        <v>163</v>
      </c>
      <c r="I148" s="382" t="s">
        <v>160</v>
      </c>
      <c r="J148" s="102"/>
      <c r="K148" s="388"/>
      <c r="L148" s="171" t="s">
        <v>38</v>
      </c>
      <c r="M148" s="389"/>
      <c r="N148" s="390"/>
      <c r="O148" s="390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6"/>
      <c r="AA148" s="6"/>
      <c r="AB148" s="6"/>
      <c r="AC148" s="6"/>
      <c r="AD148" s="6"/>
      <c r="AE148" s="6"/>
      <c r="AF148" s="6"/>
      <c r="AG148" s="6"/>
    </row>
    <row r="149">
      <c r="A149" s="4"/>
      <c r="B149" s="391" t="s">
        <v>164</v>
      </c>
      <c r="C149" s="392">
        <v>120000.0</v>
      </c>
      <c r="D149" s="393"/>
      <c r="E149" s="394" t="s">
        <v>159</v>
      </c>
      <c r="F149" s="395"/>
      <c r="G149" s="396">
        <v>9600.0</v>
      </c>
      <c r="H149" s="397" t="s">
        <v>30</v>
      </c>
      <c r="I149" s="398">
        <v>129600.0</v>
      </c>
      <c r="J149" s="399"/>
      <c r="K149" s="400"/>
      <c r="L149" s="171" t="s">
        <v>38</v>
      </c>
      <c r="M149" s="401"/>
      <c r="N149" s="390"/>
      <c r="O149" s="390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6"/>
      <c r="AA149" s="6"/>
      <c r="AB149" s="6"/>
      <c r="AC149" s="6"/>
      <c r="AD149" s="6"/>
      <c r="AE149" s="6"/>
      <c r="AF149" s="6"/>
      <c r="AG149" s="6"/>
    </row>
    <row r="150">
      <c r="A150" s="4"/>
      <c r="B150" s="402" t="s">
        <v>165</v>
      </c>
      <c r="C150" s="403">
        <v>122000.0</v>
      </c>
      <c r="D150" s="359"/>
      <c r="E150" s="404" t="s">
        <v>159</v>
      </c>
      <c r="F150" s="405"/>
      <c r="G150" s="406"/>
      <c r="H150" s="407"/>
      <c r="I150" s="54">
        <v>131760.0</v>
      </c>
      <c r="J150" s="408"/>
      <c r="K150" s="409"/>
      <c r="L150" s="410" t="s">
        <v>38</v>
      </c>
      <c r="M150" s="411"/>
      <c r="N150" s="335"/>
      <c r="O150" s="335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6"/>
      <c r="AA150" s="6"/>
      <c r="AB150" s="6"/>
      <c r="AC150" s="6"/>
      <c r="AD150" s="6"/>
      <c r="AE150" s="6"/>
      <c r="AF150" s="6"/>
      <c r="AG150" s="6"/>
    </row>
    <row r="151">
      <c r="A151" s="4"/>
      <c r="B151" s="412" t="s">
        <v>166</v>
      </c>
      <c r="C151" s="413">
        <v>120000.0</v>
      </c>
      <c r="D151" s="414"/>
      <c r="E151" s="404" t="s">
        <v>159</v>
      </c>
      <c r="F151" s="405"/>
      <c r="G151" s="406"/>
      <c r="H151" s="407"/>
      <c r="I151" s="54">
        <v>129600.0</v>
      </c>
      <c r="J151" s="408"/>
      <c r="K151" s="409"/>
      <c r="L151" s="410" t="s">
        <v>38</v>
      </c>
      <c r="M151" s="411"/>
      <c r="N151" s="335"/>
      <c r="O151" s="335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6"/>
      <c r="AA151" s="6"/>
      <c r="AB151" s="6"/>
      <c r="AC151" s="6"/>
      <c r="AD151" s="6"/>
      <c r="AE151" s="6"/>
      <c r="AF151" s="6"/>
      <c r="AG151" s="6"/>
    </row>
    <row r="152">
      <c r="A152" s="4"/>
      <c r="B152" s="412" t="s">
        <v>167</v>
      </c>
      <c r="C152" s="413">
        <v>123000.0</v>
      </c>
      <c r="D152" s="414"/>
      <c r="E152" s="404" t="s">
        <v>159</v>
      </c>
      <c r="F152" s="405"/>
      <c r="G152" s="406"/>
      <c r="H152" s="407"/>
      <c r="I152" s="54">
        <v>132840.0</v>
      </c>
      <c r="J152" s="408"/>
      <c r="K152" s="409"/>
      <c r="L152" s="410" t="s">
        <v>38</v>
      </c>
      <c r="M152" s="411"/>
      <c r="N152" s="335"/>
      <c r="O152" s="335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6"/>
      <c r="AA152" s="6"/>
      <c r="AB152" s="6"/>
      <c r="AC152" s="6"/>
      <c r="AD152" s="6"/>
      <c r="AE152" s="6"/>
      <c r="AF152" s="6"/>
      <c r="AG152" s="6"/>
    </row>
    <row r="153">
      <c r="A153" s="4"/>
      <c r="B153" s="412" t="s">
        <v>168</v>
      </c>
      <c r="C153" s="403">
        <v>230000.0</v>
      </c>
      <c r="D153" s="359"/>
      <c r="E153" s="404" t="s">
        <v>169</v>
      </c>
      <c r="F153" s="405"/>
      <c r="G153" s="406"/>
      <c r="H153" s="415"/>
      <c r="I153" s="54">
        <v>250000.0</v>
      </c>
      <c r="J153" s="341"/>
      <c r="K153" s="416"/>
      <c r="L153" s="417" t="s">
        <v>37</v>
      </c>
      <c r="M153" s="418"/>
      <c r="N153" s="335"/>
      <c r="O153" s="335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6"/>
      <c r="AA153" s="6"/>
      <c r="AB153" s="6"/>
      <c r="AC153" s="6"/>
      <c r="AD153" s="6"/>
      <c r="AE153" s="6"/>
      <c r="AF153" s="6"/>
      <c r="AG153" s="6"/>
    </row>
    <row r="154">
      <c r="A154" s="4"/>
      <c r="B154" s="412" t="s">
        <v>170</v>
      </c>
      <c r="C154" s="419">
        <v>91080.0</v>
      </c>
      <c r="D154" s="368"/>
      <c r="E154" s="404" t="s">
        <v>171</v>
      </c>
      <c r="F154" s="405"/>
      <c r="G154" s="406"/>
      <c r="H154" s="420"/>
      <c r="I154" s="54">
        <v>99000.0</v>
      </c>
      <c r="J154" s="341"/>
      <c r="K154" s="416"/>
      <c r="L154" s="357" t="s">
        <v>38</v>
      </c>
      <c r="M154" s="418"/>
      <c r="N154" s="335"/>
      <c r="O154" s="335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6"/>
      <c r="AA154" s="6"/>
      <c r="AB154" s="6"/>
      <c r="AC154" s="6"/>
      <c r="AD154" s="6"/>
      <c r="AE154" s="6"/>
      <c r="AF154" s="6"/>
      <c r="AG154" s="6"/>
    </row>
    <row r="155">
      <c r="A155" s="4"/>
      <c r="B155" s="412" t="s">
        <v>172</v>
      </c>
      <c r="C155" s="403">
        <v>250000.0</v>
      </c>
      <c r="D155" s="421"/>
      <c r="E155" s="404" t="s">
        <v>169</v>
      </c>
      <c r="F155" s="405"/>
      <c r="G155" s="422">
        <v>20000.0</v>
      </c>
      <c r="H155" s="421"/>
      <c r="I155" s="54">
        <v>270000.0</v>
      </c>
      <c r="J155" s="341"/>
      <c r="K155" s="416"/>
      <c r="L155" s="410" t="s">
        <v>38</v>
      </c>
      <c r="M155" s="418"/>
      <c r="N155" s="335"/>
      <c r="O155" s="335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6"/>
      <c r="AA155" s="6"/>
      <c r="AB155" s="6"/>
      <c r="AC155" s="6"/>
      <c r="AD155" s="6"/>
      <c r="AE155" s="6"/>
      <c r="AF155" s="6"/>
      <c r="AG155" s="6"/>
    </row>
    <row r="156">
      <c r="A156" s="4"/>
      <c r="B156" s="412" t="s">
        <v>147</v>
      </c>
      <c r="C156" s="403">
        <v>200000.0</v>
      </c>
      <c r="D156" s="342"/>
      <c r="E156" s="404" t="s">
        <v>173</v>
      </c>
      <c r="F156" s="423"/>
      <c r="G156" s="422">
        <v>16000.0</v>
      </c>
      <c r="H156" s="421"/>
      <c r="I156" s="54">
        <v>216000.0</v>
      </c>
      <c r="J156" s="341"/>
      <c r="K156" s="416"/>
      <c r="L156" s="417" t="s">
        <v>37</v>
      </c>
      <c r="M156" s="424"/>
      <c r="N156" s="390"/>
      <c r="O156" s="390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6"/>
      <c r="AA156" s="6"/>
      <c r="AB156" s="6"/>
      <c r="AC156" s="6"/>
      <c r="AD156" s="6"/>
      <c r="AE156" s="6"/>
      <c r="AF156" s="6"/>
      <c r="AG156" s="6"/>
    </row>
    <row r="157">
      <c r="A157" s="425"/>
      <c r="B157" s="426" t="s">
        <v>174</v>
      </c>
      <c r="C157" s="403">
        <v>93000.0</v>
      </c>
      <c r="D157" s="342"/>
      <c r="E157" s="404" t="s">
        <v>175</v>
      </c>
      <c r="F157" s="423"/>
      <c r="G157" s="422">
        <v>7440.0</v>
      </c>
      <c r="H157" s="421"/>
      <c r="I157" s="54">
        <v>100440.0</v>
      </c>
      <c r="J157" s="341"/>
      <c r="K157" s="416"/>
      <c r="L157" s="171" t="s">
        <v>38</v>
      </c>
      <c r="M157" s="427"/>
      <c r="N157" s="390"/>
      <c r="O157" s="390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6"/>
      <c r="AA157" s="6"/>
      <c r="AB157" s="6"/>
      <c r="AC157" s="6"/>
      <c r="AD157" s="6"/>
      <c r="AE157" s="6"/>
      <c r="AF157" s="6"/>
      <c r="AG157" s="6"/>
    </row>
    <row r="158">
      <c r="A158" s="425"/>
      <c r="B158" s="426" t="s">
        <v>176</v>
      </c>
      <c r="C158" s="403">
        <v>130000.0</v>
      </c>
      <c r="D158" s="342"/>
      <c r="E158" s="404" t="s">
        <v>177</v>
      </c>
      <c r="F158" s="423"/>
      <c r="G158" s="422">
        <v>10400.0</v>
      </c>
      <c r="H158" s="421"/>
      <c r="I158" s="54">
        <v>140400.0</v>
      </c>
      <c r="J158" s="341"/>
      <c r="K158" s="416"/>
      <c r="L158" s="171" t="s">
        <v>38</v>
      </c>
      <c r="M158" s="424"/>
      <c r="N158" s="390"/>
      <c r="O158" s="390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6"/>
      <c r="AA158" s="6"/>
      <c r="AB158" s="6"/>
      <c r="AC158" s="6"/>
      <c r="AD158" s="6"/>
      <c r="AE158" s="6"/>
      <c r="AF158" s="6"/>
      <c r="AG158" s="6"/>
    </row>
    <row r="159">
      <c r="A159" s="425"/>
      <c r="B159" s="428" t="s">
        <v>178</v>
      </c>
      <c r="C159" s="403">
        <v>52380.0</v>
      </c>
      <c r="D159" s="342"/>
      <c r="E159" s="404" t="s">
        <v>179</v>
      </c>
      <c r="F159" s="423"/>
      <c r="G159" s="422">
        <v>3880.0</v>
      </c>
      <c r="H159" s="421"/>
      <c r="I159" s="120">
        <v>52380.0</v>
      </c>
      <c r="J159" s="341"/>
      <c r="K159" s="416"/>
      <c r="L159" s="171" t="s">
        <v>38</v>
      </c>
      <c r="M159" s="424"/>
      <c r="N159" s="390"/>
      <c r="O159" s="390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6"/>
      <c r="AA159" s="6"/>
      <c r="AB159" s="6"/>
      <c r="AC159" s="6"/>
      <c r="AD159" s="6"/>
      <c r="AE159" s="6"/>
      <c r="AF159" s="6"/>
      <c r="AG159" s="6"/>
    </row>
    <row r="160">
      <c r="A160" s="4"/>
      <c r="B160" s="274"/>
      <c r="C160" s="429"/>
      <c r="D160" s="342"/>
      <c r="E160" s="261"/>
      <c r="F160" s="405"/>
      <c r="G160" s="406"/>
      <c r="H160" s="421"/>
      <c r="I160" s="139"/>
      <c r="J160" s="341"/>
      <c r="K160" s="416"/>
      <c r="L160" s="430"/>
      <c r="M160" s="424"/>
      <c r="N160" s="390"/>
      <c r="O160" s="390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6"/>
      <c r="AA160" s="6"/>
      <c r="AB160" s="6"/>
      <c r="AC160" s="6"/>
      <c r="AD160" s="6"/>
      <c r="AE160" s="6"/>
      <c r="AF160" s="6"/>
      <c r="AG160" s="6"/>
    </row>
    <row r="161">
      <c r="A161" s="4"/>
      <c r="B161" s="274"/>
      <c r="C161" s="429"/>
      <c r="D161" s="342"/>
      <c r="E161" s="261"/>
      <c r="F161" s="405"/>
      <c r="G161" s="406"/>
      <c r="H161" s="421"/>
      <c r="I161" s="139"/>
      <c r="J161" s="341"/>
      <c r="K161" s="341"/>
      <c r="L161" s="341"/>
      <c r="M161" s="424"/>
      <c r="N161" s="390"/>
      <c r="O161" s="390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6"/>
      <c r="AA161" s="6"/>
      <c r="AB161" s="6"/>
      <c r="AC161" s="6"/>
      <c r="AD161" s="6"/>
      <c r="AE161" s="6"/>
      <c r="AF161" s="6"/>
      <c r="AG161" s="6"/>
    </row>
    <row r="162">
      <c r="A162" s="4"/>
      <c r="B162" s="431"/>
      <c r="C162" s="432"/>
      <c r="D162" s="5"/>
      <c r="E162" s="433"/>
      <c r="F162" s="434"/>
      <c r="G162" s="367"/>
      <c r="H162" s="435"/>
      <c r="I162" s="436"/>
      <c r="J162" s="367"/>
      <c r="K162" s="367"/>
      <c r="L162" s="367"/>
      <c r="M162" s="437"/>
      <c r="N162" s="390"/>
      <c r="O162" s="390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6"/>
      <c r="AA162" s="6"/>
      <c r="AB162" s="6"/>
      <c r="AC162" s="6"/>
      <c r="AD162" s="6"/>
      <c r="AE162" s="6"/>
      <c r="AF162" s="6"/>
      <c r="AG162" s="6"/>
    </row>
    <row r="163">
      <c r="A163" s="4"/>
      <c r="B163" s="148" t="s">
        <v>69</v>
      </c>
      <c r="C163" s="438">
        <f>SUM(C149:C162)</f>
        <v>1531460</v>
      </c>
      <c r="D163" s="225"/>
      <c r="E163" s="439"/>
      <c r="F163" s="439"/>
      <c r="G163" s="440">
        <f>SUM(G147:G162)</f>
        <v>80520</v>
      </c>
      <c r="H163" s="225"/>
      <c r="I163" s="81">
        <f>SUM(I149:I162)</f>
        <v>1652020</v>
      </c>
      <c r="J163" s="439"/>
      <c r="K163" s="441"/>
      <c r="L163" s="441"/>
      <c r="M163" s="439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6"/>
      <c r="AA163" s="6"/>
      <c r="AB163" s="6"/>
      <c r="AC163" s="6"/>
      <c r="AD163" s="6"/>
      <c r="AE163" s="6"/>
      <c r="AF163" s="6"/>
      <c r="AG163" s="6"/>
    </row>
    <row r="164">
      <c r="A164" s="4"/>
      <c r="B164" s="4"/>
      <c r="C164" s="4"/>
      <c r="D164" s="4"/>
      <c r="E164" s="4"/>
      <c r="F164" s="45" t="s">
        <v>180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6"/>
      <c r="AA164" s="6"/>
      <c r="AB164" s="6"/>
      <c r="AC164" s="6"/>
      <c r="AD164" s="6"/>
      <c r="AE164" s="6"/>
      <c r="AF164" s="6"/>
      <c r="AG164" s="6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6"/>
      <c r="AA165" s="6"/>
      <c r="AB165" s="6"/>
      <c r="AC165" s="6"/>
      <c r="AD165" s="6"/>
      <c r="AE165" s="6"/>
      <c r="AF165" s="6"/>
      <c r="AG165" s="6"/>
    </row>
    <row r="166">
      <c r="A166" s="442">
        <v>7.0</v>
      </c>
      <c r="B166" s="443" t="s">
        <v>181</v>
      </c>
      <c r="C166" s="376"/>
      <c r="D166" s="376"/>
      <c r="E166" s="376"/>
      <c r="F166" s="376"/>
      <c r="G166" s="376"/>
      <c r="H166" s="376"/>
      <c r="I166" s="376"/>
      <c r="J166" s="376"/>
      <c r="K166" s="376"/>
      <c r="L166" s="377"/>
      <c r="M166" s="321"/>
      <c r="N166" s="5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6"/>
      <c r="AA166" s="6"/>
      <c r="AB166" s="6"/>
      <c r="AC166" s="6"/>
      <c r="AD166" s="6"/>
      <c r="AE166" s="6"/>
      <c r="AF166" s="6"/>
      <c r="AG166" s="6"/>
    </row>
    <row r="167">
      <c r="A167" s="4"/>
      <c r="B167" s="379" t="s">
        <v>182</v>
      </c>
      <c r="C167" s="444" t="s">
        <v>183</v>
      </c>
      <c r="D167" s="445" t="s">
        <v>184</v>
      </c>
      <c r="E167" s="446" t="s">
        <v>185</v>
      </c>
      <c r="F167" s="447"/>
      <c r="G167" s="448"/>
      <c r="H167" s="323"/>
      <c r="I167" s="322" t="s">
        <v>186</v>
      </c>
      <c r="J167" s="323"/>
      <c r="K167" s="323"/>
      <c r="L167" s="449" t="s">
        <v>135</v>
      </c>
      <c r="M167" s="450" t="s">
        <v>157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6"/>
      <c r="AA167" s="6"/>
      <c r="AB167" s="6"/>
      <c r="AC167" s="6"/>
      <c r="AD167" s="6"/>
      <c r="AE167" s="6"/>
      <c r="AF167" s="6"/>
      <c r="AG167" s="6"/>
    </row>
    <row r="168">
      <c r="A168" s="5"/>
      <c r="B168" s="451" t="s">
        <v>187</v>
      </c>
      <c r="C168" s="452" t="s">
        <v>188</v>
      </c>
      <c r="D168" s="453">
        <v>45000.0</v>
      </c>
      <c r="E168" s="454">
        <v>3600.0</v>
      </c>
      <c r="F168" s="455"/>
      <c r="G168" s="451"/>
      <c r="H168" s="456"/>
      <c r="I168" s="457">
        <v>48600.0</v>
      </c>
      <c r="J168" s="452"/>
      <c r="K168" s="452"/>
      <c r="L168" s="171" t="s">
        <v>38</v>
      </c>
      <c r="M168" s="458"/>
      <c r="N168" s="390"/>
      <c r="O168" s="390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6"/>
      <c r="AA168" s="6"/>
      <c r="AB168" s="6"/>
      <c r="AC168" s="6"/>
      <c r="AD168" s="6"/>
      <c r="AE168" s="6"/>
      <c r="AF168" s="6"/>
      <c r="AG168" s="6"/>
    </row>
    <row r="169">
      <c r="A169" s="5"/>
      <c r="B169" s="459" t="s">
        <v>189</v>
      </c>
      <c r="C169" s="460" t="s">
        <v>188</v>
      </c>
      <c r="D169" s="461">
        <v>30000.0</v>
      </c>
      <c r="E169" s="462">
        <v>2400.0</v>
      </c>
      <c r="F169" s="261"/>
      <c r="G169" s="459"/>
      <c r="H169" s="341"/>
      <c r="I169" s="457">
        <v>32400.0</v>
      </c>
      <c r="J169" s="460"/>
      <c r="K169" s="460"/>
      <c r="L169" s="171" t="s">
        <v>38</v>
      </c>
      <c r="M169" s="463"/>
      <c r="N169" s="390"/>
      <c r="O169" s="390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6"/>
      <c r="AA169" s="6"/>
      <c r="AB169" s="6"/>
      <c r="AC169" s="6"/>
      <c r="AD169" s="6"/>
      <c r="AE169" s="6"/>
      <c r="AF169" s="6"/>
      <c r="AG169" s="6"/>
    </row>
    <row r="170">
      <c r="A170" s="4"/>
      <c r="B170" s="459" t="s">
        <v>190</v>
      </c>
      <c r="C170" s="460" t="s">
        <v>188</v>
      </c>
      <c r="D170" s="461">
        <v>120000.0</v>
      </c>
      <c r="E170" s="462">
        <v>9600.0</v>
      </c>
      <c r="F170" s="261"/>
      <c r="G170" s="459"/>
      <c r="H170" s="341"/>
      <c r="I170" s="457">
        <v>129600.0</v>
      </c>
      <c r="J170" s="460"/>
      <c r="K170" s="460"/>
      <c r="L170" s="171" t="s">
        <v>38</v>
      </c>
      <c r="M170" s="463"/>
      <c r="N170" s="390"/>
      <c r="O170" s="390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6"/>
      <c r="AA170" s="6"/>
      <c r="AB170" s="6"/>
      <c r="AC170" s="6"/>
      <c r="AD170" s="6"/>
      <c r="AE170" s="6"/>
      <c r="AF170" s="6"/>
      <c r="AG170" s="6"/>
    </row>
    <row r="171">
      <c r="A171" s="4"/>
      <c r="B171" s="459" t="s">
        <v>191</v>
      </c>
      <c r="C171" s="460" t="s">
        <v>188</v>
      </c>
      <c r="D171" s="461">
        <v>170000.0</v>
      </c>
      <c r="E171" s="462">
        <v>13600.0</v>
      </c>
      <c r="F171" s="261"/>
      <c r="G171" s="459"/>
      <c r="H171" s="341"/>
      <c r="I171" s="457">
        <v>183600.0</v>
      </c>
      <c r="J171" s="460"/>
      <c r="K171" s="460"/>
      <c r="L171" s="171" t="s">
        <v>38</v>
      </c>
      <c r="M171" s="464"/>
      <c r="N171" s="390"/>
      <c r="O171" s="390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6"/>
      <c r="AA171" s="6"/>
      <c r="AB171" s="6"/>
      <c r="AC171" s="6"/>
      <c r="AD171" s="6"/>
      <c r="AE171" s="6"/>
      <c r="AF171" s="6"/>
      <c r="AG171" s="6"/>
    </row>
    <row r="172">
      <c r="A172" s="4"/>
      <c r="B172" s="402" t="s">
        <v>192</v>
      </c>
      <c r="C172" s="460" t="s">
        <v>188</v>
      </c>
      <c r="D172" s="461">
        <v>98000.0</v>
      </c>
      <c r="E172" s="462">
        <v>7840.0</v>
      </c>
      <c r="F172" s="261"/>
      <c r="G172" s="459"/>
      <c r="H172" s="341"/>
      <c r="I172" s="457">
        <v>105840.0</v>
      </c>
      <c r="J172" s="460"/>
      <c r="K172" s="460"/>
      <c r="L172" s="171" t="s">
        <v>38</v>
      </c>
      <c r="M172" s="465"/>
      <c r="N172" s="390"/>
      <c r="O172" s="390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6"/>
      <c r="AA172" s="6"/>
      <c r="AB172" s="6"/>
      <c r="AC172" s="6"/>
      <c r="AD172" s="6"/>
      <c r="AE172" s="6"/>
      <c r="AF172" s="6"/>
      <c r="AG172" s="6"/>
    </row>
    <row r="173">
      <c r="A173" s="4"/>
      <c r="B173" s="248" t="s">
        <v>193</v>
      </c>
      <c r="C173" s="466" t="s">
        <v>34</v>
      </c>
      <c r="D173" s="467">
        <v>48500.0</v>
      </c>
      <c r="E173" s="468">
        <v>3880.0</v>
      </c>
      <c r="F173" s="469"/>
      <c r="G173" s="470"/>
      <c r="H173" s="471"/>
      <c r="I173" s="468">
        <v>52380.0</v>
      </c>
      <c r="J173" s="471"/>
      <c r="K173" s="472"/>
      <c r="L173" s="171" t="s">
        <v>194</v>
      </c>
      <c r="M173" s="473"/>
      <c r="N173" s="390"/>
      <c r="O173" s="390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6"/>
      <c r="AA173" s="6"/>
      <c r="AB173" s="6"/>
      <c r="AC173" s="6"/>
      <c r="AD173" s="6"/>
      <c r="AE173" s="6"/>
      <c r="AF173" s="6"/>
      <c r="AG173" s="6"/>
    </row>
    <row r="174">
      <c r="A174" s="4"/>
      <c r="B174" s="248" t="s">
        <v>193</v>
      </c>
      <c r="C174" s="466" t="s">
        <v>34</v>
      </c>
      <c r="D174" s="467">
        <v>48500.0</v>
      </c>
      <c r="E174" s="468">
        <v>3880.0</v>
      </c>
      <c r="F174" s="469"/>
      <c r="G174" s="470"/>
      <c r="H174" s="471"/>
      <c r="I174" s="468">
        <v>52380.0</v>
      </c>
      <c r="J174" s="471"/>
      <c r="K174" s="472"/>
      <c r="L174" s="171" t="s">
        <v>195</v>
      </c>
      <c r="M174" s="473"/>
      <c r="N174" s="390"/>
      <c r="O174" s="390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6"/>
      <c r="AA174" s="6"/>
      <c r="AB174" s="6"/>
      <c r="AC174" s="6"/>
      <c r="AD174" s="6"/>
      <c r="AE174" s="6"/>
      <c r="AF174" s="6"/>
      <c r="AG174" s="6"/>
    </row>
    <row r="175">
      <c r="A175" s="4"/>
      <c r="B175" s="431" t="s">
        <v>196</v>
      </c>
      <c r="C175" s="474" t="s">
        <v>188</v>
      </c>
      <c r="D175" s="475">
        <v>70000.0</v>
      </c>
      <c r="E175" s="476">
        <v>5600.0</v>
      </c>
      <c r="F175" s="477"/>
      <c r="G175" s="478"/>
      <c r="H175" s="367"/>
      <c r="I175" s="468">
        <v>75600.0</v>
      </c>
      <c r="J175" s="367"/>
      <c r="K175" s="479"/>
      <c r="L175" s="171" t="s">
        <v>38</v>
      </c>
      <c r="M175" s="480"/>
      <c r="N175" s="390"/>
      <c r="O175" s="390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6"/>
      <c r="AA175" s="6"/>
      <c r="AB175" s="6"/>
      <c r="AC175" s="6"/>
      <c r="AD175" s="6"/>
      <c r="AE175" s="6"/>
      <c r="AF175" s="6"/>
      <c r="AG175" s="6"/>
    </row>
    <row r="176">
      <c r="A176" s="4"/>
      <c r="B176" s="369" t="s">
        <v>69</v>
      </c>
      <c r="C176" s="370"/>
      <c r="D176" s="481">
        <f t="shared" ref="D176:E176" si="24">SUM(D168:D175)</f>
        <v>630000</v>
      </c>
      <c r="E176" s="481">
        <f t="shared" si="24"/>
        <v>50400</v>
      </c>
      <c r="F176" s="228"/>
      <c r="G176" s="228"/>
      <c r="H176" s="482"/>
      <c r="I176" s="81">
        <f>SUM(I168:I175)</f>
        <v>680400</v>
      </c>
      <c r="J176" s="89"/>
      <c r="K176" s="89"/>
      <c r="L176" s="89"/>
      <c r="M176" s="483">
        <f>SUM(M168:M172)</f>
        <v>0</v>
      </c>
      <c r="N176" s="390"/>
      <c r="O176" s="390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6"/>
      <c r="AA176" s="6"/>
      <c r="AB176" s="6"/>
      <c r="AC176" s="6"/>
      <c r="AD176" s="6"/>
      <c r="AE176" s="6"/>
      <c r="AF176" s="6"/>
      <c r="AG176" s="6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6"/>
      <c r="AA177" s="6"/>
      <c r="AB177" s="6"/>
      <c r="AC177" s="6"/>
      <c r="AD177" s="6"/>
      <c r="AE177" s="6"/>
      <c r="AF177" s="6"/>
      <c r="AG177" s="6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6"/>
      <c r="AA178" s="6"/>
      <c r="AB178" s="6"/>
      <c r="AC178" s="6"/>
      <c r="AD178" s="6"/>
      <c r="AE178" s="6"/>
      <c r="AF178" s="6"/>
      <c r="AG178" s="6"/>
    </row>
    <row r="179">
      <c r="A179" s="484">
        <v>8.0</v>
      </c>
      <c r="B179" s="485" t="s">
        <v>197</v>
      </c>
      <c r="C179" s="2"/>
      <c r="D179" s="2"/>
      <c r="E179" s="2"/>
      <c r="F179" s="2"/>
      <c r="G179" s="2"/>
      <c r="H179" s="2"/>
      <c r="I179" s="3"/>
      <c r="J179" s="4"/>
      <c r="K179" s="4"/>
      <c r="L179" s="4"/>
      <c r="M179" s="4"/>
      <c r="N179" s="4"/>
      <c r="O179" s="4"/>
      <c r="P179" s="4"/>
      <c r="Q179" s="486" t="s">
        <v>198</v>
      </c>
      <c r="R179" s="4"/>
      <c r="S179" s="4"/>
      <c r="T179" s="4"/>
      <c r="U179" s="4"/>
      <c r="V179" s="4"/>
      <c r="W179" s="4"/>
      <c r="X179" s="4"/>
      <c r="Y179" s="4"/>
      <c r="Z179" s="6"/>
      <c r="AA179" s="6"/>
      <c r="AB179" s="6"/>
      <c r="AC179" s="6"/>
      <c r="AD179" s="6"/>
      <c r="AE179" s="6"/>
      <c r="AF179" s="6"/>
      <c r="AG179" s="6"/>
    </row>
    <row r="180">
      <c r="A180" s="4"/>
      <c r="B180" s="322" t="s">
        <v>182</v>
      </c>
      <c r="C180" s="322" t="s">
        <v>130</v>
      </c>
      <c r="D180" s="487" t="s">
        <v>184</v>
      </c>
      <c r="E180" s="322" t="s">
        <v>199</v>
      </c>
      <c r="F180" s="323"/>
      <c r="G180" s="323"/>
      <c r="H180" s="322" t="s">
        <v>132</v>
      </c>
      <c r="I180" s="322" t="s">
        <v>134</v>
      </c>
      <c r="J180" s="488"/>
      <c r="K180" s="488"/>
      <c r="L180" s="489" t="s">
        <v>135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6"/>
      <c r="AA180" s="6"/>
      <c r="AB180" s="6"/>
      <c r="AC180" s="6"/>
      <c r="AD180" s="6"/>
      <c r="AE180" s="6"/>
      <c r="AF180" s="6"/>
      <c r="AG180" s="6"/>
    </row>
    <row r="181">
      <c r="A181" s="4"/>
      <c r="B181" s="451"/>
      <c r="C181" s="451"/>
      <c r="D181" s="399"/>
      <c r="E181" s="399"/>
      <c r="F181" s="399"/>
      <c r="G181" s="399"/>
      <c r="H181" s="490"/>
      <c r="I181" s="126"/>
      <c r="J181" s="491"/>
      <c r="K181" s="491"/>
      <c r="L181" s="492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6"/>
      <c r="AA181" s="6"/>
      <c r="AB181" s="6"/>
      <c r="AC181" s="6"/>
      <c r="AD181" s="6"/>
      <c r="AE181" s="6"/>
      <c r="AF181" s="6"/>
      <c r="AG181" s="6"/>
    </row>
    <row r="182">
      <c r="A182" s="4"/>
      <c r="B182" s="459"/>
      <c r="C182" s="459"/>
      <c r="D182" s="341"/>
      <c r="E182" s="459"/>
      <c r="F182" s="341"/>
      <c r="G182" s="341"/>
      <c r="H182" s="493"/>
      <c r="I182" s="139"/>
      <c r="J182" s="360"/>
      <c r="K182" s="360"/>
      <c r="L182" s="49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6"/>
      <c r="AA182" s="6"/>
      <c r="AB182" s="6"/>
      <c r="AC182" s="6"/>
      <c r="AD182" s="6"/>
      <c r="AE182" s="6"/>
      <c r="AF182" s="6"/>
      <c r="AG182" s="6"/>
    </row>
    <row r="183">
      <c r="A183" s="4"/>
      <c r="B183" s="341"/>
      <c r="C183" s="341"/>
      <c r="D183" s="341"/>
      <c r="E183" s="341"/>
      <c r="F183" s="341"/>
      <c r="G183" s="341"/>
      <c r="H183" s="341"/>
      <c r="I183" s="349"/>
      <c r="J183" s="360"/>
      <c r="K183" s="360"/>
      <c r="L183" s="495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6"/>
      <c r="AA183" s="6"/>
      <c r="AB183" s="6"/>
      <c r="AC183" s="6"/>
      <c r="AD183" s="6"/>
      <c r="AE183" s="6"/>
      <c r="AF183" s="6"/>
      <c r="AG183" s="6"/>
    </row>
    <row r="184">
      <c r="A184" s="4"/>
      <c r="B184" s="496"/>
      <c r="C184" s="496"/>
      <c r="D184" s="496"/>
      <c r="E184" s="496"/>
      <c r="F184" s="496"/>
      <c r="G184" s="496"/>
      <c r="H184" s="496"/>
      <c r="I184" s="418"/>
      <c r="J184" s="424"/>
      <c r="K184" s="424"/>
      <c r="L184" s="497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6"/>
      <c r="AA184" s="6"/>
      <c r="AB184" s="6"/>
      <c r="AC184" s="6"/>
      <c r="AD184" s="6"/>
      <c r="AE184" s="6"/>
      <c r="AF184" s="6"/>
      <c r="AG184" s="6"/>
    </row>
    <row r="185">
      <c r="A185" s="4"/>
      <c r="B185" s="496"/>
      <c r="C185" s="496"/>
      <c r="D185" s="496"/>
      <c r="E185" s="496"/>
      <c r="F185" s="496"/>
      <c r="G185" s="496"/>
      <c r="H185" s="496"/>
      <c r="I185" s="418"/>
      <c r="J185" s="424"/>
      <c r="K185" s="424"/>
      <c r="L185" s="497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6"/>
      <c r="AA185" s="6"/>
      <c r="AB185" s="6"/>
      <c r="AC185" s="6"/>
      <c r="AD185" s="6"/>
      <c r="AE185" s="6"/>
      <c r="AF185" s="6"/>
      <c r="AG185" s="6"/>
    </row>
    <row r="186">
      <c r="A186" s="4"/>
      <c r="B186" s="439"/>
      <c r="C186" s="439"/>
      <c r="D186" s="439"/>
      <c r="E186" s="439"/>
      <c r="F186" s="439"/>
      <c r="G186" s="439"/>
      <c r="H186" s="439"/>
      <c r="I186" s="498"/>
      <c r="J186" s="499"/>
      <c r="K186" s="499"/>
      <c r="L186" s="499"/>
      <c r="M186" s="4"/>
      <c r="N186" s="4"/>
      <c r="O186" s="4"/>
      <c r="P186" s="4"/>
      <c r="Q186" s="486" t="s">
        <v>200</v>
      </c>
      <c r="R186" s="4"/>
      <c r="S186" s="4"/>
      <c r="T186" s="4"/>
      <c r="U186" s="4"/>
      <c r="V186" s="4"/>
      <c r="W186" s="4"/>
      <c r="X186" s="4"/>
      <c r="Y186" s="4"/>
      <c r="Z186" s="6"/>
      <c r="AA186" s="6"/>
      <c r="AB186" s="6"/>
      <c r="AC186" s="6"/>
      <c r="AD186" s="6"/>
      <c r="AE186" s="6"/>
      <c r="AF186" s="6"/>
      <c r="AG186" s="6"/>
    </row>
    <row r="187">
      <c r="A187" s="4"/>
      <c r="B187" s="369" t="s">
        <v>69</v>
      </c>
      <c r="C187" s="370"/>
      <c r="D187" s="500">
        <f>SUM(D181:D186)</f>
        <v>0</v>
      </c>
      <c r="E187" s="370"/>
      <c r="F187" s="370"/>
      <c r="G187" s="370"/>
      <c r="H187" s="370"/>
      <c r="I187" s="501">
        <f>SUM(I181:I186)</f>
        <v>0</v>
      </c>
      <c r="J187" s="5"/>
      <c r="K187" s="5"/>
      <c r="L187" s="5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6"/>
      <c r="AA187" s="6"/>
      <c r="AB187" s="6"/>
      <c r="AC187" s="6"/>
      <c r="AD187" s="6"/>
      <c r="AE187" s="6"/>
      <c r="AF187" s="6"/>
      <c r="AG187" s="6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6"/>
      <c r="AA188" s="6"/>
      <c r="AB188" s="6"/>
      <c r="AC188" s="6"/>
      <c r="AD188" s="6"/>
      <c r="AE188" s="6"/>
      <c r="AF188" s="6"/>
      <c r="AG188" s="6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6"/>
      <c r="AA189" s="6"/>
      <c r="AB189" s="6"/>
      <c r="AC189" s="6"/>
      <c r="AD189" s="6"/>
      <c r="AE189" s="6"/>
      <c r="AF189" s="6"/>
      <c r="AG189" s="6"/>
    </row>
    <row r="190">
      <c r="A190" s="502">
        <v>9.0</v>
      </c>
      <c r="B190" s="503" t="s">
        <v>201</v>
      </c>
      <c r="C190" s="504"/>
      <c r="D190" s="504"/>
      <c r="E190" s="504"/>
      <c r="F190" s="504"/>
      <c r="G190" s="504"/>
      <c r="H190" s="504"/>
      <c r="I190" s="504"/>
      <c r="J190" s="504"/>
      <c r="K190" s="50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6"/>
      <c r="AA190" s="6"/>
      <c r="AB190" s="6"/>
      <c r="AC190" s="6"/>
      <c r="AD190" s="6"/>
      <c r="AE190" s="6"/>
      <c r="AF190" s="6"/>
      <c r="AG190" s="6"/>
    </row>
    <row r="191">
      <c r="A191" s="4"/>
      <c r="B191" s="506" t="s">
        <v>202</v>
      </c>
      <c r="C191" s="507" t="s">
        <v>134</v>
      </c>
      <c r="D191" s="487" t="s">
        <v>131</v>
      </c>
      <c r="E191" s="487" t="s">
        <v>203</v>
      </c>
      <c r="F191" s="89"/>
      <c r="G191" s="89"/>
      <c r="H191" s="487" t="s">
        <v>204</v>
      </c>
      <c r="I191" s="507" t="s">
        <v>134</v>
      </c>
      <c r="J191" s="89"/>
      <c r="K191" s="89"/>
      <c r="L191" s="50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6"/>
      <c r="AA191" s="6"/>
      <c r="AB191" s="6"/>
      <c r="AC191" s="6"/>
      <c r="AD191" s="6"/>
      <c r="AE191" s="6"/>
      <c r="AF191" s="6"/>
      <c r="AG191" s="6"/>
    </row>
    <row r="192">
      <c r="A192" s="5"/>
      <c r="B192" s="509" t="s">
        <v>205</v>
      </c>
      <c r="C192" s="510">
        <v>100800.0</v>
      </c>
      <c r="D192" s="352" t="s">
        <v>138</v>
      </c>
      <c r="E192" s="352" t="s">
        <v>206</v>
      </c>
      <c r="F192" s="456"/>
      <c r="G192" s="399"/>
      <c r="H192" s="410" t="s">
        <v>38</v>
      </c>
      <c r="I192" s="510">
        <v>100800.0</v>
      </c>
      <c r="J192" s="491"/>
      <c r="K192" s="491"/>
      <c r="L192" s="49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6"/>
      <c r="AA192" s="6"/>
      <c r="AB192" s="6"/>
      <c r="AC192" s="6"/>
      <c r="AD192" s="6"/>
      <c r="AE192" s="6"/>
      <c r="AF192" s="6"/>
      <c r="AG192" s="6"/>
    </row>
    <row r="193">
      <c r="A193" s="4"/>
      <c r="B193" s="42" t="s">
        <v>207</v>
      </c>
      <c r="C193" s="511">
        <v>100800.0</v>
      </c>
      <c r="D193" s="357" t="s">
        <v>138</v>
      </c>
      <c r="E193" s="357" t="s">
        <v>206</v>
      </c>
      <c r="F193" s="341"/>
      <c r="G193" s="341"/>
      <c r="H193" s="341"/>
      <c r="I193" s="511">
        <v>100800.0</v>
      </c>
      <c r="J193" s="360"/>
      <c r="K193" s="360"/>
      <c r="L193" s="360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6"/>
      <c r="AA193" s="6"/>
      <c r="AB193" s="6"/>
      <c r="AC193" s="6"/>
      <c r="AD193" s="6"/>
      <c r="AE193" s="6"/>
      <c r="AF193" s="6"/>
      <c r="AG193" s="6"/>
    </row>
    <row r="194">
      <c r="A194" s="4"/>
      <c r="B194" s="42" t="s">
        <v>208</v>
      </c>
      <c r="C194" s="511">
        <v>100000.0</v>
      </c>
      <c r="D194" s="357" t="s">
        <v>143</v>
      </c>
      <c r="E194" s="42" t="s">
        <v>206</v>
      </c>
      <c r="F194" s="341"/>
      <c r="G194" s="341"/>
      <c r="H194" s="341"/>
      <c r="I194" s="511">
        <v>100000.0</v>
      </c>
      <c r="J194" s="360"/>
      <c r="K194" s="360"/>
      <c r="L194" s="512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6"/>
      <c r="AA194" s="6"/>
      <c r="AB194" s="6"/>
      <c r="AC194" s="6"/>
      <c r="AD194" s="6"/>
      <c r="AE194" s="6"/>
      <c r="AF194" s="6"/>
      <c r="AG194" s="6"/>
    </row>
    <row r="195">
      <c r="A195" s="4"/>
      <c r="B195" s="42" t="s">
        <v>209</v>
      </c>
      <c r="C195" s="511">
        <v>100000.0</v>
      </c>
      <c r="D195" s="357" t="s">
        <v>143</v>
      </c>
      <c r="E195" s="357" t="s">
        <v>210</v>
      </c>
      <c r="F195" s="341"/>
      <c r="G195" s="341"/>
      <c r="H195" s="357" t="s">
        <v>38</v>
      </c>
      <c r="I195" s="511">
        <v>100000.0</v>
      </c>
      <c r="J195" s="360"/>
      <c r="K195" s="360"/>
      <c r="L195" s="360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6"/>
      <c r="AA195" s="6"/>
      <c r="AB195" s="6"/>
      <c r="AC195" s="6"/>
      <c r="AD195" s="6"/>
      <c r="AE195" s="6"/>
      <c r="AF195" s="6"/>
      <c r="AG195" s="6"/>
    </row>
    <row r="196">
      <c r="A196" s="4"/>
      <c r="B196" s="42" t="s">
        <v>211</v>
      </c>
      <c r="C196" s="511">
        <v>50000.0</v>
      </c>
      <c r="D196" s="357" t="s">
        <v>143</v>
      </c>
      <c r="E196" s="357" t="s">
        <v>210</v>
      </c>
      <c r="F196" s="341"/>
      <c r="G196" s="341"/>
      <c r="H196" s="357" t="s">
        <v>38</v>
      </c>
      <c r="I196" s="511">
        <v>50000.0</v>
      </c>
      <c r="J196" s="360"/>
      <c r="K196" s="360"/>
      <c r="L196" s="360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6"/>
      <c r="AA196" s="6"/>
      <c r="AB196" s="6"/>
      <c r="AC196" s="6"/>
      <c r="AD196" s="6"/>
      <c r="AE196" s="6"/>
      <c r="AF196" s="6"/>
      <c r="AG196" s="6"/>
    </row>
    <row r="197">
      <c r="A197" s="4"/>
      <c r="B197" s="357" t="s">
        <v>212</v>
      </c>
      <c r="C197" s="513">
        <v>50000.0</v>
      </c>
      <c r="D197" s="357" t="s">
        <v>143</v>
      </c>
      <c r="E197" s="357" t="s">
        <v>210</v>
      </c>
      <c r="F197" s="341"/>
      <c r="G197" s="341"/>
      <c r="H197" s="357" t="s">
        <v>38</v>
      </c>
      <c r="I197" s="513">
        <v>50000.0</v>
      </c>
      <c r="J197" s="360"/>
      <c r="K197" s="360"/>
      <c r="L197" s="360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6"/>
      <c r="AA197" s="6"/>
      <c r="AB197" s="6"/>
      <c r="AC197" s="6"/>
      <c r="AD197" s="6"/>
      <c r="AE197" s="6"/>
      <c r="AF197" s="6"/>
      <c r="AG197" s="6"/>
    </row>
    <row r="198">
      <c r="A198" s="4"/>
      <c r="B198" s="357" t="s">
        <v>213</v>
      </c>
      <c r="C198" s="513">
        <v>239400.0</v>
      </c>
      <c r="D198" s="357" t="s">
        <v>138</v>
      </c>
      <c r="E198" s="357" t="s">
        <v>210</v>
      </c>
      <c r="F198" s="341"/>
      <c r="G198" s="341"/>
      <c r="H198" s="410" t="s">
        <v>38</v>
      </c>
      <c r="I198" s="513">
        <v>239400.0</v>
      </c>
      <c r="J198" s="360"/>
      <c r="K198" s="360"/>
      <c r="L198" s="360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6"/>
      <c r="AA198" s="6"/>
      <c r="AB198" s="6"/>
      <c r="AC198" s="6"/>
      <c r="AD198" s="6"/>
      <c r="AE198" s="6"/>
      <c r="AF198" s="6"/>
      <c r="AG198" s="6"/>
    </row>
    <row r="199">
      <c r="A199" s="4"/>
      <c r="B199" s="362" t="s">
        <v>214</v>
      </c>
      <c r="C199" s="514">
        <v>243432.0</v>
      </c>
      <c r="D199" s="362" t="s">
        <v>138</v>
      </c>
      <c r="E199" s="362" t="s">
        <v>210</v>
      </c>
      <c r="F199" s="515"/>
      <c r="G199" s="515"/>
      <c r="H199" s="362" t="s">
        <v>38</v>
      </c>
      <c r="I199" s="514">
        <v>243432.0</v>
      </c>
      <c r="J199" s="516"/>
      <c r="K199" s="516"/>
      <c r="L199" s="516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6"/>
      <c r="AA199" s="6"/>
      <c r="AB199" s="6"/>
      <c r="AC199" s="6"/>
      <c r="AD199" s="6"/>
      <c r="AE199" s="6"/>
      <c r="AF199" s="6"/>
      <c r="AG199" s="6"/>
    </row>
    <row r="200">
      <c r="A200" s="4"/>
      <c r="B200" s="369" t="s">
        <v>69</v>
      </c>
      <c r="C200" s="517">
        <f>SUM(C191:C199)</f>
        <v>984432</v>
      </c>
      <c r="D200" s="370"/>
      <c r="E200" s="370"/>
      <c r="F200" s="370"/>
      <c r="G200" s="370"/>
      <c r="H200" s="370"/>
      <c r="I200" s="518">
        <f>SUM(I192:I199)</f>
        <v>984432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6"/>
      <c r="AA200" s="6"/>
      <c r="AB200" s="6"/>
      <c r="AC200" s="6"/>
      <c r="AD200" s="6"/>
      <c r="AE200" s="6"/>
      <c r="AF200" s="6"/>
      <c r="AG200" s="6"/>
    </row>
    <row r="201">
      <c r="A201" s="4"/>
      <c r="B201" s="4"/>
      <c r="C201" s="4"/>
      <c r="D201" s="4"/>
      <c r="E201" s="4"/>
      <c r="F201" s="4"/>
      <c r="G201" s="4"/>
      <c r="H201" s="4"/>
      <c r="I201" s="37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6"/>
      <c r="AA201" s="6"/>
      <c r="AB201" s="6"/>
      <c r="AC201" s="6"/>
      <c r="AD201" s="6"/>
      <c r="AE201" s="6"/>
      <c r="AF201" s="6"/>
      <c r="AG201" s="6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6"/>
      <c r="AA202" s="6"/>
      <c r="AB202" s="6"/>
      <c r="AC202" s="6"/>
      <c r="AD202" s="6"/>
      <c r="AE202" s="6"/>
      <c r="AF202" s="6"/>
      <c r="AG202" s="6"/>
    </row>
    <row r="203">
      <c r="A203" s="519">
        <v>10.0</v>
      </c>
      <c r="B203" s="520" t="s">
        <v>12</v>
      </c>
      <c r="C203" s="521"/>
      <c r="D203" s="521"/>
      <c r="E203" s="521"/>
      <c r="F203" s="521"/>
      <c r="G203" s="521"/>
      <c r="H203" s="521"/>
      <c r="I203" s="522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6"/>
      <c r="AA203" s="6"/>
      <c r="AB203" s="6"/>
      <c r="AC203" s="6"/>
      <c r="AD203" s="6"/>
      <c r="AE203" s="6"/>
      <c r="AF203" s="6"/>
      <c r="AG203" s="6"/>
    </row>
    <row r="204">
      <c r="A204" s="4"/>
      <c r="B204" s="523" t="s">
        <v>215</v>
      </c>
      <c r="C204" s="148" t="s">
        <v>134</v>
      </c>
      <c r="D204" s="148" t="s">
        <v>199</v>
      </c>
      <c r="E204" s="148" t="s">
        <v>131</v>
      </c>
      <c r="F204" s="225"/>
      <c r="G204" s="225"/>
      <c r="H204" s="148" t="s">
        <v>216</v>
      </c>
      <c r="I204" s="148" t="s">
        <v>217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6"/>
      <c r="AA204" s="6"/>
      <c r="AB204" s="6"/>
      <c r="AC204" s="6"/>
      <c r="AD204" s="6"/>
      <c r="AE204" s="6"/>
      <c r="AF204" s="6"/>
      <c r="AG204" s="6"/>
    </row>
    <row r="205">
      <c r="A205" s="4"/>
      <c r="B205" s="381" t="s">
        <v>218</v>
      </c>
      <c r="C205" s="524">
        <v>200000.0</v>
      </c>
      <c r="D205" s="525" t="s">
        <v>219</v>
      </c>
      <c r="E205" s="526" t="s">
        <v>220</v>
      </c>
      <c r="F205" s="389"/>
      <c r="G205" s="389"/>
      <c r="H205" s="410" t="s">
        <v>38</v>
      </c>
      <c r="I205" s="527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6"/>
      <c r="AA205" s="6"/>
      <c r="AB205" s="6"/>
      <c r="AC205" s="6"/>
      <c r="AD205" s="6"/>
      <c r="AE205" s="6"/>
      <c r="AF205" s="6"/>
      <c r="AG205" s="6"/>
    </row>
    <row r="206">
      <c r="A206" s="4"/>
      <c r="B206" s="381" t="s">
        <v>221</v>
      </c>
      <c r="C206" s="524">
        <v>100000.0</v>
      </c>
      <c r="D206" s="525" t="s">
        <v>222</v>
      </c>
      <c r="E206" s="528" t="s">
        <v>220</v>
      </c>
      <c r="F206" s="529"/>
      <c r="G206" s="529"/>
      <c r="H206" s="410" t="s">
        <v>38</v>
      </c>
      <c r="I206" s="53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6"/>
      <c r="AA206" s="6"/>
      <c r="AB206" s="6"/>
      <c r="AC206" s="6"/>
      <c r="AD206" s="6"/>
      <c r="AE206" s="6"/>
      <c r="AF206" s="6"/>
      <c r="AG206" s="6"/>
    </row>
    <row r="207">
      <c r="A207" s="4"/>
      <c r="B207" s="381" t="s">
        <v>223</v>
      </c>
      <c r="C207" s="524">
        <v>7200.0</v>
      </c>
      <c r="D207" s="525" t="s">
        <v>224</v>
      </c>
      <c r="E207" s="528" t="s">
        <v>225</v>
      </c>
      <c r="F207" s="529"/>
      <c r="G207" s="529"/>
      <c r="H207" s="410" t="s">
        <v>38</v>
      </c>
      <c r="I207" s="53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6"/>
      <c r="AA207" s="6"/>
      <c r="AB207" s="6"/>
      <c r="AC207" s="6"/>
      <c r="AD207" s="6"/>
      <c r="AE207" s="6"/>
      <c r="AF207" s="6"/>
      <c r="AG207" s="6"/>
    </row>
    <row r="208">
      <c r="A208" s="4"/>
      <c r="B208" s="381" t="s">
        <v>226</v>
      </c>
      <c r="C208" s="524">
        <v>200000.0</v>
      </c>
      <c r="D208" s="525" t="s">
        <v>227</v>
      </c>
      <c r="E208" s="528" t="s">
        <v>220</v>
      </c>
      <c r="F208" s="529"/>
      <c r="G208" s="529"/>
      <c r="H208" s="410" t="s">
        <v>38</v>
      </c>
      <c r="I208" s="53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6"/>
      <c r="AA208" s="6"/>
      <c r="AB208" s="6"/>
      <c r="AC208" s="6"/>
      <c r="AD208" s="6"/>
      <c r="AE208" s="6"/>
      <c r="AF208" s="6"/>
      <c r="AG208" s="6"/>
    </row>
    <row r="209">
      <c r="A209" s="4"/>
      <c r="B209" s="452" t="s">
        <v>228</v>
      </c>
      <c r="C209" s="531">
        <v>200000.0</v>
      </c>
      <c r="D209" s="531" t="s">
        <v>229</v>
      </c>
      <c r="E209" s="532" t="s">
        <v>33</v>
      </c>
      <c r="F209" s="529"/>
      <c r="G209" s="529"/>
      <c r="H209" s="103"/>
      <c r="I209" s="53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6"/>
      <c r="AA209" s="6"/>
      <c r="AB209" s="6"/>
      <c r="AC209" s="6"/>
      <c r="AD209" s="6"/>
      <c r="AE209" s="6"/>
      <c r="AF209" s="6"/>
      <c r="AG209" s="6"/>
    </row>
    <row r="210">
      <c r="A210" s="4"/>
      <c r="B210" s="534" t="s">
        <v>230</v>
      </c>
      <c r="C210" s="535">
        <v>200000.0</v>
      </c>
      <c r="D210" s="535" t="s">
        <v>231</v>
      </c>
      <c r="E210" s="536" t="s">
        <v>220</v>
      </c>
      <c r="F210" s="537"/>
      <c r="G210" s="537"/>
      <c r="H210" s="538" t="s">
        <v>37</v>
      </c>
      <c r="I210" s="53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6"/>
      <c r="AA210" s="6"/>
      <c r="AB210" s="6"/>
      <c r="AC210" s="6"/>
      <c r="AD210" s="6"/>
      <c r="AE210" s="6"/>
      <c r="AF210" s="6"/>
      <c r="AG210" s="6"/>
    </row>
    <row r="211">
      <c r="A211" s="4"/>
      <c r="B211" s="460" t="s">
        <v>232</v>
      </c>
      <c r="C211" s="540">
        <v>200000.0</v>
      </c>
      <c r="D211" s="540" t="s">
        <v>229</v>
      </c>
      <c r="E211" s="541" t="s">
        <v>33</v>
      </c>
      <c r="F211" s="542"/>
      <c r="G211" s="542"/>
      <c r="H211" s="357" t="s">
        <v>37</v>
      </c>
      <c r="I211" s="54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6"/>
      <c r="AA211" s="6"/>
      <c r="AB211" s="6"/>
      <c r="AC211" s="6"/>
      <c r="AD211" s="6"/>
      <c r="AE211" s="6"/>
      <c r="AF211" s="6"/>
      <c r="AG211" s="6"/>
    </row>
    <row r="212">
      <c r="A212" s="4"/>
      <c r="B212" s="369" t="s">
        <v>69</v>
      </c>
      <c r="C212" s="544">
        <f>SUM(C205:C211)</f>
        <v>1107200</v>
      </c>
      <c r="D212" s="370"/>
      <c r="E212" s="545"/>
      <c r="F212" s="545"/>
      <c r="G212" s="545"/>
      <c r="H212" s="370"/>
      <c r="I212" s="518">
        <f>SUM(C205:C211)</f>
        <v>1107200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6"/>
      <c r="AA212" s="6"/>
      <c r="AB212" s="6"/>
      <c r="AC212" s="6"/>
      <c r="AD212" s="6"/>
      <c r="AE212" s="6"/>
      <c r="AF212" s="6"/>
      <c r="AG212" s="6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6"/>
      <c r="AA213" s="6"/>
      <c r="AB213" s="6"/>
      <c r="AC213" s="6"/>
      <c r="AD213" s="6"/>
      <c r="AE213" s="6"/>
      <c r="AF213" s="6"/>
      <c r="AG213" s="6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6"/>
      <c r="AA214" s="6"/>
      <c r="AB214" s="6"/>
      <c r="AC214" s="6"/>
      <c r="AD214" s="6"/>
      <c r="AE214" s="6"/>
      <c r="AF214" s="6"/>
      <c r="AG214" s="6"/>
    </row>
    <row r="215">
      <c r="A215" s="546">
        <v>11.0</v>
      </c>
      <c r="B215" s="547" t="s">
        <v>233</v>
      </c>
      <c r="C215" s="223"/>
      <c r="D215" s="223"/>
      <c r="E215" s="223"/>
      <c r="F215" s="223"/>
      <c r="G215" s="223"/>
      <c r="H215" s="223"/>
      <c r="I215" s="22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6"/>
      <c r="AA215" s="6"/>
      <c r="AB215" s="6"/>
      <c r="AC215" s="6"/>
      <c r="AD215" s="6"/>
      <c r="AE215" s="6"/>
      <c r="AF215" s="6"/>
      <c r="AG215" s="6"/>
    </row>
    <row r="216">
      <c r="A216" s="4"/>
      <c r="B216" s="548" t="s">
        <v>36</v>
      </c>
      <c r="C216" s="1"/>
      <c r="D216" s="2"/>
      <c r="E216" s="2"/>
      <c r="F216" s="2"/>
      <c r="G216" s="2"/>
      <c r="H216" s="2"/>
      <c r="I216" s="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6"/>
      <c r="AA216" s="6"/>
      <c r="AB216" s="6"/>
      <c r="AC216" s="6"/>
      <c r="AD216" s="6"/>
      <c r="AE216" s="6"/>
      <c r="AF216" s="6"/>
      <c r="AG216" s="6"/>
    </row>
    <row r="217">
      <c r="A217" s="4"/>
      <c r="B217" s="548" t="s">
        <v>234</v>
      </c>
      <c r="C217" s="548" t="s">
        <v>134</v>
      </c>
      <c r="D217" s="234"/>
      <c r="E217" s="548" t="s">
        <v>131</v>
      </c>
      <c r="F217" s="234"/>
      <c r="G217" s="234"/>
      <c r="H217" s="148" t="s">
        <v>235</v>
      </c>
      <c r="I217" s="234"/>
      <c r="J217" s="4"/>
      <c r="K217" s="4"/>
      <c r="L217" s="4"/>
      <c r="M217" s="4" t="s">
        <v>200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6"/>
      <c r="AA217" s="6"/>
      <c r="AB217" s="6"/>
      <c r="AC217" s="6"/>
      <c r="AD217" s="6"/>
      <c r="AE217" s="6"/>
      <c r="AF217" s="6"/>
      <c r="AG217" s="6"/>
    </row>
    <row r="218">
      <c r="A218" s="4"/>
      <c r="B218" s="549"/>
      <c r="C218" s="550"/>
      <c r="D218" s="236"/>
      <c r="E218" s="551"/>
      <c r="F218" s="552"/>
      <c r="G218" s="552"/>
      <c r="H218" s="553"/>
      <c r="I218" s="55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6"/>
      <c r="AA218" s="6"/>
      <c r="AB218" s="6"/>
      <c r="AC218" s="6"/>
      <c r="AD218" s="6"/>
      <c r="AE218" s="6"/>
      <c r="AF218" s="6"/>
      <c r="AG218" s="6"/>
    </row>
    <row r="219">
      <c r="A219" s="4"/>
      <c r="B219" s="555" t="s">
        <v>236</v>
      </c>
      <c r="C219" s="556">
        <v>35000.0</v>
      </c>
      <c r="D219" s="89"/>
      <c r="E219" s="557" t="s">
        <v>143</v>
      </c>
      <c r="F219" s="558"/>
      <c r="G219" s="558"/>
      <c r="H219" s="410" t="s">
        <v>38</v>
      </c>
      <c r="I219" s="55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6"/>
      <c r="AA219" s="6"/>
      <c r="AB219" s="6"/>
      <c r="AC219" s="6"/>
      <c r="AD219" s="6"/>
      <c r="AE219" s="6"/>
      <c r="AF219" s="6"/>
      <c r="AG219" s="6"/>
    </row>
    <row r="220">
      <c r="A220" s="4"/>
      <c r="B220" s="560" t="s">
        <v>237</v>
      </c>
      <c r="C220" s="561">
        <v>35000.0</v>
      </c>
      <c r="D220" s="89"/>
      <c r="E220" s="562" t="s">
        <v>238</v>
      </c>
      <c r="F220" s="558"/>
      <c r="G220" s="558"/>
      <c r="H220" s="410" t="s">
        <v>38</v>
      </c>
      <c r="I220" s="559"/>
      <c r="J220" s="5"/>
      <c r="K220" s="5"/>
      <c r="L220" s="5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6"/>
      <c r="AA220" s="6"/>
      <c r="AB220" s="6"/>
      <c r="AC220" s="6"/>
      <c r="AD220" s="6"/>
      <c r="AE220" s="6"/>
      <c r="AF220" s="6"/>
      <c r="AG220" s="6"/>
    </row>
    <row r="221">
      <c r="A221" s="4"/>
      <c r="B221" s="89"/>
      <c r="C221" s="563"/>
      <c r="D221" s="89"/>
      <c r="E221" s="558"/>
      <c r="F221" s="558"/>
      <c r="G221" s="558"/>
      <c r="H221" s="89"/>
      <c r="I221" s="559"/>
      <c r="J221" s="5"/>
      <c r="K221" s="5"/>
      <c r="L221" s="5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6"/>
      <c r="AA221" s="6"/>
      <c r="AB221" s="6"/>
      <c r="AC221" s="6"/>
      <c r="AD221" s="6"/>
      <c r="AE221" s="6"/>
      <c r="AF221" s="6"/>
      <c r="AG221" s="6"/>
    </row>
    <row r="222">
      <c r="A222" s="4"/>
      <c r="B222" s="89"/>
      <c r="C222" s="563"/>
      <c r="D222" s="89"/>
      <c r="E222" s="558"/>
      <c r="F222" s="558"/>
      <c r="G222" s="558"/>
      <c r="H222" s="89"/>
      <c r="I222" s="559"/>
      <c r="J222" s="5"/>
      <c r="K222" s="5"/>
      <c r="L222" s="5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6"/>
      <c r="AA222" s="6"/>
      <c r="AB222" s="6"/>
      <c r="AC222" s="6"/>
      <c r="AD222" s="6"/>
      <c r="AE222" s="6"/>
      <c r="AF222" s="6"/>
      <c r="AG222" s="6"/>
    </row>
    <row r="223">
      <c r="A223" s="4"/>
      <c r="B223" s="564" t="s">
        <v>69</v>
      </c>
      <c r="C223" s="565">
        <f>SUM(C218:C222)</f>
        <v>70000</v>
      </c>
      <c r="D223" s="225"/>
      <c r="E223" s="558"/>
      <c r="F223" s="558"/>
      <c r="G223" s="558"/>
      <c r="H223" s="89"/>
      <c r="I223" s="566">
        <f>SUM(I218:I220)</f>
        <v>0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6"/>
      <c r="AA223" s="6"/>
      <c r="AB223" s="6"/>
      <c r="AC223" s="6"/>
      <c r="AD223" s="6"/>
      <c r="AE223" s="6"/>
      <c r="AF223" s="6"/>
      <c r="AG223" s="6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6"/>
      <c r="AA224" s="6"/>
      <c r="AB224" s="6"/>
      <c r="AC224" s="6"/>
      <c r="AD224" s="6"/>
      <c r="AE224" s="6"/>
      <c r="AF224" s="6"/>
      <c r="AG224" s="6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6"/>
      <c r="AA225" s="6"/>
      <c r="AB225" s="6"/>
      <c r="AC225" s="6"/>
      <c r="AD225" s="6"/>
      <c r="AE225" s="6"/>
      <c r="AF225" s="6"/>
      <c r="AG225" s="6"/>
    </row>
    <row r="226">
      <c r="A226" s="567">
        <v>12.0</v>
      </c>
      <c r="B226" s="568" t="s">
        <v>239</v>
      </c>
      <c r="C226" s="223"/>
      <c r="D226" s="223"/>
      <c r="E226" s="223"/>
      <c r="F226" s="223"/>
      <c r="G226" s="223"/>
      <c r="H226" s="223"/>
      <c r="I226" s="22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6"/>
      <c r="AA226" s="6"/>
      <c r="AB226" s="6"/>
      <c r="AC226" s="6"/>
      <c r="AD226" s="6"/>
      <c r="AE226" s="6"/>
      <c r="AF226" s="6"/>
      <c r="AG226" s="6"/>
    </row>
    <row r="227">
      <c r="A227" s="4"/>
      <c r="B227" s="234"/>
      <c r="C227" s="225"/>
      <c r="D227" s="569"/>
      <c r="E227" s="570" t="s">
        <v>18</v>
      </c>
      <c r="F227" s="571"/>
      <c r="G227" s="572" t="s">
        <v>205</v>
      </c>
      <c r="H227" s="573" t="s">
        <v>240</v>
      </c>
      <c r="I227" s="88" t="s">
        <v>71</v>
      </c>
      <c r="J227" s="574" t="s">
        <v>241</v>
      </c>
      <c r="K227" s="575" t="s">
        <v>242</v>
      </c>
      <c r="L227" s="576"/>
      <c r="M227" s="22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6"/>
      <c r="AA227" s="6"/>
      <c r="AB227" s="6"/>
      <c r="AC227" s="6"/>
      <c r="AD227" s="6"/>
      <c r="AE227" s="6"/>
      <c r="AF227" s="6"/>
      <c r="AG227" s="6"/>
    </row>
    <row r="228">
      <c r="A228" s="4"/>
      <c r="B228" s="548"/>
      <c r="C228" s="548"/>
      <c r="D228" s="569"/>
      <c r="E228" s="577"/>
      <c r="F228" s="578"/>
      <c r="G228" s="410" t="s">
        <v>38</v>
      </c>
      <c r="H228" s="410" t="s">
        <v>38</v>
      </c>
      <c r="I228" s="579" t="s">
        <v>39</v>
      </c>
      <c r="J228" s="579" t="s">
        <v>37</v>
      </c>
      <c r="K228" s="99"/>
      <c r="L228" s="546"/>
      <c r="M228" s="580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6"/>
      <c r="AA228" s="6"/>
      <c r="AB228" s="6"/>
      <c r="AC228" s="6"/>
      <c r="AD228" s="6"/>
      <c r="AE228" s="6"/>
      <c r="AF228" s="6"/>
      <c r="AG228" s="6"/>
    </row>
    <row r="229">
      <c r="A229" s="4"/>
      <c r="B229" s="548" t="s">
        <v>36</v>
      </c>
      <c r="C229" s="548" t="s">
        <v>243</v>
      </c>
      <c r="D229" s="234"/>
      <c r="E229" s="577"/>
      <c r="F229" s="581"/>
      <c r="G229" s="581" t="s">
        <v>220</v>
      </c>
      <c r="H229" s="582" t="s">
        <v>188</v>
      </c>
      <c r="I229" s="583" t="s">
        <v>34</v>
      </c>
      <c r="J229" s="583"/>
      <c r="K229" s="99"/>
      <c r="L229" s="546" t="s">
        <v>244</v>
      </c>
      <c r="M229" s="580" t="s">
        <v>245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6"/>
      <c r="AA229" s="6"/>
      <c r="AB229" s="6"/>
      <c r="AC229" s="6"/>
      <c r="AD229" s="6"/>
      <c r="AE229" s="6"/>
      <c r="AF229" s="6"/>
      <c r="AG229" s="6"/>
    </row>
    <row r="230">
      <c r="A230" s="5"/>
      <c r="B230" s="584" t="s">
        <v>246</v>
      </c>
      <c r="C230" s="584" t="s">
        <v>247</v>
      </c>
      <c r="D230" s="585"/>
      <c r="E230" s="586">
        <v>37500.0</v>
      </c>
      <c r="F230" s="587"/>
      <c r="G230" s="588">
        <v>12500.0</v>
      </c>
      <c r="H230" s="588">
        <v>10000.0</v>
      </c>
      <c r="I230" s="589"/>
      <c r="J230" s="590"/>
      <c r="K230" s="591"/>
      <c r="L230" s="592">
        <f t="shared" ref="L230:L231" si="25">SUM(G230:K230)</f>
        <v>22500</v>
      </c>
      <c r="M230" s="593">
        <f t="shared" ref="M230:M231" si="26">E230-L230</f>
        <v>15000</v>
      </c>
      <c r="N230" s="334"/>
      <c r="O230" s="33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6"/>
      <c r="AA230" s="6"/>
      <c r="AB230" s="6"/>
      <c r="AC230" s="6"/>
      <c r="AD230" s="6"/>
      <c r="AE230" s="6"/>
      <c r="AF230" s="6"/>
      <c r="AG230" s="6"/>
    </row>
    <row r="231">
      <c r="A231" s="5"/>
      <c r="B231" s="594" t="s">
        <v>248</v>
      </c>
      <c r="C231" s="585"/>
      <c r="D231" s="585"/>
      <c r="E231" s="595">
        <v>100000.0</v>
      </c>
      <c r="F231" s="587"/>
      <c r="G231" s="588">
        <v>30000.0</v>
      </c>
      <c r="H231" s="588"/>
      <c r="I231" s="589">
        <v>20000.0</v>
      </c>
      <c r="J231" s="590">
        <v>20000.0</v>
      </c>
      <c r="K231" s="596"/>
      <c r="L231" s="592">
        <f t="shared" si="25"/>
        <v>70000</v>
      </c>
      <c r="M231" s="593">
        <f t="shared" si="26"/>
        <v>30000</v>
      </c>
      <c r="N231" s="334"/>
      <c r="O231" s="33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6"/>
      <c r="AA231" s="6"/>
      <c r="AB231" s="6"/>
      <c r="AC231" s="6"/>
      <c r="AD231" s="6"/>
      <c r="AE231" s="6"/>
      <c r="AF231" s="6"/>
      <c r="AG231" s="6"/>
    </row>
    <row r="232">
      <c r="A232" s="5"/>
      <c r="B232" s="597" t="s">
        <v>249</v>
      </c>
      <c r="C232" s="584"/>
      <c r="D232" s="585"/>
      <c r="E232" s="595"/>
      <c r="F232" s="598"/>
      <c r="G232" s="599">
        <v>25000.0</v>
      </c>
      <c r="H232" s="599"/>
      <c r="I232" s="589"/>
      <c r="J232" s="590"/>
      <c r="K232" s="596"/>
      <c r="L232" s="592"/>
      <c r="M232" s="593"/>
      <c r="N232" s="334"/>
      <c r="O232" s="33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6"/>
      <c r="AA232" s="6"/>
      <c r="AB232" s="6"/>
      <c r="AC232" s="6"/>
      <c r="AD232" s="6"/>
      <c r="AE232" s="6"/>
      <c r="AF232" s="6"/>
      <c r="AG232" s="6"/>
    </row>
    <row r="233">
      <c r="A233" s="5"/>
      <c r="B233" s="597" t="s">
        <v>250</v>
      </c>
      <c r="C233" s="584"/>
      <c r="D233" s="585"/>
      <c r="E233" s="595">
        <v>12000.0</v>
      </c>
      <c r="F233" s="598"/>
      <c r="G233" s="599">
        <v>6000.0</v>
      </c>
      <c r="H233" s="599"/>
      <c r="I233" s="589"/>
      <c r="J233" s="590"/>
      <c r="K233" s="596"/>
      <c r="L233" s="592"/>
      <c r="M233" s="593"/>
      <c r="N233" s="334"/>
      <c r="O233" s="33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6"/>
      <c r="AA233" s="6"/>
      <c r="AB233" s="6"/>
      <c r="AC233" s="6"/>
      <c r="AD233" s="6"/>
      <c r="AE233" s="6"/>
      <c r="AF233" s="6"/>
      <c r="AG233" s="6"/>
    </row>
    <row r="234">
      <c r="A234" s="5"/>
      <c r="B234" s="594" t="s">
        <v>251</v>
      </c>
      <c r="C234" s="584" t="s">
        <v>252</v>
      </c>
      <c r="D234" s="585"/>
      <c r="E234" s="586"/>
      <c r="F234" s="598"/>
      <c r="G234" s="599"/>
      <c r="H234" s="599"/>
      <c r="I234" s="589"/>
      <c r="J234" s="590"/>
      <c r="K234" s="596"/>
      <c r="L234" s="592">
        <f t="shared" ref="L234:L240" si="27">SUM(G234:K234)</f>
        <v>0</v>
      </c>
      <c r="M234" s="593">
        <f t="shared" ref="M234:M240" si="28">E234-L234</f>
        <v>0</v>
      </c>
      <c r="N234" s="334"/>
      <c r="O234" s="33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6"/>
      <c r="AA234" s="6"/>
      <c r="AB234" s="6"/>
      <c r="AC234" s="6"/>
      <c r="AD234" s="6"/>
      <c r="AE234" s="6"/>
      <c r="AF234" s="6"/>
      <c r="AG234" s="6"/>
    </row>
    <row r="235">
      <c r="A235" s="5"/>
      <c r="B235" s="584" t="s">
        <v>253</v>
      </c>
      <c r="C235" s="585"/>
      <c r="D235" s="585"/>
      <c r="E235" s="586">
        <v>30000.0</v>
      </c>
      <c r="F235" s="587"/>
      <c r="G235" s="588">
        <v>7500.0</v>
      </c>
      <c r="H235" s="588">
        <v>15000.0</v>
      </c>
      <c r="I235" s="589">
        <v>7500.0</v>
      </c>
      <c r="J235" s="589"/>
      <c r="K235" s="596"/>
      <c r="L235" s="592">
        <f t="shared" si="27"/>
        <v>30000</v>
      </c>
      <c r="M235" s="593">
        <f t="shared" si="28"/>
        <v>0</v>
      </c>
      <c r="N235" s="334"/>
      <c r="O235" s="33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6"/>
      <c r="AA235" s="6"/>
      <c r="AB235" s="6"/>
      <c r="AC235" s="6"/>
      <c r="AD235" s="6"/>
      <c r="AE235" s="6"/>
      <c r="AF235" s="6"/>
      <c r="AG235" s="6"/>
    </row>
    <row r="236">
      <c r="A236" s="5"/>
      <c r="B236" s="584" t="s">
        <v>110</v>
      </c>
      <c r="C236" s="584" t="s">
        <v>254</v>
      </c>
      <c r="D236" s="585"/>
      <c r="E236" s="586">
        <v>50000.0</v>
      </c>
      <c r="F236" s="587"/>
      <c r="G236" s="588">
        <v>10000.0</v>
      </c>
      <c r="H236" s="588">
        <v>25000.0</v>
      </c>
      <c r="I236" s="589">
        <v>15000.0</v>
      </c>
      <c r="J236" s="590">
        <v>25000.0</v>
      </c>
      <c r="K236" s="596"/>
      <c r="L236" s="592">
        <f t="shared" si="27"/>
        <v>75000</v>
      </c>
      <c r="M236" s="593">
        <f t="shared" si="28"/>
        <v>-25000</v>
      </c>
      <c r="N236" s="334"/>
      <c r="O236" s="33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6"/>
      <c r="AA236" s="6"/>
      <c r="AB236" s="6"/>
      <c r="AC236" s="6"/>
      <c r="AD236" s="6"/>
      <c r="AE236" s="6"/>
      <c r="AF236" s="6"/>
      <c r="AG236" s="6"/>
    </row>
    <row r="237">
      <c r="A237" s="5"/>
      <c r="B237" s="584" t="s">
        <v>255</v>
      </c>
      <c r="C237" s="584" t="s">
        <v>256</v>
      </c>
      <c r="D237" s="585"/>
      <c r="E237" s="586">
        <v>60000.0</v>
      </c>
      <c r="F237" s="587"/>
      <c r="G237" s="588">
        <v>20000.0</v>
      </c>
      <c r="H237" s="588">
        <v>30000.0</v>
      </c>
      <c r="I237" s="589">
        <v>10000.0</v>
      </c>
      <c r="J237" s="590"/>
      <c r="K237" s="591"/>
      <c r="L237" s="592">
        <f t="shared" si="27"/>
        <v>60000</v>
      </c>
      <c r="M237" s="593">
        <f t="shared" si="28"/>
        <v>0</v>
      </c>
      <c r="N237" s="334"/>
      <c r="O237" s="33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6"/>
      <c r="AA237" s="6"/>
      <c r="AB237" s="6"/>
      <c r="AC237" s="6"/>
      <c r="AD237" s="6"/>
      <c r="AE237" s="6"/>
      <c r="AF237" s="6"/>
      <c r="AG237" s="6"/>
    </row>
    <row r="238">
      <c r="A238" s="5"/>
      <c r="B238" s="584" t="s">
        <v>257</v>
      </c>
      <c r="C238" s="584" t="s">
        <v>258</v>
      </c>
      <c r="D238" s="585"/>
      <c r="E238" s="586">
        <v>25000.0</v>
      </c>
      <c r="F238" s="587"/>
      <c r="G238" s="588">
        <v>12500.0</v>
      </c>
      <c r="H238" s="588">
        <v>12480.0</v>
      </c>
      <c r="I238" s="589">
        <v>0.0</v>
      </c>
      <c r="J238" s="590"/>
      <c r="K238" s="591"/>
      <c r="L238" s="592">
        <f t="shared" si="27"/>
        <v>24980</v>
      </c>
      <c r="M238" s="593">
        <f t="shared" si="28"/>
        <v>20</v>
      </c>
      <c r="N238" s="334"/>
      <c r="O238" s="33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6"/>
      <c r="AA238" s="6"/>
      <c r="AB238" s="6"/>
      <c r="AC238" s="6"/>
      <c r="AD238" s="6"/>
      <c r="AE238" s="6"/>
      <c r="AF238" s="6"/>
      <c r="AG238" s="6"/>
    </row>
    <row r="239">
      <c r="A239" s="600" t="s">
        <v>259</v>
      </c>
      <c r="B239" s="584" t="s">
        <v>260</v>
      </c>
      <c r="C239" s="584" t="s">
        <v>261</v>
      </c>
      <c r="D239" s="585"/>
      <c r="E239" s="586">
        <v>15000.0</v>
      </c>
      <c r="F239" s="587"/>
      <c r="G239" s="588">
        <v>5000.0</v>
      </c>
      <c r="H239" s="588">
        <v>10000.0</v>
      </c>
      <c r="I239" s="589">
        <v>0.0</v>
      </c>
      <c r="J239" s="590"/>
      <c r="K239" s="596"/>
      <c r="L239" s="592">
        <f t="shared" si="27"/>
        <v>15000</v>
      </c>
      <c r="M239" s="593">
        <f t="shared" si="28"/>
        <v>0</v>
      </c>
      <c r="N239" s="334"/>
      <c r="O239" s="33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6"/>
      <c r="AA239" s="6"/>
      <c r="AB239" s="6"/>
      <c r="AC239" s="6"/>
      <c r="AD239" s="6"/>
      <c r="AE239" s="6"/>
      <c r="AF239" s="6"/>
      <c r="AG239" s="6"/>
    </row>
    <row r="240">
      <c r="A240" s="5"/>
      <c r="B240" s="584" t="s">
        <v>262</v>
      </c>
      <c r="C240" s="584" t="s">
        <v>263</v>
      </c>
      <c r="D240" s="585"/>
      <c r="E240" s="586">
        <v>30000.0</v>
      </c>
      <c r="F240" s="587"/>
      <c r="G240" s="588">
        <v>10000.0</v>
      </c>
      <c r="H240" s="588">
        <v>10000.0</v>
      </c>
      <c r="I240" s="589">
        <v>10000.0</v>
      </c>
      <c r="J240" s="590"/>
      <c r="K240" s="596"/>
      <c r="L240" s="592">
        <f t="shared" si="27"/>
        <v>30000</v>
      </c>
      <c r="M240" s="593">
        <f t="shared" si="28"/>
        <v>0</v>
      </c>
      <c r="N240" s="334"/>
      <c r="O240" s="33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6"/>
      <c r="AA240" s="6"/>
      <c r="AB240" s="6"/>
      <c r="AC240" s="6"/>
      <c r="AD240" s="6"/>
      <c r="AE240" s="6"/>
      <c r="AF240" s="6"/>
      <c r="AG240" s="6"/>
    </row>
    <row r="241">
      <c r="A241" s="5"/>
      <c r="B241" s="601" t="s">
        <v>264</v>
      </c>
      <c r="C241" s="584"/>
      <c r="D241" s="585"/>
      <c r="E241" s="586">
        <v>30000.0</v>
      </c>
      <c r="F241" s="587"/>
      <c r="G241" s="588"/>
      <c r="H241" s="588">
        <v>10000.0</v>
      </c>
      <c r="I241" s="589">
        <v>20000.0</v>
      </c>
      <c r="J241" s="590"/>
      <c r="K241" s="589">
        <v>25000.0</v>
      </c>
      <c r="L241" s="592"/>
      <c r="M241" s="602">
        <v>0.0</v>
      </c>
      <c r="N241" s="334"/>
      <c r="O241" s="33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6"/>
      <c r="AA241" s="6"/>
      <c r="AB241" s="6"/>
      <c r="AC241" s="6"/>
      <c r="AD241" s="6"/>
      <c r="AE241" s="6"/>
      <c r="AF241" s="6"/>
      <c r="AG241" s="6"/>
    </row>
    <row r="242">
      <c r="A242" s="5"/>
      <c r="B242" s="584" t="s">
        <v>265</v>
      </c>
      <c r="C242" s="584" t="s">
        <v>263</v>
      </c>
      <c r="D242" s="585"/>
      <c r="E242" s="586">
        <v>30000.0</v>
      </c>
      <c r="F242" s="587"/>
      <c r="G242" s="588">
        <v>10000.0</v>
      </c>
      <c r="H242" s="588">
        <v>10000.0</v>
      </c>
      <c r="I242" s="589">
        <v>10000.0</v>
      </c>
      <c r="J242" s="590"/>
      <c r="K242" s="596"/>
      <c r="L242" s="592">
        <f t="shared" ref="L242:L293" si="29">SUM(G242:K242)</f>
        <v>30000</v>
      </c>
      <c r="M242" s="593">
        <f t="shared" ref="M242:M293" si="30">E242-L242</f>
        <v>0</v>
      </c>
      <c r="N242" s="334"/>
      <c r="O242" s="33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6"/>
      <c r="AA242" s="6"/>
      <c r="AB242" s="6"/>
      <c r="AC242" s="6"/>
      <c r="AD242" s="6"/>
      <c r="AE242" s="6"/>
      <c r="AF242" s="6"/>
      <c r="AG242" s="6"/>
    </row>
    <row r="243">
      <c r="A243" s="5"/>
      <c r="B243" s="584" t="s">
        <v>111</v>
      </c>
      <c r="C243" s="584" t="s">
        <v>266</v>
      </c>
      <c r="D243" s="585"/>
      <c r="E243" s="586">
        <v>60000.0</v>
      </c>
      <c r="F243" s="587"/>
      <c r="G243" s="588">
        <v>20000.0</v>
      </c>
      <c r="H243" s="588"/>
      <c r="I243" s="589">
        <v>10000.0</v>
      </c>
      <c r="J243" s="590"/>
      <c r="K243" s="591"/>
      <c r="L243" s="592">
        <f t="shared" si="29"/>
        <v>30000</v>
      </c>
      <c r="M243" s="593">
        <f t="shared" si="30"/>
        <v>30000</v>
      </c>
      <c r="N243" s="334"/>
      <c r="O243" s="33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6"/>
      <c r="AA243" s="6"/>
      <c r="AB243" s="6"/>
      <c r="AC243" s="6"/>
      <c r="AD243" s="6"/>
      <c r="AE243" s="6"/>
      <c r="AF243" s="6"/>
      <c r="AG243" s="6"/>
    </row>
    <row r="244">
      <c r="A244" s="5"/>
      <c r="B244" s="584" t="s">
        <v>267</v>
      </c>
      <c r="C244" s="584" t="s">
        <v>268</v>
      </c>
      <c r="D244" s="585"/>
      <c r="E244" s="586">
        <v>45000.0</v>
      </c>
      <c r="F244" s="587"/>
      <c r="G244" s="588">
        <v>15000.0</v>
      </c>
      <c r="H244" s="588">
        <v>20000.0</v>
      </c>
      <c r="I244" s="589">
        <v>10000.0</v>
      </c>
      <c r="J244" s="590"/>
      <c r="K244" s="591"/>
      <c r="L244" s="592">
        <f t="shared" si="29"/>
        <v>45000</v>
      </c>
      <c r="M244" s="593">
        <f t="shared" si="30"/>
        <v>0</v>
      </c>
      <c r="N244" s="334"/>
      <c r="O244" s="33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6"/>
      <c r="AA244" s="6"/>
      <c r="AB244" s="6"/>
      <c r="AC244" s="6"/>
      <c r="AD244" s="6"/>
      <c r="AE244" s="6"/>
      <c r="AF244" s="6"/>
      <c r="AG244" s="6"/>
    </row>
    <row r="245">
      <c r="A245" s="5"/>
      <c r="B245" s="584" t="s">
        <v>269</v>
      </c>
      <c r="C245" s="584" t="s">
        <v>270</v>
      </c>
      <c r="D245" s="585"/>
      <c r="E245" s="586">
        <v>18000.0</v>
      </c>
      <c r="F245" s="587"/>
      <c r="G245" s="588">
        <v>6000.0</v>
      </c>
      <c r="H245" s="588">
        <v>6000.0</v>
      </c>
      <c r="I245" s="589">
        <v>6000.0</v>
      </c>
      <c r="J245" s="590"/>
      <c r="K245" s="591"/>
      <c r="L245" s="592">
        <f t="shared" si="29"/>
        <v>18000</v>
      </c>
      <c r="M245" s="593">
        <f t="shared" si="30"/>
        <v>0</v>
      </c>
      <c r="N245" s="334"/>
      <c r="O245" s="33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6"/>
      <c r="AA245" s="6"/>
      <c r="AB245" s="6"/>
      <c r="AC245" s="6"/>
      <c r="AD245" s="6"/>
      <c r="AE245" s="6"/>
      <c r="AF245" s="6"/>
      <c r="AG245" s="6"/>
    </row>
    <row r="246">
      <c r="A246" s="5"/>
      <c r="B246" s="584" t="s">
        <v>271</v>
      </c>
      <c r="C246" s="584" t="s">
        <v>272</v>
      </c>
      <c r="D246" s="585"/>
      <c r="E246" s="603">
        <v>37500.0</v>
      </c>
      <c r="F246" s="587"/>
      <c r="G246" s="588">
        <v>15000.0</v>
      </c>
      <c r="H246" s="588">
        <v>22500.0</v>
      </c>
      <c r="I246" s="589">
        <v>0.0</v>
      </c>
      <c r="J246" s="590"/>
      <c r="K246" s="591"/>
      <c r="L246" s="592">
        <f t="shared" si="29"/>
        <v>37500</v>
      </c>
      <c r="M246" s="604">
        <f t="shared" si="30"/>
        <v>0</v>
      </c>
      <c r="N246" s="334"/>
      <c r="O246" s="33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6"/>
      <c r="AA246" s="6"/>
      <c r="AB246" s="6"/>
      <c r="AC246" s="6"/>
      <c r="AD246" s="6"/>
      <c r="AE246" s="6"/>
      <c r="AF246" s="6"/>
      <c r="AG246" s="6"/>
    </row>
    <row r="247">
      <c r="A247" s="5"/>
      <c r="B247" s="584" t="s">
        <v>273</v>
      </c>
      <c r="C247" s="584" t="s">
        <v>274</v>
      </c>
      <c r="D247" s="585"/>
      <c r="E247" s="586">
        <v>40000.0</v>
      </c>
      <c r="F247" s="587"/>
      <c r="G247" s="588">
        <v>10000.0</v>
      </c>
      <c r="H247" s="588">
        <v>20000.0</v>
      </c>
      <c r="I247" s="589">
        <v>10000.0</v>
      </c>
      <c r="J247" s="590"/>
      <c r="K247" s="591"/>
      <c r="L247" s="592">
        <f t="shared" si="29"/>
        <v>40000</v>
      </c>
      <c r="M247" s="593">
        <f t="shared" si="30"/>
        <v>0</v>
      </c>
      <c r="N247" s="334"/>
      <c r="O247" s="33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6"/>
      <c r="AA247" s="6"/>
      <c r="AB247" s="6"/>
      <c r="AC247" s="6"/>
      <c r="AD247" s="6"/>
      <c r="AE247" s="6"/>
      <c r="AF247" s="6"/>
      <c r="AG247" s="6"/>
    </row>
    <row r="248">
      <c r="A248" s="5"/>
      <c r="B248" s="601">
        <v>0.0</v>
      </c>
      <c r="C248" s="584" t="s">
        <v>275</v>
      </c>
      <c r="D248" s="585"/>
      <c r="E248" s="586">
        <v>40000.0</v>
      </c>
      <c r="F248" s="587"/>
      <c r="G248" s="588">
        <v>10000.0</v>
      </c>
      <c r="H248" s="588">
        <v>20000.0</v>
      </c>
      <c r="I248" s="589">
        <v>10000.0</v>
      </c>
      <c r="J248" s="590"/>
      <c r="K248" s="591"/>
      <c r="L248" s="592">
        <f t="shared" si="29"/>
        <v>40000</v>
      </c>
      <c r="M248" s="593">
        <f t="shared" si="30"/>
        <v>0</v>
      </c>
      <c r="N248" s="334"/>
      <c r="O248" s="33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6"/>
      <c r="AA248" s="6"/>
      <c r="AB248" s="6"/>
      <c r="AC248" s="6"/>
      <c r="AD248" s="6"/>
      <c r="AE248" s="6"/>
      <c r="AF248" s="6"/>
      <c r="AG248" s="6"/>
    </row>
    <row r="249">
      <c r="A249" s="5"/>
      <c r="B249" s="584" t="s">
        <v>276</v>
      </c>
      <c r="C249" s="584" t="s">
        <v>277</v>
      </c>
      <c r="D249" s="585"/>
      <c r="E249" s="586">
        <v>9000.0</v>
      </c>
      <c r="F249" s="587"/>
      <c r="G249" s="588">
        <v>3000.0</v>
      </c>
      <c r="H249" s="588"/>
      <c r="I249" s="589">
        <v>7000.0</v>
      </c>
      <c r="J249" s="590"/>
      <c r="K249" s="591"/>
      <c r="L249" s="592">
        <f t="shared" si="29"/>
        <v>10000</v>
      </c>
      <c r="M249" s="604">
        <f t="shared" si="30"/>
        <v>-1000</v>
      </c>
      <c r="N249" s="334"/>
      <c r="O249" s="33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6"/>
      <c r="AA249" s="6"/>
      <c r="AB249" s="6"/>
      <c r="AC249" s="6"/>
      <c r="AD249" s="6"/>
      <c r="AE249" s="6"/>
      <c r="AF249" s="6"/>
      <c r="AG249" s="6"/>
    </row>
    <row r="250">
      <c r="A250" s="5"/>
      <c r="B250" s="605" t="s">
        <v>278</v>
      </c>
      <c r="C250" s="606"/>
      <c r="D250" s="606"/>
      <c r="E250" s="607">
        <v>15000.0</v>
      </c>
      <c r="F250" s="598"/>
      <c r="G250" s="599">
        <v>5000.0</v>
      </c>
      <c r="H250" s="599"/>
      <c r="I250" s="589">
        <v>3000.0</v>
      </c>
      <c r="J250" s="590"/>
      <c r="K250" s="591"/>
      <c r="L250" s="592">
        <f t="shared" si="29"/>
        <v>8000</v>
      </c>
      <c r="M250" s="604">
        <f t="shared" si="30"/>
        <v>7000</v>
      </c>
      <c r="N250" s="334"/>
      <c r="O250" s="33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6"/>
      <c r="AA250" s="6"/>
      <c r="AB250" s="6"/>
      <c r="AC250" s="6"/>
      <c r="AD250" s="6"/>
      <c r="AE250" s="6"/>
      <c r="AF250" s="6"/>
      <c r="AG250" s="6"/>
    </row>
    <row r="251">
      <c r="A251" s="5"/>
      <c r="B251" s="605" t="s">
        <v>279</v>
      </c>
      <c r="C251" s="606"/>
      <c r="D251" s="606"/>
      <c r="E251" s="607">
        <v>6000.0</v>
      </c>
      <c r="F251" s="598"/>
      <c r="G251" s="599">
        <v>2000.0</v>
      </c>
      <c r="H251" s="599"/>
      <c r="I251" s="589"/>
      <c r="J251" s="590"/>
      <c r="K251" s="591"/>
      <c r="L251" s="592">
        <f t="shared" si="29"/>
        <v>2000</v>
      </c>
      <c r="M251" s="604">
        <f t="shared" si="30"/>
        <v>4000</v>
      </c>
      <c r="N251" s="334"/>
      <c r="O251" s="33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6"/>
      <c r="AA251" s="6"/>
      <c r="AB251" s="6"/>
      <c r="AC251" s="6"/>
      <c r="AD251" s="6"/>
      <c r="AE251" s="6"/>
      <c r="AF251" s="6"/>
      <c r="AG251" s="6"/>
    </row>
    <row r="252">
      <c r="A252" s="5"/>
      <c r="B252" s="605" t="s">
        <v>280</v>
      </c>
      <c r="C252" s="606"/>
      <c r="D252" s="606"/>
      <c r="E252" s="595"/>
      <c r="F252" s="598"/>
      <c r="G252" s="599"/>
      <c r="H252" s="599"/>
      <c r="I252" s="589">
        <v>15000.0</v>
      </c>
      <c r="J252" s="590"/>
      <c r="K252" s="591"/>
      <c r="L252" s="592">
        <f t="shared" si="29"/>
        <v>15000</v>
      </c>
      <c r="M252" s="593">
        <f t="shared" si="30"/>
        <v>-15000</v>
      </c>
      <c r="N252" s="334"/>
      <c r="O252" s="33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6"/>
      <c r="AA252" s="6"/>
      <c r="AB252" s="6"/>
      <c r="AC252" s="6"/>
      <c r="AD252" s="6"/>
      <c r="AE252" s="6"/>
      <c r="AF252" s="6"/>
      <c r="AG252" s="6"/>
    </row>
    <row r="253">
      <c r="A253" s="5"/>
      <c r="B253" s="605" t="s">
        <v>281</v>
      </c>
      <c r="C253" s="605" t="s">
        <v>282</v>
      </c>
      <c r="D253" s="606"/>
      <c r="E253" s="607">
        <v>25500.0</v>
      </c>
      <c r="F253" s="598"/>
      <c r="G253" s="599">
        <v>8500.0</v>
      </c>
      <c r="H253" s="599"/>
      <c r="I253" s="589">
        <v>6500.0</v>
      </c>
      <c r="J253" s="590"/>
      <c r="K253" s="591"/>
      <c r="L253" s="592">
        <f t="shared" si="29"/>
        <v>15000</v>
      </c>
      <c r="M253" s="593">
        <f t="shared" si="30"/>
        <v>10500</v>
      </c>
      <c r="N253" s="334"/>
      <c r="O253" s="33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6"/>
      <c r="AA253" s="6"/>
      <c r="AB253" s="6"/>
      <c r="AC253" s="6"/>
      <c r="AD253" s="6"/>
      <c r="AE253" s="6"/>
      <c r="AF253" s="6"/>
      <c r="AG253" s="6"/>
    </row>
    <row r="254">
      <c r="A254" s="5"/>
      <c r="B254" s="605" t="s">
        <v>283</v>
      </c>
      <c r="C254" s="605" t="s">
        <v>284</v>
      </c>
      <c r="D254" s="606"/>
      <c r="E254" s="607">
        <v>12000.0</v>
      </c>
      <c r="F254" s="587"/>
      <c r="G254" s="588">
        <v>6000.0</v>
      </c>
      <c r="H254" s="588"/>
      <c r="I254" s="589">
        <v>6000.0</v>
      </c>
      <c r="J254" s="590"/>
      <c r="K254" s="591"/>
      <c r="L254" s="592">
        <f t="shared" si="29"/>
        <v>12000</v>
      </c>
      <c r="M254" s="593">
        <f t="shared" si="30"/>
        <v>0</v>
      </c>
      <c r="N254" s="334"/>
      <c r="O254" s="33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6"/>
      <c r="AA254" s="6"/>
      <c r="AB254" s="6"/>
      <c r="AC254" s="6"/>
      <c r="AD254" s="6"/>
      <c r="AE254" s="6"/>
      <c r="AF254" s="6"/>
      <c r="AG254" s="6"/>
    </row>
    <row r="255">
      <c r="A255" s="5"/>
      <c r="B255" s="605" t="s">
        <v>285</v>
      </c>
      <c r="C255" s="605" t="s">
        <v>286</v>
      </c>
      <c r="D255" s="606"/>
      <c r="E255" s="595">
        <v>12000.0</v>
      </c>
      <c r="F255" s="598"/>
      <c r="G255" s="599">
        <v>12000.0</v>
      </c>
      <c r="H255" s="599"/>
      <c r="I255" s="589">
        <v>4000.0</v>
      </c>
      <c r="J255" s="590"/>
      <c r="K255" s="591"/>
      <c r="L255" s="592">
        <f t="shared" si="29"/>
        <v>16000</v>
      </c>
      <c r="M255" s="593">
        <f t="shared" si="30"/>
        <v>-4000</v>
      </c>
      <c r="N255" s="334"/>
      <c r="O255" s="33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6"/>
      <c r="AA255" s="6"/>
      <c r="AB255" s="6"/>
      <c r="AC255" s="6"/>
      <c r="AD255" s="6"/>
      <c r="AE255" s="6"/>
      <c r="AF255" s="6"/>
      <c r="AG255" s="6"/>
    </row>
    <row r="256">
      <c r="A256" s="5"/>
      <c r="B256" s="605" t="s">
        <v>287</v>
      </c>
      <c r="C256" s="605" t="s">
        <v>286</v>
      </c>
      <c r="D256" s="606"/>
      <c r="E256" s="595">
        <v>8000.0</v>
      </c>
      <c r="F256" s="598"/>
      <c r="G256" s="599">
        <v>5000.0</v>
      </c>
      <c r="H256" s="599"/>
      <c r="I256" s="589"/>
      <c r="J256" s="590"/>
      <c r="K256" s="591"/>
      <c r="L256" s="592">
        <f t="shared" si="29"/>
        <v>5000</v>
      </c>
      <c r="M256" s="593">
        <f t="shared" si="30"/>
        <v>3000</v>
      </c>
      <c r="N256" s="334"/>
      <c r="O256" s="33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6"/>
      <c r="AA256" s="6"/>
      <c r="AB256" s="6"/>
      <c r="AC256" s="6"/>
      <c r="AD256" s="6"/>
      <c r="AE256" s="6"/>
      <c r="AF256" s="6"/>
      <c r="AG256" s="6"/>
    </row>
    <row r="257">
      <c r="A257" s="5"/>
      <c r="B257" s="605" t="s">
        <v>288</v>
      </c>
      <c r="C257" s="605" t="s">
        <v>289</v>
      </c>
      <c r="D257" s="606"/>
      <c r="E257" s="595"/>
      <c r="F257" s="598"/>
      <c r="G257" s="599"/>
      <c r="H257" s="599"/>
      <c r="I257" s="589"/>
      <c r="J257" s="590"/>
      <c r="K257" s="591"/>
      <c r="L257" s="592">
        <f t="shared" si="29"/>
        <v>0</v>
      </c>
      <c r="M257" s="593">
        <f t="shared" si="30"/>
        <v>0</v>
      </c>
      <c r="N257" s="334"/>
      <c r="O257" s="33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6"/>
      <c r="AA257" s="6"/>
      <c r="AB257" s="6"/>
      <c r="AC257" s="6"/>
      <c r="AD257" s="6"/>
      <c r="AE257" s="6"/>
      <c r="AF257" s="6"/>
      <c r="AG257" s="6"/>
    </row>
    <row r="258">
      <c r="A258" s="5"/>
      <c r="B258" s="605" t="s">
        <v>116</v>
      </c>
      <c r="C258" s="605" t="s">
        <v>290</v>
      </c>
      <c r="D258" s="606"/>
      <c r="E258" s="595">
        <v>10000.0</v>
      </c>
      <c r="F258" s="598"/>
      <c r="G258" s="599">
        <v>5000.0</v>
      </c>
      <c r="H258" s="599"/>
      <c r="I258" s="589"/>
      <c r="J258" s="590"/>
      <c r="K258" s="591"/>
      <c r="L258" s="592">
        <f t="shared" si="29"/>
        <v>5000</v>
      </c>
      <c r="M258" s="593">
        <f t="shared" si="30"/>
        <v>5000</v>
      </c>
      <c r="N258" s="334"/>
      <c r="O258" s="33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6"/>
      <c r="AA258" s="6"/>
      <c r="AB258" s="6"/>
      <c r="AC258" s="6"/>
      <c r="AD258" s="6"/>
      <c r="AE258" s="6"/>
      <c r="AF258" s="6"/>
      <c r="AG258" s="6"/>
    </row>
    <row r="259">
      <c r="A259" s="5"/>
      <c r="B259" s="605" t="s">
        <v>291</v>
      </c>
      <c r="C259" s="605" t="s">
        <v>292</v>
      </c>
      <c r="D259" s="606"/>
      <c r="E259" s="595">
        <v>10000.0</v>
      </c>
      <c r="F259" s="598"/>
      <c r="G259" s="599">
        <v>5000.0</v>
      </c>
      <c r="H259" s="599"/>
      <c r="I259" s="589">
        <v>5000.0</v>
      </c>
      <c r="J259" s="590"/>
      <c r="K259" s="591"/>
      <c r="L259" s="592">
        <f t="shared" si="29"/>
        <v>10000</v>
      </c>
      <c r="M259" s="593">
        <f t="shared" si="30"/>
        <v>0</v>
      </c>
      <c r="N259" s="334"/>
      <c r="O259" s="33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6"/>
      <c r="AA259" s="6"/>
      <c r="AB259" s="6"/>
      <c r="AC259" s="6"/>
      <c r="AD259" s="6"/>
      <c r="AE259" s="6"/>
      <c r="AF259" s="6"/>
      <c r="AG259" s="6"/>
    </row>
    <row r="260">
      <c r="A260" s="5"/>
      <c r="B260" s="605" t="s">
        <v>293</v>
      </c>
      <c r="C260" s="605" t="s">
        <v>294</v>
      </c>
      <c r="D260" s="606"/>
      <c r="E260" s="595">
        <v>10000.0</v>
      </c>
      <c r="F260" s="598"/>
      <c r="G260" s="599">
        <v>5000.0</v>
      </c>
      <c r="H260" s="599"/>
      <c r="I260" s="589">
        <v>15000.0</v>
      </c>
      <c r="J260" s="590"/>
      <c r="K260" s="591"/>
      <c r="L260" s="592">
        <f t="shared" si="29"/>
        <v>20000</v>
      </c>
      <c r="M260" s="593">
        <f t="shared" si="30"/>
        <v>-10000</v>
      </c>
      <c r="N260" s="334"/>
      <c r="O260" s="33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6"/>
      <c r="AA260" s="6"/>
      <c r="AB260" s="6"/>
      <c r="AC260" s="6"/>
      <c r="AD260" s="6"/>
      <c r="AE260" s="6"/>
      <c r="AF260" s="6"/>
      <c r="AG260" s="6"/>
    </row>
    <row r="261">
      <c r="A261" s="600" t="s">
        <v>295</v>
      </c>
      <c r="B261" s="605" t="s">
        <v>296</v>
      </c>
      <c r="C261" s="605" t="s">
        <v>286</v>
      </c>
      <c r="D261" s="606"/>
      <c r="E261" s="595">
        <v>10000.0</v>
      </c>
      <c r="F261" s="599"/>
      <c r="G261" s="599">
        <v>10000.0</v>
      </c>
      <c r="H261" s="599"/>
      <c r="I261" s="589"/>
      <c r="J261" s="590"/>
      <c r="K261" s="591"/>
      <c r="L261" s="592">
        <f t="shared" si="29"/>
        <v>10000</v>
      </c>
      <c r="M261" s="593">
        <f t="shared" si="30"/>
        <v>0</v>
      </c>
      <c r="N261" s="334"/>
      <c r="O261" s="33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6"/>
      <c r="AA261" s="6"/>
      <c r="AB261" s="6"/>
      <c r="AC261" s="6"/>
      <c r="AD261" s="6"/>
      <c r="AE261" s="6"/>
      <c r="AF261" s="6"/>
      <c r="AG261" s="6"/>
    </row>
    <row r="262">
      <c r="A262" s="5"/>
      <c r="B262" s="608" t="s">
        <v>297</v>
      </c>
      <c r="C262" s="609" t="s">
        <v>286</v>
      </c>
      <c r="D262" s="606"/>
      <c r="E262" s="595">
        <v>10000.0</v>
      </c>
      <c r="F262" s="598"/>
      <c r="G262" s="599">
        <v>5000.0</v>
      </c>
      <c r="H262" s="599"/>
      <c r="I262" s="589">
        <v>3000.0</v>
      </c>
      <c r="J262" s="590"/>
      <c r="K262" s="591"/>
      <c r="L262" s="592">
        <f t="shared" si="29"/>
        <v>8000</v>
      </c>
      <c r="M262" s="593">
        <f t="shared" si="30"/>
        <v>2000</v>
      </c>
      <c r="N262" s="334"/>
      <c r="O262" s="33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6"/>
      <c r="AA262" s="6"/>
      <c r="AB262" s="6"/>
      <c r="AC262" s="6"/>
      <c r="AD262" s="6"/>
      <c r="AE262" s="6"/>
      <c r="AF262" s="6"/>
      <c r="AG262" s="6"/>
    </row>
    <row r="263">
      <c r="A263" s="5"/>
      <c r="B263" s="610" t="s">
        <v>298</v>
      </c>
      <c r="C263" s="611" t="s">
        <v>299</v>
      </c>
      <c r="D263" s="612"/>
      <c r="E263" s="595">
        <v>10000.0</v>
      </c>
      <c r="F263" s="598"/>
      <c r="G263" s="599">
        <v>2500.0</v>
      </c>
      <c r="H263" s="599"/>
      <c r="I263" s="589"/>
      <c r="J263" s="590"/>
      <c r="K263" s="591"/>
      <c r="L263" s="592">
        <f t="shared" si="29"/>
        <v>2500</v>
      </c>
      <c r="M263" s="613">
        <f t="shared" si="30"/>
        <v>7500</v>
      </c>
      <c r="N263" s="334"/>
      <c r="O263" s="33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6"/>
      <c r="AA263" s="6"/>
      <c r="AB263" s="6"/>
      <c r="AC263" s="6"/>
      <c r="AD263" s="6"/>
      <c r="AE263" s="6"/>
      <c r="AF263" s="6"/>
      <c r="AG263" s="6"/>
    </row>
    <row r="264">
      <c r="A264" s="5"/>
      <c r="B264" s="610" t="s">
        <v>300</v>
      </c>
      <c r="C264" s="614"/>
      <c r="D264" s="612"/>
      <c r="E264" s="595">
        <v>10000.0</v>
      </c>
      <c r="F264" s="598"/>
      <c r="G264" s="599">
        <v>4500.0</v>
      </c>
      <c r="H264" s="599"/>
      <c r="I264" s="589"/>
      <c r="J264" s="590"/>
      <c r="K264" s="591"/>
      <c r="L264" s="592">
        <f t="shared" si="29"/>
        <v>4500</v>
      </c>
      <c r="M264" s="593">
        <f t="shared" si="30"/>
        <v>5500</v>
      </c>
      <c r="N264" s="334"/>
      <c r="O264" s="33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6"/>
      <c r="AA264" s="6"/>
      <c r="AB264" s="6"/>
      <c r="AC264" s="6"/>
      <c r="AD264" s="6"/>
      <c r="AE264" s="6"/>
      <c r="AF264" s="6"/>
      <c r="AG264" s="6"/>
    </row>
    <row r="265">
      <c r="A265" s="5"/>
      <c r="B265" s="610" t="s">
        <v>301</v>
      </c>
      <c r="C265" s="614"/>
      <c r="D265" s="612"/>
      <c r="E265" s="595">
        <v>10000.0</v>
      </c>
      <c r="F265" s="598"/>
      <c r="G265" s="599">
        <v>5500.0</v>
      </c>
      <c r="H265" s="599"/>
      <c r="I265" s="589">
        <v>1700.0</v>
      </c>
      <c r="J265" s="590"/>
      <c r="K265" s="591"/>
      <c r="L265" s="592">
        <f t="shared" si="29"/>
        <v>7200</v>
      </c>
      <c r="M265" s="593">
        <f t="shared" si="30"/>
        <v>2800</v>
      </c>
      <c r="N265" s="334"/>
      <c r="O265" s="33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6"/>
      <c r="AA265" s="6"/>
      <c r="AB265" s="6"/>
      <c r="AC265" s="6"/>
      <c r="AD265" s="6"/>
      <c r="AE265" s="6"/>
      <c r="AF265" s="6"/>
      <c r="AG265" s="6"/>
    </row>
    <row r="266">
      <c r="A266" s="5"/>
      <c r="B266" s="610" t="s">
        <v>114</v>
      </c>
      <c r="C266" s="611" t="s">
        <v>302</v>
      </c>
      <c r="D266" s="612"/>
      <c r="E266" s="595">
        <v>8000.0</v>
      </c>
      <c r="F266" s="598"/>
      <c r="G266" s="599">
        <v>4000.0</v>
      </c>
      <c r="H266" s="599"/>
      <c r="I266" s="589"/>
      <c r="J266" s="590"/>
      <c r="K266" s="591"/>
      <c r="L266" s="592">
        <f t="shared" si="29"/>
        <v>4000</v>
      </c>
      <c r="M266" s="593">
        <f t="shared" si="30"/>
        <v>4000</v>
      </c>
      <c r="N266" s="334"/>
      <c r="O266" s="33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6"/>
      <c r="AA266" s="6"/>
      <c r="AB266" s="6"/>
      <c r="AC266" s="6"/>
      <c r="AD266" s="6"/>
      <c r="AE266" s="6"/>
      <c r="AF266" s="6"/>
      <c r="AG266" s="6"/>
    </row>
    <row r="267">
      <c r="A267" s="5"/>
      <c r="B267" s="610" t="s">
        <v>303</v>
      </c>
      <c r="C267" s="611" t="s">
        <v>303</v>
      </c>
      <c r="D267" s="612"/>
      <c r="E267" s="615">
        <v>12000.0</v>
      </c>
      <c r="F267" s="598"/>
      <c r="G267" s="599">
        <v>4000.0</v>
      </c>
      <c r="H267" s="599"/>
      <c r="I267" s="589">
        <v>8000.0</v>
      </c>
      <c r="J267" s="590">
        <v>10000.0</v>
      </c>
      <c r="K267" s="591"/>
      <c r="L267" s="592">
        <f t="shared" si="29"/>
        <v>22000</v>
      </c>
      <c r="M267" s="593">
        <f t="shared" si="30"/>
        <v>-10000</v>
      </c>
      <c r="N267" s="334"/>
      <c r="O267" s="33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6"/>
      <c r="AA267" s="6"/>
      <c r="AB267" s="6"/>
      <c r="AC267" s="6"/>
      <c r="AD267" s="6"/>
      <c r="AE267" s="6"/>
      <c r="AF267" s="6"/>
      <c r="AG267" s="6"/>
    </row>
    <row r="268">
      <c r="A268" s="5"/>
      <c r="B268" s="610" t="s">
        <v>304</v>
      </c>
      <c r="C268" s="611" t="s">
        <v>286</v>
      </c>
      <c r="D268" s="612"/>
      <c r="E268" s="595"/>
      <c r="F268" s="598"/>
      <c r="G268" s="599">
        <v>5000.0</v>
      </c>
      <c r="H268" s="599"/>
      <c r="I268" s="589"/>
      <c r="J268" s="590"/>
      <c r="K268" s="591"/>
      <c r="L268" s="592">
        <f t="shared" si="29"/>
        <v>5000</v>
      </c>
      <c r="M268" s="593">
        <f t="shared" si="30"/>
        <v>-5000</v>
      </c>
      <c r="N268" s="334"/>
      <c r="O268" s="33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6"/>
      <c r="AA268" s="6"/>
      <c r="AB268" s="6"/>
      <c r="AC268" s="6"/>
      <c r="AD268" s="6"/>
      <c r="AE268" s="6"/>
      <c r="AF268" s="6"/>
      <c r="AG268" s="6"/>
    </row>
    <row r="269">
      <c r="A269" s="5"/>
      <c r="B269" s="610" t="s">
        <v>305</v>
      </c>
      <c r="C269" s="611" t="s">
        <v>306</v>
      </c>
      <c r="D269" s="612"/>
      <c r="E269" s="595">
        <v>25000.0</v>
      </c>
      <c r="F269" s="598"/>
      <c r="G269" s="599">
        <v>10625.0</v>
      </c>
      <c r="H269" s="599"/>
      <c r="I269" s="589">
        <v>4375.0</v>
      </c>
      <c r="J269" s="590"/>
      <c r="K269" s="591"/>
      <c r="L269" s="592">
        <f t="shared" si="29"/>
        <v>15000</v>
      </c>
      <c r="M269" s="593">
        <f t="shared" si="30"/>
        <v>10000</v>
      </c>
      <c r="N269" s="334"/>
      <c r="O269" s="33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6"/>
      <c r="AA269" s="6"/>
      <c r="AB269" s="6"/>
      <c r="AC269" s="6"/>
      <c r="AD269" s="6"/>
      <c r="AE269" s="6"/>
      <c r="AF269" s="6"/>
      <c r="AG269" s="6"/>
    </row>
    <row r="270">
      <c r="A270" s="5"/>
      <c r="B270" s="610" t="s">
        <v>307</v>
      </c>
      <c r="C270" s="611" t="s">
        <v>286</v>
      </c>
      <c r="D270" s="612"/>
      <c r="E270" s="595"/>
      <c r="F270" s="598"/>
      <c r="G270" s="599"/>
      <c r="H270" s="599"/>
      <c r="I270" s="589"/>
      <c r="J270" s="590"/>
      <c r="K270" s="591"/>
      <c r="L270" s="592">
        <f t="shared" si="29"/>
        <v>0</v>
      </c>
      <c r="M270" s="593">
        <f t="shared" si="30"/>
        <v>0</v>
      </c>
      <c r="N270" s="334"/>
      <c r="O270" s="33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6"/>
      <c r="AA270" s="6"/>
      <c r="AB270" s="6"/>
      <c r="AC270" s="6"/>
      <c r="AD270" s="6"/>
      <c r="AE270" s="6"/>
      <c r="AF270" s="6"/>
      <c r="AG270" s="6"/>
    </row>
    <row r="271">
      <c r="A271" s="5"/>
      <c r="B271" s="610" t="s">
        <v>308</v>
      </c>
      <c r="C271" s="611" t="s">
        <v>286</v>
      </c>
      <c r="D271" s="612"/>
      <c r="E271" s="595"/>
      <c r="F271" s="598"/>
      <c r="G271" s="599">
        <v>10000.0</v>
      </c>
      <c r="H271" s="599"/>
      <c r="I271" s="589"/>
      <c r="J271" s="590"/>
      <c r="K271" s="591"/>
      <c r="L271" s="592">
        <f t="shared" si="29"/>
        <v>10000</v>
      </c>
      <c r="M271" s="593">
        <f t="shared" si="30"/>
        <v>-10000</v>
      </c>
      <c r="N271" s="334"/>
      <c r="O271" s="33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6"/>
      <c r="AA271" s="6"/>
      <c r="AB271" s="6"/>
      <c r="AC271" s="6"/>
      <c r="AD271" s="6"/>
      <c r="AE271" s="6"/>
      <c r="AF271" s="6"/>
      <c r="AG271" s="6"/>
    </row>
    <row r="272">
      <c r="A272" s="5"/>
      <c r="B272" s="610" t="s">
        <v>309</v>
      </c>
      <c r="C272" s="611" t="s">
        <v>310</v>
      </c>
      <c r="D272" s="612"/>
      <c r="E272" s="595">
        <v>16000.0</v>
      </c>
      <c r="F272" s="598"/>
      <c r="G272" s="599">
        <v>6250.0</v>
      </c>
      <c r="H272" s="599"/>
      <c r="I272" s="589">
        <v>9750.0</v>
      </c>
      <c r="J272" s="590"/>
      <c r="K272" s="591"/>
      <c r="L272" s="592">
        <f t="shared" si="29"/>
        <v>16000</v>
      </c>
      <c r="M272" s="593">
        <f t="shared" si="30"/>
        <v>0</v>
      </c>
      <c r="N272" s="334"/>
      <c r="O272" s="33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6"/>
      <c r="AA272" s="6"/>
      <c r="AB272" s="6"/>
      <c r="AC272" s="6"/>
      <c r="AD272" s="6"/>
      <c r="AE272" s="6"/>
      <c r="AF272" s="6"/>
      <c r="AG272" s="6"/>
    </row>
    <row r="273">
      <c r="A273" s="5"/>
      <c r="B273" s="616" t="s">
        <v>311</v>
      </c>
      <c r="C273" s="614"/>
      <c r="D273" s="612"/>
      <c r="E273" s="595"/>
      <c r="F273" s="598"/>
      <c r="G273" s="599"/>
      <c r="H273" s="599"/>
      <c r="I273" s="589"/>
      <c r="J273" s="590"/>
      <c r="K273" s="591"/>
      <c r="L273" s="592">
        <f t="shared" si="29"/>
        <v>0</v>
      </c>
      <c r="M273" s="593">
        <f t="shared" si="30"/>
        <v>0</v>
      </c>
      <c r="N273" s="334"/>
      <c r="O273" s="33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6"/>
      <c r="AA273" s="6"/>
      <c r="AB273" s="6"/>
      <c r="AC273" s="6"/>
      <c r="AD273" s="6"/>
      <c r="AE273" s="6"/>
      <c r="AF273" s="6"/>
      <c r="AG273" s="6"/>
    </row>
    <row r="274">
      <c r="A274" s="5"/>
      <c r="B274" s="616" t="s">
        <v>312</v>
      </c>
      <c r="C274" s="611" t="s">
        <v>313</v>
      </c>
      <c r="D274" s="612"/>
      <c r="E274" s="595">
        <v>9000.0</v>
      </c>
      <c r="F274" s="598"/>
      <c r="G274" s="599">
        <v>3000.0</v>
      </c>
      <c r="H274" s="599"/>
      <c r="I274" s="589">
        <v>3000.0</v>
      </c>
      <c r="J274" s="590"/>
      <c r="K274" s="591"/>
      <c r="L274" s="592">
        <f t="shared" si="29"/>
        <v>6000</v>
      </c>
      <c r="M274" s="593">
        <f t="shared" si="30"/>
        <v>3000</v>
      </c>
      <c r="N274" s="334"/>
      <c r="O274" s="33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6"/>
      <c r="AA274" s="6"/>
      <c r="AB274" s="6"/>
      <c r="AC274" s="6"/>
      <c r="AD274" s="6"/>
      <c r="AE274" s="6"/>
      <c r="AF274" s="6"/>
      <c r="AG274" s="6"/>
    </row>
    <row r="275">
      <c r="A275" s="5"/>
      <c r="B275" s="616" t="s">
        <v>314</v>
      </c>
      <c r="C275" s="611" t="s">
        <v>315</v>
      </c>
      <c r="D275" s="612"/>
      <c r="E275" s="595"/>
      <c r="F275" s="598"/>
      <c r="G275" s="599"/>
      <c r="H275" s="599"/>
      <c r="I275" s="589"/>
      <c r="J275" s="590"/>
      <c r="K275" s="591"/>
      <c r="L275" s="592">
        <f t="shared" si="29"/>
        <v>0</v>
      </c>
      <c r="M275" s="593">
        <f t="shared" si="30"/>
        <v>0</v>
      </c>
      <c r="N275" s="334"/>
      <c r="O275" s="33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6"/>
      <c r="AA275" s="6"/>
      <c r="AB275" s="6"/>
      <c r="AC275" s="6"/>
      <c r="AD275" s="6"/>
      <c r="AE275" s="6"/>
      <c r="AF275" s="6"/>
      <c r="AG275" s="6"/>
    </row>
    <row r="276">
      <c r="A276" s="5"/>
      <c r="B276" s="616" t="s">
        <v>316</v>
      </c>
      <c r="C276" s="611" t="s">
        <v>286</v>
      </c>
      <c r="D276" s="612"/>
      <c r="E276" s="595">
        <v>5000.0</v>
      </c>
      <c r="F276" s="598"/>
      <c r="G276" s="599">
        <v>5000.0</v>
      </c>
      <c r="H276" s="599"/>
      <c r="I276" s="589"/>
      <c r="J276" s="590"/>
      <c r="K276" s="591"/>
      <c r="L276" s="592">
        <f t="shared" si="29"/>
        <v>5000</v>
      </c>
      <c r="M276" s="593">
        <f t="shared" si="30"/>
        <v>0</v>
      </c>
      <c r="N276" s="334"/>
      <c r="O276" s="33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6"/>
      <c r="AA276" s="6"/>
      <c r="AB276" s="6"/>
      <c r="AC276" s="6"/>
      <c r="AD276" s="6"/>
      <c r="AE276" s="6"/>
      <c r="AF276" s="6"/>
      <c r="AG276" s="6"/>
    </row>
    <row r="277">
      <c r="A277" s="5"/>
      <c r="B277" s="616" t="s">
        <v>317</v>
      </c>
      <c r="C277" s="611" t="s">
        <v>318</v>
      </c>
      <c r="D277" s="612"/>
      <c r="E277" s="595">
        <v>9000.0</v>
      </c>
      <c r="F277" s="598"/>
      <c r="G277" s="599">
        <v>3000.0</v>
      </c>
      <c r="H277" s="599"/>
      <c r="I277" s="589">
        <v>3000.0</v>
      </c>
      <c r="J277" s="590"/>
      <c r="K277" s="591"/>
      <c r="L277" s="592">
        <f t="shared" si="29"/>
        <v>6000</v>
      </c>
      <c r="M277" s="593">
        <f t="shared" si="30"/>
        <v>3000</v>
      </c>
      <c r="N277" s="334"/>
      <c r="O277" s="33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6"/>
      <c r="AA277" s="6"/>
      <c r="AB277" s="6"/>
      <c r="AC277" s="6"/>
      <c r="AD277" s="6"/>
      <c r="AE277" s="6"/>
      <c r="AF277" s="6"/>
      <c r="AG277" s="6"/>
    </row>
    <row r="278">
      <c r="A278" s="5"/>
      <c r="B278" s="617" t="s">
        <v>319</v>
      </c>
      <c r="C278" s="618" t="s">
        <v>320</v>
      </c>
      <c r="D278" s="612"/>
      <c r="E278" s="595">
        <v>9000.0</v>
      </c>
      <c r="F278" s="598"/>
      <c r="G278" s="599">
        <v>3000.0</v>
      </c>
      <c r="H278" s="599"/>
      <c r="I278" s="589"/>
      <c r="J278" s="590"/>
      <c r="K278" s="591"/>
      <c r="L278" s="592">
        <f t="shared" si="29"/>
        <v>3000</v>
      </c>
      <c r="M278" s="593">
        <f t="shared" si="30"/>
        <v>6000</v>
      </c>
      <c r="N278" s="334"/>
      <c r="O278" s="33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6"/>
      <c r="AA278" s="6"/>
      <c r="AB278" s="6"/>
      <c r="AC278" s="6"/>
      <c r="AD278" s="6"/>
      <c r="AE278" s="6"/>
      <c r="AF278" s="6"/>
      <c r="AG278" s="6"/>
    </row>
    <row r="279">
      <c r="A279" s="5"/>
      <c r="B279" s="619" t="s">
        <v>321</v>
      </c>
      <c r="C279" s="612"/>
      <c r="D279" s="612"/>
      <c r="E279" s="595"/>
      <c r="F279" s="598"/>
      <c r="G279" s="599"/>
      <c r="H279" s="599"/>
      <c r="I279" s="589"/>
      <c r="J279" s="590"/>
      <c r="K279" s="591"/>
      <c r="L279" s="592">
        <f t="shared" si="29"/>
        <v>0</v>
      </c>
      <c r="M279" s="593">
        <f t="shared" si="30"/>
        <v>0</v>
      </c>
      <c r="N279" s="334"/>
      <c r="O279" s="33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6"/>
      <c r="AA279" s="6"/>
      <c r="AB279" s="6"/>
      <c r="AC279" s="6"/>
      <c r="AD279" s="6"/>
      <c r="AE279" s="6"/>
      <c r="AF279" s="6"/>
      <c r="AG279" s="6"/>
    </row>
    <row r="280">
      <c r="A280" s="5"/>
      <c r="B280" s="620" t="s">
        <v>322</v>
      </c>
      <c r="C280" s="618" t="s">
        <v>323</v>
      </c>
      <c r="D280" s="612"/>
      <c r="E280" s="595">
        <v>7500.0</v>
      </c>
      <c r="F280" s="598"/>
      <c r="G280" s="599">
        <v>2500.0</v>
      </c>
      <c r="H280" s="599"/>
      <c r="I280" s="589">
        <v>2500.0</v>
      </c>
      <c r="J280" s="590"/>
      <c r="K280" s="591"/>
      <c r="L280" s="592">
        <f t="shared" si="29"/>
        <v>5000</v>
      </c>
      <c r="M280" s="593">
        <f t="shared" si="30"/>
        <v>2500</v>
      </c>
      <c r="N280" s="334"/>
      <c r="O280" s="33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6"/>
      <c r="AA280" s="6"/>
      <c r="AB280" s="6"/>
      <c r="AC280" s="6"/>
      <c r="AD280" s="6"/>
      <c r="AE280" s="6"/>
      <c r="AF280" s="6"/>
      <c r="AG280" s="6"/>
    </row>
    <row r="281">
      <c r="A281" s="5"/>
      <c r="B281" s="620" t="s">
        <v>324</v>
      </c>
      <c r="C281" s="618" t="s">
        <v>325</v>
      </c>
      <c r="D281" s="612"/>
      <c r="E281" s="595">
        <v>9750.0</v>
      </c>
      <c r="F281" s="598"/>
      <c r="G281" s="599">
        <v>3250.0</v>
      </c>
      <c r="H281" s="599"/>
      <c r="I281" s="589">
        <v>1750.0</v>
      </c>
      <c r="J281" s="590"/>
      <c r="K281" s="591"/>
      <c r="L281" s="592">
        <f t="shared" si="29"/>
        <v>5000</v>
      </c>
      <c r="M281" s="593">
        <f t="shared" si="30"/>
        <v>4750</v>
      </c>
      <c r="N281" s="334"/>
      <c r="O281" s="33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6"/>
      <c r="AA281" s="6"/>
      <c r="AB281" s="6"/>
      <c r="AC281" s="6"/>
      <c r="AD281" s="6"/>
      <c r="AE281" s="6"/>
      <c r="AF281" s="6"/>
      <c r="AG281" s="6"/>
    </row>
    <row r="282">
      <c r="A282" s="5"/>
      <c r="B282" s="620" t="s">
        <v>326</v>
      </c>
      <c r="C282" s="618" t="s">
        <v>325</v>
      </c>
      <c r="D282" s="612"/>
      <c r="E282" s="595">
        <v>7500.0</v>
      </c>
      <c r="F282" s="598"/>
      <c r="G282" s="599">
        <v>2500.0</v>
      </c>
      <c r="H282" s="599"/>
      <c r="I282" s="589">
        <v>2500.0</v>
      </c>
      <c r="J282" s="590"/>
      <c r="K282" s="591"/>
      <c r="L282" s="592">
        <f t="shared" si="29"/>
        <v>5000</v>
      </c>
      <c r="M282" s="593">
        <f t="shared" si="30"/>
        <v>2500</v>
      </c>
      <c r="N282" s="334"/>
      <c r="O282" s="33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6"/>
      <c r="AA282" s="6"/>
      <c r="AB282" s="6"/>
      <c r="AC282" s="6"/>
      <c r="AD282" s="6"/>
      <c r="AE282" s="6"/>
      <c r="AF282" s="6"/>
      <c r="AG282" s="6"/>
    </row>
    <row r="283">
      <c r="A283" s="5"/>
      <c r="B283" s="619" t="s">
        <v>327</v>
      </c>
      <c r="C283" s="618" t="s">
        <v>328</v>
      </c>
      <c r="D283" s="612"/>
      <c r="E283" s="595">
        <v>7500.0</v>
      </c>
      <c r="F283" s="598"/>
      <c r="G283" s="599">
        <v>2500.0</v>
      </c>
      <c r="H283" s="599"/>
      <c r="I283" s="589"/>
      <c r="J283" s="590"/>
      <c r="K283" s="591"/>
      <c r="L283" s="592">
        <f t="shared" si="29"/>
        <v>2500</v>
      </c>
      <c r="M283" s="593">
        <f t="shared" si="30"/>
        <v>5000</v>
      </c>
      <c r="N283" s="334"/>
      <c r="O283" s="33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6"/>
      <c r="AA283" s="6"/>
      <c r="AB283" s="6"/>
      <c r="AC283" s="6"/>
      <c r="AD283" s="6"/>
      <c r="AE283" s="6"/>
      <c r="AF283" s="6"/>
      <c r="AG283" s="6"/>
    </row>
    <row r="284">
      <c r="A284" s="5"/>
      <c r="B284" s="620" t="s">
        <v>329</v>
      </c>
      <c r="C284" s="618" t="s">
        <v>330</v>
      </c>
      <c r="D284" s="612"/>
      <c r="E284" s="595">
        <v>7500.0</v>
      </c>
      <c r="F284" s="598"/>
      <c r="G284" s="599">
        <v>2500.0</v>
      </c>
      <c r="H284" s="599"/>
      <c r="I284" s="589">
        <v>2500.0</v>
      </c>
      <c r="J284" s="590"/>
      <c r="K284" s="591"/>
      <c r="L284" s="592">
        <f t="shared" si="29"/>
        <v>5000</v>
      </c>
      <c r="M284" s="593">
        <f t="shared" si="30"/>
        <v>2500</v>
      </c>
      <c r="N284" s="334"/>
      <c r="O284" s="33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6"/>
      <c r="AA284" s="6"/>
      <c r="AB284" s="6"/>
      <c r="AC284" s="6"/>
      <c r="AD284" s="6"/>
      <c r="AE284" s="6"/>
      <c r="AF284" s="6"/>
      <c r="AG284" s="6"/>
    </row>
    <row r="285">
      <c r="A285" s="5"/>
      <c r="B285" s="620" t="s">
        <v>331</v>
      </c>
      <c r="C285" s="618" t="s">
        <v>332</v>
      </c>
      <c r="D285" s="612"/>
      <c r="E285" s="595">
        <v>7500.0</v>
      </c>
      <c r="F285" s="598"/>
      <c r="G285" s="599">
        <v>2500.0</v>
      </c>
      <c r="H285" s="599"/>
      <c r="I285" s="589">
        <v>2500.0</v>
      </c>
      <c r="J285" s="590"/>
      <c r="K285" s="591"/>
      <c r="L285" s="592">
        <f t="shared" si="29"/>
        <v>5000</v>
      </c>
      <c r="M285" s="593">
        <f t="shared" si="30"/>
        <v>2500</v>
      </c>
      <c r="N285" s="334"/>
      <c r="O285" s="33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6"/>
      <c r="AA285" s="6"/>
      <c r="AB285" s="6"/>
      <c r="AC285" s="6"/>
      <c r="AD285" s="6"/>
      <c r="AE285" s="6"/>
      <c r="AF285" s="6"/>
      <c r="AG285" s="6"/>
    </row>
    <row r="286">
      <c r="A286" s="5"/>
      <c r="B286" s="620" t="s">
        <v>333</v>
      </c>
      <c r="C286" s="618" t="s">
        <v>333</v>
      </c>
      <c r="D286" s="612"/>
      <c r="E286" s="595">
        <v>7500.0</v>
      </c>
      <c r="F286" s="598"/>
      <c r="G286" s="599">
        <v>2500.0</v>
      </c>
      <c r="H286" s="599"/>
      <c r="I286" s="589"/>
      <c r="J286" s="590"/>
      <c r="K286" s="591"/>
      <c r="L286" s="592">
        <f t="shared" si="29"/>
        <v>2500</v>
      </c>
      <c r="M286" s="593">
        <f t="shared" si="30"/>
        <v>5000</v>
      </c>
      <c r="N286" s="334"/>
      <c r="O286" s="33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6"/>
      <c r="AA286" s="6"/>
      <c r="AB286" s="6"/>
      <c r="AC286" s="6"/>
      <c r="AD286" s="6"/>
      <c r="AE286" s="6"/>
      <c r="AF286" s="6"/>
      <c r="AG286" s="6"/>
    </row>
    <row r="287">
      <c r="A287" s="5"/>
      <c r="B287" s="620" t="s">
        <v>334</v>
      </c>
      <c r="C287" s="612"/>
      <c r="D287" s="612"/>
      <c r="E287" s="595"/>
      <c r="F287" s="598"/>
      <c r="G287" s="599"/>
      <c r="H287" s="599"/>
      <c r="I287" s="589"/>
      <c r="J287" s="590"/>
      <c r="K287" s="591"/>
      <c r="L287" s="592">
        <f t="shared" si="29"/>
        <v>0</v>
      </c>
      <c r="M287" s="593">
        <f t="shared" si="30"/>
        <v>0</v>
      </c>
      <c r="N287" s="334"/>
      <c r="O287" s="33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6"/>
      <c r="AA287" s="6"/>
      <c r="AB287" s="6"/>
      <c r="AC287" s="6"/>
      <c r="AD287" s="6"/>
      <c r="AE287" s="6"/>
      <c r="AF287" s="6"/>
      <c r="AG287" s="6"/>
    </row>
    <row r="288">
      <c r="A288" s="5"/>
      <c r="B288" s="621" t="s">
        <v>335</v>
      </c>
      <c r="C288" s="621" t="s">
        <v>336</v>
      </c>
      <c r="D288" s="622"/>
      <c r="E288" s="623">
        <v>10000.0</v>
      </c>
      <c r="F288" s="624"/>
      <c r="G288" s="625">
        <v>2500.0</v>
      </c>
      <c r="H288" s="625"/>
      <c r="I288" s="626">
        <v>5500.0</v>
      </c>
      <c r="J288" s="590"/>
      <c r="K288" s="627"/>
      <c r="L288" s="592">
        <f t="shared" si="29"/>
        <v>8000</v>
      </c>
      <c r="M288" s="593">
        <f t="shared" si="30"/>
        <v>2000</v>
      </c>
      <c r="N288" s="334"/>
      <c r="O288" s="33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6"/>
      <c r="AA288" s="6"/>
      <c r="AB288" s="6"/>
      <c r="AC288" s="6"/>
      <c r="AD288" s="6"/>
      <c r="AE288" s="6"/>
      <c r="AF288" s="6"/>
      <c r="AG288" s="6"/>
    </row>
    <row r="289">
      <c r="A289" s="5"/>
      <c r="B289" s="620" t="s">
        <v>337</v>
      </c>
      <c r="C289" s="620" t="s">
        <v>338</v>
      </c>
      <c r="D289" s="628"/>
      <c r="E289" s="629">
        <v>6750.0</v>
      </c>
      <c r="F289" s="630"/>
      <c r="G289" s="625">
        <v>2250.0</v>
      </c>
      <c r="H289" s="625"/>
      <c r="I289" s="626">
        <v>2250.0</v>
      </c>
      <c r="J289" s="590"/>
      <c r="K289" s="627"/>
      <c r="L289" s="592">
        <f t="shared" si="29"/>
        <v>4500</v>
      </c>
      <c r="M289" s="593">
        <f t="shared" si="30"/>
        <v>2250</v>
      </c>
      <c r="N289" s="334"/>
      <c r="O289" s="33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6"/>
      <c r="AA289" s="6"/>
      <c r="AB289" s="6"/>
      <c r="AC289" s="6"/>
      <c r="AD289" s="6"/>
      <c r="AE289" s="6"/>
      <c r="AF289" s="6"/>
      <c r="AG289" s="6"/>
    </row>
    <row r="290">
      <c r="A290" s="5"/>
      <c r="B290" s="620" t="s">
        <v>339</v>
      </c>
      <c r="C290" s="620" t="s">
        <v>340</v>
      </c>
      <c r="D290" s="628"/>
      <c r="E290" s="629">
        <v>6000.0</v>
      </c>
      <c r="F290" s="630"/>
      <c r="G290" s="625">
        <v>2000.0</v>
      </c>
      <c r="H290" s="625"/>
      <c r="I290" s="626">
        <v>1000.0</v>
      </c>
      <c r="J290" s="590"/>
      <c r="K290" s="627"/>
      <c r="L290" s="592">
        <f t="shared" si="29"/>
        <v>3000</v>
      </c>
      <c r="M290" s="593">
        <f t="shared" si="30"/>
        <v>3000</v>
      </c>
      <c r="N290" s="334"/>
      <c r="O290" s="33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6"/>
      <c r="AA290" s="6"/>
      <c r="AB290" s="6"/>
      <c r="AC290" s="6"/>
      <c r="AD290" s="6"/>
      <c r="AE290" s="6"/>
      <c r="AF290" s="6"/>
      <c r="AG290" s="6"/>
    </row>
    <row r="291">
      <c r="A291" s="5"/>
      <c r="B291" s="620" t="s">
        <v>341</v>
      </c>
      <c r="C291" s="620" t="s">
        <v>342</v>
      </c>
      <c r="D291" s="628"/>
      <c r="E291" s="629">
        <v>6000.0</v>
      </c>
      <c r="F291" s="630"/>
      <c r="G291" s="625">
        <v>2000.0</v>
      </c>
      <c r="H291" s="625"/>
      <c r="I291" s="626">
        <v>2000.0</v>
      </c>
      <c r="J291" s="590"/>
      <c r="K291" s="627"/>
      <c r="L291" s="592">
        <f t="shared" si="29"/>
        <v>4000</v>
      </c>
      <c r="M291" s="593">
        <f t="shared" si="30"/>
        <v>2000</v>
      </c>
      <c r="N291" s="334"/>
      <c r="O291" s="33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6"/>
      <c r="AA291" s="6"/>
      <c r="AB291" s="6"/>
      <c r="AC291" s="6"/>
      <c r="AD291" s="6"/>
      <c r="AE291" s="6"/>
      <c r="AF291" s="6"/>
      <c r="AG291" s="6"/>
    </row>
    <row r="292">
      <c r="A292" s="5"/>
      <c r="B292" s="620" t="s">
        <v>343</v>
      </c>
      <c r="C292" s="620" t="s">
        <v>344</v>
      </c>
      <c r="D292" s="628"/>
      <c r="E292" s="629">
        <v>6000.0</v>
      </c>
      <c r="F292" s="630"/>
      <c r="G292" s="625">
        <v>2000.0</v>
      </c>
      <c r="H292" s="625"/>
      <c r="I292" s="626"/>
      <c r="J292" s="590"/>
      <c r="K292" s="627"/>
      <c r="L292" s="592">
        <f t="shared" si="29"/>
        <v>2000</v>
      </c>
      <c r="M292" s="593">
        <f t="shared" si="30"/>
        <v>4000</v>
      </c>
      <c r="N292" s="334"/>
      <c r="O292" s="33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6"/>
      <c r="AA292" s="6"/>
      <c r="AB292" s="6"/>
      <c r="AC292" s="6"/>
      <c r="AD292" s="6"/>
      <c r="AE292" s="6"/>
      <c r="AF292" s="6"/>
      <c r="AG292" s="6"/>
    </row>
    <row r="293">
      <c r="A293" s="5"/>
      <c r="B293" s="620" t="s">
        <v>345</v>
      </c>
      <c r="C293" s="620" t="s">
        <v>346</v>
      </c>
      <c r="D293" s="628"/>
      <c r="E293" s="629">
        <v>6000.0</v>
      </c>
      <c r="F293" s="630"/>
      <c r="G293" s="625">
        <v>2000.0</v>
      </c>
      <c r="H293" s="625"/>
      <c r="I293" s="626">
        <v>4000.0</v>
      </c>
      <c r="J293" s="590"/>
      <c r="K293" s="627"/>
      <c r="L293" s="592">
        <f t="shared" si="29"/>
        <v>6000</v>
      </c>
      <c r="M293" s="593">
        <f t="shared" si="30"/>
        <v>0</v>
      </c>
      <c r="N293" s="334"/>
      <c r="O293" s="33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6"/>
      <c r="AA293" s="6"/>
      <c r="AB293" s="6"/>
      <c r="AC293" s="6"/>
      <c r="AD293" s="6"/>
      <c r="AE293" s="6"/>
      <c r="AF293" s="6"/>
      <c r="AG293" s="6"/>
    </row>
    <row r="294">
      <c r="A294" s="5"/>
      <c r="B294" s="620" t="s">
        <v>347</v>
      </c>
      <c r="C294" s="628"/>
      <c r="D294" s="628"/>
      <c r="E294" s="629"/>
      <c r="F294" s="630"/>
      <c r="G294" s="625"/>
      <c r="H294" s="625"/>
      <c r="I294" s="626"/>
      <c r="J294" s="590"/>
      <c r="K294" s="631"/>
      <c r="L294" s="632">
        <v>30000.0</v>
      </c>
      <c r="M294" s="599">
        <v>0.0</v>
      </c>
      <c r="N294" s="334"/>
      <c r="O294" s="33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6"/>
      <c r="AA294" s="6"/>
      <c r="AB294" s="6"/>
      <c r="AC294" s="6"/>
      <c r="AD294" s="6"/>
      <c r="AE294" s="6"/>
      <c r="AF294" s="6"/>
      <c r="AG294" s="6"/>
    </row>
    <row r="295">
      <c r="A295" s="4"/>
      <c r="B295" s="633" t="s">
        <v>348</v>
      </c>
      <c r="C295" s="633" t="s">
        <v>349</v>
      </c>
      <c r="D295" s="634"/>
      <c r="E295" s="635">
        <v>5700.0</v>
      </c>
      <c r="F295" s="630"/>
      <c r="G295" s="625">
        <v>1900.0</v>
      </c>
      <c r="H295" s="625"/>
      <c r="I295" s="626">
        <v>3800.0</v>
      </c>
      <c r="J295" s="590"/>
      <c r="K295" s="627"/>
      <c r="L295" s="592">
        <f t="shared" ref="L295:L306" si="31">SUM(G295:K295)</f>
        <v>5700</v>
      </c>
      <c r="M295" s="593">
        <f t="shared" ref="M295:M306" si="32">E295-L295</f>
        <v>0</v>
      </c>
      <c r="N295" s="334"/>
      <c r="O295" s="33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6"/>
      <c r="AA295" s="6"/>
      <c r="AB295" s="6"/>
      <c r="AC295" s="6"/>
      <c r="AD295" s="6"/>
      <c r="AE295" s="6"/>
      <c r="AF295" s="6"/>
      <c r="AG295" s="6"/>
    </row>
    <row r="296">
      <c r="A296" s="4"/>
      <c r="B296" s="633" t="s">
        <v>350</v>
      </c>
      <c r="C296" s="633" t="s">
        <v>325</v>
      </c>
      <c r="D296" s="634"/>
      <c r="E296" s="635"/>
      <c r="F296" s="630"/>
      <c r="G296" s="625"/>
      <c r="H296" s="625"/>
      <c r="I296" s="626"/>
      <c r="J296" s="590"/>
      <c r="K296" s="627"/>
      <c r="L296" s="592">
        <f t="shared" si="31"/>
        <v>0</v>
      </c>
      <c r="M296" s="593">
        <f t="shared" si="32"/>
        <v>0</v>
      </c>
      <c r="N296" s="334"/>
      <c r="O296" s="33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6"/>
      <c r="AA296" s="6"/>
      <c r="AB296" s="6"/>
      <c r="AC296" s="6"/>
      <c r="AD296" s="6"/>
      <c r="AE296" s="6"/>
      <c r="AF296" s="6"/>
      <c r="AG296" s="6"/>
    </row>
    <row r="297">
      <c r="A297" s="4"/>
      <c r="B297" s="633" t="s">
        <v>351</v>
      </c>
      <c r="C297" s="633" t="s">
        <v>325</v>
      </c>
      <c r="D297" s="634"/>
      <c r="E297" s="635"/>
      <c r="F297" s="630"/>
      <c r="G297" s="625"/>
      <c r="H297" s="625"/>
      <c r="I297" s="626">
        <v>2000.0</v>
      </c>
      <c r="J297" s="590"/>
      <c r="K297" s="627"/>
      <c r="L297" s="592">
        <f t="shared" si="31"/>
        <v>2000</v>
      </c>
      <c r="M297" s="593">
        <f t="shared" si="32"/>
        <v>-2000</v>
      </c>
      <c r="N297" s="334"/>
      <c r="O297" s="33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6"/>
      <c r="AA297" s="6"/>
      <c r="AB297" s="6"/>
      <c r="AC297" s="6"/>
      <c r="AD297" s="6"/>
      <c r="AE297" s="6"/>
      <c r="AF297" s="6"/>
      <c r="AG297" s="6"/>
    </row>
    <row r="298">
      <c r="A298" s="4"/>
      <c r="B298" s="633" t="s">
        <v>352</v>
      </c>
      <c r="C298" s="633" t="s">
        <v>353</v>
      </c>
      <c r="D298" s="634"/>
      <c r="E298" s="635">
        <v>15000.0</v>
      </c>
      <c r="F298" s="630"/>
      <c r="G298" s="625">
        <v>6625.0</v>
      </c>
      <c r="H298" s="625"/>
      <c r="I298" s="626">
        <v>3625.0</v>
      </c>
      <c r="J298" s="590"/>
      <c r="K298" s="627"/>
      <c r="L298" s="592">
        <f t="shared" si="31"/>
        <v>10250</v>
      </c>
      <c r="M298" s="593">
        <f t="shared" si="32"/>
        <v>4750</v>
      </c>
      <c r="N298" s="334"/>
      <c r="O298" s="33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6"/>
      <c r="AA298" s="6"/>
      <c r="AB298" s="6"/>
      <c r="AC298" s="6"/>
      <c r="AD298" s="6"/>
      <c r="AE298" s="6"/>
      <c r="AF298" s="6"/>
      <c r="AG298" s="6"/>
    </row>
    <row r="299">
      <c r="A299" s="4"/>
      <c r="B299" s="633" t="s">
        <v>354</v>
      </c>
      <c r="C299" s="633" t="s">
        <v>355</v>
      </c>
      <c r="D299" s="634"/>
      <c r="E299" s="635">
        <v>5250.0</v>
      </c>
      <c r="F299" s="630"/>
      <c r="G299" s="625">
        <v>1750.0</v>
      </c>
      <c r="H299" s="625"/>
      <c r="I299" s="626"/>
      <c r="J299" s="590"/>
      <c r="K299" s="627"/>
      <c r="L299" s="592">
        <f t="shared" si="31"/>
        <v>1750</v>
      </c>
      <c r="M299" s="593">
        <f t="shared" si="32"/>
        <v>3500</v>
      </c>
      <c r="N299" s="334"/>
      <c r="O299" s="33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6"/>
      <c r="AA299" s="6"/>
      <c r="AB299" s="6"/>
      <c r="AC299" s="6"/>
      <c r="AD299" s="6"/>
      <c r="AE299" s="6"/>
      <c r="AF299" s="6"/>
      <c r="AG299" s="6"/>
    </row>
    <row r="300">
      <c r="A300" s="4"/>
      <c r="B300" s="633" t="s">
        <v>356</v>
      </c>
      <c r="C300" s="633" t="s">
        <v>357</v>
      </c>
      <c r="D300" s="634"/>
      <c r="E300" s="635">
        <v>5250.0</v>
      </c>
      <c r="F300" s="630"/>
      <c r="G300" s="625">
        <v>1750.0</v>
      </c>
      <c r="H300" s="625"/>
      <c r="I300" s="626">
        <v>750.0</v>
      </c>
      <c r="J300" s="590"/>
      <c r="K300" s="627"/>
      <c r="L300" s="592">
        <f t="shared" si="31"/>
        <v>2500</v>
      </c>
      <c r="M300" s="593">
        <f t="shared" si="32"/>
        <v>2750</v>
      </c>
      <c r="N300" s="334"/>
      <c r="O300" s="33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6"/>
      <c r="AA300" s="6"/>
      <c r="AB300" s="6"/>
      <c r="AC300" s="6"/>
      <c r="AD300" s="6"/>
      <c r="AE300" s="6"/>
      <c r="AF300" s="6"/>
      <c r="AG300" s="6"/>
    </row>
    <row r="301">
      <c r="A301" s="4"/>
      <c r="B301" s="633" t="s">
        <v>358</v>
      </c>
      <c r="C301" s="633" t="s">
        <v>286</v>
      </c>
      <c r="D301" s="634"/>
      <c r="E301" s="635"/>
      <c r="F301" s="630"/>
      <c r="G301" s="625"/>
      <c r="H301" s="625"/>
      <c r="I301" s="626">
        <v>1000.0</v>
      </c>
      <c r="J301" s="590"/>
      <c r="K301" s="627"/>
      <c r="L301" s="592">
        <f t="shared" si="31"/>
        <v>1000</v>
      </c>
      <c r="M301" s="593">
        <f t="shared" si="32"/>
        <v>-1000</v>
      </c>
      <c r="N301" s="334"/>
      <c r="O301" s="33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6"/>
      <c r="AA301" s="6"/>
      <c r="AB301" s="6"/>
      <c r="AC301" s="6"/>
      <c r="AD301" s="6"/>
      <c r="AE301" s="6"/>
      <c r="AF301" s="6"/>
      <c r="AG301" s="6"/>
    </row>
    <row r="302">
      <c r="A302" s="4"/>
      <c r="B302" s="633" t="s">
        <v>359</v>
      </c>
      <c r="C302" s="633" t="s">
        <v>286</v>
      </c>
      <c r="D302" s="634"/>
      <c r="E302" s="635">
        <v>1000.0</v>
      </c>
      <c r="F302" s="630"/>
      <c r="G302" s="625">
        <v>1000.0</v>
      </c>
      <c r="H302" s="625"/>
      <c r="I302" s="626">
        <v>1000.0</v>
      </c>
      <c r="J302" s="590"/>
      <c r="K302" s="627"/>
      <c r="L302" s="592">
        <f t="shared" si="31"/>
        <v>2000</v>
      </c>
      <c r="M302" s="593">
        <f t="shared" si="32"/>
        <v>-1000</v>
      </c>
      <c r="N302" s="334"/>
      <c r="O302" s="33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6"/>
      <c r="AA302" s="6"/>
      <c r="AB302" s="6"/>
      <c r="AC302" s="6"/>
      <c r="AD302" s="6"/>
      <c r="AE302" s="6"/>
      <c r="AF302" s="6"/>
      <c r="AG302" s="6"/>
    </row>
    <row r="303">
      <c r="A303" s="4"/>
      <c r="B303" s="633" t="s">
        <v>360</v>
      </c>
      <c r="C303" s="633" t="s">
        <v>361</v>
      </c>
      <c r="D303" s="634"/>
      <c r="E303" s="636">
        <v>5250.0</v>
      </c>
      <c r="F303" s="630"/>
      <c r="G303" s="625">
        <v>1750.0</v>
      </c>
      <c r="H303" s="625"/>
      <c r="I303" s="626">
        <v>750.0</v>
      </c>
      <c r="J303" s="590"/>
      <c r="K303" s="627"/>
      <c r="L303" s="592">
        <f t="shared" si="31"/>
        <v>2500</v>
      </c>
      <c r="M303" s="593">
        <f t="shared" si="32"/>
        <v>2750</v>
      </c>
      <c r="N303" s="334"/>
      <c r="O303" s="33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6"/>
      <c r="AA303" s="6"/>
      <c r="AB303" s="6"/>
      <c r="AC303" s="6"/>
      <c r="AD303" s="6"/>
      <c r="AE303" s="6"/>
      <c r="AF303" s="6"/>
      <c r="AG303" s="6"/>
    </row>
    <row r="304">
      <c r="A304" s="4"/>
      <c r="B304" s="633" t="s">
        <v>362</v>
      </c>
      <c r="C304" s="633" t="s">
        <v>363</v>
      </c>
      <c r="D304" s="634"/>
      <c r="E304" s="636"/>
      <c r="F304" s="630"/>
      <c r="G304" s="625"/>
      <c r="H304" s="625"/>
      <c r="I304" s="626"/>
      <c r="J304" s="590"/>
      <c r="K304" s="627"/>
      <c r="L304" s="592">
        <f t="shared" si="31"/>
        <v>0</v>
      </c>
      <c r="M304" s="593">
        <f t="shared" si="32"/>
        <v>0</v>
      </c>
      <c r="N304" s="334"/>
      <c r="O304" s="33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6"/>
      <c r="AA304" s="6"/>
      <c r="AB304" s="6"/>
      <c r="AC304" s="6"/>
      <c r="AD304" s="6"/>
      <c r="AE304" s="6"/>
      <c r="AF304" s="6"/>
      <c r="AG304" s="6"/>
    </row>
    <row r="305">
      <c r="A305" s="4"/>
      <c r="B305" s="633" t="s">
        <v>364</v>
      </c>
      <c r="C305" s="633" t="s">
        <v>325</v>
      </c>
      <c r="D305" s="634"/>
      <c r="E305" s="636">
        <v>4500.0</v>
      </c>
      <c r="F305" s="630"/>
      <c r="G305" s="625">
        <v>1500.0</v>
      </c>
      <c r="H305" s="625"/>
      <c r="I305" s="626"/>
      <c r="J305" s="590"/>
      <c r="K305" s="627"/>
      <c r="L305" s="592">
        <f t="shared" si="31"/>
        <v>1500</v>
      </c>
      <c r="M305" s="593">
        <f t="shared" si="32"/>
        <v>3000</v>
      </c>
      <c r="N305" s="334"/>
      <c r="O305" s="33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6"/>
      <c r="AA305" s="6"/>
      <c r="AB305" s="6"/>
      <c r="AC305" s="6"/>
      <c r="AD305" s="6"/>
      <c r="AE305" s="6"/>
      <c r="AF305" s="6"/>
      <c r="AG305" s="6"/>
    </row>
    <row r="306">
      <c r="A306" s="4"/>
      <c r="B306" s="633" t="s">
        <v>365</v>
      </c>
      <c r="C306" s="633" t="s">
        <v>366</v>
      </c>
      <c r="D306" s="634"/>
      <c r="E306" s="636">
        <v>4500.0</v>
      </c>
      <c r="F306" s="630"/>
      <c r="G306" s="625">
        <v>1500.0</v>
      </c>
      <c r="H306" s="625"/>
      <c r="I306" s="626"/>
      <c r="J306" s="590"/>
      <c r="K306" s="627"/>
      <c r="L306" s="592">
        <f t="shared" si="31"/>
        <v>1500</v>
      </c>
      <c r="M306" s="593">
        <f t="shared" si="32"/>
        <v>3000</v>
      </c>
      <c r="N306" s="334"/>
      <c r="O306" s="33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6"/>
      <c r="AA306" s="6"/>
      <c r="AB306" s="6"/>
      <c r="AC306" s="6"/>
      <c r="AD306" s="6"/>
      <c r="AE306" s="6"/>
      <c r="AF306" s="6"/>
      <c r="AG306" s="6"/>
    </row>
    <row r="307">
      <c r="A307" s="4"/>
      <c r="B307" s="633" t="s">
        <v>367</v>
      </c>
      <c r="C307" s="633" t="s">
        <v>368</v>
      </c>
      <c r="D307" s="634"/>
      <c r="E307" s="636"/>
      <c r="F307" s="630"/>
      <c r="G307" s="625"/>
      <c r="H307" s="625"/>
      <c r="I307" s="626"/>
      <c r="J307" s="590"/>
      <c r="K307" s="631"/>
      <c r="L307" s="632">
        <v>6000.0</v>
      </c>
      <c r="M307" s="599">
        <v>0.0</v>
      </c>
      <c r="N307" s="334"/>
      <c r="O307" s="33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6"/>
      <c r="AA307" s="6"/>
      <c r="AB307" s="6"/>
      <c r="AC307" s="6"/>
      <c r="AD307" s="6"/>
      <c r="AE307" s="6"/>
      <c r="AF307" s="6"/>
      <c r="AG307" s="6"/>
    </row>
    <row r="308">
      <c r="A308" s="4"/>
      <c r="B308" s="633" t="s">
        <v>369</v>
      </c>
      <c r="C308" s="633" t="s">
        <v>370</v>
      </c>
      <c r="D308" s="634"/>
      <c r="E308" s="636">
        <v>4500.0</v>
      </c>
      <c r="F308" s="630"/>
      <c r="G308" s="625">
        <v>1500.0</v>
      </c>
      <c r="H308" s="625"/>
      <c r="I308" s="626"/>
      <c r="J308" s="590"/>
      <c r="K308" s="627"/>
      <c r="L308" s="592">
        <f t="shared" ref="L308:L325" si="33">SUM(G308:K308)</f>
        <v>1500</v>
      </c>
      <c r="M308" s="593">
        <f t="shared" ref="M308:M325" si="34">E308-L308</f>
        <v>3000</v>
      </c>
      <c r="N308" s="334"/>
      <c r="O308" s="33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6"/>
      <c r="AA308" s="6"/>
      <c r="AB308" s="6"/>
      <c r="AC308" s="6"/>
      <c r="AD308" s="6"/>
      <c r="AE308" s="6"/>
      <c r="AF308" s="6"/>
      <c r="AG308" s="6"/>
    </row>
    <row r="309">
      <c r="A309" s="4"/>
      <c r="B309" s="633" t="s">
        <v>371</v>
      </c>
      <c r="C309" s="633" t="s">
        <v>286</v>
      </c>
      <c r="D309" s="634"/>
      <c r="E309" s="636">
        <v>1000.0</v>
      </c>
      <c r="F309" s="630"/>
      <c r="G309" s="625">
        <v>1000.0</v>
      </c>
      <c r="H309" s="625"/>
      <c r="I309" s="626"/>
      <c r="J309" s="590"/>
      <c r="K309" s="627"/>
      <c r="L309" s="592">
        <f t="shared" si="33"/>
        <v>1000</v>
      </c>
      <c r="M309" s="593">
        <f t="shared" si="34"/>
        <v>0</v>
      </c>
      <c r="N309" s="334"/>
      <c r="O309" s="33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6"/>
      <c r="AA309" s="6"/>
      <c r="AB309" s="6"/>
      <c r="AC309" s="6"/>
      <c r="AD309" s="6"/>
      <c r="AE309" s="6"/>
      <c r="AF309" s="6"/>
      <c r="AG309" s="6"/>
    </row>
    <row r="310">
      <c r="A310" s="4"/>
      <c r="B310" s="633" t="s">
        <v>372</v>
      </c>
      <c r="C310" s="633" t="s">
        <v>373</v>
      </c>
      <c r="D310" s="634"/>
      <c r="E310" s="636">
        <v>4500.0</v>
      </c>
      <c r="F310" s="630"/>
      <c r="G310" s="625">
        <v>1500.0</v>
      </c>
      <c r="H310" s="625"/>
      <c r="I310" s="626">
        <v>3500.0</v>
      </c>
      <c r="J310" s="590"/>
      <c r="K310" s="627"/>
      <c r="L310" s="592">
        <f t="shared" si="33"/>
        <v>5000</v>
      </c>
      <c r="M310" s="593">
        <f t="shared" si="34"/>
        <v>-500</v>
      </c>
      <c r="N310" s="334"/>
      <c r="O310" s="33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6"/>
      <c r="AA310" s="6"/>
      <c r="AB310" s="6"/>
      <c r="AC310" s="6"/>
      <c r="AD310" s="6"/>
      <c r="AE310" s="6"/>
      <c r="AF310" s="6"/>
      <c r="AG310" s="6"/>
    </row>
    <row r="311">
      <c r="A311" s="4"/>
      <c r="B311" s="633" t="s">
        <v>374</v>
      </c>
      <c r="C311" s="633" t="s">
        <v>375</v>
      </c>
      <c r="D311" s="634"/>
      <c r="E311" s="636">
        <v>4500.0</v>
      </c>
      <c r="F311" s="630"/>
      <c r="G311" s="625">
        <v>2500.0</v>
      </c>
      <c r="H311" s="625"/>
      <c r="I311" s="626">
        <v>7000.0</v>
      </c>
      <c r="J311" s="590"/>
      <c r="K311" s="627"/>
      <c r="L311" s="592">
        <f t="shared" si="33"/>
        <v>9500</v>
      </c>
      <c r="M311" s="593">
        <f t="shared" si="34"/>
        <v>-5000</v>
      </c>
      <c r="N311" s="334"/>
      <c r="O311" s="33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6"/>
      <c r="AA311" s="6"/>
      <c r="AB311" s="6"/>
      <c r="AC311" s="6"/>
      <c r="AD311" s="6"/>
      <c r="AE311" s="6"/>
      <c r="AF311" s="6"/>
      <c r="AG311" s="6"/>
    </row>
    <row r="312">
      <c r="A312" s="4"/>
      <c r="B312" s="633" t="s">
        <v>376</v>
      </c>
      <c r="C312" s="633" t="s">
        <v>377</v>
      </c>
      <c r="D312" s="634"/>
      <c r="E312" s="636">
        <v>4500.0</v>
      </c>
      <c r="F312" s="630"/>
      <c r="G312" s="625">
        <v>1500.0</v>
      </c>
      <c r="H312" s="625"/>
      <c r="I312" s="626">
        <v>1000.0</v>
      </c>
      <c r="J312" s="590"/>
      <c r="K312" s="627"/>
      <c r="L312" s="592">
        <f t="shared" si="33"/>
        <v>2500</v>
      </c>
      <c r="M312" s="593">
        <f t="shared" si="34"/>
        <v>2000</v>
      </c>
      <c r="N312" s="334"/>
      <c r="O312" s="33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6"/>
      <c r="AA312" s="6"/>
      <c r="AB312" s="6"/>
      <c r="AC312" s="6"/>
      <c r="AD312" s="6"/>
      <c r="AE312" s="6"/>
      <c r="AF312" s="6"/>
      <c r="AG312" s="6"/>
    </row>
    <row r="313">
      <c r="A313" s="4"/>
      <c r="B313" s="633" t="s">
        <v>378</v>
      </c>
      <c r="C313" s="634"/>
      <c r="D313" s="634"/>
      <c r="E313" s="636">
        <v>4500.0</v>
      </c>
      <c r="F313" s="630"/>
      <c r="G313" s="625">
        <v>1500.0</v>
      </c>
      <c r="H313" s="625"/>
      <c r="I313" s="626">
        <v>1000.0</v>
      </c>
      <c r="J313" s="590"/>
      <c r="K313" s="627"/>
      <c r="L313" s="592">
        <f t="shared" si="33"/>
        <v>2500</v>
      </c>
      <c r="M313" s="593">
        <f t="shared" si="34"/>
        <v>2000</v>
      </c>
      <c r="N313" s="334"/>
      <c r="O313" s="33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6"/>
      <c r="AA313" s="6"/>
      <c r="AB313" s="6"/>
      <c r="AC313" s="6"/>
      <c r="AD313" s="6"/>
      <c r="AE313" s="6"/>
      <c r="AF313" s="6"/>
      <c r="AG313" s="6"/>
    </row>
    <row r="314">
      <c r="A314" s="4"/>
      <c r="B314" s="633" t="s">
        <v>379</v>
      </c>
      <c r="C314" s="633" t="s">
        <v>325</v>
      </c>
      <c r="D314" s="634"/>
      <c r="E314" s="636">
        <v>3750.0</v>
      </c>
      <c r="F314" s="630"/>
      <c r="G314" s="625">
        <v>1250.0</v>
      </c>
      <c r="H314" s="625"/>
      <c r="I314" s="626">
        <v>2000.0</v>
      </c>
      <c r="J314" s="590"/>
      <c r="K314" s="627"/>
      <c r="L314" s="592">
        <f t="shared" si="33"/>
        <v>3250</v>
      </c>
      <c r="M314" s="593">
        <f t="shared" si="34"/>
        <v>500</v>
      </c>
      <c r="N314" s="334"/>
      <c r="O314" s="33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6"/>
      <c r="AA314" s="6"/>
      <c r="AB314" s="6"/>
      <c r="AC314" s="6"/>
      <c r="AD314" s="6"/>
      <c r="AE314" s="6"/>
      <c r="AF314" s="6"/>
      <c r="AG314" s="6"/>
    </row>
    <row r="315">
      <c r="A315" s="4"/>
      <c r="B315" s="633" t="s">
        <v>380</v>
      </c>
      <c r="C315" s="633" t="s">
        <v>381</v>
      </c>
      <c r="D315" s="634"/>
      <c r="E315" s="636"/>
      <c r="F315" s="630"/>
      <c r="G315" s="625"/>
      <c r="H315" s="625"/>
      <c r="I315" s="626"/>
      <c r="J315" s="590"/>
      <c r="K315" s="627"/>
      <c r="L315" s="592">
        <f t="shared" si="33"/>
        <v>0</v>
      </c>
      <c r="M315" s="593">
        <f t="shared" si="34"/>
        <v>0</v>
      </c>
      <c r="N315" s="334"/>
      <c r="O315" s="33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6"/>
      <c r="AA315" s="6"/>
      <c r="AB315" s="6"/>
      <c r="AC315" s="6"/>
      <c r="AD315" s="6"/>
      <c r="AE315" s="6"/>
      <c r="AF315" s="6"/>
      <c r="AG315" s="6"/>
    </row>
    <row r="316">
      <c r="A316" s="4"/>
      <c r="B316" s="633" t="s">
        <v>382</v>
      </c>
      <c r="C316" s="634"/>
      <c r="D316" s="634"/>
      <c r="E316" s="636"/>
      <c r="F316" s="630"/>
      <c r="G316" s="625"/>
      <c r="H316" s="625"/>
      <c r="I316" s="626"/>
      <c r="J316" s="590"/>
      <c r="K316" s="627"/>
      <c r="L316" s="592">
        <f t="shared" si="33"/>
        <v>0</v>
      </c>
      <c r="M316" s="593">
        <f t="shared" si="34"/>
        <v>0</v>
      </c>
      <c r="N316" s="334"/>
      <c r="O316" s="33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6"/>
      <c r="AA316" s="6"/>
      <c r="AB316" s="6"/>
      <c r="AC316" s="6"/>
      <c r="AD316" s="6"/>
      <c r="AE316" s="6"/>
      <c r="AF316" s="6"/>
      <c r="AG316" s="6"/>
    </row>
    <row r="317">
      <c r="A317" s="4"/>
      <c r="B317" s="633" t="s">
        <v>383</v>
      </c>
      <c r="C317" s="634"/>
      <c r="D317" s="634"/>
      <c r="E317" s="636"/>
      <c r="F317" s="630"/>
      <c r="G317" s="625"/>
      <c r="H317" s="625"/>
      <c r="I317" s="626">
        <v>2000.0</v>
      </c>
      <c r="J317" s="590"/>
      <c r="K317" s="627"/>
      <c r="L317" s="592">
        <f t="shared" si="33"/>
        <v>2000</v>
      </c>
      <c r="M317" s="593">
        <f t="shared" si="34"/>
        <v>-2000</v>
      </c>
      <c r="N317" s="334"/>
      <c r="O317" s="33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6"/>
      <c r="AA317" s="6"/>
      <c r="AB317" s="6"/>
      <c r="AC317" s="6"/>
      <c r="AD317" s="6"/>
      <c r="AE317" s="6"/>
      <c r="AF317" s="6"/>
      <c r="AG317" s="6"/>
    </row>
    <row r="318">
      <c r="A318" s="4"/>
      <c r="B318" s="633" t="s">
        <v>384</v>
      </c>
      <c r="C318" s="633" t="s">
        <v>325</v>
      </c>
      <c r="D318" s="634"/>
      <c r="E318" s="636"/>
      <c r="F318" s="630"/>
      <c r="G318" s="625"/>
      <c r="H318" s="625"/>
      <c r="I318" s="626">
        <v>1500.0</v>
      </c>
      <c r="J318" s="590"/>
      <c r="K318" s="627"/>
      <c r="L318" s="592">
        <f t="shared" si="33"/>
        <v>1500</v>
      </c>
      <c r="M318" s="593">
        <f t="shared" si="34"/>
        <v>-1500</v>
      </c>
      <c r="N318" s="334"/>
      <c r="O318" s="33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6"/>
      <c r="AA318" s="6"/>
      <c r="AB318" s="6"/>
      <c r="AC318" s="6"/>
      <c r="AD318" s="6"/>
      <c r="AE318" s="6"/>
      <c r="AF318" s="6"/>
      <c r="AG318" s="6"/>
    </row>
    <row r="319">
      <c r="A319" s="4"/>
      <c r="B319" s="633" t="s">
        <v>385</v>
      </c>
      <c r="C319" s="633" t="s">
        <v>386</v>
      </c>
      <c r="D319" s="634"/>
      <c r="E319" s="636">
        <v>3750.0</v>
      </c>
      <c r="F319" s="630"/>
      <c r="G319" s="625">
        <v>1250.0</v>
      </c>
      <c r="H319" s="625"/>
      <c r="I319" s="626">
        <v>750.0</v>
      </c>
      <c r="J319" s="590"/>
      <c r="K319" s="627"/>
      <c r="L319" s="592">
        <f t="shared" si="33"/>
        <v>2000</v>
      </c>
      <c r="M319" s="593">
        <f t="shared" si="34"/>
        <v>1750</v>
      </c>
      <c r="N319" s="334"/>
      <c r="O319" s="33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6"/>
      <c r="AA319" s="6"/>
      <c r="AB319" s="6"/>
      <c r="AC319" s="6"/>
      <c r="AD319" s="6"/>
      <c r="AE319" s="6"/>
      <c r="AF319" s="6"/>
      <c r="AG319" s="6"/>
    </row>
    <row r="320">
      <c r="A320" s="4"/>
      <c r="B320" s="633" t="s">
        <v>387</v>
      </c>
      <c r="C320" s="633" t="s">
        <v>388</v>
      </c>
      <c r="D320" s="634"/>
      <c r="E320" s="636">
        <v>3750.0</v>
      </c>
      <c r="F320" s="630"/>
      <c r="G320" s="625">
        <v>1250.0</v>
      </c>
      <c r="H320" s="625"/>
      <c r="I320" s="626">
        <v>1250.0</v>
      </c>
      <c r="J320" s="590"/>
      <c r="K320" s="627"/>
      <c r="L320" s="592">
        <f t="shared" si="33"/>
        <v>2500</v>
      </c>
      <c r="M320" s="593">
        <f t="shared" si="34"/>
        <v>1250</v>
      </c>
      <c r="N320" s="334"/>
      <c r="O320" s="33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6"/>
      <c r="AA320" s="6"/>
      <c r="AB320" s="6"/>
      <c r="AC320" s="6"/>
      <c r="AD320" s="6"/>
      <c r="AE320" s="6"/>
      <c r="AF320" s="6"/>
      <c r="AG320" s="6"/>
    </row>
    <row r="321">
      <c r="A321" s="4"/>
      <c r="B321" s="633" t="s">
        <v>389</v>
      </c>
      <c r="C321" s="634"/>
      <c r="D321" s="634"/>
      <c r="E321" s="636"/>
      <c r="F321" s="630"/>
      <c r="G321" s="625"/>
      <c r="H321" s="625"/>
      <c r="I321" s="626"/>
      <c r="J321" s="590"/>
      <c r="K321" s="627"/>
      <c r="L321" s="592">
        <f t="shared" si="33"/>
        <v>0</v>
      </c>
      <c r="M321" s="593">
        <f t="shared" si="34"/>
        <v>0</v>
      </c>
      <c r="N321" s="334"/>
      <c r="O321" s="33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6"/>
      <c r="AA321" s="6"/>
      <c r="AB321" s="6"/>
      <c r="AC321" s="6"/>
      <c r="AD321" s="6"/>
      <c r="AE321" s="6"/>
      <c r="AF321" s="6"/>
      <c r="AG321" s="6"/>
    </row>
    <row r="322">
      <c r="A322" s="4"/>
      <c r="B322" s="633" t="s">
        <v>390</v>
      </c>
      <c r="C322" s="633" t="s">
        <v>284</v>
      </c>
      <c r="D322" s="634"/>
      <c r="E322" s="636"/>
      <c r="F322" s="630"/>
      <c r="G322" s="625"/>
      <c r="H322" s="625"/>
      <c r="I322" s="626"/>
      <c r="J322" s="590"/>
      <c r="K322" s="627"/>
      <c r="L322" s="592">
        <f t="shared" si="33"/>
        <v>0</v>
      </c>
      <c r="M322" s="593">
        <f t="shared" si="34"/>
        <v>0</v>
      </c>
      <c r="N322" s="334"/>
      <c r="O322" s="33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6"/>
      <c r="AA322" s="6"/>
      <c r="AB322" s="6"/>
      <c r="AC322" s="6"/>
      <c r="AD322" s="6"/>
      <c r="AE322" s="6"/>
      <c r="AF322" s="6"/>
      <c r="AG322" s="6"/>
    </row>
    <row r="323">
      <c r="A323" s="4"/>
      <c r="B323" s="633" t="s">
        <v>391</v>
      </c>
      <c r="C323" s="633" t="s">
        <v>392</v>
      </c>
      <c r="D323" s="634"/>
      <c r="E323" s="636"/>
      <c r="F323" s="630"/>
      <c r="G323" s="625"/>
      <c r="H323" s="625"/>
      <c r="I323" s="626"/>
      <c r="J323" s="590"/>
      <c r="K323" s="627"/>
      <c r="L323" s="592">
        <f t="shared" si="33"/>
        <v>0</v>
      </c>
      <c r="M323" s="593">
        <f t="shared" si="34"/>
        <v>0</v>
      </c>
      <c r="N323" s="334"/>
      <c r="O323" s="33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6"/>
      <c r="AA323" s="6"/>
      <c r="AB323" s="6"/>
      <c r="AC323" s="6"/>
      <c r="AD323" s="6"/>
      <c r="AE323" s="6"/>
      <c r="AF323" s="6"/>
      <c r="AG323" s="6"/>
    </row>
    <row r="324">
      <c r="A324" s="4"/>
      <c r="B324" s="633" t="s">
        <v>393</v>
      </c>
      <c r="C324" s="634"/>
      <c r="D324" s="634"/>
      <c r="E324" s="636"/>
      <c r="F324" s="630"/>
      <c r="G324" s="625"/>
      <c r="H324" s="625"/>
      <c r="I324" s="626"/>
      <c r="J324" s="590"/>
      <c r="K324" s="627"/>
      <c r="L324" s="592">
        <f t="shared" si="33"/>
        <v>0</v>
      </c>
      <c r="M324" s="593">
        <f t="shared" si="34"/>
        <v>0</v>
      </c>
      <c r="N324" s="334"/>
      <c r="O324" s="33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6"/>
      <c r="AA324" s="6"/>
      <c r="AB324" s="6"/>
      <c r="AC324" s="6"/>
      <c r="AD324" s="6"/>
      <c r="AE324" s="6"/>
      <c r="AF324" s="6"/>
      <c r="AG324" s="6"/>
    </row>
    <row r="325">
      <c r="A325" s="4"/>
      <c r="B325" s="633" t="s">
        <v>394</v>
      </c>
      <c r="C325" s="634"/>
      <c r="D325" s="634"/>
      <c r="E325" s="636"/>
      <c r="F325" s="630"/>
      <c r="G325" s="625"/>
      <c r="H325" s="625"/>
      <c r="I325" s="626"/>
      <c r="J325" s="590"/>
      <c r="K325" s="627"/>
      <c r="L325" s="592">
        <f t="shared" si="33"/>
        <v>0</v>
      </c>
      <c r="M325" s="593">
        <f t="shared" si="34"/>
        <v>0</v>
      </c>
      <c r="N325" s="334"/>
      <c r="O325" s="33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6"/>
      <c r="AA325" s="6"/>
      <c r="AB325" s="6"/>
      <c r="AC325" s="6"/>
      <c r="AD325" s="6"/>
      <c r="AE325" s="6"/>
      <c r="AF325" s="6"/>
      <c r="AG325" s="6"/>
    </row>
    <row r="326">
      <c r="A326" s="4"/>
      <c r="B326" s="633" t="s">
        <v>395</v>
      </c>
      <c r="C326" s="633" t="s">
        <v>396</v>
      </c>
      <c r="D326" s="634"/>
      <c r="E326" s="636">
        <v>3000.0</v>
      </c>
      <c r="F326" s="630"/>
      <c r="G326" s="625">
        <v>1000.0</v>
      </c>
      <c r="H326" s="625"/>
      <c r="I326" s="626">
        <v>2000.0</v>
      </c>
      <c r="J326" s="590"/>
      <c r="K326" s="631"/>
      <c r="L326" s="632">
        <v>4000.0</v>
      </c>
      <c r="M326" s="599">
        <v>0.0</v>
      </c>
      <c r="N326" s="334"/>
      <c r="O326" s="33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6"/>
      <c r="AA326" s="6"/>
      <c r="AB326" s="6"/>
      <c r="AC326" s="6"/>
      <c r="AD326" s="6"/>
      <c r="AE326" s="6"/>
      <c r="AF326" s="6"/>
      <c r="AG326" s="6"/>
    </row>
    <row r="327">
      <c r="A327" s="4"/>
      <c r="B327" s="633" t="s">
        <v>397</v>
      </c>
      <c r="C327" s="633" t="s">
        <v>398</v>
      </c>
      <c r="D327" s="634"/>
      <c r="E327" s="636">
        <v>3000.0</v>
      </c>
      <c r="F327" s="630"/>
      <c r="G327" s="625">
        <v>1000.0</v>
      </c>
      <c r="H327" s="625"/>
      <c r="I327" s="626">
        <v>1000.0</v>
      </c>
      <c r="J327" s="590"/>
      <c r="K327" s="627"/>
      <c r="L327" s="592">
        <f t="shared" ref="L327:L357" si="35">SUM(G327:K327)</f>
        <v>2000</v>
      </c>
      <c r="M327" s="593">
        <f t="shared" ref="M327:M357" si="36">E327-L327</f>
        <v>1000</v>
      </c>
      <c r="N327" s="334"/>
      <c r="O327" s="33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6"/>
      <c r="AA327" s="6"/>
      <c r="AB327" s="6"/>
      <c r="AC327" s="6"/>
      <c r="AD327" s="6"/>
      <c r="AE327" s="6"/>
      <c r="AF327" s="6"/>
      <c r="AG327" s="6"/>
    </row>
    <row r="328">
      <c r="A328" s="4"/>
      <c r="B328" s="633" t="s">
        <v>399</v>
      </c>
      <c r="C328" s="633" t="s">
        <v>400</v>
      </c>
      <c r="D328" s="634"/>
      <c r="E328" s="636"/>
      <c r="F328" s="630"/>
      <c r="G328" s="625"/>
      <c r="H328" s="625"/>
      <c r="I328" s="626"/>
      <c r="J328" s="590"/>
      <c r="K328" s="627"/>
      <c r="L328" s="592">
        <f t="shared" si="35"/>
        <v>0</v>
      </c>
      <c r="M328" s="593">
        <f t="shared" si="36"/>
        <v>0</v>
      </c>
      <c r="N328" s="334"/>
      <c r="O328" s="33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6"/>
      <c r="AA328" s="6"/>
      <c r="AB328" s="6"/>
      <c r="AC328" s="6"/>
      <c r="AD328" s="6"/>
      <c r="AE328" s="6"/>
      <c r="AF328" s="6"/>
      <c r="AG328" s="6"/>
    </row>
    <row r="329">
      <c r="A329" s="4"/>
      <c r="B329" s="633" t="s">
        <v>401</v>
      </c>
      <c r="C329" s="634"/>
      <c r="D329" s="634"/>
      <c r="E329" s="636"/>
      <c r="F329" s="630"/>
      <c r="G329" s="625"/>
      <c r="H329" s="625"/>
      <c r="I329" s="626"/>
      <c r="J329" s="590"/>
      <c r="K329" s="627"/>
      <c r="L329" s="592">
        <f t="shared" si="35"/>
        <v>0</v>
      </c>
      <c r="M329" s="593">
        <f t="shared" si="36"/>
        <v>0</v>
      </c>
      <c r="N329" s="334"/>
      <c r="O329" s="33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6"/>
      <c r="AA329" s="6"/>
      <c r="AB329" s="6"/>
      <c r="AC329" s="6"/>
      <c r="AD329" s="6"/>
      <c r="AE329" s="6"/>
      <c r="AF329" s="6"/>
      <c r="AG329" s="6"/>
    </row>
    <row r="330">
      <c r="A330" s="4"/>
      <c r="B330" s="637" t="s">
        <v>402</v>
      </c>
      <c r="C330" s="633" t="s">
        <v>286</v>
      </c>
      <c r="D330" s="634"/>
      <c r="E330" s="636">
        <v>1000.0</v>
      </c>
      <c r="F330" s="630"/>
      <c r="G330" s="625">
        <v>1000.0</v>
      </c>
      <c r="H330" s="625"/>
      <c r="I330" s="626"/>
      <c r="J330" s="590"/>
      <c r="K330" s="627"/>
      <c r="L330" s="592">
        <f t="shared" si="35"/>
        <v>1000</v>
      </c>
      <c r="M330" s="593">
        <f t="shared" si="36"/>
        <v>0</v>
      </c>
      <c r="N330" s="334"/>
      <c r="O330" s="33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6"/>
      <c r="AA330" s="6"/>
      <c r="AB330" s="6"/>
      <c r="AC330" s="6"/>
      <c r="AD330" s="6"/>
      <c r="AE330" s="6"/>
      <c r="AF330" s="6"/>
      <c r="AG330" s="6"/>
    </row>
    <row r="331">
      <c r="A331" s="4"/>
      <c r="B331" s="638" t="s">
        <v>403</v>
      </c>
      <c r="C331" s="639" t="s">
        <v>404</v>
      </c>
      <c r="D331" s="634"/>
      <c r="E331" s="636">
        <v>2000.0</v>
      </c>
      <c r="F331" s="630"/>
      <c r="G331" s="625"/>
      <c r="H331" s="625"/>
      <c r="I331" s="626"/>
      <c r="J331" s="590"/>
      <c r="K331" s="627"/>
      <c r="L331" s="592">
        <f t="shared" si="35"/>
        <v>0</v>
      </c>
      <c r="M331" s="593">
        <f t="shared" si="36"/>
        <v>2000</v>
      </c>
      <c r="N331" s="334"/>
      <c r="O331" s="33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6"/>
      <c r="AA331" s="6"/>
      <c r="AB331" s="6"/>
      <c r="AC331" s="6"/>
      <c r="AD331" s="6"/>
      <c r="AE331" s="6"/>
      <c r="AF331" s="6"/>
      <c r="AG331" s="6"/>
    </row>
    <row r="332">
      <c r="A332" s="4"/>
      <c r="B332" s="640" t="s">
        <v>405</v>
      </c>
      <c r="C332" s="639" t="s">
        <v>404</v>
      </c>
      <c r="D332" s="634"/>
      <c r="E332" s="636">
        <v>2000.0</v>
      </c>
      <c r="F332" s="630"/>
      <c r="G332" s="625"/>
      <c r="H332" s="625"/>
      <c r="I332" s="626">
        <v>2000.0</v>
      </c>
      <c r="J332" s="590"/>
      <c r="K332" s="627"/>
      <c r="L332" s="592">
        <f t="shared" si="35"/>
        <v>2000</v>
      </c>
      <c r="M332" s="593">
        <f t="shared" si="36"/>
        <v>0</v>
      </c>
      <c r="N332" s="334"/>
      <c r="O332" s="33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6"/>
      <c r="AA332" s="6"/>
      <c r="AB332" s="6"/>
      <c r="AC332" s="6"/>
      <c r="AD332" s="6"/>
      <c r="AE332" s="6"/>
      <c r="AF332" s="6"/>
      <c r="AG332" s="6"/>
    </row>
    <row r="333">
      <c r="A333" s="4"/>
      <c r="B333" s="633" t="s">
        <v>406</v>
      </c>
      <c r="C333" s="634"/>
      <c r="D333" s="634"/>
      <c r="E333" s="636">
        <v>2000.0</v>
      </c>
      <c r="F333" s="630"/>
      <c r="G333" s="625"/>
      <c r="H333" s="625"/>
      <c r="I333" s="626">
        <v>1000.0</v>
      </c>
      <c r="J333" s="590"/>
      <c r="K333" s="627"/>
      <c r="L333" s="592">
        <f t="shared" si="35"/>
        <v>1000</v>
      </c>
      <c r="M333" s="593">
        <f t="shared" si="36"/>
        <v>1000</v>
      </c>
      <c r="N333" s="334"/>
      <c r="O333" s="33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6"/>
      <c r="AA333" s="6"/>
      <c r="AB333" s="6"/>
      <c r="AC333" s="6"/>
      <c r="AD333" s="6"/>
      <c r="AE333" s="6"/>
      <c r="AF333" s="6"/>
      <c r="AG333" s="6"/>
    </row>
    <row r="334">
      <c r="A334" s="4"/>
      <c r="B334" s="633" t="s">
        <v>407</v>
      </c>
      <c r="C334" s="633" t="s">
        <v>286</v>
      </c>
      <c r="D334" s="634"/>
      <c r="E334" s="636"/>
      <c r="F334" s="630"/>
      <c r="G334" s="625"/>
      <c r="H334" s="625"/>
      <c r="I334" s="626"/>
      <c r="J334" s="590"/>
      <c r="K334" s="627"/>
      <c r="L334" s="592">
        <f t="shared" si="35"/>
        <v>0</v>
      </c>
      <c r="M334" s="593">
        <f t="shared" si="36"/>
        <v>0</v>
      </c>
      <c r="N334" s="334"/>
      <c r="O334" s="33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6"/>
      <c r="AA334" s="6"/>
      <c r="AB334" s="6"/>
      <c r="AC334" s="6"/>
      <c r="AD334" s="6"/>
      <c r="AE334" s="6"/>
      <c r="AF334" s="6"/>
      <c r="AG334" s="6"/>
    </row>
    <row r="335">
      <c r="A335" s="4"/>
      <c r="B335" s="633" t="s">
        <v>408</v>
      </c>
      <c r="C335" s="633" t="s">
        <v>409</v>
      </c>
      <c r="D335" s="634"/>
      <c r="E335" s="636">
        <v>3000.0</v>
      </c>
      <c r="F335" s="630"/>
      <c r="G335" s="625">
        <v>1000.0</v>
      </c>
      <c r="H335" s="625"/>
      <c r="I335" s="626">
        <v>2000.0</v>
      </c>
      <c r="J335" s="590"/>
      <c r="K335" s="627"/>
      <c r="L335" s="592">
        <f t="shared" si="35"/>
        <v>3000</v>
      </c>
      <c r="M335" s="593">
        <f t="shared" si="36"/>
        <v>0</v>
      </c>
      <c r="N335" s="334"/>
      <c r="O335" s="33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6"/>
      <c r="AA335" s="6"/>
      <c r="AB335" s="6"/>
      <c r="AC335" s="6"/>
      <c r="AD335" s="6"/>
      <c r="AE335" s="6"/>
      <c r="AF335" s="6"/>
      <c r="AG335" s="6"/>
    </row>
    <row r="336">
      <c r="A336" s="4"/>
      <c r="B336" s="633" t="s">
        <v>410</v>
      </c>
      <c r="C336" s="633" t="s">
        <v>411</v>
      </c>
      <c r="D336" s="634"/>
      <c r="E336" s="636">
        <v>3000.0</v>
      </c>
      <c r="F336" s="630"/>
      <c r="G336" s="625">
        <v>1000.0</v>
      </c>
      <c r="H336" s="625"/>
      <c r="I336" s="626"/>
      <c r="J336" s="590"/>
      <c r="K336" s="627"/>
      <c r="L336" s="592">
        <f t="shared" si="35"/>
        <v>1000</v>
      </c>
      <c r="M336" s="593">
        <f t="shared" si="36"/>
        <v>2000</v>
      </c>
      <c r="N336" s="334"/>
      <c r="O336" s="33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6"/>
      <c r="AA336" s="6"/>
      <c r="AB336" s="6"/>
      <c r="AC336" s="6"/>
      <c r="AD336" s="6"/>
      <c r="AE336" s="6"/>
      <c r="AF336" s="6"/>
      <c r="AG336" s="6"/>
    </row>
    <row r="337">
      <c r="A337" s="600" t="s">
        <v>412</v>
      </c>
      <c r="B337" s="633" t="s">
        <v>413</v>
      </c>
      <c r="C337" s="633" t="s">
        <v>414</v>
      </c>
      <c r="D337" s="634"/>
      <c r="E337" s="636"/>
      <c r="F337" s="630"/>
      <c r="G337" s="625"/>
      <c r="H337" s="625"/>
      <c r="I337" s="626"/>
      <c r="J337" s="590"/>
      <c r="K337" s="627"/>
      <c r="L337" s="592">
        <f t="shared" si="35"/>
        <v>0</v>
      </c>
      <c r="M337" s="593">
        <f t="shared" si="36"/>
        <v>0</v>
      </c>
      <c r="N337" s="334"/>
      <c r="O337" s="33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6"/>
      <c r="AA337" s="6"/>
      <c r="AB337" s="6"/>
      <c r="AC337" s="6"/>
      <c r="AD337" s="6"/>
      <c r="AE337" s="6"/>
      <c r="AF337" s="6"/>
      <c r="AG337" s="6"/>
    </row>
    <row r="338">
      <c r="A338" s="4"/>
      <c r="B338" s="633" t="s">
        <v>415</v>
      </c>
      <c r="C338" s="633" t="s">
        <v>416</v>
      </c>
      <c r="D338" s="634"/>
      <c r="E338" s="636">
        <v>3000.0</v>
      </c>
      <c r="F338" s="630"/>
      <c r="G338" s="625">
        <v>1000.0</v>
      </c>
      <c r="H338" s="625"/>
      <c r="I338" s="626">
        <v>1000.0</v>
      </c>
      <c r="J338" s="590"/>
      <c r="K338" s="627"/>
      <c r="L338" s="592">
        <f t="shared" si="35"/>
        <v>2000</v>
      </c>
      <c r="M338" s="593">
        <f t="shared" si="36"/>
        <v>1000</v>
      </c>
      <c r="N338" s="334"/>
      <c r="O338" s="33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6"/>
      <c r="AA338" s="6"/>
      <c r="AB338" s="6"/>
      <c r="AC338" s="6"/>
      <c r="AD338" s="6"/>
      <c r="AE338" s="6"/>
      <c r="AF338" s="6"/>
      <c r="AG338" s="6"/>
    </row>
    <row r="339">
      <c r="A339" s="4"/>
      <c r="B339" s="633" t="s">
        <v>417</v>
      </c>
      <c r="C339" s="633" t="s">
        <v>418</v>
      </c>
      <c r="D339" s="634"/>
      <c r="E339" s="636"/>
      <c r="F339" s="630"/>
      <c r="G339" s="625"/>
      <c r="H339" s="625"/>
      <c r="I339" s="626"/>
      <c r="J339" s="590"/>
      <c r="K339" s="627"/>
      <c r="L339" s="592">
        <f t="shared" si="35"/>
        <v>0</v>
      </c>
      <c r="M339" s="593">
        <f t="shared" si="36"/>
        <v>0</v>
      </c>
      <c r="N339" s="334"/>
      <c r="O339" s="33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6"/>
      <c r="AA339" s="6"/>
      <c r="AB339" s="6"/>
      <c r="AC339" s="6"/>
      <c r="AD339" s="6"/>
      <c r="AE339" s="6"/>
      <c r="AF339" s="6"/>
      <c r="AG339" s="6"/>
    </row>
    <row r="340">
      <c r="A340" s="4"/>
      <c r="B340" s="633" t="s">
        <v>419</v>
      </c>
      <c r="C340" s="634"/>
      <c r="D340" s="634"/>
      <c r="E340" s="636">
        <v>3000.0</v>
      </c>
      <c r="F340" s="630"/>
      <c r="G340" s="625">
        <v>1000.0</v>
      </c>
      <c r="H340" s="625"/>
      <c r="I340" s="626">
        <v>500.0</v>
      </c>
      <c r="J340" s="590"/>
      <c r="K340" s="627"/>
      <c r="L340" s="592">
        <f t="shared" si="35"/>
        <v>1500</v>
      </c>
      <c r="M340" s="593">
        <f t="shared" si="36"/>
        <v>1500</v>
      </c>
      <c r="N340" s="334"/>
      <c r="O340" s="33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6"/>
      <c r="AA340" s="6"/>
      <c r="AB340" s="6"/>
      <c r="AC340" s="6"/>
      <c r="AD340" s="6"/>
      <c r="AE340" s="6"/>
      <c r="AF340" s="6"/>
      <c r="AG340" s="6"/>
    </row>
    <row r="341">
      <c r="A341" s="4"/>
      <c r="B341" s="633" t="s">
        <v>420</v>
      </c>
      <c r="C341" s="634"/>
      <c r="D341" s="634"/>
      <c r="E341" s="636"/>
      <c r="F341" s="630"/>
      <c r="G341" s="625"/>
      <c r="H341" s="625"/>
      <c r="I341" s="626"/>
      <c r="J341" s="590"/>
      <c r="K341" s="627"/>
      <c r="L341" s="592">
        <f t="shared" si="35"/>
        <v>0</v>
      </c>
      <c r="M341" s="593">
        <f t="shared" si="36"/>
        <v>0</v>
      </c>
      <c r="N341" s="334"/>
      <c r="O341" s="33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6"/>
      <c r="AA341" s="6"/>
      <c r="AB341" s="6"/>
      <c r="AC341" s="6"/>
      <c r="AD341" s="6"/>
      <c r="AE341" s="6"/>
      <c r="AF341" s="6"/>
      <c r="AG341" s="6"/>
    </row>
    <row r="342">
      <c r="A342" s="4"/>
      <c r="B342" s="633" t="s">
        <v>421</v>
      </c>
      <c r="C342" s="633" t="s">
        <v>286</v>
      </c>
      <c r="D342" s="634"/>
      <c r="E342" s="636">
        <v>1000.0</v>
      </c>
      <c r="F342" s="630"/>
      <c r="G342" s="625">
        <v>1000.0</v>
      </c>
      <c r="H342" s="625"/>
      <c r="I342" s="626"/>
      <c r="J342" s="590"/>
      <c r="K342" s="627"/>
      <c r="L342" s="592">
        <f t="shared" si="35"/>
        <v>1000</v>
      </c>
      <c r="M342" s="593">
        <f t="shared" si="36"/>
        <v>0</v>
      </c>
      <c r="N342" s="334"/>
      <c r="O342" s="33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6"/>
      <c r="AA342" s="6"/>
      <c r="AB342" s="6"/>
      <c r="AC342" s="6"/>
      <c r="AD342" s="6"/>
      <c r="AE342" s="6"/>
      <c r="AF342" s="6"/>
      <c r="AG342" s="6"/>
    </row>
    <row r="343">
      <c r="A343" s="4"/>
      <c r="B343" s="633" t="s">
        <v>422</v>
      </c>
      <c r="C343" s="633" t="s">
        <v>286</v>
      </c>
      <c r="D343" s="634"/>
      <c r="E343" s="636">
        <v>1000.0</v>
      </c>
      <c r="F343" s="630"/>
      <c r="G343" s="625">
        <v>1000.0</v>
      </c>
      <c r="H343" s="625"/>
      <c r="I343" s="626"/>
      <c r="J343" s="590"/>
      <c r="K343" s="627"/>
      <c r="L343" s="592">
        <f t="shared" si="35"/>
        <v>1000</v>
      </c>
      <c r="M343" s="593">
        <f t="shared" si="36"/>
        <v>0</v>
      </c>
      <c r="N343" s="334"/>
      <c r="O343" s="33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6"/>
      <c r="AA343" s="6"/>
      <c r="AB343" s="6"/>
      <c r="AC343" s="6"/>
      <c r="AD343" s="6"/>
      <c r="AE343" s="6"/>
      <c r="AF343" s="6"/>
      <c r="AG343" s="6"/>
    </row>
    <row r="344">
      <c r="A344" s="4"/>
      <c r="B344" s="633" t="s">
        <v>423</v>
      </c>
      <c r="C344" s="633" t="s">
        <v>409</v>
      </c>
      <c r="D344" s="634"/>
      <c r="E344" s="636"/>
      <c r="F344" s="630"/>
      <c r="G344" s="625"/>
      <c r="H344" s="625"/>
      <c r="I344" s="626"/>
      <c r="J344" s="590"/>
      <c r="K344" s="627"/>
      <c r="L344" s="592">
        <f t="shared" si="35"/>
        <v>0</v>
      </c>
      <c r="M344" s="593">
        <f t="shared" si="36"/>
        <v>0</v>
      </c>
      <c r="N344" s="334"/>
      <c r="O344" s="33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6"/>
      <c r="AA344" s="6"/>
      <c r="AB344" s="6"/>
      <c r="AC344" s="6"/>
      <c r="AD344" s="6"/>
      <c r="AE344" s="6"/>
      <c r="AF344" s="6"/>
      <c r="AG344" s="6"/>
    </row>
    <row r="345">
      <c r="A345" s="4"/>
      <c r="B345" s="633" t="s">
        <v>424</v>
      </c>
      <c r="C345" s="633" t="s">
        <v>425</v>
      </c>
      <c r="D345" s="634"/>
      <c r="E345" s="636">
        <v>3000.0</v>
      </c>
      <c r="F345" s="630"/>
      <c r="G345" s="625">
        <v>1000.0</v>
      </c>
      <c r="H345" s="625"/>
      <c r="I345" s="626">
        <v>2000.0</v>
      </c>
      <c r="J345" s="590"/>
      <c r="K345" s="627"/>
      <c r="L345" s="592">
        <f t="shared" si="35"/>
        <v>3000</v>
      </c>
      <c r="M345" s="593">
        <f t="shared" si="36"/>
        <v>0</v>
      </c>
      <c r="N345" s="334"/>
      <c r="O345" s="33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6"/>
      <c r="AA345" s="6"/>
      <c r="AB345" s="6"/>
      <c r="AC345" s="6"/>
      <c r="AD345" s="6"/>
      <c r="AE345" s="6"/>
      <c r="AF345" s="6"/>
      <c r="AG345" s="6"/>
    </row>
    <row r="346">
      <c r="A346" s="4"/>
      <c r="B346" s="633" t="s">
        <v>426</v>
      </c>
      <c r="C346" s="633" t="s">
        <v>427</v>
      </c>
      <c r="D346" s="634"/>
      <c r="E346" s="636">
        <v>3000.0</v>
      </c>
      <c r="F346" s="630"/>
      <c r="G346" s="625">
        <v>1000.0</v>
      </c>
      <c r="H346" s="625"/>
      <c r="I346" s="626">
        <v>2000.0</v>
      </c>
      <c r="J346" s="590"/>
      <c r="K346" s="627"/>
      <c r="L346" s="592">
        <f t="shared" si="35"/>
        <v>3000</v>
      </c>
      <c r="M346" s="593">
        <f t="shared" si="36"/>
        <v>0</v>
      </c>
      <c r="N346" s="334"/>
      <c r="O346" s="33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6"/>
      <c r="AA346" s="6"/>
      <c r="AB346" s="6"/>
      <c r="AC346" s="6"/>
      <c r="AD346" s="6"/>
      <c r="AE346" s="6"/>
      <c r="AF346" s="6"/>
      <c r="AG346" s="6"/>
    </row>
    <row r="347">
      <c r="A347" s="4"/>
      <c r="B347" s="633" t="s">
        <v>428</v>
      </c>
      <c r="C347" s="633" t="s">
        <v>409</v>
      </c>
      <c r="D347" s="634"/>
      <c r="E347" s="636"/>
      <c r="F347" s="630"/>
      <c r="G347" s="625">
        <v>1000.0</v>
      </c>
      <c r="H347" s="625"/>
      <c r="I347" s="626">
        <v>1500.0</v>
      </c>
      <c r="J347" s="590"/>
      <c r="K347" s="627"/>
      <c r="L347" s="592">
        <f t="shared" si="35"/>
        <v>2500</v>
      </c>
      <c r="M347" s="593">
        <f t="shared" si="36"/>
        <v>-2500</v>
      </c>
      <c r="N347" s="334"/>
      <c r="O347" s="33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6"/>
      <c r="AA347" s="6"/>
      <c r="AB347" s="6"/>
      <c r="AC347" s="6"/>
      <c r="AD347" s="6"/>
      <c r="AE347" s="6"/>
      <c r="AF347" s="6"/>
      <c r="AG347" s="6"/>
    </row>
    <row r="348">
      <c r="A348" s="4"/>
      <c r="B348" s="633" t="s">
        <v>429</v>
      </c>
      <c r="C348" s="633" t="s">
        <v>430</v>
      </c>
      <c r="D348" s="634"/>
      <c r="E348" s="636"/>
      <c r="F348" s="630"/>
      <c r="G348" s="625"/>
      <c r="H348" s="625"/>
      <c r="I348" s="641"/>
      <c r="J348" s="590"/>
      <c r="K348" s="627"/>
      <c r="L348" s="592">
        <f t="shared" si="35"/>
        <v>0</v>
      </c>
      <c r="M348" s="593">
        <f t="shared" si="36"/>
        <v>0</v>
      </c>
      <c r="N348" s="334"/>
      <c r="O348" s="33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6"/>
      <c r="AA348" s="6"/>
      <c r="AB348" s="6"/>
      <c r="AC348" s="6"/>
      <c r="AD348" s="6"/>
      <c r="AE348" s="6"/>
      <c r="AF348" s="6"/>
      <c r="AG348" s="6"/>
    </row>
    <row r="349">
      <c r="A349" s="4"/>
      <c r="B349" s="633" t="s">
        <v>431</v>
      </c>
      <c r="C349" s="633" t="s">
        <v>286</v>
      </c>
      <c r="D349" s="634"/>
      <c r="E349" s="636"/>
      <c r="F349" s="630"/>
      <c r="G349" s="625"/>
      <c r="H349" s="625"/>
      <c r="I349" s="642"/>
      <c r="J349" s="591"/>
      <c r="K349" s="627"/>
      <c r="L349" s="592">
        <f t="shared" si="35"/>
        <v>0</v>
      </c>
      <c r="M349" s="593">
        <f t="shared" si="36"/>
        <v>0</v>
      </c>
      <c r="N349" s="334"/>
      <c r="O349" s="33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6"/>
      <c r="AA349" s="6"/>
      <c r="AB349" s="6"/>
      <c r="AC349" s="6"/>
      <c r="AD349" s="6"/>
      <c r="AE349" s="6"/>
      <c r="AF349" s="6"/>
      <c r="AG349" s="6"/>
    </row>
    <row r="350">
      <c r="A350" s="4"/>
      <c r="B350" s="633" t="s">
        <v>432</v>
      </c>
      <c r="C350" s="633" t="s">
        <v>433</v>
      </c>
      <c r="D350" s="634"/>
      <c r="E350" s="636"/>
      <c r="F350" s="630"/>
      <c r="G350" s="625"/>
      <c r="H350" s="625"/>
      <c r="I350" s="642"/>
      <c r="J350" s="591"/>
      <c r="K350" s="627"/>
      <c r="L350" s="592">
        <f t="shared" si="35"/>
        <v>0</v>
      </c>
      <c r="M350" s="593">
        <f t="shared" si="36"/>
        <v>0</v>
      </c>
      <c r="N350" s="334"/>
      <c r="O350" s="33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6"/>
      <c r="AA350" s="6"/>
      <c r="AB350" s="6"/>
      <c r="AC350" s="6"/>
      <c r="AD350" s="6"/>
      <c r="AE350" s="6"/>
      <c r="AF350" s="6"/>
      <c r="AG350" s="6"/>
    </row>
    <row r="351">
      <c r="A351" s="4"/>
      <c r="B351" s="633" t="s">
        <v>434</v>
      </c>
      <c r="C351" s="633" t="s">
        <v>409</v>
      </c>
      <c r="D351" s="634"/>
      <c r="E351" s="636"/>
      <c r="F351" s="630"/>
      <c r="G351" s="625"/>
      <c r="H351" s="625"/>
      <c r="I351" s="642"/>
      <c r="J351" s="591"/>
      <c r="K351" s="627"/>
      <c r="L351" s="592">
        <f t="shared" si="35"/>
        <v>0</v>
      </c>
      <c r="M351" s="593">
        <f t="shared" si="36"/>
        <v>0</v>
      </c>
      <c r="N351" s="334"/>
      <c r="O351" s="33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6"/>
      <c r="AA351" s="6"/>
      <c r="AB351" s="6"/>
      <c r="AC351" s="6"/>
      <c r="AD351" s="6"/>
      <c r="AE351" s="6"/>
      <c r="AF351" s="6"/>
      <c r="AG351" s="6"/>
    </row>
    <row r="352">
      <c r="A352" s="4"/>
      <c r="B352" s="633" t="s">
        <v>435</v>
      </c>
      <c r="C352" s="633" t="s">
        <v>436</v>
      </c>
      <c r="D352" s="634"/>
      <c r="E352" s="636"/>
      <c r="F352" s="630"/>
      <c r="G352" s="625"/>
      <c r="H352" s="625"/>
      <c r="I352" s="642"/>
      <c r="J352" s="591"/>
      <c r="K352" s="627"/>
      <c r="L352" s="592">
        <f t="shared" si="35"/>
        <v>0</v>
      </c>
      <c r="M352" s="593">
        <f t="shared" si="36"/>
        <v>0</v>
      </c>
      <c r="N352" s="334"/>
      <c r="O352" s="33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6"/>
      <c r="AA352" s="6"/>
      <c r="AB352" s="6"/>
      <c r="AC352" s="6"/>
      <c r="AD352" s="6"/>
      <c r="AE352" s="6"/>
      <c r="AF352" s="6"/>
      <c r="AG352" s="6"/>
    </row>
    <row r="353">
      <c r="A353" s="4"/>
      <c r="B353" s="633" t="s">
        <v>437</v>
      </c>
      <c r="C353" s="633" t="s">
        <v>261</v>
      </c>
      <c r="D353" s="634"/>
      <c r="E353" s="636"/>
      <c r="F353" s="630"/>
      <c r="G353" s="625"/>
      <c r="H353" s="625"/>
      <c r="I353" s="642"/>
      <c r="J353" s="591"/>
      <c r="K353" s="627"/>
      <c r="L353" s="592">
        <f t="shared" si="35"/>
        <v>0</v>
      </c>
      <c r="M353" s="593">
        <f t="shared" si="36"/>
        <v>0</v>
      </c>
      <c r="N353" s="334"/>
      <c r="O353" s="33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6"/>
      <c r="AA353" s="6"/>
      <c r="AB353" s="6"/>
      <c r="AC353" s="6"/>
      <c r="AD353" s="6"/>
      <c r="AE353" s="6"/>
      <c r="AF353" s="6"/>
      <c r="AG353" s="6"/>
    </row>
    <row r="354">
      <c r="A354" s="4"/>
      <c r="B354" s="633" t="s">
        <v>438</v>
      </c>
      <c r="C354" s="633" t="s">
        <v>439</v>
      </c>
      <c r="D354" s="634"/>
      <c r="E354" s="636"/>
      <c r="F354" s="630"/>
      <c r="G354" s="625"/>
      <c r="H354" s="625"/>
      <c r="I354" s="642"/>
      <c r="J354" s="591"/>
      <c r="K354" s="627"/>
      <c r="L354" s="592">
        <f t="shared" si="35"/>
        <v>0</v>
      </c>
      <c r="M354" s="593">
        <f t="shared" si="36"/>
        <v>0</v>
      </c>
      <c r="N354" s="334"/>
      <c r="O354" s="33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6"/>
      <c r="AA354" s="6"/>
      <c r="AB354" s="6"/>
      <c r="AC354" s="6"/>
      <c r="AD354" s="6"/>
      <c r="AE354" s="6"/>
      <c r="AF354" s="6"/>
      <c r="AG354" s="6"/>
    </row>
    <row r="355">
      <c r="A355" s="4"/>
      <c r="B355" s="633" t="s">
        <v>440</v>
      </c>
      <c r="C355" s="633" t="s">
        <v>286</v>
      </c>
      <c r="D355" s="634"/>
      <c r="E355" s="636"/>
      <c r="F355" s="630"/>
      <c r="G355" s="625"/>
      <c r="H355" s="625"/>
      <c r="I355" s="642"/>
      <c r="J355" s="591"/>
      <c r="K355" s="627"/>
      <c r="L355" s="592">
        <f t="shared" si="35"/>
        <v>0</v>
      </c>
      <c r="M355" s="593">
        <f t="shared" si="36"/>
        <v>0</v>
      </c>
      <c r="N355" s="334"/>
      <c r="O355" s="33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6"/>
      <c r="AA355" s="6"/>
      <c r="AB355" s="6"/>
      <c r="AC355" s="6"/>
      <c r="AD355" s="6"/>
      <c r="AE355" s="6"/>
      <c r="AF355" s="6"/>
      <c r="AG355" s="6"/>
    </row>
    <row r="356">
      <c r="A356" s="4"/>
      <c r="B356" s="633" t="s">
        <v>441</v>
      </c>
      <c r="C356" s="634"/>
      <c r="D356" s="634"/>
      <c r="E356" s="636"/>
      <c r="F356" s="630"/>
      <c r="G356" s="625"/>
      <c r="H356" s="625"/>
      <c r="I356" s="642"/>
      <c r="J356" s="591"/>
      <c r="K356" s="627"/>
      <c r="L356" s="592">
        <f t="shared" si="35"/>
        <v>0</v>
      </c>
      <c r="M356" s="593">
        <f t="shared" si="36"/>
        <v>0</v>
      </c>
      <c r="N356" s="334"/>
      <c r="O356" s="33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6"/>
      <c r="AA356" s="6"/>
      <c r="AB356" s="6"/>
      <c r="AC356" s="6"/>
      <c r="AD356" s="6"/>
      <c r="AE356" s="6"/>
      <c r="AF356" s="6"/>
      <c r="AG356" s="6"/>
    </row>
    <row r="357">
      <c r="A357" s="4"/>
      <c r="B357" s="633" t="s">
        <v>442</v>
      </c>
      <c r="C357" s="633" t="s">
        <v>443</v>
      </c>
      <c r="D357" s="634"/>
      <c r="E357" s="636"/>
      <c r="F357" s="630"/>
      <c r="G357" s="625"/>
      <c r="H357" s="625"/>
      <c r="I357" s="642">
        <v>2000.0</v>
      </c>
      <c r="J357" s="591"/>
      <c r="K357" s="627"/>
      <c r="L357" s="592">
        <f t="shared" si="35"/>
        <v>2000</v>
      </c>
      <c r="M357" s="593">
        <f t="shared" si="36"/>
        <v>-2000</v>
      </c>
      <c r="N357" s="334"/>
      <c r="O357" s="33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6"/>
      <c r="AA357" s="6"/>
      <c r="AB357" s="6"/>
      <c r="AC357" s="6"/>
      <c r="AD357" s="6"/>
      <c r="AE357" s="6"/>
      <c r="AF357" s="6"/>
      <c r="AG357" s="6"/>
    </row>
    <row r="358">
      <c r="A358" s="4"/>
      <c r="B358" s="639" t="s">
        <v>444</v>
      </c>
      <c r="C358" s="633"/>
      <c r="D358" s="634"/>
      <c r="E358" s="636"/>
      <c r="F358" s="630"/>
      <c r="G358" s="625">
        <v>5000.0</v>
      </c>
      <c r="H358" s="625"/>
      <c r="I358" s="642">
        <v>2500.0</v>
      </c>
      <c r="J358" s="591"/>
      <c r="K358" s="627"/>
      <c r="L358" s="592"/>
      <c r="M358" s="593"/>
      <c r="N358" s="334"/>
      <c r="O358" s="33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6"/>
      <c r="AA358" s="6"/>
      <c r="AB358" s="6"/>
      <c r="AC358" s="6"/>
      <c r="AD358" s="6"/>
      <c r="AE358" s="6"/>
      <c r="AF358" s="6"/>
      <c r="AG358" s="6"/>
    </row>
    <row r="359">
      <c r="A359" s="4"/>
      <c r="B359" s="633" t="s">
        <v>445</v>
      </c>
      <c r="C359" s="633" t="s">
        <v>409</v>
      </c>
      <c r="D359" s="634"/>
      <c r="E359" s="636">
        <v>15000.0</v>
      </c>
      <c r="F359" s="630"/>
      <c r="G359" s="625"/>
      <c r="H359" s="625"/>
      <c r="I359" s="642"/>
      <c r="J359" s="591"/>
      <c r="K359" s="627"/>
      <c r="L359" s="592">
        <f t="shared" ref="L359:L369" si="37">SUM(G359:K359)</f>
        <v>0</v>
      </c>
      <c r="M359" s="593">
        <f t="shared" ref="M359:M369" si="38">E359-L359</f>
        <v>15000</v>
      </c>
      <c r="N359" s="334"/>
      <c r="O359" s="33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6"/>
      <c r="AA359" s="6"/>
      <c r="AB359" s="6"/>
      <c r="AC359" s="6"/>
      <c r="AD359" s="6"/>
      <c r="AE359" s="6"/>
      <c r="AF359" s="6"/>
      <c r="AG359" s="6"/>
    </row>
    <row r="360">
      <c r="A360" s="4"/>
      <c r="B360" s="633" t="s">
        <v>446</v>
      </c>
      <c r="C360" s="633" t="s">
        <v>443</v>
      </c>
      <c r="D360" s="634"/>
      <c r="E360" s="636">
        <v>3000.0</v>
      </c>
      <c r="F360" s="630"/>
      <c r="G360" s="625">
        <v>1000.0</v>
      </c>
      <c r="H360" s="625"/>
      <c r="I360" s="642"/>
      <c r="J360" s="590"/>
      <c r="K360" s="627"/>
      <c r="L360" s="592">
        <f t="shared" si="37"/>
        <v>1000</v>
      </c>
      <c r="M360" s="593">
        <f t="shared" si="38"/>
        <v>2000</v>
      </c>
      <c r="N360" s="334"/>
      <c r="O360" s="33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6"/>
      <c r="AA360" s="6"/>
      <c r="AB360" s="6"/>
      <c r="AC360" s="6"/>
      <c r="AD360" s="6"/>
      <c r="AE360" s="6"/>
      <c r="AF360" s="6"/>
      <c r="AG360" s="6"/>
    </row>
    <row r="361">
      <c r="A361" s="4"/>
      <c r="B361" s="633" t="s">
        <v>447</v>
      </c>
      <c r="C361" s="634"/>
      <c r="D361" s="634"/>
      <c r="E361" s="636"/>
      <c r="F361" s="630"/>
      <c r="G361" s="625"/>
      <c r="H361" s="625"/>
      <c r="I361" s="642"/>
      <c r="J361" s="591"/>
      <c r="K361" s="627"/>
      <c r="L361" s="592">
        <f t="shared" si="37"/>
        <v>0</v>
      </c>
      <c r="M361" s="593">
        <f t="shared" si="38"/>
        <v>0</v>
      </c>
      <c r="N361" s="334"/>
      <c r="O361" s="33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6"/>
      <c r="AA361" s="6"/>
      <c r="AB361" s="6"/>
      <c r="AC361" s="6"/>
      <c r="AD361" s="6"/>
      <c r="AE361" s="6"/>
      <c r="AF361" s="6"/>
      <c r="AG361" s="6"/>
    </row>
    <row r="362">
      <c r="A362" s="4"/>
      <c r="B362" s="633" t="s">
        <v>448</v>
      </c>
      <c r="C362" s="633" t="s">
        <v>409</v>
      </c>
      <c r="D362" s="634"/>
      <c r="E362" s="636"/>
      <c r="F362" s="630"/>
      <c r="G362" s="625"/>
      <c r="H362" s="625"/>
      <c r="I362" s="642"/>
      <c r="J362" s="591"/>
      <c r="K362" s="627"/>
      <c r="L362" s="592">
        <f t="shared" si="37"/>
        <v>0</v>
      </c>
      <c r="M362" s="593">
        <f t="shared" si="38"/>
        <v>0</v>
      </c>
      <c r="N362" s="334"/>
      <c r="O362" s="33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6"/>
      <c r="AA362" s="6"/>
      <c r="AB362" s="6"/>
      <c r="AC362" s="6"/>
      <c r="AD362" s="6"/>
      <c r="AE362" s="6"/>
      <c r="AF362" s="6"/>
      <c r="AG362" s="6"/>
    </row>
    <row r="363">
      <c r="A363" s="4"/>
      <c r="B363" s="633" t="s">
        <v>449</v>
      </c>
      <c r="C363" s="633" t="s">
        <v>409</v>
      </c>
      <c r="D363" s="634"/>
      <c r="E363" s="636"/>
      <c r="F363" s="630"/>
      <c r="G363" s="625"/>
      <c r="H363" s="625"/>
      <c r="I363" s="626"/>
      <c r="J363" s="591"/>
      <c r="K363" s="627"/>
      <c r="L363" s="592">
        <f t="shared" si="37"/>
        <v>0</v>
      </c>
      <c r="M363" s="593">
        <f t="shared" si="38"/>
        <v>0</v>
      </c>
      <c r="N363" s="334"/>
      <c r="O363" s="33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6"/>
      <c r="AA363" s="6"/>
      <c r="AB363" s="6"/>
      <c r="AC363" s="6"/>
      <c r="AD363" s="6"/>
      <c r="AE363" s="6"/>
      <c r="AF363" s="6"/>
      <c r="AG363" s="6"/>
    </row>
    <row r="364">
      <c r="A364" s="4"/>
      <c r="B364" s="633" t="s">
        <v>450</v>
      </c>
      <c r="C364" s="633" t="s">
        <v>409</v>
      </c>
      <c r="D364" s="634"/>
      <c r="E364" s="636"/>
      <c r="F364" s="630"/>
      <c r="G364" s="625"/>
      <c r="H364" s="625"/>
      <c r="I364" s="641"/>
      <c r="J364" s="591"/>
      <c r="K364" s="627"/>
      <c r="L364" s="592">
        <f t="shared" si="37"/>
        <v>0</v>
      </c>
      <c r="M364" s="593">
        <f t="shared" si="38"/>
        <v>0</v>
      </c>
      <c r="N364" s="334"/>
      <c r="O364" s="33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6"/>
      <c r="AA364" s="6"/>
      <c r="AB364" s="6"/>
      <c r="AC364" s="6"/>
      <c r="AD364" s="6"/>
      <c r="AE364" s="6"/>
      <c r="AF364" s="6"/>
      <c r="AG364" s="6"/>
    </row>
    <row r="365">
      <c r="A365" s="4"/>
      <c r="B365" s="633" t="s">
        <v>451</v>
      </c>
      <c r="C365" s="633" t="s">
        <v>409</v>
      </c>
      <c r="D365" s="634"/>
      <c r="E365" s="636"/>
      <c r="F365" s="630"/>
      <c r="G365" s="625"/>
      <c r="H365" s="625"/>
      <c r="I365" s="642"/>
      <c r="J365" s="591"/>
      <c r="K365" s="627"/>
      <c r="L365" s="592">
        <f t="shared" si="37"/>
        <v>0</v>
      </c>
      <c r="M365" s="593">
        <f t="shared" si="38"/>
        <v>0</v>
      </c>
      <c r="N365" s="334"/>
      <c r="O365" s="33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6"/>
      <c r="AA365" s="6"/>
      <c r="AB365" s="6"/>
      <c r="AC365" s="6"/>
      <c r="AD365" s="6"/>
      <c r="AE365" s="6"/>
      <c r="AF365" s="6"/>
      <c r="AG365" s="6"/>
    </row>
    <row r="366">
      <c r="A366" s="4"/>
      <c r="B366" s="633" t="s">
        <v>452</v>
      </c>
      <c r="C366" s="633" t="s">
        <v>286</v>
      </c>
      <c r="D366" s="634"/>
      <c r="E366" s="636"/>
      <c r="F366" s="630"/>
      <c r="G366" s="625"/>
      <c r="H366" s="625"/>
      <c r="I366" s="642"/>
      <c r="J366" s="591"/>
      <c r="K366" s="627"/>
      <c r="L366" s="592">
        <f t="shared" si="37"/>
        <v>0</v>
      </c>
      <c r="M366" s="593">
        <f t="shared" si="38"/>
        <v>0</v>
      </c>
      <c r="N366" s="334"/>
      <c r="O366" s="33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6"/>
      <c r="AA366" s="6"/>
      <c r="AB366" s="6"/>
      <c r="AC366" s="6"/>
      <c r="AD366" s="6"/>
      <c r="AE366" s="6"/>
      <c r="AF366" s="6"/>
      <c r="AG366" s="6"/>
    </row>
    <row r="367">
      <c r="A367" s="4"/>
      <c r="B367" s="633" t="s">
        <v>453</v>
      </c>
      <c r="C367" s="633" t="s">
        <v>409</v>
      </c>
      <c r="D367" s="634"/>
      <c r="E367" s="636"/>
      <c r="F367" s="630"/>
      <c r="G367" s="625"/>
      <c r="H367" s="625"/>
      <c r="I367" s="642"/>
      <c r="J367" s="591"/>
      <c r="K367" s="627"/>
      <c r="L367" s="592">
        <f t="shared" si="37"/>
        <v>0</v>
      </c>
      <c r="M367" s="593">
        <f t="shared" si="38"/>
        <v>0</v>
      </c>
      <c r="N367" s="334"/>
      <c r="O367" s="33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6"/>
      <c r="AA367" s="6"/>
      <c r="AB367" s="6"/>
      <c r="AC367" s="6"/>
      <c r="AD367" s="6"/>
      <c r="AE367" s="6"/>
      <c r="AF367" s="6"/>
      <c r="AG367" s="6"/>
    </row>
    <row r="368">
      <c r="A368" s="5"/>
      <c r="B368" s="633" t="s">
        <v>454</v>
      </c>
      <c r="C368" s="633" t="s">
        <v>286</v>
      </c>
      <c r="D368" s="634"/>
      <c r="E368" s="636"/>
      <c r="F368" s="630"/>
      <c r="G368" s="625"/>
      <c r="H368" s="625"/>
      <c r="I368" s="642"/>
      <c r="J368" s="591"/>
      <c r="K368" s="627"/>
      <c r="L368" s="592">
        <f t="shared" si="37"/>
        <v>0</v>
      </c>
      <c r="M368" s="593">
        <f t="shared" si="38"/>
        <v>0</v>
      </c>
      <c r="N368" s="334"/>
      <c r="O368" s="33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6"/>
      <c r="AA368" s="6"/>
      <c r="AB368" s="6"/>
      <c r="AC368" s="6"/>
      <c r="AD368" s="6"/>
      <c r="AE368" s="6"/>
      <c r="AF368" s="6"/>
      <c r="AG368" s="6"/>
    </row>
    <row r="369">
      <c r="A369" s="4"/>
      <c r="B369" s="633" t="s">
        <v>455</v>
      </c>
      <c r="C369" s="633" t="s">
        <v>286</v>
      </c>
      <c r="D369" s="634"/>
      <c r="E369" s="636"/>
      <c r="F369" s="630"/>
      <c r="G369" s="625"/>
      <c r="H369" s="625"/>
      <c r="I369" s="642"/>
      <c r="J369" s="591"/>
      <c r="K369" s="627"/>
      <c r="L369" s="592">
        <f t="shared" si="37"/>
        <v>0</v>
      </c>
      <c r="M369" s="593">
        <f t="shared" si="38"/>
        <v>0</v>
      </c>
      <c r="N369" s="334"/>
      <c r="O369" s="33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6"/>
      <c r="AA369" s="6"/>
      <c r="AB369" s="6"/>
      <c r="AC369" s="6"/>
      <c r="AD369" s="6"/>
      <c r="AE369" s="6"/>
      <c r="AF369" s="6"/>
      <c r="AG369" s="6"/>
    </row>
    <row r="370">
      <c r="A370" s="4"/>
      <c r="B370" s="639"/>
      <c r="C370" s="633"/>
      <c r="D370" s="634"/>
      <c r="E370" s="636"/>
      <c r="F370" s="630"/>
      <c r="G370" s="625"/>
      <c r="H370" s="625"/>
      <c r="I370" s="642"/>
      <c r="J370" s="591"/>
      <c r="K370" s="627"/>
      <c r="L370" s="592"/>
      <c r="M370" s="593"/>
      <c r="N370" s="334"/>
      <c r="O370" s="33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6"/>
      <c r="AA370" s="6"/>
      <c r="AB370" s="6"/>
      <c r="AC370" s="6"/>
      <c r="AD370" s="6"/>
      <c r="AE370" s="6"/>
      <c r="AF370" s="6"/>
      <c r="AG370" s="6"/>
    </row>
    <row r="371">
      <c r="A371" s="4"/>
      <c r="B371" s="639" t="s">
        <v>250</v>
      </c>
      <c r="C371" s="633"/>
      <c r="D371" s="634"/>
      <c r="E371" s="636"/>
      <c r="F371" s="630"/>
      <c r="G371" s="625">
        <v>6000.0</v>
      </c>
      <c r="H371" s="625"/>
      <c r="I371" s="642"/>
      <c r="J371" s="591"/>
      <c r="K371" s="627"/>
      <c r="L371" s="592"/>
      <c r="M371" s="593"/>
      <c r="N371" s="334"/>
      <c r="O371" s="33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6"/>
      <c r="AA371" s="6"/>
      <c r="AB371" s="6"/>
      <c r="AC371" s="6"/>
      <c r="AD371" s="6"/>
      <c r="AE371" s="6"/>
      <c r="AF371" s="6"/>
      <c r="AG371" s="6"/>
    </row>
    <row r="372">
      <c r="A372" s="4"/>
      <c r="B372" s="639" t="s">
        <v>456</v>
      </c>
      <c r="C372" s="633"/>
      <c r="D372" s="634"/>
      <c r="E372" s="636"/>
      <c r="F372" s="630"/>
      <c r="G372" s="625">
        <v>5000.0</v>
      </c>
      <c r="H372" s="625"/>
      <c r="I372" s="642"/>
      <c r="J372" s="591"/>
      <c r="K372" s="627"/>
      <c r="L372" s="592"/>
      <c r="M372" s="593"/>
      <c r="N372" s="334"/>
      <c r="O372" s="33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6"/>
      <c r="AA372" s="6"/>
      <c r="AB372" s="6"/>
      <c r="AC372" s="6"/>
      <c r="AD372" s="6"/>
      <c r="AE372" s="6"/>
      <c r="AF372" s="6"/>
      <c r="AG372" s="6"/>
    </row>
    <row r="373">
      <c r="A373" s="4"/>
      <c r="B373" s="633" t="s">
        <v>457</v>
      </c>
      <c r="C373" s="633" t="s">
        <v>286</v>
      </c>
      <c r="D373" s="634"/>
      <c r="E373" s="636"/>
      <c r="F373" s="630"/>
      <c r="G373" s="625"/>
      <c r="H373" s="625"/>
      <c r="I373" s="642"/>
      <c r="J373" s="591"/>
      <c r="K373" s="627"/>
      <c r="L373" s="592">
        <f t="shared" ref="L373:L376" si="39">SUM(G373:K373)</f>
        <v>0</v>
      </c>
      <c r="M373" s="593">
        <f t="shared" ref="M373:M376" si="40">E373-L373</f>
        <v>0</v>
      </c>
      <c r="N373" s="334"/>
      <c r="O373" s="33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6"/>
      <c r="AA373" s="6"/>
      <c r="AB373" s="6"/>
      <c r="AC373" s="6"/>
      <c r="AD373" s="6"/>
      <c r="AE373" s="6"/>
      <c r="AF373" s="6"/>
      <c r="AG373" s="6"/>
    </row>
    <row r="374">
      <c r="A374" s="4"/>
      <c r="B374" s="633" t="s">
        <v>458</v>
      </c>
      <c r="C374" s="633" t="s">
        <v>409</v>
      </c>
      <c r="D374" s="634"/>
      <c r="E374" s="636"/>
      <c r="F374" s="630"/>
      <c r="G374" s="625">
        <v>1000.0</v>
      </c>
      <c r="H374" s="625"/>
      <c r="I374" s="642"/>
      <c r="J374" s="591"/>
      <c r="K374" s="643"/>
      <c r="L374" s="592">
        <f t="shared" si="39"/>
        <v>1000</v>
      </c>
      <c r="M374" s="593">
        <f t="shared" si="40"/>
        <v>-1000</v>
      </c>
      <c r="N374" s="334"/>
      <c r="O374" s="33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6"/>
      <c r="AA374" s="6"/>
      <c r="AB374" s="6"/>
      <c r="AC374" s="6"/>
      <c r="AD374" s="6"/>
      <c r="AE374" s="6"/>
      <c r="AF374" s="6"/>
      <c r="AG374" s="6"/>
    </row>
    <row r="375">
      <c r="A375" s="4"/>
      <c r="B375" s="644" t="s">
        <v>459</v>
      </c>
      <c r="C375" s="644" t="s">
        <v>286</v>
      </c>
      <c r="D375" s="645"/>
      <c r="E375" s="646"/>
      <c r="F375" s="647"/>
      <c r="G375" s="599"/>
      <c r="H375" s="599"/>
      <c r="I375" s="642"/>
      <c r="J375" s="648"/>
      <c r="K375" s="648"/>
      <c r="L375" s="592">
        <f t="shared" si="39"/>
        <v>0</v>
      </c>
      <c r="M375" s="593">
        <f t="shared" si="40"/>
        <v>0</v>
      </c>
      <c r="N375" s="334"/>
      <c r="O375" s="33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6"/>
      <c r="AA375" s="6"/>
      <c r="AB375" s="6"/>
      <c r="AC375" s="6"/>
      <c r="AD375" s="6"/>
      <c r="AE375" s="6"/>
      <c r="AF375" s="6"/>
      <c r="AG375" s="6"/>
    </row>
    <row r="376">
      <c r="A376" s="4"/>
      <c r="B376" s="148" t="s">
        <v>15</v>
      </c>
      <c r="C376" s="225"/>
      <c r="D376" s="225"/>
      <c r="E376" s="649">
        <f>SUM(E230:E375)</f>
        <v>1148200</v>
      </c>
      <c r="F376" s="650"/>
      <c r="G376" s="651">
        <f t="shared" ref="G376:J376" si="41">SUM(G230:G375)</f>
        <v>454400</v>
      </c>
      <c r="H376" s="651">
        <f t="shared" si="41"/>
        <v>220980</v>
      </c>
      <c r="I376" s="652">
        <f t="shared" si="41"/>
        <v>311750</v>
      </c>
      <c r="J376" s="653">
        <f t="shared" si="41"/>
        <v>55000</v>
      </c>
      <c r="K376" s="654"/>
      <c r="L376" s="655">
        <f t="shared" si="39"/>
        <v>1042130</v>
      </c>
      <c r="M376" s="656">
        <f t="shared" si="40"/>
        <v>106070</v>
      </c>
      <c r="N376" s="334"/>
      <c r="O376" s="33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6"/>
      <c r="AA376" s="6"/>
      <c r="AB376" s="6"/>
      <c r="AC376" s="6"/>
      <c r="AD376" s="6"/>
      <c r="AE376" s="6"/>
      <c r="AF376" s="6"/>
      <c r="AG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A379" s="6"/>
      <c r="B379" s="6"/>
      <c r="C379" s="6"/>
      <c r="D379" s="657" t="s">
        <v>460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</row>
  </sheetData>
  <mergeCells count="15">
    <mergeCell ref="B166:L166"/>
    <mergeCell ref="B179:I179"/>
    <mergeCell ref="B190:K190"/>
    <mergeCell ref="B203:I203"/>
    <mergeCell ref="B215:I215"/>
    <mergeCell ref="C216:I216"/>
    <mergeCell ref="B226:I226"/>
    <mergeCell ref="E227:E229"/>
    <mergeCell ref="A1:H1"/>
    <mergeCell ref="B17:Y17"/>
    <mergeCell ref="B37:Y37"/>
    <mergeCell ref="B56:Y56"/>
    <mergeCell ref="B99:Y99"/>
    <mergeCell ref="B128:L128"/>
    <mergeCell ref="B145:L145"/>
  </mergeCells>
  <hyperlinks>
    <hyperlink r:id="rId1" ref="B279"/>
    <hyperlink r:id="rId2" ref="B28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44.38"/>
    <col customWidth="1" min="3" max="3" width="16.25"/>
    <col customWidth="1" min="4" max="4" width="11.0"/>
    <col customWidth="1" min="5" max="5" width="15.0"/>
    <col customWidth="1" min="6" max="6" width="12.25"/>
    <col customWidth="1" min="7" max="7" width="15.0"/>
  </cols>
  <sheetData>
    <row r="1">
      <c r="A1" s="658" t="s">
        <v>461</v>
      </c>
      <c r="E1" s="659"/>
    </row>
    <row r="2">
      <c r="A2" s="1"/>
      <c r="B2" s="2"/>
      <c r="C2" s="2"/>
      <c r="D2" s="2"/>
      <c r="E2" s="2"/>
      <c r="F2" s="2"/>
      <c r="G2" s="3"/>
      <c r="H2" s="5"/>
      <c r="I2" s="5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6"/>
      <c r="AA2" s="6"/>
      <c r="AB2" s="6"/>
      <c r="AC2" s="6"/>
      <c r="AD2" s="6"/>
      <c r="AE2" s="6"/>
      <c r="AF2" s="6"/>
      <c r="AG2" s="6"/>
    </row>
    <row r="3">
      <c r="A3" s="7"/>
      <c r="B3" s="8" t="s">
        <v>0</v>
      </c>
      <c r="C3" s="8" t="s">
        <v>0</v>
      </c>
      <c r="D3" s="8"/>
      <c r="E3" s="660" t="s">
        <v>462</v>
      </c>
      <c r="F3" s="10" t="s">
        <v>1</v>
      </c>
      <c r="G3" s="12" t="s">
        <v>2</v>
      </c>
      <c r="H3" s="5"/>
      <c r="I3" s="5"/>
      <c r="J3" s="5"/>
      <c r="K3" s="5"/>
      <c r="L3" s="5"/>
      <c r="M3" s="4"/>
      <c r="N3" s="4"/>
      <c r="O3" s="4"/>
      <c r="P3" s="4"/>
      <c r="Q3" s="4"/>
      <c r="R3" s="4"/>
      <c r="S3" s="4"/>
      <c r="T3" s="13"/>
      <c r="U3" s="13"/>
      <c r="V3" s="13"/>
      <c r="W3" s="13"/>
      <c r="X3" s="5"/>
      <c r="Y3" s="4"/>
      <c r="Z3" s="6"/>
      <c r="AA3" s="6"/>
      <c r="AB3" s="6"/>
      <c r="AC3" s="6"/>
      <c r="AD3" s="6"/>
      <c r="AE3" s="6"/>
      <c r="AF3" s="6"/>
      <c r="AG3" s="6"/>
    </row>
    <row r="4">
      <c r="A4" s="14">
        <v>1.0</v>
      </c>
      <c r="B4" s="661" t="s">
        <v>16</v>
      </c>
      <c r="C4" s="16">
        <v>2302000.0</v>
      </c>
      <c r="D4" s="17"/>
      <c r="E4" s="662"/>
      <c r="F4" s="663">
        <f>X35</f>
        <v>1757601.24</v>
      </c>
      <c r="G4" s="664">
        <f>C4-F4</f>
        <v>544398.76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6"/>
      <c r="AA4" s="6"/>
      <c r="AB4" s="6"/>
      <c r="AC4" s="6"/>
      <c r="AD4" s="6"/>
      <c r="AE4" s="6"/>
      <c r="AF4" s="6"/>
      <c r="AG4" s="6"/>
    </row>
    <row r="5">
      <c r="A5" s="19">
        <v>2.0</v>
      </c>
      <c r="B5" s="665" t="s">
        <v>463</v>
      </c>
      <c r="C5" s="666">
        <f>C54</f>
        <v>1022500</v>
      </c>
      <c r="D5" s="22"/>
      <c r="E5" s="667">
        <v>872500.0</v>
      </c>
      <c r="F5" s="23">
        <v>1022500.0</v>
      </c>
      <c r="G5" s="668">
        <v>0.0</v>
      </c>
      <c r="H5" s="4"/>
      <c r="I5" s="4"/>
      <c r="J5" s="4"/>
      <c r="K5" s="4"/>
      <c r="L5" s="4"/>
      <c r="M5" s="4"/>
      <c r="N5" s="4"/>
      <c r="O5" s="4"/>
      <c r="P5" s="4"/>
      <c r="Q5" s="25"/>
      <c r="R5" s="25"/>
      <c r="S5" s="25"/>
      <c r="T5" s="4"/>
      <c r="U5" s="4"/>
      <c r="V5" s="4"/>
      <c r="W5" s="4"/>
      <c r="X5" s="4"/>
      <c r="Y5" s="4"/>
      <c r="Z5" s="6"/>
      <c r="AA5" s="6"/>
      <c r="AB5" s="6"/>
      <c r="AC5" s="6"/>
      <c r="AD5" s="6"/>
      <c r="AE5" s="6"/>
      <c r="AF5" s="6"/>
      <c r="AG5" s="6"/>
    </row>
    <row r="6">
      <c r="A6" s="669">
        <v>3.0</v>
      </c>
      <c r="B6" s="670" t="s">
        <v>464</v>
      </c>
      <c r="C6" s="671">
        <v>735600.0</v>
      </c>
      <c r="D6" s="672"/>
      <c r="E6" s="673">
        <f>X94</f>
        <v>596472.28</v>
      </c>
      <c r="F6" s="674">
        <f>L299</f>
        <v>710800</v>
      </c>
      <c r="G6" s="31">
        <f t="shared" ref="G6:G15" si="1">C6-F6</f>
        <v>24800</v>
      </c>
      <c r="H6" s="4"/>
      <c r="I6" s="4"/>
      <c r="J6" s="4"/>
      <c r="K6" s="4"/>
      <c r="L6" s="4"/>
      <c r="M6" s="4"/>
      <c r="N6" s="4"/>
      <c r="O6" s="4"/>
      <c r="P6" s="4"/>
      <c r="Q6" s="25"/>
      <c r="R6" s="25"/>
      <c r="S6" s="25"/>
      <c r="T6" s="4"/>
      <c r="U6" s="4"/>
      <c r="V6" s="4"/>
      <c r="W6" s="4"/>
      <c r="X6" s="4"/>
      <c r="Y6" s="4"/>
      <c r="Z6" s="6"/>
      <c r="AA6" s="6"/>
      <c r="AB6" s="6"/>
      <c r="AC6" s="6"/>
      <c r="AD6" s="6"/>
      <c r="AE6" s="6"/>
      <c r="AF6" s="6"/>
      <c r="AG6" s="6"/>
    </row>
    <row r="7">
      <c r="A7" s="675">
        <v>4.0</v>
      </c>
      <c r="B7" s="676" t="s">
        <v>465</v>
      </c>
      <c r="C7" s="28">
        <v>597000.0</v>
      </c>
      <c r="D7" s="29"/>
      <c r="E7" s="677">
        <f>X94</f>
        <v>596472.28</v>
      </c>
      <c r="F7" s="30">
        <f>X94</f>
        <v>596472.28</v>
      </c>
      <c r="G7" s="31">
        <f t="shared" si="1"/>
        <v>527.72</v>
      </c>
      <c r="H7" s="4"/>
      <c r="I7" s="4"/>
      <c r="J7" s="4"/>
      <c r="K7" s="4"/>
      <c r="L7" s="4"/>
      <c r="M7" s="4"/>
      <c r="N7" s="4"/>
      <c r="O7" s="4"/>
      <c r="P7" s="4"/>
      <c r="Q7" s="25"/>
      <c r="R7" s="25"/>
      <c r="S7" s="25"/>
      <c r="T7" s="4"/>
      <c r="U7" s="4"/>
      <c r="V7" s="4"/>
      <c r="W7" s="4"/>
      <c r="X7" s="4"/>
      <c r="Y7" s="4"/>
      <c r="Z7" s="6"/>
      <c r="AA7" s="6"/>
      <c r="AB7" s="6"/>
      <c r="AC7" s="6"/>
      <c r="AD7" s="6"/>
      <c r="AE7" s="6"/>
      <c r="AF7" s="6"/>
      <c r="AG7" s="6"/>
    </row>
    <row r="8">
      <c r="A8" s="678">
        <v>5.0</v>
      </c>
      <c r="B8" s="679" t="s">
        <v>466</v>
      </c>
      <c r="C8" s="34">
        <v>214000.0</v>
      </c>
      <c r="D8" s="35"/>
      <c r="E8" s="680">
        <f>X110</f>
        <v>210500</v>
      </c>
      <c r="F8" s="681">
        <v>214000.0</v>
      </c>
      <c r="G8" s="31">
        <f t="shared" si="1"/>
        <v>0</v>
      </c>
      <c r="H8" s="4"/>
      <c r="I8" s="682"/>
      <c r="J8" s="682"/>
      <c r="K8" s="68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"/>
      <c r="AA8" s="6"/>
      <c r="AB8" s="6"/>
      <c r="AC8" s="6"/>
      <c r="AD8" s="6"/>
      <c r="AE8" s="6"/>
      <c r="AF8" s="6"/>
      <c r="AG8" s="6"/>
    </row>
    <row r="9">
      <c r="A9" s="683">
        <v>6.0</v>
      </c>
      <c r="B9" s="684" t="s">
        <v>467</v>
      </c>
      <c r="C9" s="39">
        <v>363580.0</v>
      </c>
      <c r="D9" s="40"/>
      <c r="E9" s="685"/>
      <c r="F9" s="40">
        <v>363579.34</v>
      </c>
      <c r="G9" s="31">
        <f t="shared" si="1"/>
        <v>0.66</v>
      </c>
      <c r="H9" s="4"/>
      <c r="I9" s="682"/>
      <c r="J9" s="682"/>
      <c r="K9" s="68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6"/>
      <c r="AA9" s="6"/>
      <c r="AB9" s="6"/>
      <c r="AC9" s="6"/>
      <c r="AD9" s="6"/>
      <c r="AE9" s="6"/>
      <c r="AF9" s="6"/>
      <c r="AG9" s="6"/>
    </row>
    <row r="10">
      <c r="A10" s="686">
        <v>7.0</v>
      </c>
      <c r="B10" s="687" t="s">
        <v>468</v>
      </c>
      <c r="C10" s="43">
        <f>H151</f>
        <v>669772.8</v>
      </c>
      <c r="D10" s="44"/>
      <c r="E10" s="688"/>
      <c r="F10" s="689">
        <f>H151</f>
        <v>669772.8</v>
      </c>
      <c r="G10" s="31">
        <f t="shared" si="1"/>
        <v>0</v>
      </c>
      <c r="H10" s="4"/>
      <c r="I10" s="682"/>
      <c r="J10" s="682"/>
      <c r="K10" s="68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6"/>
      <c r="AA10" s="6"/>
      <c r="AB10" s="6"/>
      <c r="AC10" s="6"/>
      <c r="AD10" s="6"/>
      <c r="AE10" s="6"/>
      <c r="AF10" s="6"/>
      <c r="AG10" s="6"/>
    </row>
    <row r="11">
      <c r="A11" s="690">
        <v>8.0</v>
      </c>
      <c r="B11" s="691" t="s">
        <v>469</v>
      </c>
      <c r="C11" s="48">
        <f>G166</f>
        <v>869150.08</v>
      </c>
      <c r="D11" s="49"/>
      <c r="E11" s="692"/>
      <c r="F11" s="49">
        <f>G166</f>
        <v>869150.08</v>
      </c>
      <c r="G11" s="31">
        <f t="shared" si="1"/>
        <v>0</v>
      </c>
      <c r="H11" s="4"/>
      <c r="I11" s="682"/>
      <c r="J11" s="682"/>
      <c r="K11" s="68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6"/>
      <c r="AB11" s="6"/>
      <c r="AC11" s="6"/>
      <c r="AD11" s="6"/>
      <c r="AE11" s="6"/>
      <c r="AF11" s="6"/>
      <c r="AG11" s="6"/>
    </row>
    <row r="12">
      <c r="A12" s="693">
        <v>9.0</v>
      </c>
      <c r="B12" s="694" t="s">
        <v>470</v>
      </c>
      <c r="C12" s="695"/>
      <c r="D12" s="53"/>
      <c r="E12" s="696"/>
      <c r="F12" s="53"/>
      <c r="G12" s="31">
        <f t="shared" si="1"/>
        <v>0</v>
      </c>
      <c r="H12" s="4"/>
      <c r="I12" s="682"/>
      <c r="J12" s="682"/>
      <c r="K12" s="682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6"/>
      <c r="AA12" s="6"/>
      <c r="AB12" s="6"/>
      <c r="AC12" s="6"/>
      <c r="AD12" s="6"/>
      <c r="AE12" s="6"/>
      <c r="AF12" s="6"/>
      <c r="AG12" s="6"/>
    </row>
    <row r="13">
      <c r="A13" s="697">
        <v>10.0</v>
      </c>
      <c r="B13" s="698" t="s">
        <v>471</v>
      </c>
      <c r="C13" s="57">
        <v>270000.0</v>
      </c>
      <c r="D13" s="58"/>
      <c r="E13" s="699">
        <f>C188</f>
        <v>0</v>
      </c>
      <c r="F13" s="59">
        <v>270000.0</v>
      </c>
      <c r="G13" s="31">
        <f t="shared" si="1"/>
        <v>0</v>
      </c>
      <c r="H13" s="4"/>
      <c r="I13" s="682"/>
      <c r="J13" s="682"/>
      <c r="K13" s="68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/>
      <c r="AA13" s="6"/>
      <c r="AB13" s="6"/>
      <c r="AC13" s="6"/>
      <c r="AD13" s="6"/>
      <c r="AE13" s="6"/>
      <c r="AF13" s="6"/>
      <c r="AG13" s="6"/>
    </row>
    <row r="14">
      <c r="A14" s="700">
        <v>11.0</v>
      </c>
      <c r="B14" s="459" t="s">
        <v>472</v>
      </c>
      <c r="C14" s="120">
        <v>100000.0</v>
      </c>
      <c r="D14" s="701"/>
      <c r="E14" s="702">
        <f>C208</f>
        <v>60000</v>
      </c>
      <c r="F14" s="703">
        <v>100000.0</v>
      </c>
      <c r="G14" s="31">
        <f t="shared" si="1"/>
        <v>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6"/>
      <c r="AA14" s="6"/>
      <c r="AB14" s="6"/>
      <c r="AC14" s="6"/>
      <c r="AD14" s="6"/>
      <c r="AE14" s="6"/>
      <c r="AF14" s="6"/>
      <c r="AG14" s="6"/>
    </row>
    <row r="15">
      <c r="A15" s="704">
        <v>12.0</v>
      </c>
      <c r="B15" s="705" t="s">
        <v>473</v>
      </c>
      <c r="C15" s="706"/>
      <c r="D15" s="63"/>
      <c r="E15" s="707"/>
      <c r="F15" s="63"/>
      <c r="G15" s="708">
        <f t="shared" si="1"/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6"/>
      <c r="AA15" s="6"/>
      <c r="AB15" s="6"/>
      <c r="AC15" s="6"/>
      <c r="AD15" s="6"/>
      <c r="AE15" s="6"/>
      <c r="AF15" s="6"/>
      <c r="AG15" s="6"/>
    </row>
    <row r="16">
      <c r="A16" s="77"/>
      <c r="B16" s="78" t="s">
        <v>15</v>
      </c>
      <c r="C16" s="79">
        <f>SUM(C4:C15)</f>
        <v>7143602.88</v>
      </c>
      <c r="D16" s="80"/>
      <c r="E16" s="709">
        <f t="shared" ref="E16:G16" si="2">SUM(E4:E15)</f>
        <v>2335944.56</v>
      </c>
      <c r="F16" s="79">
        <f t="shared" si="2"/>
        <v>6573875.74</v>
      </c>
      <c r="G16" s="149">
        <f t="shared" si="2"/>
        <v>569727.14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6"/>
      <c r="AA16" s="6"/>
      <c r="AB16" s="6"/>
      <c r="AC16" s="6"/>
      <c r="AD16" s="6"/>
      <c r="AE16" s="6"/>
      <c r="AF16" s="6"/>
      <c r="AG16" s="6"/>
    </row>
    <row r="17">
      <c r="A17" s="5"/>
      <c r="B17" s="5"/>
      <c r="C17" s="5"/>
      <c r="D17" s="5"/>
      <c r="E17" s="710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  <c r="AA17" s="6"/>
      <c r="AB17" s="6"/>
      <c r="AC17" s="6"/>
      <c r="AD17" s="6"/>
      <c r="AE17" s="6"/>
      <c r="AF17" s="6"/>
      <c r="AG17" s="6"/>
    </row>
    <row r="18">
      <c r="A18" s="82">
        <v>1.0</v>
      </c>
      <c r="B18" s="83" t="s">
        <v>16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5"/>
      <c r="Z18" s="6"/>
      <c r="AA18" s="6"/>
      <c r="AB18" s="6"/>
      <c r="AC18" s="6"/>
      <c r="AD18" s="6"/>
      <c r="AE18" s="6"/>
      <c r="AF18" s="6"/>
      <c r="AG18" s="6"/>
    </row>
    <row r="19">
      <c r="A19" s="4"/>
      <c r="B19" s="86" t="s">
        <v>17</v>
      </c>
      <c r="C19" s="87" t="s">
        <v>18</v>
      </c>
      <c r="D19" s="90"/>
      <c r="E19" s="711" t="s">
        <v>474</v>
      </c>
      <c r="F19" s="88" t="s">
        <v>475</v>
      </c>
      <c r="G19" s="88" t="s">
        <v>476</v>
      </c>
      <c r="H19" s="712" t="s">
        <v>477</v>
      </c>
      <c r="I19" s="88" t="s">
        <v>478</v>
      </c>
      <c r="J19" s="88"/>
      <c r="K19" s="88" t="s">
        <v>479</v>
      </c>
      <c r="L19" s="88" t="s">
        <v>480</v>
      </c>
      <c r="M19" s="88" t="s">
        <v>481</v>
      </c>
      <c r="N19" s="90"/>
      <c r="O19" s="90"/>
      <c r="P19" s="89"/>
      <c r="Q19" s="89"/>
      <c r="R19" s="89"/>
      <c r="S19" s="89"/>
      <c r="T19" s="89"/>
      <c r="U19" s="89"/>
      <c r="V19" s="89"/>
      <c r="W19" s="89"/>
      <c r="X19" s="90" t="s">
        <v>29</v>
      </c>
      <c r="Y19" s="91" t="s">
        <v>2</v>
      </c>
      <c r="Z19" s="92"/>
      <c r="AA19" s="6"/>
      <c r="AB19" s="6"/>
      <c r="AC19" s="6"/>
      <c r="AD19" s="6"/>
      <c r="AE19" s="6"/>
      <c r="AF19" s="6"/>
      <c r="AG19" s="6"/>
    </row>
    <row r="20">
      <c r="A20" s="4"/>
      <c r="B20" s="93"/>
      <c r="C20" s="94"/>
      <c r="D20" s="713"/>
      <c r="E20" s="714" t="s">
        <v>34</v>
      </c>
      <c r="F20" s="715" t="s">
        <v>31</v>
      </c>
      <c r="G20" s="715" t="s">
        <v>188</v>
      </c>
      <c r="H20" s="716" t="s">
        <v>30</v>
      </c>
      <c r="I20" s="715" t="s">
        <v>148</v>
      </c>
      <c r="J20" s="713"/>
      <c r="K20" s="713"/>
      <c r="L20" s="713"/>
      <c r="M20" s="713"/>
      <c r="N20" s="713"/>
      <c r="O20" s="713"/>
      <c r="P20" s="89"/>
      <c r="Q20" s="89"/>
      <c r="R20" s="89"/>
      <c r="S20" s="89"/>
      <c r="T20" s="89"/>
      <c r="U20" s="89"/>
      <c r="V20" s="89"/>
      <c r="W20" s="89"/>
      <c r="X20" s="96"/>
      <c r="Y20" s="97"/>
      <c r="Z20" s="92"/>
      <c r="AA20" s="6"/>
      <c r="AB20" s="6"/>
      <c r="AC20" s="6"/>
      <c r="AD20" s="6"/>
      <c r="AE20" s="6"/>
      <c r="AF20" s="6"/>
      <c r="AG20" s="6"/>
    </row>
    <row r="21">
      <c r="A21" s="4"/>
      <c r="B21" s="98" t="s">
        <v>36</v>
      </c>
      <c r="C21" s="99"/>
      <c r="D21" s="102"/>
      <c r="E21" s="717" t="s">
        <v>37</v>
      </c>
      <c r="F21" s="718" t="s">
        <v>482</v>
      </c>
      <c r="G21" s="103" t="s">
        <v>37</v>
      </c>
      <c r="H21" s="719"/>
      <c r="I21" s="103" t="s">
        <v>37</v>
      </c>
      <c r="J21" s="103"/>
      <c r="K21" s="103" t="s">
        <v>37</v>
      </c>
      <c r="L21" s="103" t="s">
        <v>37</v>
      </c>
      <c r="M21" s="103" t="s">
        <v>38</v>
      </c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4"/>
      <c r="Z21" s="92"/>
      <c r="AA21" s="6"/>
      <c r="AB21" s="6"/>
      <c r="AC21" s="6"/>
      <c r="AD21" s="6"/>
      <c r="AE21" s="6"/>
      <c r="AF21" s="6"/>
      <c r="AG21" s="6"/>
    </row>
    <row r="22">
      <c r="A22" s="4"/>
      <c r="B22" s="105" t="s">
        <v>40</v>
      </c>
      <c r="C22" s="106"/>
      <c r="D22" s="107"/>
      <c r="E22" s="720"/>
      <c r="F22" s="107"/>
      <c r="G22" s="107"/>
      <c r="H22" s="721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8"/>
      <c r="X22" s="109"/>
      <c r="Y22" s="109"/>
      <c r="Z22" s="92"/>
      <c r="AA22" s="6"/>
      <c r="AB22" s="6"/>
      <c r="AC22" s="6"/>
      <c r="AD22" s="6"/>
      <c r="AE22" s="6"/>
      <c r="AF22" s="6"/>
      <c r="AG22" s="6"/>
    </row>
    <row r="23">
      <c r="A23" s="4"/>
      <c r="B23" s="722" t="s">
        <v>483</v>
      </c>
      <c r="C23" s="723">
        <v>1400000.0</v>
      </c>
      <c r="D23" s="36"/>
      <c r="E23" s="724"/>
      <c r="F23" s="725">
        <v>400000.0</v>
      </c>
      <c r="G23" s="726">
        <v>300000.0</v>
      </c>
      <c r="H23" s="268"/>
      <c r="I23" s="114">
        <v>150000.0</v>
      </c>
      <c r="J23" s="114"/>
      <c r="K23" s="114">
        <v>50000.0</v>
      </c>
      <c r="L23" s="115"/>
      <c r="M23" s="114">
        <v>100000.0</v>
      </c>
      <c r="N23" s="115"/>
      <c r="O23" s="115"/>
      <c r="P23" s="116"/>
      <c r="Q23" s="116"/>
      <c r="R23" s="116"/>
      <c r="S23" s="116"/>
      <c r="T23" s="116"/>
      <c r="U23" s="116"/>
      <c r="V23" s="116"/>
      <c r="W23" s="117"/>
      <c r="X23" s="36">
        <f>SUM(D23:W23)</f>
        <v>1000000</v>
      </c>
      <c r="Y23" s="36">
        <f t="shared" ref="Y23:Y34" si="3">C23-X23</f>
        <v>400000</v>
      </c>
      <c r="Z23" s="92"/>
      <c r="AA23" s="6"/>
      <c r="AB23" s="6"/>
      <c r="AC23" s="6"/>
      <c r="AD23" s="6"/>
      <c r="AE23" s="6"/>
      <c r="AF23" s="6"/>
      <c r="AG23" s="6"/>
    </row>
    <row r="24">
      <c r="A24" s="4"/>
      <c r="B24" s="118" t="s">
        <v>42</v>
      </c>
      <c r="C24" s="727">
        <v>100000.0</v>
      </c>
      <c r="D24" s="139"/>
      <c r="E24" s="724"/>
      <c r="F24" s="725">
        <v>20000.0</v>
      </c>
      <c r="G24" s="138"/>
      <c r="H24" s="269"/>
      <c r="I24" s="123"/>
      <c r="J24" s="123"/>
      <c r="K24" s="123"/>
      <c r="L24" s="133"/>
      <c r="M24" s="122">
        <v>80000.0</v>
      </c>
      <c r="N24" s="123"/>
      <c r="O24" s="123"/>
      <c r="P24" s="123"/>
      <c r="Q24" s="123"/>
      <c r="R24" s="123"/>
      <c r="S24" s="123"/>
      <c r="T24" s="123"/>
      <c r="U24" s="123"/>
      <c r="V24" s="124"/>
      <c r="W24" s="125"/>
      <c r="X24" s="126">
        <f t="shared" ref="X24:X25" si="4">SUM(D24:V24)</f>
        <v>100000</v>
      </c>
      <c r="Y24" s="36">
        <f t="shared" si="3"/>
        <v>0</v>
      </c>
      <c r="Z24" s="92"/>
      <c r="AA24" s="6"/>
      <c r="AB24" s="6"/>
      <c r="AC24" s="6"/>
      <c r="AD24" s="6"/>
      <c r="AE24" s="6"/>
      <c r="AF24" s="6"/>
      <c r="AG24" s="6"/>
    </row>
    <row r="25">
      <c r="A25" s="4"/>
      <c r="B25" s="127" t="s">
        <v>43</v>
      </c>
      <c r="C25" s="128"/>
      <c r="D25" s="139"/>
      <c r="E25" s="724"/>
      <c r="F25" s="728"/>
      <c r="G25" s="729"/>
      <c r="H25" s="269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31"/>
      <c r="X25" s="126">
        <f t="shared" si="4"/>
        <v>0</v>
      </c>
      <c r="Y25" s="36">
        <f t="shared" si="3"/>
        <v>0</v>
      </c>
      <c r="Z25" s="92"/>
      <c r="AA25" s="6"/>
      <c r="AB25" s="6"/>
      <c r="AC25" s="6"/>
      <c r="AD25" s="6"/>
      <c r="AE25" s="6"/>
      <c r="AF25" s="6"/>
      <c r="AG25" s="6"/>
    </row>
    <row r="26">
      <c r="A26" s="4"/>
      <c r="B26" s="132" t="s">
        <v>44</v>
      </c>
      <c r="C26" s="128">
        <v>25000.0</v>
      </c>
      <c r="D26" s="139"/>
      <c r="E26" s="724"/>
      <c r="F26" s="725">
        <v>10000.0</v>
      </c>
      <c r="G26" s="138"/>
      <c r="H26" s="269"/>
      <c r="I26" s="123"/>
      <c r="J26" s="123"/>
      <c r="K26" s="123"/>
      <c r="L26" s="123"/>
      <c r="M26" s="123"/>
      <c r="N26" s="123"/>
      <c r="O26" s="133"/>
      <c r="P26" s="123"/>
      <c r="Q26" s="123"/>
      <c r="R26" s="123"/>
      <c r="S26" s="123"/>
      <c r="T26" s="123"/>
      <c r="U26" s="123"/>
      <c r="V26" s="123"/>
      <c r="W26" s="131"/>
      <c r="X26" s="126">
        <f t="shared" ref="X26:X32" si="5">SUM(D26:W26)</f>
        <v>10000</v>
      </c>
      <c r="Y26" s="36">
        <f t="shared" si="3"/>
        <v>15000</v>
      </c>
      <c r="Z26" s="92"/>
      <c r="AA26" s="6"/>
      <c r="AB26" s="6"/>
      <c r="AC26" s="6"/>
      <c r="AD26" s="6"/>
      <c r="AE26" s="6"/>
      <c r="AF26" s="6"/>
      <c r="AG26" s="6"/>
    </row>
    <row r="27">
      <c r="A27" s="4"/>
      <c r="B27" s="132" t="s">
        <v>45</v>
      </c>
      <c r="C27" s="128">
        <v>25000.0</v>
      </c>
      <c r="D27" s="139"/>
      <c r="E27" s="724"/>
      <c r="F27" s="137"/>
      <c r="G27" s="138"/>
      <c r="H27" s="269"/>
      <c r="I27" s="123"/>
      <c r="J27" s="123"/>
      <c r="K27" s="123"/>
      <c r="L27" s="123"/>
      <c r="M27" s="123"/>
      <c r="N27" s="123"/>
      <c r="O27" s="133"/>
      <c r="P27" s="123"/>
      <c r="Q27" s="123"/>
      <c r="R27" s="123"/>
      <c r="S27" s="123"/>
      <c r="T27" s="123"/>
      <c r="U27" s="123"/>
      <c r="V27" s="123"/>
      <c r="W27" s="131"/>
      <c r="X27" s="126">
        <f t="shared" si="5"/>
        <v>0</v>
      </c>
      <c r="Y27" s="36">
        <f t="shared" si="3"/>
        <v>25000</v>
      </c>
      <c r="Z27" s="92"/>
      <c r="AA27" s="6"/>
      <c r="AB27" s="6"/>
      <c r="AC27" s="6"/>
      <c r="AD27" s="6"/>
      <c r="AE27" s="6"/>
      <c r="AF27" s="6"/>
      <c r="AG27" s="6"/>
    </row>
    <row r="28">
      <c r="A28" s="4"/>
      <c r="B28" s="132" t="s">
        <v>47</v>
      </c>
      <c r="C28" s="128">
        <v>20000.0</v>
      </c>
      <c r="D28" s="139"/>
      <c r="E28" s="724"/>
      <c r="F28" s="725">
        <v>5000.0</v>
      </c>
      <c r="G28" s="138"/>
      <c r="H28" s="269"/>
      <c r="I28" s="123"/>
      <c r="J28" s="123"/>
      <c r="K28" s="123"/>
      <c r="L28" s="133"/>
      <c r="M28" s="123"/>
      <c r="N28" s="123"/>
      <c r="O28" s="133"/>
      <c r="P28" s="123"/>
      <c r="Q28" s="123"/>
      <c r="R28" s="123"/>
      <c r="S28" s="123"/>
      <c r="T28" s="123"/>
      <c r="U28" s="123"/>
      <c r="V28" s="123"/>
      <c r="W28" s="131"/>
      <c r="X28" s="126">
        <f t="shared" si="5"/>
        <v>5000</v>
      </c>
      <c r="Y28" s="36">
        <f t="shared" si="3"/>
        <v>15000</v>
      </c>
      <c r="Z28" s="92"/>
      <c r="AA28" s="6"/>
      <c r="AB28" s="6"/>
      <c r="AC28" s="6"/>
      <c r="AD28" s="6"/>
      <c r="AE28" s="6"/>
      <c r="AF28" s="6"/>
      <c r="AG28" s="6"/>
    </row>
    <row r="29">
      <c r="A29" s="4"/>
      <c r="B29" s="132" t="s">
        <v>48</v>
      </c>
      <c r="C29" s="128">
        <v>20000.0</v>
      </c>
      <c r="D29" s="139"/>
      <c r="E29" s="724"/>
      <c r="F29" s="725">
        <v>5000.0</v>
      </c>
      <c r="G29" s="138"/>
      <c r="H29" s="269"/>
      <c r="I29" s="133"/>
      <c r="J29" s="133"/>
      <c r="K29" s="133"/>
      <c r="L29" s="121">
        <v>3301.56</v>
      </c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31"/>
      <c r="X29" s="126">
        <f t="shared" si="5"/>
        <v>8301.56</v>
      </c>
      <c r="Y29" s="31">
        <f t="shared" si="3"/>
        <v>11698.44</v>
      </c>
      <c r="Z29" s="92"/>
      <c r="AA29" s="6"/>
      <c r="AB29" s="6"/>
      <c r="AC29" s="6"/>
      <c r="AD29" s="6"/>
      <c r="AE29" s="6"/>
      <c r="AF29" s="6"/>
      <c r="AG29" s="6"/>
    </row>
    <row r="30">
      <c r="A30" s="4"/>
      <c r="B30" s="132" t="s">
        <v>49</v>
      </c>
      <c r="C30" s="128">
        <v>15000.0</v>
      </c>
      <c r="D30" s="139"/>
      <c r="E30" s="724"/>
      <c r="F30" s="725">
        <v>5000.0</v>
      </c>
      <c r="G30" s="138"/>
      <c r="H30" s="269"/>
      <c r="I30" s="123"/>
      <c r="J30" s="123"/>
      <c r="K30" s="123"/>
      <c r="L30" s="122">
        <v>5299.68</v>
      </c>
      <c r="M30" s="123"/>
      <c r="N30" s="133"/>
      <c r="O30" s="123"/>
      <c r="P30" s="123"/>
      <c r="Q30" s="123"/>
      <c r="R30" s="123"/>
      <c r="S30" s="123"/>
      <c r="T30" s="123"/>
      <c r="U30" s="123"/>
      <c r="V30" s="123"/>
      <c r="W30" s="131"/>
      <c r="X30" s="126">
        <f t="shared" si="5"/>
        <v>10299.68</v>
      </c>
      <c r="Y30" s="36">
        <f t="shared" si="3"/>
        <v>4700.32</v>
      </c>
      <c r="Z30" s="92"/>
      <c r="AA30" s="6"/>
      <c r="AB30" s="6"/>
      <c r="AC30" s="6"/>
      <c r="AD30" s="6"/>
      <c r="AE30" s="6"/>
      <c r="AF30" s="6"/>
      <c r="AG30" s="6"/>
    </row>
    <row r="31">
      <c r="A31" s="4"/>
      <c r="B31" s="132" t="s">
        <v>50</v>
      </c>
      <c r="C31" s="128">
        <v>15000.0</v>
      </c>
      <c r="D31" s="139"/>
      <c r="E31" s="724"/>
      <c r="F31" s="725">
        <v>2000.0</v>
      </c>
      <c r="G31" s="138"/>
      <c r="H31" s="269"/>
      <c r="I31" s="123"/>
      <c r="J31" s="123"/>
      <c r="K31" s="123"/>
      <c r="L31" s="123"/>
      <c r="M31" s="123"/>
      <c r="N31" s="133"/>
      <c r="O31" s="123"/>
      <c r="P31" s="123"/>
      <c r="Q31" s="123"/>
      <c r="R31" s="123"/>
      <c r="S31" s="123"/>
      <c r="T31" s="123"/>
      <c r="U31" s="123"/>
      <c r="V31" s="123"/>
      <c r="W31" s="131"/>
      <c r="X31" s="126">
        <f t="shared" si="5"/>
        <v>2000</v>
      </c>
      <c r="Y31" s="36">
        <f t="shared" si="3"/>
        <v>13000</v>
      </c>
      <c r="Z31" s="92"/>
      <c r="AA31" s="6"/>
      <c r="AB31" s="6"/>
      <c r="AC31" s="6"/>
      <c r="AD31" s="6"/>
      <c r="AE31" s="6"/>
      <c r="AF31" s="6"/>
      <c r="AG31" s="6"/>
    </row>
    <row r="32">
      <c r="A32" s="4"/>
      <c r="B32" s="132" t="s">
        <v>51</v>
      </c>
      <c r="C32" s="128">
        <v>0.0</v>
      </c>
      <c r="D32" s="139"/>
      <c r="E32" s="724"/>
      <c r="F32" s="137"/>
      <c r="G32" s="138"/>
      <c r="H32" s="269"/>
      <c r="I32" s="123"/>
      <c r="J32" s="123"/>
      <c r="K32" s="123"/>
      <c r="L32" s="123"/>
      <c r="M32" s="123"/>
      <c r="N32" s="123"/>
      <c r="O32" s="133"/>
      <c r="P32" s="123"/>
      <c r="Q32" s="123"/>
      <c r="R32" s="123"/>
      <c r="S32" s="123"/>
      <c r="T32" s="123"/>
      <c r="U32" s="123"/>
      <c r="V32" s="123"/>
      <c r="W32" s="131"/>
      <c r="X32" s="126">
        <f t="shared" si="5"/>
        <v>0</v>
      </c>
      <c r="Y32" s="36">
        <f t="shared" si="3"/>
        <v>0</v>
      </c>
      <c r="Z32" s="92"/>
      <c r="AA32" s="6"/>
      <c r="AB32" s="6"/>
      <c r="AC32" s="6"/>
      <c r="AD32" s="6"/>
      <c r="AE32" s="6"/>
      <c r="AF32" s="6"/>
      <c r="AG32" s="6"/>
    </row>
    <row r="33">
      <c r="A33" s="4"/>
      <c r="B33" s="730" t="s">
        <v>484</v>
      </c>
      <c r="C33" s="119">
        <v>600000.0</v>
      </c>
      <c r="D33" s="139"/>
      <c r="E33" s="731">
        <v>600000.0</v>
      </c>
      <c r="F33" s="129"/>
      <c r="G33" s="123"/>
      <c r="H33" s="269"/>
      <c r="I33" s="123"/>
      <c r="J33" s="123"/>
      <c r="K33" s="123"/>
      <c r="L33" s="123"/>
      <c r="M33" s="133"/>
      <c r="N33" s="123"/>
      <c r="O33" s="123"/>
      <c r="P33" s="123"/>
      <c r="Q33" s="123"/>
      <c r="R33" s="123"/>
      <c r="S33" s="123"/>
      <c r="T33" s="123"/>
      <c r="U33" s="123"/>
      <c r="V33" s="123"/>
      <c r="W33" s="131"/>
      <c r="X33" s="126">
        <f>SUM(D33:M33)</f>
        <v>600000</v>
      </c>
      <c r="Y33" s="36">
        <f t="shared" si="3"/>
        <v>0</v>
      </c>
      <c r="Z33" s="92"/>
      <c r="AA33" s="6"/>
      <c r="AB33" s="6"/>
      <c r="AC33" s="6"/>
      <c r="AD33" s="6"/>
      <c r="AE33" s="6"/>
      <c r="AF33" s="6"/>
      <c r="AG33" s="6"/>
    </row>
    <row r="34">
      <c r="A34" s="4"/>
      <c r="B34" s="140" t="s">
        <v>53</v>
      </c>
      <c r="C34" s="732">
        <v>22000.0</v>
      </c>
      <c r="D34" s="142"/>
      <c r="E34" s="733"/>
      <c r="F34" s="144">
        <v>22000.0</v>
      </c>
      <c r="G34" s="123"/>
      <c r="H34" s="734"/>
      <c r="I34" s="146"/>
      <c r="J34" s="146"/>
      <c r="K34" s="146"/>
      <c r="L34" s="146"/>
      <c r="M34" s="146"/>
      <c r="N34" s="146"/>
      <c r="O34" s="146"/>
      <c r="P34" s="123"/>
      <c r="Q34" s="123"/>
      <c r="R34" s="123"/>
      <c r="S34" s="123"/>
      <c r="T34" s="123"/>
      <c r="U34" s="123"/>
      <c r="V34" s="123"/>
      <c r="W34" s="131"/>
      <c r="X34" s="126">
        <f t="shared" ref="X34:X35" si="8">SUM(D34:V34)</f>
        <v>22000</v>
      </c>
      <c r="Y34" s="36">
        <f t="shared" si="3"/>
        <v>0</v>
      </c>
      <c r="Z34" s="92"/>
      <c r="AA34" s="6"/>
      <c r="AB34" s="6"/>
      <c r="AC34" s="6"/>
      <c r="AD34" s="6"/>
      <c r="AE34" s="6"/>
      <c r="AF34" s="6"/>
      <c r="AG34" s="6"/>
    </row>
    <row r="35">
      <c r="A35" s="4"/>
      <c r="B35" s="148" t="s">
        <v>15</v>
      </c>
      <c r="C35" s="149">
        <f t="shared" ref="C35:I35" si="6">SUM(C23:C34)</f>
        <v>2242000</v>
      </c>
      <c r="D35" s="76">
        <f t="shared" si="6"/>
        <v>0</v>
      </c>
      <c r="E35" s="735">
        <f t="shared" si="6"/>
        <v>600000</v>
      </c>
      <c r="F35" s="152">
        <f t="shared" si="6"/>
        <v>469000</v>
      </c>
      <c r="G35" s="152">
        <f t="shared" si="6"/>
        <v>300000</v>
      </c>
      <c r="H35" s="736">
        <f t="shared" si="6"/>
        <v>0</v>
      </c>
      <c r="I35" s="152">
        <f t="shared" si="6"/>
        <v>150000</v>
      </c>
      <c r="J35" s="152"/>
      <c r="K35" s="152">
        <f t="shared" ref="K35:O35" si="7">SUM(K23:K34)</f>
        <v>50000</v>
      </c>
      <c r="L35" s="152">
        <f t="shared" si="7"/>
        <v>8601.24</v>
      </c>
      <c r="M35" s="737">
        <f t="shared" si="7"/>
        <v>180000</v>
      </c>
      <c r="N35" s="153">
        <f t="shared" si="7"/>
        <v>0</v>
      </c>
      <c r="O35" s="738">
        <f t="shared" si="7"/>
        <v>0</v>
      </c>
      <c r="P35" s="155"/>
      <c r="Q35" s="123"/>
      <c r="R35" s="123"/>
      <c r="S35" s="123"/>
      <c r="T35" s="123"/>
      <c r="U35" s="123"/>
      <c r="V35" s="123"/>
      <c r="W35" s="131"/>
      <c r="X35" s="739">
        <f t="shared" si="8"/>
        <v>1757601.24</v>
      </c>
      <c r="Y35" s="157">
        <f>SUM(Y23:Y34)</f>
        <v>484398.76</v>
      </c>
      <c r="Z35" s="92"/>
      <c r="AA35" s="6"/>
      <c r="AB35" s="6"/>
      <c r="AC35" s="6"/>
      <c r="AD35" s="6"/>
      <c r="AE35" s="6"/>
      <c r="AF35" s="6"/>
      <c r="AG35" s="6"/>
    </row>
    <row r="36">
      <c r="A36" s="4"/>
      <c r="B36" s="4"/>
      <c r="C36" s="4"/>
      <c r="D36" s="4"/>
      <c r="E36" s="74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6"/>
      <c r="AA36" s="6"/>
      <c r="AB36" s="6"/>
      <c r="AC36" s="6"/>
      <c r="AD36" s="6"/>
      <c r="AE36" s="6"/>
      <c r="AF36" s="6"/>
      <c r="AG36" s="6"/>
    </row>
    <row r="37">
      <c r="A37" s="4"/>
      <c r="B37" s="4"/>
      <c r="C37" s="4"/>
      <c r="D37" s="4"/>
      <c r="E37" s="74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6"/>
      <c r="AA37" s="6"/>
      <c r="AB37" s="6"/>
      <c r="AC37" s="6"/>
      <c r="AD37" s="6"/>
      <c r="AE37" s="6"/>
      <c r="AF37" s="6"/>
      <c r="AG37" s="6"/>
    </row>
    <row r="38">
      <c r="A38" s="158">
        <v>2.0</v>
      </c>
      <c r="B38" s="159" t="s">
        <v>54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  <c r="Z38" s="6"/>
      <c r="AA38" s="6"/>
      <c r="AB38" s="6"/>
      <c r="AC38" s="6"/>
      <c r="AD38" s="6"/>
      <c r="AE38" s="6"/>
      <c r="AF38" s="6"/>
      <c r="AG38" s="6"/>
    </row>
    <row r="39">
      <c r="A39" s="4"/>
      <c r="B39" s="160" t="s">
        <v>17</v>
      </c>
      <c r="C39" s="161" t="s">
        <v>18</v>
      </c>
      <c r="D39" s="88" t="s">
        <v>474</v>
      </c>
      <c r="E39" s="711" t="s">
        <v>475</v>
      </c>
      <c r="F39" s="88" t="s">
        <v>476</v>
      </c>
      <c r="G39" s="88" t="s">
        <v>485</v>
      </c>
      <c r="H39" s="88" t="s">
        <v>479</v>
      </c>
      <c r="I39" s="712" t="s">
        <v>477</v>
      </c>
      <c r="J39" s="88" t="s">
        <v>481</v>
      </c>
      <c r="K39" s="741" t="s">
        <v>486</v>
      </c>
      <c r="L39" s="163"/>
      <c r="M39" s="163"/>
      <c r="N39" s="162"/>
      <c r="O39" s="162"/>
      <c r="P39" s="163"/>
      <c r="Q39" s="163"/>
      <c r="R39" s="163"/>
      <c r="S39" s="163"/>
      <c r="T39" s="163"/>
      <c r="U39" s="163"/>
      <c r="V39" s="163"/>
      <c r="W39" s="164"/>
      <c r="X39" s="161" t="s">
        <v>57</v>
      </c>
      <c r="Y39" s="161" t="s">
        <v>2</v>
      </c>
      <c r="Z39" s="6"/>
      <c r="AA39" s="6"/>
      <c r="AB39" s="6"/>
      <c r="AC39" s="6"/>
      <c r="AD39" s="6"/>
      <c r="AE39" s="6"/>
      <c r="AF39" s="6"/>
      <c r="AG39" s="6"/>
    </row>
    <row r="40">
      <c r="A40" s="4"/>
      <c r="B40" s="165"/>
      <c r="C40" s="166"/>
      <c r="D40" s="742"/>
      <c r="E40" s="743" t="s">
        <v>482</v>
      </c>
      <c r="F40" s="103" t="s">
        <v>37</v>
      </c>
      <c r="G40" s="103" t="s">
        <v>37</v>
      </c>
      <c r="H40" s="103" t="s">
        <v>37</v>
      </c>
      <c r="I40" s="744"/>
      <c r="J40" s="745" t="s">
        <v>39</v>
      </c>
      <c r="K40" s="167"/>
      <c r="L40" s="180"/>
      <c r="M40" s="180"/>
      <c r="N40" s="167"/>
      <c r="O40" s="167"/>
      <c r="P40" s="163"/>
      <c r="Q40" s="163"/>
      <c r="R40" s="163"/>
      <c r="S40" s="163"/>
      <c r="T40" s="163"/>
      <c r="U40" s="163"/>
      <c r="V40" s="163"/>
      <c r="W40" s="164"/>
      <c r="X40" s="166"/>
      <c r="Y40" s="166"/>
      <c r="Z40" s="6"/>
      <c r="AA40" s="6"/>
      <c r="AB40" s="6"/>
      <c r="AC40" s="6"/>
      <c r="AD40" s="6"/>
      <c r="AE40" s="6"/>
      <c r="AF40" s="6"/>
      <c r="AG40" s="6"/>
    </row>
    <row r="41">
      <c r="A41" s="4"/>
      <c r="B41" s="168" t="s">
        <v>36</v>
      </c>
      <c r="C41" s="169"/>
      <c r="D41" s="746"/>
      <c r="E41" s="747"/>
      <c r="F41" s="173"/>
      <c r="G41" s="745"/>
      <c r="H41" s="173"/>
      <c r="I41" s="748"/>
      <c r="J41" s="173"/>
      <c r="K41" s="173"/>
      <c r="L41" s="173"/>
      <c r="M41" s="173"/>
      <c r="N41" s="173"/>
      <c r="O41" s="173"/>
      <c r="P41" s="174"/>
      <c r="Q41" s="174"/>
      <c r="R41" s="174"/>
      <c r="S41" s="174"/>
      <c r="T41" s="174"/>
      <c r="U41" s="174"/>
      <c r="V41" s="174"/>
      <c r="W41" s="175"/>
      <c r="X41" s="176"/>
      <c r="Y41" s="176"/>
      <c r="Z41" s="6"/>
      <c r="AA41" s="6"/>
      <c r="AB41" s="6"/>
      <c r="AC41" s="6"/>
      <c r="AD41" s="6"/>
      <c r="AE41" s="6"/>
      <c r="AF41" s="6"/>
      <c r="AG41" s="6"/>
    </row>
    <row r="42">
      <c r="A42" s="4"/>
      <c r="B42" s="160" t="s">
        <v>40</v>
      </c>
      <c r="C42" s="177"/>
      <c r="D42" s="178"/>
      <c r="E42" s="749"/>
      <c r="F42" s="179"/>
      <c r="G42" s="179"/>
      <c r="H42" s="179"/>
      <c r="I42" s="750"/>
      <c r="J42" s="179"/>
      <c r="K42" s="179"/>
      <c r="L42" s="179"/>
      <c r="M42" s="179"/>
      <c r="N42" s="179"/>
      <c r="O42" s="179"/>
      <c r="P42" s="181"/>
      <c r="Q42" s="181"/>
      <c r="R42" s="181"/>
      <c r="S42" s="181"/>
      <c r="T42" s="181"/>
      <c r="U42" s="181"/>
      <c r="V42" s="181"/>
      <c r="W42" s="182"/>
      <c r="X42" s="183"/>
      <c r="Y42" s="183"/>
      <c r="Z42" s="6"/>
      <c r="AA42" s="6"/>
      <c r="AB42" s="6"/>
      <c r="AC42" s="6"/>
      <c r="AD42" s="6"/>
      <c r="AE42" s="6"/>
      <c r="AF42" s="6"/>
      <c r="AG42" s="6"/>
    </row>
    <row r="43">
      <c r="A43" s="4"/>
      <c r="B43" s="110" t="s">
        <v>59</v>
      </c>
      <c r="C43" s="184">
        <v>390000.0</v>
      </c>
      <c r="D43" s="751"/>
      <c r="E43" s="752">
        <v>110000.0</v>
      </c>
      <c r="F43" s="753">
        <v>150000.0</v>
      </c>
      <c r="G43" s="753">
        <v>100000.0</v>
      </c>
      <c r="H43" s="753">
        <v>30000.0</v>
      </c>
      <c r="I43" s="754"/>
      <c r="J43" s="753">
        <v>70000.0</v>
      </c>
      <c r="K43" s="188"/>
      <c r="L43" s="189"/>
      <c r="M43" s="189"/>
      <c r="N43" s="188"/>
      <c r="O43" s="189"/>
      <c r="P43" s="190"/>
      <c r="Q43" s="190"/>
      <c r="R43" s="190"/>
      <c r="S43" s="190"/>
      <c r="T43" s="190"/>
      <c r="U43" s="190"/>
      <c r="V43" s="190"/>
      <c r="W43" s="191"/>
      <c r="X43" s="192">
        <f t="shared" ref="X43:X47" si="9">SUM(D43:U43)</f>
        <v>460000</v>
      </c>
      <c r="Y43" s="192">
        <f t="shared" ref="Y43:Y47" si="10">C43-X43</f>
        <v>-70000</v>
      </c>
      <c r="Z43" s="6"/>
      <c r="AA43" s="6"/>
      <c r="AB43" s="6"/>
      <c r="AC43" s="6"/>
      <c r="AD43" s="6"/>
      <c r="AE43" s="6"/>
      <c r="AF43" s="6"/>
      <c r="AG43" s="6"/>
    </row>
    <row r="44">
      <c r="A44" s="4"/>
      <c r="B44" s="118" t="s">
        <v>60</v>
      </c>
      <c r="C44" s="193">
        <v>50000.0</v>
      </c>
      <c r="D44" s="755"/>
      <c r="E44" s="756"/>
      <c r="F44" s="188"/>
      <c r="G44" s="197"/>
      <c r="H44" s="197"/>
      <c r="I44" s="757"/>
      <c r="J44" s="197"/>
      <c r="K44" s="197"/>
      <c r="L44" s="197"/>
      <c r="M44" s="197"/>
      <c r="N44" s="197"/>
      <c r="O44" s="198"/>
      <c r="P44" s="196"/>
      <c r="Q44" s="196"/>
      <c r="R44" s="196"/>
      <c r="S44" s="196"/>
      <c r="T44" s="196"/>
      <c r="U44" s="196"/>
      <c r="V44" s="196"/>
      <c r="W44" s="199"/>
      <c r="X44" s="200">
        <f t="shared" si="9"/>
        <v>0</v>
      </c>
      <c r="Y44" s="200">
        <f t="shared" si="10"/>
        <v>50000</v>
      </c>
      <c r="Z44" s="6"/>
      <c r="AA44" s="6"/>
      <c r="AB44" s="6"/>
      <c r="AC44" s="6"/>
      <c r="AD44" s="6"/>
      <c r="AE44" s="6"/>
      <c r="AF44" s="6"/>
      <c r="AG44" s="6"/>
    </row>
    <row r="45">
      <c r="A45" s="4"/>
      <c r="B45" s="118" t="s">
        <v>61</v>
      </c>
      <c r="C45" s="758">
        <v>20000.0</v>
      </c>
      <c r="D45" s="755"/>
      <c r="E45" s="759"/>
      <c r="F45" s="189"/>
      <c r="G45" s="197"/>
      <c r="H45" s="197"/>
      <c r="I45" s="757"/>
      <c r="J45" s="197"/>
      <c r="K45" s="197"/>
      <c r="L45" s="197"/>
      <c r="M45" s="197"/>
      <c r="N45" s="197"/>
      <c r="O45" s="198"/>
      <c r="P45" s="196"/>
      <c r="Q45" s="196"/>
      <c r="R45" s="196"/>
      <c r="S45" s="196"/>
      <c r="T45" s="196"/>
      <c r="U45" s="196"/>
      <c r="V45" s="196"/>
      <c r="W45" s="199"/>
      <c r="X45" s="200">
        <f t="shared" si="9"/>
        <v>0</v>
      </c>
      <c r="Y45" s="200">
        <f t="shared" si="10"/>
        <v>20000</v>
      </c>
      <c r="Z45" s="6"/>
      <c r="AA45" s="6"/>
      <c r="AB45" s="6"/>
      <c r="AC45" s="6"/>
      <c r="AD45" s="6"/>
      <c r="AE45" s="6"/>
      <c r="AF45" s="6"/>
      <c r="AG45" s="6"/>
    </row>
    <row r="46">
      <c r="A46" s="4"/>
      <c r="B46" s="118" t="s">
        <v>62</v>
      </c>
      <c r="C46" s="758">
        <v>260000.0</v>
      </c>
      <c r="D46" s="760"/>
      <c r="E46" s="752">
        <v>70000.0</v>
      </c>
      <c r="F46" s="753">
        <v>70000.0</v>
      </c>
      <c r="G46" s="761">
        <v>70000.0</v>
      </c>
      <c r="H46" s="761">
        <v>20000.0</v>
      </c>
      <c r="I46" s="762"/>
      <c r="J46" s="761">
        <v>30000.0</v>
      </c>
      <c r="K46" s="761"/>
      <c r="L46" s="197"/>
      <c r="M46" s="197"/>
      <c r="N46" s="197"/>
      <c r="O46" s="197"/>
      <c r="P46" s="196"/>
      <c r="Q46" s="196"/>
      <c r="R46" s="196"/>
      <c r="S46" s="196"/>
      <c r="T46" s="196"/>
      <c r="U46" s="196"/>
      <c r="V46" s="196"/>
      <c r="W46" s="199"/>
      <c r="X46" s="200">
        <f t="shared" si="9"/>
        <v>260000</v>
      </c>
      <c r="Y46" s="200">
        <f t="shared" si="10"/>
        <v>0</v>
      </c>
      <c r="Z46" s="6"/>
      <c r="AA46" s="6"/>
      <c r="AB46" s="6"/>
      <c r="AC46" s="6"/>
      <c r="AD46" s="6"/>
      <c r="AE46" s="6"/>
      <c r="AF46" s="6"/>
      <c r="AG46" s="6"/>
    </row>
    <row r="47">
      <c r="A47" s="4"/>
      <c r="B47" s="118" t="s">
        <v>63</v>
      </c>
      <c r="C47" s="193">
        <v>100000.0</v>
      </c>
      <c r="D47" s="760"/>
      <c r="E47" s="752">
        <v>25000.0</v>
      </c>
      <c r="F47" s="753">
        <v>25000.0</v>
      </c>
      <c r="G47" s="763">
        <v>25000.0</v>
      </c>
      <c r="H47" s="198"/>
      <c r="I47" s="762"/>
      <c r="J47" s="761">
        <v>25000.0</v>
      </c>
      <c r="K47" s="198"/>
      <c r="L47" s="197"/>
      <c r="M47" s="197"/>
      <c r="N47" s="197"/>
      <c r="O47" s="197"/>
      <c r="P47" s="196"/>
      <c r="Q47" s="196"/>
      <c r="R47" s="196"/>
      <c r="S47" s="196"/>
      <c r="T47" s="196"/>
      <c r="U47" s="196"/>
      <c r="V47" s="196"/>
      <c r="W47" s="199"/>
      <c r="X47" s="200">
        <f t="shared" si="9"/>
        <v>100000</v>
      </c>
      <c r="Y47" s="200">
        <f t="shared" si="10"/>
        <v>0</v>
      </c>
      <c r="Z47" s="6"/>
      <c r="AA47" s="6"/>
      <c r="AB47" s="6"/>
      <c r="AC47" s="6"/>
      <c r="AD47" s="6"/>
      <c r="AE47" s="6"/>
      <c r="AF47" s="6"/>
      <c r="AG47" s="6"/>
    </row>
    <row r="48">
      <c r="A48" s="4"/>
      <c r="B48" s="730" t="s">
        <v>487</v>
      </c>
      <c r="C48" s="193">
        <v>30000.0</v>
      </c>
      <c r="D48" s="760"/>
      <c r="E48" s="752">
        <v>30000.0</v>
      </c>
      <c r="F48" s="188"/>
      <c r="G48" s="197"/>
      <c r="H48" s="197"/>
      <c r="I48" s="757"/>
      <c r="J48" s="197"/>
      <c r="K48" s="197"/>
      <c r="L48" s="197"/>
      <c r="M48" s="197"/>
      <c r="N48" s="198"/>
      <c r="O48" s="197"/>
      <c r="P48" s="196"/>
      <c r="Q48" s="196"/>
      <c r="R48" s="196"/>
      <c r="S48" s="196"/>
      <c r="T48" s="196"/>
      <c r="U48" s="196"/>
      <c r="V48" s="196"/>
      <c r="W48" s="199"/>
      <c r="X48" s="200"/>
      <c r="Y48" s="200"/>
      <c r="Z48" s="6"/>
      <c r="AA48" s="6"/>
      <c r="AB48" s="6"/>
      <c r="AC48" s="6"/>
      <c r="AD48" s="6"/>
      <c r="AE48" s="6"/>
      <c r="AF48" s="6"/>
      <c r="AG48" s="6"/>
    </row>
    <row r="49">
      <c r="A49" s="4"/>
      <c r="B49" s="118" t="s">
        <v>65</v>
      </c>
      <c r="C49" s="758">
        <v>15000.0</v>
      </c>
      <c r="D49" s="760"/>
      <c r="E49" s="752">
        <v>15000.0</v>
      </c>
      <c r="F49" s="188"/>
      <c r="G49" s="197"/>
      <c r="H49" s="197"/>
      <c r="I49" s="757"/>
      <c r="J49" s="197"/>
      <c r="K49" s="197"/>
      <c r="L49" s="197"/>
      <c r="M49" s="197"/>
      <c r="N49" s="198"/>
      <c r="O49" s="197"/>
      <c r="P49" s="196"/>
      <c r="Q49" s="196"/>
      <c r="R49" s="196"/>
      <c r="S49" s="196"/>
      <c r="T49" s="196"/>
      <c r="U49" s="196"/>
      <c r="V49" s="196"/>
      <c r="W49" s="199"/>
      <c r="X49" s="200">
        <f t="shared" ref="X49:X53" si="11">SUM(D49:U49)</f>
        <v>15000</v>
      </c>
      <c r="Y49" s="200">
        <f t="shared" ref="Y49:Y53" si="12">C49-X49</f>
        <v>0</v>
      </c>
      <c r="Z49" s="6"/>
      <c r="AA49" s="6"/>
      <c r="AB49" s="6"/>
      <c r="AC49" s="6"/>
      <c r="AD49" s="6"/>
      <c r="AE49" s="6"/>
      <c r="AF49" s="6"/>
      <c r="AG49" s="6"/>
    </row>
    <row r="50">
      <c r="A50" s="4"/>
      <c r="B50" s="132" t="s">
        <v>66</v>
      </c>
      <c r="C50" s="205">
        <v>7500.0</v>
      </c>
      <c r="D50" s="760"/>
      <c r="E50" s="752">
        <v>7500.0</v>
      </c>
      <c r="F50" s="188"/>
      <c r="G50" s="197"/>
      <c r="H50" s="197"/>
      <c r="I50" s="757"/>
      <c r="J50" s="197"/>
      <c r="K50" s="197"/>
      <c r="L50" s="197"/>
      <c r="M50" s="197"/>
      <c r="N50" s="198"/>
      <c r="O50" s="197"/>
      <c r="P50" s="196"/>
      <c r="Q50" s="196"/>
      <c r="R50" s="196"/>
      <c r="S50" s="196"/>
      <c r="T50" s="196"/>
      <c r="U50" s="196"/>
      <c r="V50" s="196"/>
      <c r="W50" s="199"/>
      <c r="X50" s="200">
        <f t="shared" si="11"/>
        <v>7500</v>
      </c>
      <c r="Y50" s="200">
        <f t="shared" si="12"/>
        <v>0</v>
      </c>
      <c r="Z50" s="6"/>
      <c r="AA50" s="6"/>
      <c r="AB50" s="6"/>
      <c r="AC50" s="6"/>
      <c r="AD50" s="6"/>
      <c r="AE50" s="6"/>
      <c r="AF50" s="6"/>
      <c r="AG50" s="6"/>
    </row>
    <row r="51">
      <c r="A51" s="4"/>
      <c r="B51" s="132" t="s">
        <v>67</v>
      </c>
      <c r="C51" s="200">
        <v>50000.0</v>
      </c>
      <c r="D51" s="755"/>
      <c r="E51" s="764">
        <v>50000.0</v>
      </c>
      <c r="F51" s="765"/>
      <c r="G51" s="197"/>
      <c r="H51" s="198"/>
      <c r="I51" s="757"/>
      <c r="J51" s="197"/>
      <c r="K51" s="197"/>
      <c r="L51" s="197"/>
      <c r="M51" s="197"/>
      <c r="N51" s="197"/>
      <c r="O51" s="197"/>
      <c r="P51" s="196"/>
      <c r="Q51" s="196"/>
      <c r="R51" s="196"/>
      <c r="S51" s="196"/>
      <c r="T51" s="196"/>
      <c r="U51" s="196"/>
      <c r="V51" s="196"/>
      <c r="W51" s="199"/>
      <c r="X51" s="200">
        <f t="shared" si="11"/>
        <v>50000</v>
      </c>
      <c r="Y51" s="200">
        <f t="shared" si="12"/>
        <v>0</v>
      </c>
      <c r="Z51" s="6"/>
      <c r="AA51" s="6"/>
      <c r="AB51" s="6"/>
      <c r="AC51" s="6"/>
      <c r="AD51" s="6"/>
      <c r="AE51" s="6"/>
      <c r="AF51" s="6"/>
      <c r="AG51" s="6"/>
    </row>
    <row r="52">
      <c r="A52" s="4"/>
      <c r="B52" s="207" t="s">
        <v>68</v>
      </c>
      <c r="C52" s="205">
        <v>100000.0</v>
      </c>
      <c r="D52" s="194"/>
      <c r="E52" s="766">
        <v>25000.0</v>
      </c>
      <c r="F52" s="187">
        <v>25000.0</v>
      </c>
      <c r="G52" s="203">
        <v>25000.0</v>
      </c>
      <c r="H52" s="196"/>
      <c r="I52" s="757"/>
      <c r="J52" s="203">
        <v>25000.0</v>
      </c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9"/>
      <c r="X52" s="200">
        <f t="shared" si="11"/>
        <v>100000</v>
      </c>
      <c r="Y52" s="200">
        <f t="shared" si="12"/>
        <v>0</v>
      </c>
      <c r="Z52" s="6"/>
      <c r="AA52" s="6"/>
      <c r="AB52" s="6"/>
      <c r="AC52" s="6"/>
      <c r="AD52" s="6"/>
      <c r="AE52" s="6"/>
      <c r="AF52" s="6"/>
      <c r="AG52" s="6"/>
    </row>
    <row r="53">
      <c r="A53" s="4"/>
      <c r="B53" s="132"/>
      <c r="C53" s="208"/>
      <c r="D53" s="209"/>
      <c r="E53" s="767"/>
      <c r="F53" s="210"/>
      <c r="G53" s="211"/>
      <c r="H53" s="211"/>
      <c r="I53" s="768"/>
      <c r="J53" s="211"/>
      <c r="K53" s="211"/>
      <c r="L53" s="211"/>
      <c r="M53" s="211"/>
      <c r="N53" s="211"/>
      <c r="O53" s="211"/>
      <c r="P53" s="211"/>
      <c r="Q53" s="211"/>
      <c r="R53" s="211"/>
      <c r="S53" s="211"/>
      <c r="T53" s="211"/>
      <c r="U53" s="211"/>
      <c r="V53" s="211"/>
      <c r="W53" s="212"/>
      <c r="X53" s="213">
        <f t="shared" si="11"/>
        <v>0</v>
      </c>
      <c r="Y53" s="200">
        <f t="shared" si="12"/>
        <v>0</v>
      </c>
      <c r="Z53" s="6"/>
      <c r="AA53" s="6"/>
      <c r="AB53" s="6"/>
      <c r="AC53" s="6"/>
      <c r="AD53" s="6"/>
      <c r="AE53" s="6"/>
      <c r="AF53" s="6"/>
      <c r="AG53" s="6"/>
    </row>
    <row r="54">
      <c r="A54" s="4"/>
      <c r="B54" s="214" t="s">
        <v>69</v>
      </c>
      <c r="C54" s="215">
        <f>SUM(C43:C53)</f>
        <v>1022500</v>
      </c>
      <c r="D54" s="215"/>
      <c r="E54" s="769">
        <f t="shared" ref="E54:G54" si="13">SUM(E43:E53)</f>
        <v>332500</v>
      </c>
      <c r="F54" s="215">
        <f t="shared" si="13"/>
        <v>270000</v>
      </c>
      <c r="G54" s="215">
        <f t="shared" si="13"/>
        <v>220000</v>
      </c>
      <c r="H54" s="215">
        <f>SUM(H42:H53)</f>
        <v>50000</v>
      </c>
      <c r="I54" s="770"/>
      <c r="J54" s="215">
        <f>SUM(J43:J53)</f>
        <v>150000</v>
      </c>
      <c r="K54" s="215"/>
      <c r="L54" s="218"/>
      <c r="M54" s="218"/>
      <c r="N54" s="215"/>
      <c r="O54" s="218"/>
      <c r="P54" s="218"/>
      <c r="Q54" s="218"/>
      <c r="R54" s="218"/>
      <c r="S54" s="218"/>
      <c r="T54" s="218"/>
      <c r="U54" s="218"/>
      <c r="V54" s="218"/>
      <c r="W54" s="218"/>
      <c r="X54" s="220">
        <f>SUM(D54:R54)</f>
        <v>1022500</v>
      </c>
      <c r="Y54" s="220">
        <f>SUM(Y43:Y52)</f>
        <v>0</v>
      </c>
      <c r="Z54" s="6"/>
      <c r="AA54" s="6"/>
      <c r="AB54" s="6"/>
      <c r="AC54" s="6"/>
      <c r="AD54" s="6"/>
      <c r="AE54" s="6"/>
      <c r="AF54" s="6"/>
      <c r="AG54" s="6"/>
    </row>
    <row r="55">
      <c r="A55" s="4"/>
      <c r="B55" s="4"/>
      <c r="C55" s="4"/>
      <c r="D55" s="4"/>
      <c r="E55" s="74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6"/>
      <c r="AA55" s="6"/>
      <c r="AB55" s="6"/>
      <c r="AC55" s="6"/>
      <c r="AD55" s="6"/>
      <c r="AE55" s="6"/>
      <c r="AF55" s="6"/>
      <c r="AG55" s="6"/>
    </row>
    <row r="56">
      <c r="A56" s="4"/>
      <c r="B56" s="4"/>
      <c r="C56" s="4"/>
      <c r="D56" s="4"/>
      <c r="E56" s="74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6"/>
      <c r="AA56" s="6"/>
      <c r="AB56" s="6"/>
      <c r="AC56" s="6"/>
      <c r="AD56" s="6"/>
      <c r="AE56" s="6"/>
      <c r="AF56" s="6"/>
      <c r="AG56" s="6"/>
    </row>
    <row r="57">
      <c r="A57" s="771">
        <v>4.0</v>
      </c>
      <c r="B57" s="222" t="s">
        <v>70</v>
      </c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3"/>
      <c r="U57" s="223"/>
      <c r="V57" s="223"/>
      <c r="W57" s="223"/>
      <c r="X57" s="223"/>
      <c r="Y57" s="224"/>
      <c r="Z57" s="6"/>
      <c r="AA57" s="6"/>
      <c r="AB57" s="6"/>
      <c r="AC57" s="6"/>
      <c r="AD57" s="6"/>
      <c r="AE57" s="6"/>
      <c r="AF57" s="6"/>
      <c r="AG57" s="6"/>
    </row>
    <row r="58">
      <c r="A58" s="4"/>
      <c r="B58" s="225"/>
      <c r="C58" s="226" t="s">
        <v>18</v>
      </c>
      <c r="D58" s="88" t="s">
        <v>474</v>
      </c>
      <c r="E58" s="711" t="s">
        <v>475</v>
      </c>
      <c r="F58" s="88" t="s">
        <v>476</v>
      </c>
      <c r="G58" s="88" t="s">
        <v>485</v>
      </c>
      <c r="H58" s="712" t="s">
        <v>477</v>
      </c>
      <c r="I58" s="88" t="s">
        <v>480</v>
      </c>
      <c r="J58" s="88" t="s">
        <v>481</v>
      </c>
      <c r="K58" s="90"/>
      <c r="L58" s="772"/>
      <c r="M58" s="228"/>
      <c r="N58" s="227"/>
      <c r="O58" s="227"/>
      <c r="P58" s="228"/>
      <c r="Q58" s="228"/>
      <c r="R58" s="228"/>
      <c r="S58" s="228"/>
      <c r="T58" s="228"/>
      <c r="U58" s="228"/>
      <c r="V58" s="228"/>
      <c r="W58" s="228"/>
      <c r="X58" s="90" t="s">
        <v>29</v>
      </c>
      <c r="Y58" s="91" t="s">
        <v>2</v>
      </c>
      <c r="Z58" s="92"/>
      <c r="AA58" s="6"/>
      <c r="AB58" s="6"/>
      <c r="AC58" s="6"/>
      <c r="AD58" s="6"/>
      <c r="AE58" s="6"/>
      <c r="AF58" s="6"/>
      <c r="AG58" s="6"/>
    </row>
    <row r="59">
      <c r="A59" s="4"/>
      <c r="B59" s="229"/>
      <c r="C59" s="230"/>
      <c r="D59" s="231"/>
      <c r="E59" s="103" t="s">
        <v>37</v>
      </c>
      <c r="F59" s="103" t="s">
        <v>37</v>
      </c>
      <c r="G59" s="103" t="s">
        <v>37</v>
      </c>
      <c r="H59" s="773"/>
      <c r="I59" s="713"/>
      <c r="J59" s="745" t="s">
        <v>39</v>
      </c>
      <c r="K59" s="713"/>
      <c r="L59" s="774"/>
      <c r="M59" s="775"/>
      <c r="N59" s="231"/>
      <c r="O59" s="231"/>
      <c r="P59" s="228"/>
      <c r="Q59" s="232"/>
      <c r="R59" s="232"/>
      <c r="S59" s="232"/>
      <c r="T59" s="232"/>
      <c r="U59" s="232"/>
      <c r="V59" s="232"/>
      <c r="W59" s="232"/>
      <c r="X59" s="232"/>
      <c r="Y59" s="232"/>
      <c r="Z59" s="92"/>
      <c r="AA59" s="6"/>
      <c r="AB59" s="6"/>
      <c r="AC59" s="6"/>
      <c r="AD59" s="6"/>
      <c r="AE59" s="6"/>
      <c r="AF59" s="6"/>
      <c r="AG59" s="6"/>
    </row>
    <row r="60">
      <c r="A60" s="4"/>
      <c r="B60" s="233" t="s">
        <v>36</v>
      </c>
      <c r="C60" s="234"/>
      <c r="D60" s="102"/>
      <c r="E60" s="776"/>
      <c r="F60" s="102"/>
      <c r="G60" s="745"/>
      <c r="H60" s="777"/>
      <c r="I60" s="99"/>
      <c r="J60" s="99"/>
      <c r="K60" s="99"/>
      <c r="L60" s="102"/>
      <c r="M60" s="99"/>
      <c r="N60" s="99"/>
      <c r="O60" s="99"/>
      <c r="P60" s="102"/>
      <c r="Q60" s="102"/>
      <c r="R60" s="102"/>
      <c r="S60" s="102"/>
      <c r="T60" s="102"/>
      <c r="U60" s="102"/>
      <c r="V60" s="102"/>
      <c r="W60" s="102"/>
      <c r="X60" s="102"/>
      <c r="Y60" s="236"/>
      <c r="Z60" s="92"/>
      <c r="AA60" s="6"/>
      <c r="AB60" s="6"/>
      <c r="AC60" s="6"/>
      <c r="AD60" s="6"/>
      <c r="AE60" s="6"/>
      <c r="AF60" s="6"/>
      <c r="AG60" s="6"/>
    </row>
    <row r="61">
      <c r="A61" s="4"/>
      <c r="B61" s="237" t="s">
        <v>40</v>
      </c>
      <c r="C61" s="108"/>
      <c r="D61" s="238"/>
      <c r="E61" s="778"/>
      <c r="F61" s="238"/>
      <c r="G61" s="239"/>
      <c r="H61" s="779"/>
      <c r="I61" s="239"/>
      <c r="J61" s="239"/>
      <c r="K61" s="239"/>
      <c r="L61" s="241"/>
      <c r="M61" s="108"/>
      <c r="N61" s="108"/>
      <c r="O61" s="108"/>
      <c r="P61" s="107"/>
      <c r="Q61" s="108"/>
      <c r="R61" s="108"/>
      <c r="S61" s="108"/>
      <c r="T61" s="108"/>
      <c r="U61" s="107"/>
      <c r="V61" s="242"/>
      <c r="W61" s="240"/>
      <c r="X61" s="109"/>
      <c r="Y61" s="243"/>
      <c r="Z61" s="92"/>
      <c r="AA61" s="6"/>
      <c r="AB61" s="6"/>
      <c r="AC61" s="6"/>
      <c r="AD61" s="6"/>
      <c r="AE61" s="6"/>
      <c r="AF61" s="6"/>
      <c r="AG61" s="6"/>
    </row>
    <row r="62">
      <c r="A62" s="4"/>
      <c r="B62" s="780" t="s">
        <v>488</v>
      </c>
      <c r="C62" s="245">
        <v>80000.0</v>
      </c>
      <c r="D62" s="135"/>
      <c r="E62" s="781">
        <v>30000.0</v>
      </c>
      <c r="F62" s="113">
        <v>30000.0</v>
      </c>
      <c r="G62" s="726">
        <v>20000.0</v>
      </c>
      <c r="H62" s="782"/>
      <c r="I62" s="116"/>
      <c r="J62" s="114">
        <v>50000.0</v>
      </c>
      <c r="K62" s="116"/>
      <c r="L62" s="116"/>
      <c r="M62" s="116"/>
      <c r="N62" s="116"/>
      <c r="O62" s="116"/>
      <c r="P62" s="116"/>
      <c r="Q62" s="116"/>
      <c r="R62" s="116"/>
      <c r="S62" s="145"/>
      <c r="T62" s="116"/>
      <c r="U62" s="116"/>
      <c r="V62" s="116"/>
      <c r="W62" s="117"/>
      <c r="X62" s="246">
        <f t="shared" ref="X62:X91" si="14">SUM(D62:W62)</f>
        <v>130000</v>
      </c>
      <c r="Y62" s="247">
        <f t="shared" ref="Y62:Y91" si="15">C62-X62</f>
        <v>-50000</v>
      </c>
      <c r="Z62" s="92"/>
      <c r="AA62" s="6"/>
      <c r="AB62" s="6"/>
      <c r="AC62" s="6"/>
      <c r="AD62" s="6"/>
      <c r="AE62" s="6"/>
      <c r="AF62" s="6"/>
      <c r="AG62" s="6"/>
    </row>
    <row r="63">
      <c r="A63" s="5"/>
      <c r="B63" s="783" t="s">
        <v>489</v>
      </c>
      <c r="C63" s="784">
        <v>30000.0</v>
      </c>
      <c r="D63" s="155"/>
      <c r="E63" s="781"/>
      <c r="F63" s="113">
        <v>9000.0</v>
      </c>
      <c r="G63" s="785"/>
      <c r="H63" s="786"/>
      <c r="I63" s="116"/>
      <c r="J63" s="114">
        <v>21000.0</v>
      </c>
      <c r="K63" s="123"/>
      <c r="L63" s="123"/>
      <c r="M63" s="123"/>
      <c r="N63" s="123"/>
      <c r="O63" s="123"/>
      <c r="P63" s="123"/>
      <c r="Q63" s="123"/>
      <c r="R63" s="131"/>
      <c r="S63" s="123"/>
      <c r="T63" s="123"/>
      <c r="U63" s="123"/>
      <c r="V63" s="123"/>
      <c r="W63" s="131"/>
      <c r="X63" s="246">
        <f t="shared" si="14"/>
        <v>30000</v>
      </c>
      <c r="Y63" s="263">
        <f t="shared" si="15"/>
        <v>0</v>
      </c>
      <c r="Z63" s="92"/>
      <c r="AA63" s="6"/>
      <c r="AB63" s="6"/>
      <c r="AC63" s="6"/>
      <c r="AD63" s="6"/>
      <c r="AE63" s="6"/>
      <c r="AF63" s="6"/>
      <c r="AG63" s="6"/>
    </row>
    <row r="64">
      <c r="A64" s="4"/>
      <c r="B64" s="787" t="s">
        <v>74</v>
      </c>
      <c r="C64" s="788">
        <v>10000.0</v>
      </c>
      <c r="D64" s="789"/>
      <c r="E64" s="781">
        <v>3000.0</v>
      </c>
      <c r="F64" s="113">
        <v>3000.0</v>
      </c>
      <c r="G64" s="790">
        <v>4000.0</v>
      </c>
      <c r="H64" s="782"/>
      <c r="I64" s="115"/>
      <c r="J64" s="115"/>
      <c r="K64" s="133"/>
      <c r="L64" s="123"/>
      <c r="M64" s="123"/>
      <c r="N64" s="123"/>
      <c r="O64" s="123"/>
      <c r="P64" s="123"/>
      <c r="Q64" s="123"/>
      <c r="R64" s="131"/>
      <c r="S64" s="123"/>
      <c r="T64" s="123"/>
      <c r="U64" s="123"/>
      <c r="V64" s="123"/>
      <c r="W64" s="131"/>
      <c r="X64" s="246">
        <f t="shared" si="14"/>
        <v>10000</v>
      </c>
      <c r="Y64" s="270">
        <f t="shared" si="15"/>
        <v>0</v>
      </c>
      <c r="Z64" s="92"/>
      <c r="AA64" s="6"/>
      <c r="AB64" s="6"/>
      <c r="AC64" s="6"/>
      <c r="AD64" s="6"/>
      <c r="AE64" s="6"/>
      <c r="AF64" s="6"/>
      <c r="AG64" s="6"/>
    </row>
    <row r="65">
      <c r="A65" s="4"/>
      <c r="B65" s="244" t="s">
        <v>75</v>
      </c>
      <c r="C65" s="791">
        <v>25000.0</v>
      </c>
      <c r="D65" s="789"/>
      <c r="E65" s="781">
        <v>4500.0</v>
      </c>
      <c r="F65" s="113">
        <v>4500.0</v>
      </c>
      <c r="G65" s="790">
        <v>6000.0</v>
      </c>
      <c r="H65" s="782"/>
      <c r="I65" s="116"/>
      <c r="J65" s="116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31"/>
      <c r="X65" s="246">
        <f t="shared" si="14"/>
        <v>15000</v>
      </c>
      <c r="Y65" s="263">
        <f t="shared" si="15"/>
        <v>10000</v>
      </c>
      <c r="Z65" s="92"/>
      <c r="AA65" s="6"/>
      <c r="AB65" s="6"/>
      <c r="AC65" s="6"/>
      <c r="AD65" s="6"/>
      <c r="AE65" s="6"/>
      <c r="AF65" s="6"/>
      <c r="AG65" s="6"/>
    </row>
    <row r="66">
      <c r="A66" s="252"/>
      <c r="B66" s="253" t="s">
        <v>76</v>
      </c>
      <c r="C66" s="254">
        <v>55000.0</v>
      </c>
      <c r="D66" s="792"/>
      <c r="E66" s="793">
        <v>16500.0</v>
      </c>
      <c r="F66" s="794">
        <v>16500.0</v>
      </c>
      <c r="G66" s="795">
        <v>22000.0</v>
      </c>
      <c r="H66" s="782"/>
      <c r="I66" s="796"/>
      <c r="J66" s="796"/>
      <c r="K66" s="256"/>
      <c r="L66" s="256"/>
      <c r="M66" s="256"/>
      <c r="N66" s="255"/>
      <c r="O66" s="256"/>
      <c r="P66" s="256"/>
      <c r="Q66" s="256"/>
      <c r="R66" s="256"/>
      <c r="S66" s="256"/>
      <c r="T66" s="256"/>
      <c r="U66" s="256"/>
      <c r="V66" s="256"/>
      <c r="W66" s="257"/>
      <c r="X66" s="258">
        <f t="shared" si="14"/>
        <v>55000</v>
      </c>
      <c r="Y66" s="797">
        <f t="shared" si="15"/>
        <v>0</v>
      </c>
      <c r="Z66" s="92"/>
      <c r="AA66" s="6"/>
      <c r="AB66" s="6"/>
      <c r="AC66" s="6"/>
      <c r="AD66" s="6"/>
      <c r="AE66" s="6"/>
      <c r="AF66" s="6"/>
      <c r="AG66" s="6"/>
    </row>
    <row r="67">
      <c r="A67" s="252"/>
      <c r="B67" s="253" t="s">
        <v>77</v>
      </c>
      <c r="C67" s="254">
        <v>50000.0</v>
      </c>
      <c r="D67" s="792"/>
      <c r="E67" s="793">
        <v>15000.0</v>
      </c>
      <c r="F67" s="794">
        <v>15000.0</v>
      </c>
      <c r="G67" s="795">
        <v>20000.0</v>
      </c>
      <c r="H67" s="782"/>
      <c r="I67" s="796"/>
      <c r="J67" s="796"/>
      <c r="K67" s="256"/>
      <c r="L67" s="256"/>
      <c r="M67" s="256"/>
      <c r="N67" s="256"/>
      <c r="O67" s="255"/>
      <c r="P67" s="256"/>
      <c r="Q67" s="256"/>
      <c r="R67" s="256"/>
      <c r="S67" s="256"/>
      <c r="T67" s="256"/>
      <c r="U67" s="256"/>
      <c r="V67" s="256"/>
      <c r="W67" s="257"/>
      <c r="X67" s="258">
        <f t="shared" si="14"/>
        <v>50000</v>
      </c>
      <c r="Y67" s="260">
        <f t="shared" si="15"/>
        <v>0</v>
      </c>
      <c r="Z67" s="92"/>
      <c r="AA67" s="6"/>
      <c r="AB67" s="6"/>
      <c r="AC67" s="6"/>
      <c r="AD67" s="6"/>
      <c r="AE67" s="6"/>
      <c r="AF67" s="6"/>
      <c r="AG67" s="6"/>
    </row>
    <row r="68">
      <c r="A68" s="5"/>
      <c r="B68" s="253" t="s">
        <v>78</v>
      </c>
      <c r="C68" s="260">
        <v>17500.0</v>
      </c>
      <c r="D68" s="792"/>
      <c r="E68" s="793">
        <v>5250.0</v>
      </c>
      <c r="F68" s="794">
        <v>5250.0</v>
      </c>
      <c r="G68" s="798">
        <v>7000.0</v>
      </c>
      <c r="H68" s="782"/>
      <c r="I68" s="799">
        <v>1080.0</v>
      </c>
      <c r="J68" s="796"/>
      <c r="K68" s="256"/>
      <c r="L68" s="256"/>
      <c r="M68" s="256"/>
      <c r="N68" s="256"/>
      <c r="O68" s="256"/>
      <c r="P68" s="256"/>
      <c r="Q68" s="256"/>
      <c r="R68" s="256"/>
      <c r="S68" s="256"/>
      <c r="T68" s="256"/>
      <c r="U68" s="256"/>
      <c r="V68" s="256"/>
      <c r="W68" s="257"/>
      <c r="X68" s="258">
        <f t="shared" si="14"/>
        <v>18580</v>
      </c>
      <c r="Y68" s="260">
        <f t="shared" si="15"/>
        <v>-1080</v>
      </c>
      <c r="Z68" s="92"/>
      <c r="AA68" s="6"/>
      <c r="AB68" s="6"/>
      <c r="AC68" s="6"/>
      <c r="AD68" s="6"/>
      <c r="AE68" s="6"/>
      <c r="AF68" s="6"/>
      <c r="AG68" s="6"/>
    </row>
    <row r="69">
      <c r="A69" s="5"/>
      <c r="B69" s="253" t="s">
        <v>79</v>
      </c>
      <c r="C69" s="254">
        <v>17500.0</v>
      </c>
      <c r="D69" s="792"/>
      <c r="E69" s="793">
        <v>5250.0</v>
      </c>
      <c r="F69" s="794">
        <v>5250.0</v>
      </c>
      <c r="G69" s="795">
        <v>7000.0</v>
      </c>
      <c r="H69" s="782"/>
      <c r="I69" s="796"/>
      <c r="J69" s="796"/>
      <c r="K69" s="256"/>
      <c r="L69" s="256"/>
      <c r="M69" s="256"/>
      <c r="N69" s="256"/>
      <c r="O69" s="255"/>
      <c r="P69" s="256"/>
      <c r="Q69" s="256"/>
      <c r="R69" s="256"/>
      <c r="S69" s="256"/>
      <c r="T69" s="256"/>
      <c r="U69" s="256"/>
      <c r="V69" s="256"/>
      <c r="W69" s="257"/>
      <c r="X69" s="258">
        <f t="shared" si="14"/>
        <v>17500</v>
      </c>
      <c r="Y69" s="260">
        <f t="shared" si="15"/>
        <v>0</v>
      </c>
      <c r="Z69" s="92"/>
      <c r="AA69" s="6"/>
      <c r="AB69" s="6"/>
      <c r="AC69" s="6"/>
      <c r="AD69" s="6"/>
      <c r="AE69" s="6"/>
      <c r="AF69" s="6"/>
      <c r="AG69" s="6"/>
    </row>
    <row r="70">
      <c r="A70" s="5"/>
      <c r="B70" s="253" t="s">
        <v>80</v>
      </c>
      <c r="C70" s="254">
        <v>17500.0</v>
      </c>
      <c r="D70" s="792"/>
      <c r="E70" s="793">
        <v>5250.0</v>
      </c>
      <c r="F70" s="794">
        <v>5250.0</v>
      </c>
      <c r="G70" s="795">
        <v>7000.0</v>
      </c>
      <c r="H70" s="782"/>
      <c r="I70" s="799">
        <v>1080.0</v>
      </c>
      <c r="J70" s="796"/>
      <c r="K70" s="256"/>
      <c r="L70" s="256"/>
      <c r="M70" s="256"/>
      <c r="N70" s="256"/>
      <c r="O70" s="255"/>
      <c r="P70" s="256"/>
      <c r="Q70" s="256"/>
      <c r="R70" s="256"/>
      <c r="S70" s="256"/>
      <c r="T70" s="256"/>
      <c r="U70" s="256"/>
      <c r="V70" s="256"/>
      <c r="W70" s="257"/>
      <c r="X70" s="258">
        <f t="shared" si="14"/>
        <v>18580</v>
      </c>
      <c r="Y70" s="260">
        <f t="shared" si="15"/>
        <v>-1080</v>
      </c>
      <c r="Z70" s="92"/>
      <c r="AA70" s="6"/>
      <c r="AB70" s="6"/>
      <c r="AC70" s="6"/>
      <c r="AD70" s="6"/>
      <c r="AE70" s="6"/>
      <c r="AF70" s="6"/>
      <c r="AG70" s="6"/>
    </row>
    <row r="71">
      <c r="A71" s="5"/>
      <c r="B71" s="253" t="s">
        <v>81</v>
      </c>
      <c r="C71" s="254">
        <v>17500.0</v>
      </c>
      <c r="D71" s="792"/>
      <c r="E71" s="793">
        <v>5250.0</v>
      </c>
      <c r="F71" s="794">
        <v>5250.0</v>
      </c>
      <c r="G71" s="795">
        <v>7000.0</v>
      </c>
      <c r="H71" s="782"/>
      <c r="I71" s="799">
        <v>2960.0</v>
      </c>
      <c r="J71" s="796"/>
      <c r="K71" s="256"/>
      <c r="L71" s="256"/>
      <c r="M71" s="256"/>
      <c r="N71" s="256"/>
      <c r="O71" s="255"/>
      <c r="P71" s="256"/>
      <c r="Q71" s="256"/>
      <c r="R71" s="256"/>
      <c r="S71" s="256"/>
      <c r="T71" s="256"/>
      <c r="U71" s="256"/>
      <c r="V71" s="256"/>
      <c r="W71" s="257"/>
      <c r="X71" s="258">
        <f t="shared" si="14"/>
        <v>20460</v>
      </c>
      <c r="Y71" s="260">
        <f t="shared" si="15"/>
        <v>-2960</v>
      </c>
      <c r="Z71" s="92"/>
      <c r="AA71" s="6"/>
      <c r="AB71" s="6"/>
      <c r="AC71" s="6"/>
      <c r="AD71" s="6"/>
      <c r="AE71" s="6"/>
      <c r="AF71" s="6"/>
      <c r="AG71" s="6"/>
    </row>
    <row r="72">
      <c r="A72" s="5"/>
      <c r="B72" s="253" t="s">
        <v>82</v>
      </c>
      <c r="C72" s="254">
        <v>17500.0</v>
      </c>
      <c r="D72" s="792"/>
      <c r="E72" s="793">
        <v>5250.0</v>
      </c>
      <c r="F72" s="794">
        <v>5250.0</v>
      </c>
      <c r="G72" s="795">
        <v>7000.0</v>
      </c>
      <c r="H72" s="782"/>
      <c r="I72" s="799">
        <v>1080.0</v>
      </c>
      <c r="J72" s="796"/>
      <c r="K72" s="256"/>
      <c r="L72" s="256"/>
      <c r="M72" s="256"/>
      <c r="N72" s="256"/>
      <c r="O72" s="255"/>
      <c r="P72" s="256"/>
      <c r="Q72" s="256"/>
      <c r="R72" s="256"/>
      <c r="S72" s="256"/>
      <c r="T72" s="256"/>
      <c r="U72" s="256"/>
      <c r="V72" s="256"/>
      <c r="W72" s="257"/>
      <c r="X72" s="258">
        <f t="shared" si="14"/>
        <v>18580</v>
      </c>
      <c r="Y72" s="260">
        <f t="shared" si="15"/>
        <v>-1080</v>
      </c>
      <c r="Z72" s="92"/>
      <c r="AA72" s="6"/>
      <c r="AB72" s="6"/>
      <c r="AC72" s="6"/>
      <c r="AD72" s="6"/>
      <c r="AE72" s="6"/>
      <c r="AF72" s="6"/>
      <c r="AG72" s="6"/>
    </row>
    <row r="73">
      <c r="A73" s="5"/>
      <c r="B73" s="253" t="s">
        <v>83</v>
      </c>
      <c r="C73" s="254">
        <v>17500.0</v>
      </c>
      <c r="D73" s="792"/>
      <c r="E73" s="793">
        <v>5250.0</v>
      </c>
      <c r="F73" s="794">
        <v>5250.0</v>
      </c>
      <c r="G73" s="795">
        <v>7000.0</v>
      </c>
      <c r="H73" s="782"/>
      <c r="I73" s="796"/>
      <c r="J73" s="796"/>
      <c r="K73" s="256"/>
      <c r="L73" s="256"/>
      <c r="M73" s="256"/>
      <c r="N73" s="256"/>
      <c r="O73" s="255"/>
      <c r="P73" s="256"/>
      <c r="Q73" s="256"/>
      <c r="R73" s="256"/>
      <c r="S73" s="256"/>
      <c r="T73" s="256"/>
      <c r="U73" s="256"/>
      <c r="V73" s="256"/>
      <c r="W73" s="257"/>
      <c r="X73" s="258">
        <f t="shared" si="14"/>
        <v>17500</v>
      </c>
      <c r="Y73" s="260">
        <f t="shared" si="15"/>
        <v>0</v>
      </c>
      <c r="Z73" s="92"/>
      <c r="AA73" s="6"/>
      <c r="AB73" s="6"/>
      <c r="AC73" s="6"/>
      <c r="AD73" s="6"/>
      <c r="AE73" s="6"/>
      <c r="AF73" s="6"/>
      <c r="AG73" s="6"/>
    </row>
    <row r="74">
      <c r="A74" s="5"/>
      <c r="B74" s="261" t="s">
        <v>84</v>
      </c>
      <c r="C74" s="263">
        <v>10000.0</v>
      </c>
      <c r="D74" s="789"/>
      <c r="E74" s="781">
        <v>3000.0</v>
      </c>
      <c r="F74" s="113">
        <v>3000.0</v>
      </c>
      <c r="G74" s="790">
        <v>4000.0</v>
      </c>
      <c r="H74" s="782"/>
      <c r="I74" s="116"/>
      <c r="J74" s="116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31"/>
      <c r="X74" s="246">
        <f t="shared" si="14"/>
        <v>10000</v>
      </c>
      <c r="Y74" s="263">
        <f t="shared" si="15"/>
        <v>0</v>
      </c>
      <c r="Z74" s="92"/>
      <c r="AA74" s="6"/>
      <c r="AB74" s="6"/>
      <c r="AC74" s="6"/>
      <c r="AD74" s="6"/>
      <c r="AE74" s="6"/>
      <c r="AF74" s="6"/>
      <c r="AG74" s="6"/>
    </row>
    <row r="75">
      <c r="A75" s="5"/>
      <c r="B75" s="261" t="s">
        <v>86</v>
      </c>
      <c r="C75" s="263">
        <v>18000.0</v>
      </c>
      <c r="D75" s="789"/>
      <c r="E75" s="781">
        <v>3176.64</v>
      </c>
      <c r="F75" s="113">
        <v>5400.0</v>
      </c>
      <c r="G75" s="790">
        <v>7200.0</v>
      </c>
      <c r="H75" s="782"/>
      <c r="I75" s="114">
        <v>2223.36</v>
      </c>
      <c r="J75" s="116"/>
      <c r="K75" s="123"/>
      <c r="L75" s="123"/>
      <c r="M75" s="123"/>
      <c r="N75" s="123"/>
      <c r="O75" s="133"/>
      <c r="P75" s="123"/>
      <c r="Q75" s="123"/>
      <c r="R75" s="123"/>
      <c r="S75" s="123"/>
      <c r="T75" s="123"/>
      <c r="U75" s="123"/>
      <c r="V75" s="123"/>
      <c r="W75" s="131"/>
      <c r="X75" s="246">
        <f t="shared" si="14"/>
        <v>18000</v>
      </c>
      <c r="Y75" s="263">
        <f t="shared" si="15"/>
        <v>0</v>
      </c>
      <c r="Z75" s="92"/>
      <c r="AA75" s="6"/>
      <c r="AB75" s="6"/>
      <c r="AC75" s="6"/>
      <c r="AD75" s="6"/>
      <c r="AE75" s="6"/>
      <c r="AF75" s="6"/>
      <c r="AG75" s="6"/>
    </row>
    <row r="76">
      <c r="A76" s="5"/>
      <c r="B76" s="261" t="s">
        <v>87</v>
      </c>
      <c r="C76" s="263">
        <v>7000.0</v>
      </c>
      <c r="D76" s="789"/>
      <c r="E76" s="781">
        <v>2100.0</v>
      </c>
      <c r="F76" s="113">
        <v>2100.0</v>
      </c>
      <c r="G76" s="790">
        <v>2800.0</v>
      </c>
      <c r="H76" s="782"/>
      <c r="I76" s="116"/>
      <c r="J76" s="116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31"/>
      <c r="X76" s="246">
        <f t="shared" si="14"/>
        <v>7000</v>
      </c>
      <c r="Y76" s="263">
        <f t="shared" si="15"/>
        <v>0</v>
      </c>
      <c r="Z76" s="92"/>
      <c r="AA76" s="6"/>
      <c r="AB76" s="6"/>
      <c r="AC76" s="6"/>
      <c r="AD76" s="6"/>
      <c r="AE76" s="6"/>
      <c r="AF76" s="6"/>
      <c r="AG76" s="6"/>
    </row>
    <row r="77">
      <c r="A77" s="5"/>
      <c r="B77" s="261" t="s">
        <v>88</v>
      </c>
      <c r="C77" s="263">
        <v>7000.0</v>
      </c>
      <c r="D77" s="789"/>
      <c r="E77" s="781">
        <v>2100.0</v>
      </c>
      <c r="F77" s="113">
        <v>2100.0</v>
      </c>
      <c r="G77" s="790">
        <v>2800.0</v>
      </c>
      <c r="H77" s="782"/>
      <c r="I77" s="116"/>
      <c r="J77" s="116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31"/>
      <c r="X77" s="246">
        <f t="shared" si="14"/>
        <v>7000</v>
      </c>
      <c r="Y77" s="263">
        <f t="shared" si="15"/>
        <v>0</v>
      </c>
      <c r="Z77" s="92"/>
      <c r="AA77" s="6"/>
      <c r="AB77" s="6"/>
      <c r="AC77" s="6"/>
      <c r="AD77" s="6"/>
      <c r="AE77" s="6"/>
      <c r="AF77" s="6"/>
      <c r="AG77" s="6"/>
    </row>
    <row r="78">
      <c r="A78" s="5"/>
      <c r="B78" s="261" t="s">
        <v>89</v>
      </c>
      <c r="C78" s="262">
        <v>8000.0</v>
      </c>
      <c r="D78" s="789"/>
      <c r="E78" s="781">
        <v>2400.0</v>
      </c>
      <c r="F78" s="113">
        <v>2400.0</v>
      </c>
      <c r="G78" s="800">
        <v>3200.0</v>
      </c>
      <c r="H78" s="782"/>
      <c r="I78" s="116"/>
      <c r="J78" s="116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31"/>
      <c r="X78" s="246">
        <f t="shared" si="14"/>
        <v>8000</v>
      </c>
      <c r="Y78" s="263">
        <f t="shared" si="15"/>
        <v>0</v>
      </c>
      <c r="Z78" s="92"/>
      <c r="AA78" s="6"/>
      <c r="AB78" s="6"/>
      <c r="AC78" s="6"/>
      <c r="AD78" s="6"/>
      <c r="AE78" s="6"/>
      <c r="AF78" s="6"/>
      <c r="AG78" s="6"/>
    </row>
    <row r="79">
      <c r="A79" s="5"/>
      <c r="B79" s="261" t="s">
        <v>90</v>
      </c>
      <c r="C79" s="262">
        <v>6000.0</v>
      </c>
      <c r="D79" s="789"/>
      <c r="E79" s="781">
        <v>1800.0</v>
      </c>
      <c r="F79" s="113">
        <v>1800.0</v>
      </c>
      <c r="G79" s="800">
        <v>2400.0</v>
      </c>
      <c r="H79" s="782"/>
      <c r="I79" s="116"/>
      <c r="J79" s="116"/>
      <c r="K79" s="123"/>
      <c r="L79" s="123"/>
      <c r="M79" s="123"/>
      <c r="N79" s="123"/>
      <c r="O79" s="133"/>
      <c r="P79" s="123"/>
      <c r="Q79" s="123"/>
      <c r="R79" s="123"/>
      <c r="S79" s="123"/>
      <c r="T79" s="123"/>
      <c r="U79" s="123"/>
      <c r="V79" s="123"/>
      <c r="W79" s="131"/>
      <c r="X79" s="246">
        <f t="shared" si="14"/>
        <v>6000</v>
      </c>
      <c r="Y79" s="263">
        <f t="shared" si="15"/>
        <v>0</v>
      </c>
      <c r="Z79" s="92"/>
      <c r="AA79" s="6"/>
      <c r="AB79" s="6"/>
      <c r="AC79" s="6"/>
      <c r="AD79" s="6"/>
      <c r="AE79" s="6"/>
      <c r="AF79" s="6"/>
      <c r="AG79" s="6"/>
    </row>
    <row r="80">
      <c r="A80" s="5"/>
      <c r="B80" s="261" t="s">
        <v>91</v>
      </c>
      <c r="C80" s="262">
        <v>10000.0</v>
      </c>
      <c r="D80" s="789"/>
      <c r="E80" s="781">
        <v>1686.0</v>
      </c>
      <c r="F80" s="113">
        <v>3000.0</v>
      </c>
      <c r="G80" s="800">
        <v>4000.0</v>
      </c>
      <c r="H80" s="782"/>
      <c r="I80" s="114">
        <v>1314.0</v>
      </c>
      <c r="J80" s="116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31"/>
      <c r="X80" s="246">
        <f t="shared" si="14"/>
        <v>10000</v>
      </c>
      <c r="Y80" s="263">
        <f t="shared" si="15"/>
        <v>0</v>
      </c>
      <c r="Z80" s="92"/>
      <c r="AA80" s="6"/>
      <c r="AB80" s="6"/>
      <c r="AC80" s="6"/>
      <c r="AD80" s="6"/>
      <c r="AE80" s="6"/>
      <c r="AF80" s="6"/>
      <c r="AG80" s="6"/>
    </row>
    <row r="81">
      <c r="A81" s="5"/>
      <c r="B81" s="261" t="s">
        <v>93</v>
      </c>
      <c r="C81" s="263">
        <v>10000.0</v>
      </c>
      <c r="D81" s="789"/>
      <c r="E81" s="781"/>
      <c r="F81" s="113">
        <v>3000.0</v>
      </c>
      <c r="G81" s="800">
        <v>4000.0</v>
      </c>
      <c r="H81" s="782"/>
      <c r="I81" s="114">
        <v>4824.0</v>
      </c>
      <c r="J81" s="116"/>
      <c r="K81" s="123"/>
      <c r="L81" s="123"/>
      <c r="M81" s="123"/>
      <c r="N81" s="123"/>
      <c r="O81" s="133"/>
      <c r="P81" s="123"/>
      <c r="Q81" s="123"/>
      <c r="R81" s="123"/>
      <c r="S81" s="123"/>
      <c r="T81" s="123"/>
      <c r="U81" s="123"/>
      <c r="V81" s="123"/>
      <c r="W81" s="131"/>
      <c r="X81" s="246">
        <f t="shared" si="14"/>
        <v>11824</v>
      </c>
      <c r="Y81" s="263">
        <f t="shared" si="15"/>
        <v>-1824</v>
      </c>
      <c r="Z81" s="92"/>
      <c r="AA81" s="6"/>
      <c r="AB81" s="6"/>
      <c r="AC81" s="6"/>
      <c r="AD81" s="6"/>
      <c r="AE81" s="6"/>
      <c r="AF81" s="6"/>
      <c r="AG81" s="6"/>
    </row>
    <row r="82">
      <c r="A82" s="5"/>
      <c r="B82" s="261" t="s">
        <v>95</v>
      </c>
      <c r="C82" s="263">
        <v>3000.0</v>
      </c>
      <c r="D82" s="789"/>
      <c r="E82" s="781">
        <v>900.0</v>
      </c>
      <c r="F82" s="113">
        <v>900.0</v>
      </c>
      <c r="G82" s="790">
        <v>1200.0</v>
      </c>
      <c r="H82" s="782"/>
      <c r="I82" s="116"/>
      <c r="J82" s="116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31"/>
      <c r="X82" s="246">
        <f t="shared" si="14"/>
        <v>3000</v>
      </c>
      <c r="Y82" s="263">
        <f t="shared" si="15"/>
        <v>0</v>
      </c>
      <c r="Z82" s="92"/>
      <c r="AA82" s="6"/>
      <c r="AB82" s="6"/>
      <c r="AC82" s="6"/>
      <c r="AD82" s="6"/>
      <c r="AE82" s="6"/>
      <c r="AF82" s="6"/>
      <c r="AG82" s="6"/>
    </row>
    <row r="83">
      <c r="A83" s="5"/>
      <c r="B83" s="261" t="s">
        <v>96</v>
      </c>
      <c r="C83" s="263">
        <v>3000.0</v>
      </c>
      <c r="D83" s="789"/>
      <c r="E83" s="781">
        <v>900.0</v>
      </c>
      <c r="F83" s="113">
        <v>900.0</v>
      </c>
      <c r="G83" s="800">
        <v>1200.0</v>
      </c>
      <c r="H83" s="782"/>
      <c r="I83" s="116"/>
      <c r="J83" s="116"/>
      <c r="K83" s="123"/>
      <c r="L83" s="123"/>
      <c r="M83" s="123"/>
      <c r="N83" s="123"/>
      <c r="O83" s="133"/>
      <c r="P83" s="123"/>
      <c r="Q83" s="123"/>
      <c r="R83" s="123"/>
      <c r="S83" s="123"/>
      <c r="T83" s="123"/>
      <c r="U83" s="123"/>
      <c r="V83" s="123"/>
      <c r="W83" s="131"/>
      <c r="X83" s="246">
        <f t="shared" si="14"/>
        <v>3000</v>
      </c>
      <c r="Y83" s="263">
        <f t="shared" si="15"/>
        <v>0</v>
      </c>
      <c r="Z83" s="92"/>
      <c r="AA83" s="6"/>
      <c r="AB83" s="6"/>
      <c r="AC83" s="6"/>
      <c r="AD83" s="6"/>
      <c r="AE83" s="6"/>
      <c r="AF83" s="6"/>
      <c r="AG83" s="6"/>
    </row>
    <row r="84">
      <c r="A84" s="5"/>
      <c r="B84" s="261" t="s">
        <v>97</v>
      </c>
      <c r="C84" s="262">
        <v>21000.0</v>
      </c>
      <c r="D84" s="789"/>
      <c r="E84" s="781">
        <v>2000.0</v>
      </c>
      <c r="F84" s="113">
        <v>6300.0</v>
      </c>
      <c r="G84" s="790">
        <v>8400.0</v>
      </c>
      <c r="H84" s="782"/>
      <c r="I84" s="114">
        <v>4428.0</v>
      </c>
      <c r="J84" s="116"/>
      <c r="K84" s="123"/>
      <c r="L84" s="123"/>
      <c r="M84" s="123"/>
      <c r="N84" s="133"/>
      <c r="O84" s="133"/>
      <c r="P84" s="123"/>
      <c r="Q84" s="123"/>
      <c r="R84" s="123"/>
      <c r="S84" s="123"/>
      <c r="T84" s="123"/>
      <c r="U84" s="123"/>
      <c r="V84" s="123"/>
      <c r="W84" s="131"/>
      <c r="X84" s="246">
        <f t="shared" si="14"/>
        <v>21128</v>
      </c>
      <c r="Y84" s="263">
        <f t="shared" si="15"/>
        <v>-128</v>
      </c>
      <c r="Z84" s="92"/>
      <c r="AA84" s="6"/>
      <c r="AB84" s="6"/>
      <c r="AC84" s="6"/>
      <c r="AD84" s="6"/>
      <c r="AE84" s="6"/>
      <c r="AF84" s="6"/>
      <c r="AG84" s="6"/>
    </row>
    <row r="85">
      <c r="A85" s="4"/>
      <c r="B85" s="261" t="s">
        <v>98</v>
      </c>
      <c r="C85" s="263">
        <v>10000.0</v>
      </c>
      <c r="D85" s="789"/>
      <c r="E85" s="781"/>
      <c r="F85" s="113">
        <v>3000.0</v>
      </c>
      <c r="G85" s="790">
        <v>4000.0</v>
      </c>
      <c r="H85" s="782"/>
      <c r="I85" s="114">
        <v>5069.88</v>
      </c>
      <c r="J85" s="116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31"/>
      <c r="X85" s="246">
        <f t="shared" si="14"/>
        <v>12069.88</v>
      </c>
      <c r="Y85" s="263">
        <f t="shared" si="15"/>
        <v>-2069.88</v>
      </c>
      <c r="Z85" s="92"/>
      <c r="AA85" s="6"/>
      <c r="AB85" s="6"/>
      <c r="AC85" s="6"/>
      <c r="AD85" s="6"/>
      <c r="AE85" s="6"/>
      <c r="AF85" s="6"/>
      <c r="AG85" s="6"/>
    </row>
    <row r="86">
      <c r="A86" s="4"/>
      <c r="B86" s="261" t="s">
        <v>99</v>
      </c>
      <c r="C86" s="263">
        <v>10000.0</v>
      </c>
      <c r="D86" s="789"/>
      <c r="E86" s="781">
        <v>1300.0</v>
      </c>
      <c r="F86" s="113">
        <v>3000.0</v>
      </c>
      <c r="G86" s="790">
        <v>4000.0</v>
      </c>
      <c r="H86" s="782"/>
      <c r="I86" s="114">
        <v>1764.0</v>
      </c>
      <c r="J86" s="116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31"/>
      <c r="X86" s="246">
        <f t="shared" si="14"/>
        <v>10064</v>
      </c>
      <c r="Y86" s="263">
        <f t="shared" si="15"/>
        <v>-64</v>
      </c>
      <c r="Z86" s="92"/>
      <c r="AA86" s="6"/>
      <c r="AB86" s="6"/>
      <c r="AC86" s="6"/>
      <c r="AD86" s="6"/>
      <c r="AE86" s="6"/>
      <c r="AF86" s="6"/>
      <c r="AG86" s="6"/>
    </row>
    <row r="87">
      <c r="A87" s="4"/>
      <c r="B87" s="261" t="s">
        <v>100</v>
      </c>
      <c r="C87" s="263">
        <v>5000.0</v>
      </c>
      <c r="D87" s="789"/>
      <c r="E87" s="781"/>
      <c r="F87" s="113">
        <v>1500.0</v>
      </c>
      <c r="G87" s="800">
        <v>2000.0</v>
      </c>
      <c r="H87" s="782"/>
      <c r="I87" s="114">
        <v>1490.4</v>
      </c>
      <c r="J87" s="116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31"/>
      <c r="X87" s="246">
        <f t="shared" si="14"/>
        <v>4990.4</v>
      </c>
      <c r="Y87" s="263">
        <f t="shared" si="15"/>
        <v>9.6</v>
      </c>
      <c r="Z87" s="92"/>
      <c r="AA87" s="6"/>
      <c r="AB87" s="6"/>
      <c r="AC87" s="6"/>
      <c r="AD87" s="6"/>
      <c r="AE87" s="6"/>
      <c r="AF87" s="6"/>
      <c r="AG87" s="6"/>
    </row>
    <row r="88">
      <c r="A88" s="4"/>
      <c r="B88" s="261" t="s">
        <v>101</v>
      </c>
      <c r="C88" s="263">
        <v>5000.0</v>
      </c>
      <c r="D88" s="789"/>
      <c r="E88" s="781">
        <v>1500.0</v>
      </c>
      <c r="F88" s="113">
        <v>1500.0</v>
      </c>
      <c r="G88" s="800">
        <v>2000.0</v>
      </c>
      <c r="H88" s="782"/>
      <c r="I88" s="116"/>
      <c r="J88" s="116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31"/>
      <c r="X88" s="246">
        <f t="shared" si="14"/>
        <v>5000</v>
      </c>
      <c r="Y88" s="263">
        <f t="shared" si="15"/>
        <v>0</v>
      </c>
      <c r="Z88" s="92"/>
      <c r="AA88" s="6"/>
      <c r="AB88" s="6"/>
      <c r="AC88" s="6"/>
      <c r="AD88" s="6"/>
      <c r="AE88" s="6"/>
      <c r="AF88" s="6"/>
      <c r="AG88" s="6"/>
    </row>
    <row r="89">
      <c r="A89" s="4"/>
      <c r="B89" s="261" t="s">
        <v>102</v>
      </c>
      <c r="C89" s="262">
        <v>20000.0</v>
      </c>
      <c r="D89" s="789"/>
      <c r="E89" s="781">
        <v>3000.0</v>
      </c>
      <c r="F89" s="113">
        <v>3000.0</v>
      </c>
      <c r="G89" s="790">
        <v>4000.0</v>
      </c>
      <c r="H89" s="782"/>
      <c r="I89" s="116"/>
      <c r="J89" s="114">
        <v>10000.0</v>
      </c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31"/>
      <c r="X89" s="246">
        <f t="shared" si="14"/>
        <v>20000</v>
      </c>
      <c r="Y89" s="263">
        <f t="shared" si="15"/>
        <v>0</v>
      </c>
      <c r="Z89" s="92"/>
      <c r="AA89" s="6"/>
      <c r="AB89" s="6"/>
      <c r="AC89" s="6"/>
      <c r="AD89" s="6"/>
      <c r="AE89" s="6"/>
      <c r="AF89" s="6"/>
      <c r="AG89" s="6"/>
    </row>
    <row r="90">
      <c r="A90" s="4"/>
      <c r="B90" s="261" t="s">
        <v>103</v>
      </c>
      <c r="C90" s="263">
        <v>7000.0</v>
      </c>
      <c r="D90" s="789"/>
      <c r="E90" s="781">
        <v>2100.0</v>
      </c>
      <c r="F90" s="113">
        <v>2100.0</v>
      </c>
      <c r="G90" s="790">
        <v>2800.0</v>
      </c>
      <c r="H90" s="782"/>
      <c r="I90" s="116"/>
      <c r="J90" s="116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31"/>
      <c r="X90" s="246">
        <f t="shared" si="14"/>
        <v>7000</v>
      </c>
      <c r="Y90" s="263">
        <f t="shared" si="15"/>
        <v>0</v>
      </c>
      <c r="Z90" s="92"/>
      <c r="AA90" s="6"/>
      <c r="AB90" s="6"/>
      <c r="AC90" s="6"/>
      <c r="AD90" s="6"/>
      <c r="AE90" s="6"/>
      <c r="AF90" s="6"/>
      <c r="AG90" s="6"/>
    </row>
    <row r="91">
      <c r="A91" s="4"/>
      <c r="B91" s="271" t="s">
        <v>104</v>
      </c>
      <c r="C91" s="801">
        <v>5000.0</v>
      </c>
      <c r="D91" s="789"/>
      <c r="E91" s="781"/>
      <c r="F91" s="113">
        <v>1500.0</v>
      </c>
      <c r="G91" s="790">
        <v>2000.0</v>
      </c>
      <c r="H91" s="782"/>
      <c r="I91" s="114">
        <v>3420.0</v>
      </c>
      <c r="J91" s="116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31"/>
      <c r="X91" s="246">
        <f t="shared" si="14"/>
        <v>6920</v>
      </c>
      <c r="Y91" s="263">
        <f t="shared" si="15"/>
        <v>-1920</v>
      </c>
      <c r="Z91" s="92"/>
      <c r="AA91" s="6"/>
      <c r="AB91" s="6"/>
      <c r="AC91" s="6"/>
      <c r="AD91" s="6"/>
      <c r="AE91" s="6"/>
      <c r="AF91" s="6"/>
      <c r="AG91" s="6"/>
    </row>
    <row r="92">
      <c r="A92" s="4"/>
      <c r="B92" s="273" t="s">
        <v>490</v>
      </c>
      <c r="C92" s="272">
        <v>4000.0</v>
      </c>
      <c r="D92" s="789"/>
      <c r="E92" s="781">
        <v>1200.0</v>
      </c>
      <c r="F92" s="113">
        <v>1200.0</v>
      </c>
      <c r="G92" s="122">
        <v>1600.0</v>
      </c>
      <c r="H92" s="782"/>
      <c r="I92" s="116"/>
      <c r="J92" s="116"/>
      <c r="K92" s="123"/>
      <c r="L92" s="123"/>
      <c r="M92" s="123"/>
      <c r="N92" s="123"/>
      <c r="O92" s="133"/>
      <c r="P92" s="123"/>
      <c r="Q92" s="123"/>
      <c r="R92" s="123"/>
      <c r="S92" s="123"/>
      <c r="T92" s="123"/>
      <c r="U92" s="123"/>
      <c r="V92" s="123"/>
      <c r="W92" s="131"/>
      <c r="X92" s="246"/>
      <c r="Y92" s="263"/>
      <c r="Z92" s="92"/>
      <c r="AA92" s="6"/>
      <c r="AB92" s="6"/>
      <c r="AC92" s="6"/>
      <c r="AD92" s="6"/>
      <c r="AE92" s="6"/>
      <c r="AF92" s="6"/>
      <c r="AG92" s="6"/>
    </row>
    <row r="93">
      <c r="A93" s="4"/>
      <c r="B93" s="802" t="s">
        <v>491</v>
      </c>
      <c r="C93" s="262">
        <v>20000.0</v>
      </c>
      <c r="D93" s="789"/>
      <c r="E93" s="781">
        <v>3000.0</v>
      </c>
      <c r="F93" s="113">
        <v>6000.0</v>
      </c>
      <c r="G93" s="122">
        <v>8000.0</v>
      </c>
      <c r="H93" s="782"/>
      <c r="I93" s="114">
        <v>3276.0</v>
      </c>
      <c r="J93" s="116"/>
      <c r="K93" s="123"/>
      <c r="L93" s="123"/>
      <c r="M93" s="123"/>
      <c r="N93" s="123"/>
      <c r="O93" s="133"/>
      <c r="P93" s="123"/>
      <c r="Q93" s="123"/>
      <c r="R93" s="123"/>
      <c r="S93" s="123"/>
      <c r="T93" s="123"/>
      <c r="U93" s="123"/>
      <c r="V93" s="123"/>
      <c r="W93" s="131"/>
      <c r="X93" s="246">
        <f t="shared" ref="X93:X94" si="18">SUM(D93:W93)</f>
        <v>20276</v>
      </c>
      <c r="Y93" s="263">
        <f t="shared" ref="Y93:Y94" si="19">C93-X93</f>
        <v>-276</v>
      </c>
      <c r="Z93" s="92"/>
      <c r="AA93" s="6"/>
      <c r="AB93" s="6"/>
      <c r="AC93" s="6"/>
      <c r="AD93" s="6"/>
      <c r="AE93" s="6"/>
      <c r="AF93" s="6"/>
      <c r="AG93" s="6"/>
    </row>
    <row r="94">
      <c r="A94" s="4"/>
      <c r="B94" s="275" t="s">
        <v>69</v>
      </c>
      <c r="C94" s="276">
        <f>SUM(C62:C93)</f>
        <v>544000</v>
      </c>
      <c r="D94" s="276"/>
      <c r="E94" s="803">
        <f t="shared" ref="E94:G94" si="16">SUM(E62:E93)</f>
        <v>132662.64</v>
      </c>
      <c r="F94" s="276">
        <f t="shared" si="16"/>
        <v>163200</v>
      </c>
      <c r="G94" s="276">
        <f t="shared" si="16"/>
        <v>185600</v>
      </c>
      <c r="H94" s="804"/>
      <c r="I94" s="276">
        <f t="shared" ref="I94:J94" si="17">SUM(I62:I93)</f>
        <v>34009.64</v>
      </c>
      <c r="J94" s="276">
        <f t="shared" si="17"/>
        <v>81000</v>
      </c>
      <c r="K94" s="276"/>
      <c r="L94" s="276"/>
      <c r="M94" s="276"/>
      <c r="N94" s="276"/>
      <c r="O94" s="276"/>
      <c r="P94" s="276"/>
      <c r="Q94" s="276"/>
      <c r="R94" s="276"/>
      <c r="S94" s="109"/>
      <c r="T94" s="109"/>
      <c r="U94" s="109"/>
      <c r="V94" s="109"/>
      <c r="W94" s="109"/>
      <c r="X94" s="276">
        <f t="shared" si="18"/>
        <v>596472.28</v>
      </c>
      <c r="Y94" s="278">
        <f t="shared" si="19"/>
        <v>-52472.28</v>
      </c>
      <c r="Z94" s="92"/>
      <c r="AA94" s="6"/>
      <c r="AB94" s="6"/>
      <c r="AC94" s="6"/>
      <c r="AD94" s="6"/>
      <c r="AE94" s="6"/>
      <c r="AF94" s="6"/>
      <c r="AG94" s="6"/>
    </row>
    <row r="95">
      <c r="A95" s="4"/>
      <c r="B95" s="4"/>
      <c r="C95" s="4"/>
      <c r="D95" s="4"/>
      <c r="E95" s="74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6"/>
      <c r="AA95" s="6"/>
      <c r="AB95" s="6"/>
      <c r="AC95" s="6"/>
      <c r="AD95" s="6"/>
      <c r="AE95" s="6"/>
      <c r="AF95" s="6"/>
      <c r="AG95" s="6"/>
    </row>
    <row r="96">
      <c r="A96" s="4"/>
      <c r="B96" s="4"/>
      <c r="C96" s="4"/>
      <c r="D96" s="4"/>
      <c r="E96" s="74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6"/>
      <c r="AA96" s="6"/>
      <c r="AB96" s="6"/>
      <c r="AC96" s="6"/>
      <c r="AD96" s="6"/>
      <c r="AE96" s="6"/>
      <c r="AF96" s="6"/>
      <c r="AG96" s="6"/>
    </row>
    <row r="97">
      <c r="A97" s="279">
        <v>5.0</v>
      </c>
      <c r="B97" s="280" t="s">
        <v>107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  <c r="Z97" s="6"/>
      <c r="AA97" s="6"/>
      <c r="AB97" s="6"/>
      <c r="AC97" s="6"/>
      <c r="AD97" s="6"/>
      <c r="AE97" s="6"/>
      <c r="AF97" s="6"/>
      <c r="AG97" s="6"/>
    </row>
    <row r="98">
      <c r="A98" s="4"/>
      <c r="B98" s="281" t="s">
        <v>17</v>
      </c>
      <c r="C98" s="161" t="s">
        <v>18</v>
      </c>
      <c r="D98" s="805" t="s">
        <v>492</v>
      </c>
      <c r="E98" s="806" t="s">
        <v>208</v>
      </c>
      <c r="F98" s="805" t="s">
        <v>493</v>
      </c>
      <c r="G98" s="88" t="s">
        <v>494</v>
      </c>
      <c r="H98" s="712" t="s">
        <v>477</v>
      </c>
      <c r="I98" s="807"/>
      <c r="J98" s="807"/>
      <c r="K98" s="808"/>
      <c r="L98" s="282"/>
      <c r="M98" s="282"/>
      <c r="N98" s="282"/>
      <c r="O98" s="282"/>
      <c r="P98" s="282"/>
      <c r="Q98" s="282"/>
      <c r="R98" s="282"/>
      <c r="S98" s="282"/>
      <c r="T98" s="282"/>
      <c r="U98" s="282"/>
      <c r="V98" s="282"/>
      <c r="W98" s="283"/>
      <c r="X98" s="161" t="s">
        <v>57</v>
      </c>
      <c r="Y98" s="161" t="s">
        <v>2</v>
      </c>
      <c r="Z98" s="6"/>
      <c r="AA98" s="6"/>
      <c r="AB98" s="6"/>
      <c r="AC98" s="6"/>
      <c r="AD98" s="6"/>
      <c r="AE98" s="6"/>
      <c r="AF98" s="6"/>
      <c r="AG98" s="6"/>
    </row>
    <row r="99">
      <c r="A99" s="4"/>
      <c r="B99" s="165"/>
      <c r="C99" s="166"/>
      <c r="D99" s="809"/>
      <c r="E99" s="743" t="s">
        <v>482</v>
      </c>
      <c r="F99" s="745"/>
      <c r="G99" s="103" t="s">
        <v>37</v>
      </c>
      <c r="H99" s="810"/>
      <c r="I99" s="811"/>
      <c r="J99" s="811"/>
      <c r="K99" s="811"/>
      <c r="L99" s="812"/>
      <c r="M99" s="285"/>
      <c r="N99" s="285"/>
      <c r="O99" s="285"/>
      <c r="P99" s="285"/>
      <c r="Q99" s="285"/>
      <c r="R99" s="286"/>
      <c r="S99" s="287"/>
      <c r="T99" s="287"/>
      <c r="U99" s="287"/>
      <c r="V99" s="287"/>
      <c r="W99" s="287"/>
      <c r="X99" s="166"/>
      <c r="Y99" s="166"/>
      <c r="Z99" s="6"/>
      <c r="AA99" s="6"/>
      <c r="AB99" s="6"/>
      <c r="AC99" s="6"/>
      <c r="AD99" s="6"/>
      <c r="AE99" s="6"/>
      <c r="AF99" s="6"/>
      <c r="AG99" s="6"/>
    </row>
    <row r="100">
      <c r="A100" s="4"/>
      <c r="B100" s="288" t="s">
        <v>36</v>
      </c>
      <c r="C100" s="176"/>
      <c r="D100" s="5"/>
      <c r="E100" s="813"/>
      <c r="F100" s="5"/>
      <c r="G100" s="166"/>
      <c r="H100" s="814"/>
      <c r="I100" s="291"/>
      <c r="J100" s="291"/>
      <c r="K100" s="291"/>
      <c r="L100" s="291"/>
      <c r="M100" s="291"/>
      <c r="N100" s="291"/>
      <c r="O100" s="291"/>
      <c r="P100" s="291"/>
      <c r="Q100" s="291"/>
      <c r="R100" s="292"/>
      <c r="S100" s="292"/>
      <c r="T100" s="292"/>
      <c r="U100" s="292"/>
      <c r="V100" s="174"/>
      <c r="W100" s="175"/>
      <c r="X100" s="176"/>
      <c r="Y100" s="176"/>
      <c r="Z100" s="6"/>
      <c r="AA100" s="6"/>
      <c r="AB100" s="6"/>
      <c r="AC100" s="6"/>
      <c r="AD100" s="6"/>
      <c r="AE100" s="6"/>
      <c r="AF100" s="6"/>
      <c r="AG100" s="6"/>
    </row>
    <row r="101">
      <c r="A101" s="4"/>
      <c r="B101" s="237" t="s">
        <v>40</v>
      </c>
      <c r="C101" s="176"/>
      <c r="D101" s="239"/>
      <c r="E101" s="813"/>
      <c r="F101" s="176"/>
      <c r="G101" s="287"/>
      <c r="H101" s="779"/>
      <c r="I101" s="239"/>
      <c r="J101" s="239"/>
      <c r="K101" s="176"/>
      <c r="L101" s="239"/>
      <c r="M101" s="176"/>
      <c r="N101" s="239"/>
      <c r="O101" s="239"/>
      <c r="P101" s="293"/>
      <c r="Q101" s="163"/>
      <c r="R101" s="163"/>
      <c r="S101" s="163"/>
      <c r="T101" s="163"/>
      <c r="U101" s="163"/>
      <c r="V101" s="163"/>
      <c r="W101" s="164"/>
      <c r="X101" s="176"/>
      <c r="Y101" s="176"/>
      <c r="Z101" s="6"/>
      <c r="AA101" s="6"/>
      <c r="AB101" s="6"/>
      <c r="AC101" s="6"/>
      <c r="AD101" s="6"/>
      <c r="AE101" s="6"/>
      <c r="AF101" s="6"/>
      <c r="AG101" s="6"/>
    </row>
    <row r="102">
      <c r="A102" s="4"/>
      <c r="B102" s="722" t="s">
        <v>495</v>
      </c>
      <c r="C102" s="815"/>
      <c r="D102" s="135"/>
      <c r="E102" s="816"/>
      <c r="F102" s="190"/>
      <c r="G102" s="817">
        <v>35000.0</v>
      </c>
      <c r="H102" s="818"/>
      <c r="I102" s="297"/>
      <c r="J102" s="297"/>
      <c r="K102" s="297"/>
      <c r="L102" s="296"/>
      <c r="M102" s="296"/>
      <c r="N102" s="296"/>
      <c r="O102" s="296"/>
      <c r="P102" s="296"/>
      <c r="Q102" s="296"/>
      <c r="R102" s="296"/>
      <c r="S102" s="296"/>
      <c r="T102" s="296"/>
      <c r="U102" s="296"/>
      <c r="V102" s="296"/>
      <c r="W102" s="298"/>
      <c r="X102" s="247">
        <f>SUM(D102:W102)</f>
        <v>35000</v>
      </c>
      <c r="Y102" s="247">
        <f t="shared" ref="Y102:Y110" si="20">C102-X102</f>
        <v>-35000</v>
      </c>
      <c r="Z102" s="6"/>
      <c r="AA102" s="6"/>
      <c r="AB102" s="6"/>
      <c r="AC102" s="6"/>
      <c r="AD102" s="6"/>
      <c r="AE102" s="6"/>
      <c r="AF102" s="6"/>
      <c r="AG102" s="6"/>
    </row>
    <row r="103">
      <c r="A103" s="4"/>
      <c r="B103" s="730" t="s">
        <v>496</v>
      </c>
      <c r="C103" s="299"/>
      <c r="D103" s="789"/>
      <c r="E103" s="819"/>
      <c r="F103" s="196"/>
      <c r="G103" s="820">
        <v>25000.0</v>
      </c>
      <c r="H103" s="821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5"/>
      <c r="X103" s="263">
        <f t="shared" ref="X103:X110" si="21">SUM(D103:R103)</f>
        <v>25000</v>
      </c>
      <c r="Y103" s="263">
        <f t="shared" si="20"/>
        <v>-25000</v>
      </c>
      <c r="Z103" s="6"/>
      <c r="AA103" s="6"/>
      <c r="AB103" s="6"/>
      <c r="AC103" s="6"/>
      <c r="AD103" s="6"/>
      <c r="AE103" s="6"/>
      <c r="AF103" s="6"/>
      <c r="AG103" s="6"/>
    </row>
    <row r="104">
      <c r="A104" s="4"/>
      <c r="B104" s="730" t="s">
        <v>497</v>
      </c>
      <c r="C104" s="822"/>
      <c r="D104" s="789"/>
      <c r="E104" s="819"/>
      <c r="F104" s="196"/>
      <c r="G104" s="820">
        <v>20000.0</v>
      </c>
      <c r="H104" s="821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5"/>
      <c r="X104" s="263">
        <f t="shared" si="21"/>
        <v>20000</v>
      </c>
      <c r="Y104" s="263">
        <f t="shared" si="20"/>
        <v>-20000</v>
      </c>
      <c r="Z104" s="6"/>
      <c r="AA104" s="6"/>
      <c r="AB104" s="6"/>
      <c r="AC104" s="6"/>
      <c r="AD104" s="6"/>
      <c r="AE104" s="6"/>
      <c r="AF104" s="6"/>
      <c r="AG104" s="6"/>
    </row>
    <row r="105">
      <c r="A105" s="4"/>
      <c r="B105" s="118" t="s">
        <v>117</v>
      </c>
      <c r="C105" s="299">
        <v>80000.0</v>
      </c>
      <c r="D105" s="249">
        <v>40000.0</v>
      </c>
      <c r="E105" s="823">
        <v>40000.0</v>
      </c>
      <c r="F105" s="202"/>
      <c r="G105" s="303">
        <v>40000.0</v>
      </c>
      <c r="H105" s="821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5"/>
      <c r="X105" s="263">
        <f t="shared" si="21"/>
        <v>120000</v>
      </c>
      <c r="Y105" s="263">
        <f t="shared" si="20"/>
        <v>-40000</v>
      </c>
      <c r="Z105" s="6"/>
      <c r="AA105" s="6"/>
      <c r="AB105" s="6"/>
      <c r="AC105" s="6"/>
      <c r="AD105" s="6"/>
      <c r="AE105" s="6"/>
      <c r="AF105" s="6"/>
      <c r="AG105" s="6"/>
    </row>
    <row r="106">
      <c r="A106" s="4"/>
      <c r="B106" s="118" t="s">
        <v>122</v>
      </c>
      <c r="C106" s="822">
        <v>7000.0</v>
      </c>
      <c r="D106" s="789"/>
      <c r="E106" s="819"/>
      <c r="F106" s="196"/>
      <c r="G106" s="820"/>
      <c r="H106" s="821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5"/>
      <c r="X106" s="263">
        <f t="shared" si="21"/>
        <v>0</v>
      </c>
      <c r="Y106" s="263">
        <f t="shared" si="20"/>
        <v>7000</v>
      </c>
      <c r="Z106" s="6"/>
      <c r="AA106" s="6"/>
      <c r="AB106" s="6"/>
      <c r="AC106" s="6"/>
      <c r="AD106" s="6"/>
      <c r="AE106" s="6"/>
      <c r="AF106" s="6"/>
      <c r="AG106" s="6"/>
    </row>
    <row r="107">
      <c r="A107" s="4"/>
      <c r="B107" s="730" t="s">
        <v>498</v>
      </c>
      <c r="C107" s="299">
        <v>4000.0</v>
      </c>
      <c r="D107" s="789"/>
      <c r="E107" s="819"/>
      <c r="F107" s="196"/>
      <c r="G107" s="820"/>
      <c r="H107" s="821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5"/>
      <c r="X107" s="263">
        <f t="shared" si="21"/>
        <v>0</v>
      </c>
      <c r="Y107" s="263">
        <f t="shared" si="20"/>
        <v>4000</v>
      </c>
      <c r="Z107" s="6"/>
      <c r="AA107" s="6"/>
      <c r="AB107" s="6"/>
      <c r="AC107" s="6"/>
      <c r="AD107" s="6"/>
      <c r="AE107" s="6"/>
      <c r="AF107" s="6"/>
      <c r="AG107" s="6"/>
    </row>
    <row r="108">
      <c r="A108" s="4"/>
      <c r="B108" s="118" t="s">
        <v>124</v>
      </c>
      <c r="C108" s="299">
        <v>7500.0</v>
      </c>
      <c r="D108" s="789"/>
      <c r="E108" s="824"/>
      <c r="F108" s="196"/>
      <c r="G108" s="820">
        <v>7500.0</v>
      </c>
      <c r="H108" s="821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5"/>
      <c r="X108" s="263">
        <f t="shared" si="21"/>
        <v>7500</v>
      </c>
      <c r="Y108" s="263">
        <f t="shared" si="20"/>
        <v>0</v>
      </c>
      <c r="Z108" s="6"/>
      <c r="AA108" s="6"/>
      <c r="AB108" s="6"/>
      <c r="AC108" s="6"/>
      <c r="AD108" s="6"/>
      <c r="AE108" s="6"/>
      <c r="AF108" s="6"/>
      <c r="AG108" s="6"/>
    </row>
    <row r="109">
      <c r="A109" s="4"/>
      <c r="B109" s="140" t="s">
        <v>127</v>
      </c>
      <c r="C109" s="305">
        <v>3000.0</v>
      </c>
      <c r="D109" s="789"/>
      <c r="E109" s="824"/>
      <c r="F109" s="196"/>
      <c r="G109" s="820">
        <v>3000.0</v>
      </c>
      <c r="H109" s="821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5"/>
      <c r="X109" s="263">
        <f t="shared" si="21"/>
        <v>3000</v>
      </c>
      <c r="Y109" s="263">
        <f t="shared" si="20"/>
        <v>0</v>
      </c>
      <c r="Z109" s="6"/>
      <c r="AA109" s="6"/>
      <c r="AB109" s="6"/>
      <c r="AC109" s="6"/>
      <c r="AD109" s="6"/>
      <c r="AE109" s="6"/>
      <c r="AF109" s="6"/>
      <c r="AG109" s="6"/>
    </row>
    <row r="110">
      <c r="A110" s="4"/>
      <c r="B110" s="311" t="s">
        <v>69</v>
      </c>
      <c r="C110" s="825">
        <f t="shared" ref="C110:G110" si="22">SUM(C102:C109)</f>
        <v>101500</v>
      </c>
      <c r="D110" s="313">
        <f t="shared" si="22"/>
        <v>40000</v>
      </c>
      <c r="E110" s="769">
        <f t="shared" si="22"/>
        <v>40000</v>
      </c>
      <c r="F110" s="215">
        <f t="shared" si="22"/>
        <v>0</v>
      </c>
      <c r="G110" s="149">
        <f t="shared" si="22"/>
        <v>130500</v>
      </c>
      <c r="H110" s="826"/>
      <c r="I110" s="149"/>
      <c r="J110" s="149"/>
      <c r="K110" s="149">
        <f>SUM(K99:K109)</f>
        <v>0</v>
      </c>
      <c r="L110" s="314"/>
      <c r="M110" s="314"/>
      <c r="N110" s="315"/>
      <c r="O110" s="315"/>
      <c r="P110" s="315"/>
      <c r="Q110" s="315"/>
      <c r="R110" s="315"/>
      <c r="S110" s="315"/>
      <c r="T110" s="315"/>
      <c r="U110" s="315"/>
      <c r="V110" s="315"/>
      <c r="W110" s="316"/>
      <c r="X110" s="825">
        <f t="shared" si="21"/>
        <v>210500</v>
      </c>
      <c r="Y110" s="276">
        <f t="shared" si="20"/>
        <v>-109000</v>
      </c>
      <c r="Z110" s="6"/>
      <c r="AA110" s="6"/>
      <c r="AB110" s="6"/>
      <c r="AC110" s="6"/>
      <c r="AD110" s="6"/>
      <c r="AE110" s="6"/>
      <c r="AF110" s="6"/>
      <c r="AG110" s="6"/>
    </row>
    <row r="111">
      <c r="A111" s="4"/>
      <c r="B111" s="4"/>
      <c r="C111" s="4"/>
      <c r="D111" s="4"/>
      <c r="E111" s="827"/>
      <c r="F111" s="31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6"/>
      <c r="AA111" s="6"/>
      <c r="AB111" s="6"/>
      <c r="AC111" s="6"/>
      <c r="AD111" s="6"/>
      <c r="AE111" s="6"/>
      <c r="AF111" s="6"/>
      <c r="AG111" s="6"/>
    </row>
    <row r="112">
      <c r="A112" s="4"/>
      <c r="B112" s="4"/>
      <c r="C112" s="4"/>
      <c r="D112" s="4"/>
      <c r="E112" s="74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6"/>
      <c r="AA112" s="6"/>
      <c r="AB112" s="6"/>
      <c r="AC112" s="6"/>
      <c r="AD112" s="6"/>
      <c r="AE112" s="6"/>
      <c r="AF112" s="6"/>
      <c r="AG112" s="6"/>
    </row>
    <row r="113">
      <c r="A113" s="828">
        <v>6.0</v>
      </c>
      <c r="B113" s="320" t="s">
        <v>129</v>
      </c>
      <c r="C113" s="223"/>
      <c r="D113" s="223"/>
      <c r="E113" s="223"/>
      <c r="F113" s="223"/>
      <c r="G113" s="223"/>
      <c r="H113" s="223"/>
      <c r="I113" s="223"/>
      <c r="J113" s="223"/>
      <c r="K113" s="223"/>
      <c r="L113" s="224"/>
      <c r="M113" s="321"/>
      <c r="N113" s="5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6"/>
      <c r="AA113" s="6"/>
      <c r="AB113" s="6"/>
      <c r="AC113" s="6"/>
      <c r="AD113" s="6"/>
      <c r="AE113" s="6"/>
      <c r="AF113" s="6"/>
      <c r="AG113" s="6"/>
    </row>
    <row r="114">
      <c r="A114" s="4"/>
      <c r="B114" s="523" t="s">
        <v>130</v>
      </c>
      <c r="C114" s="829"/>
      <c r="D114" s="225"/>
      <c r="E114" s="830" t="s">
        <v>132</v>
      </c>
      <c r="F114" s="225"/>
      <c r="G114" s="831" t="s">
        <v>133</v>
      </c>
      <c r="H114" s="225"/>
      <c r="I114" s="225"/>
      <c r="J114" s="225"/>
      <c r="K114" s="225"/>
      <c r="L114" s="523" t="s">
        <v>135</v>
      </c>
      <c r="M114" s="832" t="s">
        <v>136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6"/>
      <c r="AA114" s="6"/>
      <c r="AB114" s="6"/>
      <c r="AC114" s="6"/>
      <c r="AD114" s="6"/>
      <c r="AE114" s="6"/>
      <c r="AF114" s="6"/>
      <c r="AG114" s="6"/>
    </row>
    <row r="115">
      <c r="A115" s="4"/>
      <c r="B115" s="391" t="s">
        <v>499</v>
      </c>
      <c r="C115" s="391"/>
      <c r="D115" s="399"/>
      <c r="E115" s="833" t="s">
        <v>148</v>
      </c>
      <c r="F115" s="834"/>
      <c r="G115" s="835" t="s">
        <v>500</v>
      </c>
      <c r="H115" s="330"/>
      <c r="I115" s="331"/>
      <c r="J115" s="331"/>
      <c r="K115" s="331"/>
      <c r="L115" s="103" t="s">
        <v>37</v>
      </c>
      <c r="M115" s="333"/>
      <c r="N115" s="334"/>
      <c r="O115" s="334"/>
      <c r="P115" s="335"/>
      <c r="Q115" s="335"/>
      <c r="R115" s="335"/>
      <c r="S115" s="335"/>
      <c r="T115" s="4"/>
      <c r="U115" s="4"/>
      <c r="V115" s="4"/>
      <c r="W115" s="4"/>
      <c r="X115" s="4"/>
      <c r="Y115" s="4"/>
      <c r="Z115" s="6"/>
      <c r="AA115" s="6"/>
      <c r="AB115" s="6"/>
      <c r="AC115" s="6"/>
      <c r="AD115" s="6"/>
      <c r="AE115" s="6"/>
      <c r="AF115" s="6"/>
      <c r="AG115" s="6"/>
    </row>
    <row r="116">
      <c r="A116" s="5"/>
      <c r="B116" s="402" t="s">
        <v>501</v>
      </c>
      <c r="C116" s="402"/>
      <c r="D116" s="836"/>
      <c r="E116" s="837" t="s">
        <v>148</v>
      </c>
      <c r="F116" s="341"/>
      <c r="G116" s="404" t="s">
        <v>500</v>
      </c>
      <c r="H116" s="341"/>
      <c r="I116" s="342"/>
      <c r="J116" s="342"/>
      <c r="K116" s="342"/>
      <c r="L116" s="103" t="s">
        <v>37</v>
      </c>
      <c r="M116" s="343"/>
      <c r="N116" s="334"/>
      <c r="O116" s="334"/>
      <c r="P116" s="335"/>
      <c r="Q116" s="335"/>
      <c r="R116" s="335"/>
      <c r="S116" s="335"/>
      <c r="T116" s="4"/>
      <c r="U116" s="4"/>
      <c r="V116" s="4"/>
      <c r="W116" s="4"/>
      <c r="X116" s="4"/>
      <c r="Y116" s="4"/>
      <c r="Z116" s="6"/>
      <c r="AA116" s="6"/>
      <c r="AB116" s="6"/>
      <c r="AC116" s="6"/>
      <c r="AD116" s="6"/>
      <c r="AE116" s="6"/>
      <c r="AF116" s="6"/>
      <c r="AG116" s="6"/>
    </row>
    <row r="117">
      <c r="A117" s="5"/>
      <c r="B117" s="838"/>
      <c r="C117" s="838"/>
      <c r="D117" s="839"/>
      <c r="E117" s="840"/>
      <c r="F117" s="414"/>
      <c r="G117" s="841"/>
      <c r="H117" s="349"/>
      <c r="I117" s="350"/>
      <c r="J117" s="350"/>
      <c r="K117" s="350"/>
      <c r="L117" s="408"/>
      <c r="M117" s="349"/>
      <c r="N117" s="334"/>
      <c r="O117" s="334"/>
      <c r="P117" s="335"/>
      <c r="Q117" s="335"/>
      <c r="R117" s="335"/>
      <c r="S117" s="335"/>
      <c r="T117" s="4"/>
      <c r="U117" s="4"/>
      <c r="V117" s="4"/>
      <c r="W117" s="4"/>
      <c r="X117" s="4"/>
      <c r="Y117" s="4"/>
      <c r="Z117" s="6"/>
      <c r="AA117" s="6"/>
      <c r="AB117" s="6"/>
      <c r="AC117" s="6"/>
      <c r="AD117" s="6"/>
      <c r="AE117" s="6"/>
      <c r="AF117" s="6"/>
      <c r="AG117" s="6"/>
    </row>
    <row r="118">
      <c r="A118" s="5"/>
      <c r="B118" s="838"/>
      <c r="C118" s="838"/>
      <c r="D118" s="839"/>
      <c r="E118" s="840"/>
      <c r="F118" s="414"/>
      <c r="G118" s="841"/>
      <c r="H118" s="349"/>
      <c r="I118" s="350"/>
      <c r="J118" s="350"/>
      <c r="K118" s="350"/>
      <c r="L118" s="349"/>
      <c r="M118" s="349"/>
      <c r="N118" s="334"/>
      <c r="O118" s="334"/>
      <c r="P118" s="335"/>
      <c r="Q118" s="335"/>
      <c r="R118" s="335"/>
      <c r="S118" s="335"/>
      <c r="T118" s="4"/>
      <c r="U118" s="4"/>
      <c r="V118" s="4"/>
      <c r="W118" s="4"/>
      <c r="X118" s="4"/>
      <c r="Y118" s="4"/>
      <c r="Z118" s="6"/>
      <c r="AA118" s="6"/>
      <c r="AB118" s="6"/>
      <c r="AC118" s="6"/>
      <c r="AD118" s="6"/>
      <c r="AE118" s="6"/>
      <c r="AF118" s="6"/>
      <c r="AG118" s="6"/>
    </row>
    <row r="119">
      <c r="A119" s="5"/>
      <c r="B119" s="838"/>
      <c r="C119" s="838"/>
      <c r="D119" s="456"/>
      <c r="E119" s="840"/>
      <c r="F119" s="414"/>
      <c r="G119" s="841"/>
      <c r="H119" s="349"/>
      <c r="I119" s="350"/>
      <c r="J119" s="350"/>
      <c r="K119" s="350"/>
      <c r="L119" s="349"/>
      <c r="M119" s="349"/>
      <c r="N119" s="334"/>
      <c r="O119" s="334"/>
      <c r="P119" s="335"/>
      <c r="Q119" s="335"/>
      <c r="R119" s="335"/>
      <c r="S119" s="335"/>
      <c r="T119" s="4"/>
      <c r="U119" s="4"/>
      <c r="V119" s="4"/>
      <c r="W119" s="4"/>
      <c r="X119" s="4"/>
      <c r="Y119" s="4"/>
      <c r="Z119" s="6"/>
      <c r="AA119" s="6"/>
      <c r="AB119" s="6"/>
      <c r="AC119" s="6"/>
      <c r="AD119" s="6"/>
      <c r="AE119" s="6"/>
      <c r="AF119" s="6"/>
      <c r="AG119" s="6"/>
    </row>
    <row r="120">
      <c r="A120" s="4"/>
      <c r="B120" s="838"/>
      <c r="C120" s="838"/>
      <c r="D120" s="456"/>
      <c r="E120" s="840"/>
      <c r="F120" s="414"/>
      <c r="G120" s="841"/>
      <c r="H120" s="349"/>
      <c r="I120" s="350"/>
      <c r="J120" s="350"/>
      <c r="K120" s="350"/>
      <c r="L120" s="349"/>
      <c r="M120" s="349"/>
      <c r="N120" s="334"/>
      <c r="O120" s="334"/>
      <c r="P120" s="335"/>
      <c r="Q120" s="335"/>
      <c r="R120" s="335"/>
      <c r="S120" s="335"/>
      <c r="T120" s="4"/>
      <c r="U120" s="4"/>
      <c r="V120" s="4"/>
      <c r="W120" s="4"/>
      <c r="X120" s="4"/>
      <c r="Y120" s="4"/>
      <c r="Z120" s="6"/>
      <c r="AA120" s="6"/>
      <c r="AB120" s="6"/>
      <c r="AC120" s="6"/>
      <c r="AD120" s="6"/>
      <c r="AE120" s="6"/>
      <c r="AF120" s="6"/>
      <c r="AG120" s="6"/>
    </row>
    <row r="121">
      <c r="A121" s="4"/>
      <c r="B121" s="838"/>
      <c r="C121" s="838"/>
      <c r="D121" s="456"/>
      <c r="E121" s="840"/>
      <c r="F121" s="414"/>
      <c r="G121" s="414"/>
      <c r="H121" s="349"/>
      <c r="I121" s="350"/>
      <c r="J121" s="350"/>
      <c r="K121" s="350"/>
      <c r="L121" s="349"/>
      <c r="M121" s="349"/>
      <c r="N121" s="334"/>
      <c r="O121" s="334"/>
      <c r="P121" s="335"/>
      <c r="Q121" s="335"/>
      <c r="R121" s="335"/>
      <c r="S121" s="335"/>
      <c r="T121" s="4"/>
      <c r="U121" s="4"/>
      <c r="V121" s="4"/>
      <c r="W121" s="4"/>
      <c r="X121" s="4"/>
      <c r="Y121" s="4"/>
      <c r="Z121" s="6"/>
      <c r="AA121" s="6"/>
      <c r="AB121" s="6"/>
      <c r="AC121" s="6"/>
      <c r="AD121" s="6"/>
      <c r="AE121" s="6"/>
      <c r="AF121" s="6"/>
      <c r="AG121" s="6"/>
    </row>
    <row r="122">
      <c r="A122" s="4"/>
      <c r="B122" s="456"/>
      <c r="C122" s="456"/>
      <c r="D122" s="456"/>
      <c r="E122" s="840"/>
      <c r="F122" s="414"/>
      <c r="G122" s="414"/>
      <c r="H122" s="349"/>
      <c r="I122" s="350"/>
      <c r="J122" s="350"/>
      <c r="K122" s="350"/>
      <c r="L122" s="349"/>
      <c r="M122" s="349"/>
      <c r="N122" s="334"/>
      <c r="O122" s="334"/>
      <c r="P122" s="335"/>
      <c r="Q122" s="335"/>
      <c r="R122" s="335"/>
      <c r="S122" s="335"/>
      <c r="T122" s="4"/>
      <c r="U122" s="4"/>
      <c r="V122" s="4"/>
      <c r="W122" s="4"/>
      <c r="X122" s="4"/>
      <c r="Y122" s="4"/>
      <c r="Z122" s="6"/>
      <c r="AA122" s="6"/>
      <c r="AB122" s="6"/>
      <c r="AC122" s="6"/>
      <c r="AD122" s="6"/>
      <c r="AE122" s="6"/>
      <c r="AF122" s="6"/>
      <c r="AG122" s="6"/>
    </row>
    <row r="123">
      <c r="A123" s="4"/>
      <c r="B123" s="456"/>
      <c r="C123" s="456"/>
      <c r="D123" s="456"/>
      <c r="E123" s="840"/>
      <c r="F123" s="414"/>
      <c r="G123" s="414"/>
      <c r="H123" s="349"/>
      <c r="I123" s="350"/>
      <c r="J123" s="350"/>
      <c r="K123" s="350"/>
      <c r="L123" s="349"/>
      <c r="M123" s="349"/>
      <c r="N123" s="334"/>
      <c r="O123" s="334"/>
      <c r="P123" s="335"/>
      <c r="Q123" s="335"/>
      <c r="R123" s="335"/>
      <c r="S123" s="335"/>
      <c r="T123" s="4"/>
      <c r="U123" s="4"/>
      <c r="V123" s="4"/>
      <c r="W123" s="4"/>
      <c r="X123" s="4"/>
      <c r="Y123" s="4"/>
      <c r="Z123" s="6"/>
      <c r="AA123" s="6"/>
      <c r="AB123" s="6"/>
      <c r="AC123" s="6"/>
      <c r="AD123" s="6"/>
      <c r="AE123" s="6"/>
      <c r="AF123" s="6"/>
      <c r="AG123" s="6"/>
    </row>
    <row r="124">
      <c r="A124" s="4"/>
      <c r="B124" s="456"/>
      <c r="C124" s="456"/>
      <c r="D124" s="456"/>
      <c r="E124" s="840"/>
      <c r="F124" s="414"/>
      <c r="G124" s="414"/>
      <c r="H124" s="349"/>
      <c r="I124" s="350"/>
      <c r="J124" s="350"/>
      <c r="K124" s="350"/>
      <c r="L124" s="349"/>
      <c r="M124" s="349"/>
      <c r="N124" s="334"/>
      <c r="O124" s="334"/>
      <c r="P124" s="335"/>
      <c r="Q124" s="335"/>
      <c r="R124" s="335"/>
      <c r="S124" s="335"/>
      <c r="T124" s="4"/>
      <c r="U124" s="4"/>
      <c r="V124" s="4"/>
      <c r="W124" s="4"/>
      <c r="X124" s="4"/>
      <c r="Y124" s="4"/>
      <c r="Z124" s="6"/>
      <c r="AA124" s="6"/>
      <c r="AB124" s="6"/>
      <c r="AC124" s="6"/>
      <c r="AD124" s="6"/>
      <c r="AE124" s="6"/>
      <c r="AF124" s="6"/>
      <c r="AG124" s="6"/>
    </row>
    <row r="125">
      <c r="A125" s="4"/>
      <c r="B125" s="341"/>
      <c r="C125" s="341"/>
      <c r="D125" s="341"/>
      <c r="E125" s="842"/>
      <c r="F125" s="414"/>
      <c r="G125" s="414"/>
      <c r="H125" s="341"/>
      <c r="I125" s="359"/>
      <c r="J125" s="359"/>
      <c r="K125" s="359"/>
      <c r="L125" s="341"/>
      <c r="M125" s="360"/>
      <c r="N125" s="361"/>
      <c r="O125" s="361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6"/>
      <c r="AA125" s="6"/>
      <c r="AB125" s="6"/>
      <c r="AC125" s="6"/>
      <c r="AD125" s="6"/>
      <c r="AE125" s="6"/>
      <c r="AF125" s="6"/>
      <c r="AG125" s="6"/>
    </row>
    <row r="126">
      <c r="A126" s="4"/>
      <c r="B126" s="367"/>
      <c r="C126" s="367"/>
      <c r="D126" s="367"/>
      <c r="E126" s="843"/>
      <c r="F126" s="434"/>
      <c r="G126" s="434"/>
      <c r="H126" s="367"/>
      <c r="I126" s="368"/>
      <c r="J126" s="368"/>
      <c r="K126" s="368"/>
      <c r="L126" s="367"/>
      <c r="M126" s="367"/>
      <c r="N126" s="5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6"/>
      <c r="AA126" s="6"/>
      <c r="AB126" s="6"/>
      <c r="AC126" s="6"/>
      <c r="AD126" s="6"/>
      <c r="AE126" s="6"/>
      <c r="AF126" s="6"/>
      <c r="AG126" s="6"/>
    </row>
    <row r="127">
      <c r="A127" s="4"/>
      <c r="B127" s="369" t="s">
        <v>69</v>
      </c>
      <c r="C127" s="370"/>
      <c r="D127" s="370"/>
      <c r="E127" s="844"/>
      <c r="F127" s="371"/>
      <c r="G127" s="371"/>
      <c r="H127" s="314"/>
      <c r="I127" s="314"/>
      <c r="J127" s="314"/>
      <c r="K127" s="314"/>
      <c r="L127" s="314"/>
      <c r="M127" s="372">
        <f>SUM(M115:M126)</f>
        <v>0</v>
      </c>
      <c r="N127" s="335"/>
      <c r="O127" s="335"/>
      <c r="P127" s="335"/>
      <c r="Q127" s="335"/>
      <c r="R127" s="335"/>
      <c r="S127" s="335"/>
      <c r="T127" s="4"/>
      <c r="U127" s="4"/>
      <c r="V127" s="4"/>
      <c r="W127" s="4"/>
      <c r="X127" s="4"/>
      <c r="Y127" s="4"/>
      <c r="Z127" s="6"/>
      <c r="AA127" s="6"/>
      <c r="AB127" s="6"/>
      <c r="AC127" s="6"/>
      <c r="AD127" s="6"/>
      <c r="AE127" s="6"/>
      <c r="AF127" s="6"/>
      <c r="AG127" s="6"/>
    </row>
    <row r="128">
      <c r="A128" s="4"/>
      <c r="B128" s="4"/>
      <c r="C128" s="4"/>
      <c r="D128" s="4"/>
      <c r="E128" s="740"/>
      <c r="F128" s="4"/>
      <c r="G128" s="4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4"/>
      <c r="U128" s="4"/>
      <c r="V128" s="4"/>
      <c r="W128" s="4"/>
      <c r="X128" s="4"/>
      <c r="Y128" s="4"/>
      <c r="Z128" s="6"/>
      <c r="AA128" s="6"/>
      <c r="AB128" s="6"/>
      <c r="AC128" s="6"/>
      <c r="AD128" s="6"/>
      <c r="AE128" s="6"/>
      <c r="AF128" s="6"/>
      <c r="AG128" s="6"/>
    </row>
    <row r="129">
      <c r="A129" s="4"/>
      <c r="B129" s="4"/>
      <c r="C129" s="4"/>
      <c r="D129" s="4"/>
      <c r="E129" s="74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6"/>
      <c r="AA129" s="6"/>
      <c r="AB129" s="6"/>
      <c r="AC129" s="6"/>
      <c r="AD129" s="6"/>
      <c r="AE129" s="6"/>
      <c r="AF129" s="6"/>
      <c r="AG129" s="6"/>
    </row>
    <row r="130">
      <c r="A130" s="845">
        <v>7.0</v>
      </c>
      <c r="B130" s="375" t="s">
        <v>8</v>
      </c>
      <c r="C130" s="376"/>
      <c r="D130" s="376"/>
      <c r="E130" s="376"/>
      <c r="F130" s="376"/>
      <c r="G130" s="376"/>
      <c r="H130" s="376"/>
      <c r="I130" s="376"/>
      <c r="J130" s="376"/>
      <c r="K130" s="376"/>
      <c r="L130" s="377"/>
      <c r="M130" s="321"/>
      <c r="N130" s="5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6"/>
      <c r="AA130" s="6"/>
      <c r="AB130" s="6"/>
      <c r="AC130" s="6"/>
      <c r="AD130" s="6"/>
      <c r="AE130" s="6"/>
      <c r="AF130" s="6"/>
      <c r="AG130" s="6"/>
    </row>
    <row r="131">
      <c r="A131" s="4"/>
      <c r="B131" s="225"/>
      <c r="C131" s="546" t="s">
        <v>152</v>
      </c>
      <c r="D131" s="225"/>
      <c r="E131" s="846" t="s">
        <v>153</v>
      </c>
      <c r="F131" s="233" t="s">
        <v>154</v>
      </c>
      <c r="G131" s="523" t="s">
        <v>155</v>
      </c>
      <c r="H131" s="847" t="s">
        <v>502</v>
      </c>
      <c r="I131" s="225"/>
      <c r="J131" s="225"/>
      <c r="K131" s="225"/>
      <c r="L131" s="848" t="s">
        <v>135</v>
      </c>
      <c r="M131" s="848" t="s">
        <v>157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6"/>
      <c r="AA131" s="6"/>
      <c r="AB131" s="6"/>
      <c r="AC131" s="6"/>
      <c r="AD131" s="6"/>
      <c r="AE131" s="6"/>
      <c r="AF131" s="6"/>
      <c r="AG131" s="6"/>
    </row>
    <row r="132">
      <c r="A132" s="4"/>
      <c r="B132" s="849" t="s">
        <v>503</v>
      </c>
      <c r="C132" s="382">
        <v>43000.0</v>
      </c>
      <c r="D132" s="383"/>
      <c r="E132" s="850" t="s">
        <v>504</v>
      </c>
      <c r="F132" s="386">
        <v>3440.0</v>
      </c>
      <c r="G132" s="387" t="s">
        <v>148</v>
      </c>
      <c r="H132" s="851">
        <v>46440.0</v>
      </c>
      <c r="I132" s="388"/>
      <c r="J132" s="388"/>
      <c r="K132" s="388"/>
      <c r="L132" s="103" t="s">
        <v>37</v>
      </c>
      <c r="M132" s="389"/>
      <c r="N132" s="390"/>
      <c r="O132" s="390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6"/>
      <c r="AA132" s="6"/>
      <c r="AB132" s="6"/>
      <c r="AC132" s="6"/>
      <c r="AD132" s="6"/>
      <c r="AE132" s="6"/>
      <c r="AF132" s="6"/>
      <c r="AG132" s="6"/>
    </row>
    <row r="133">
      <c r="A133" s="4"/>
      <c r="B133" s="849" t="s">
        <v>505</v>
      </c>
      <c r="C133" s="382">
        <v>42000.0</v>
      </c>
      <c r="D133" s="383"/>
      <c r="E133" s="850" t="s">
        <v>504</v>
      </c>
      <c r="F133" s="386">
        <v>3360.0</v>
      </c>
      <c r="G133" s="387" t="s">
        <v>148</v>
      </c>
      <c r="H133" s="851">
        <v>45360.0</v>
      </c>
      <c r="I133" s="388"/>
      <c r="J133" s="388"/>
      <c r="K133" s="388"/>
      <c r="L133" s="103" t="s">
        <v>37</v>
      </c>
      <c r="M133" s="389"/>
      <c r="N133" s="390"/>
      <c r="O133" s="390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6"/>
      <c r="AA133" s="6"/>
      <c r="AB133" s="6"/>
      <c r="AC133" s="6"/>
      <c r="AD133" s="6"/>
      <c r="AE133" s="6"/>
      <c r="AF133" s="6"/>
      <c r="AG133" s="6"/>
    </row>
    <row r="134">
      <c r="A134" s="4"/>
      <c r="B134" s="849" t="s">
        <v>506</v>
      </c>
      <c r="C134" s="382">
        <v>65000.0</v>
      </c>
      <c r="D134" s="383"/>
      <c r="E134" s="850" t="s">
        <v>504</v>
      </c>
      <c r="F134" s="386">
        <v>5200.0</v>
      </c>
      <c r="G134" s="387" t="s">
        <v>148</v>
      </c>
      <c r="H134" s="851">
        <v>70200.0</v>
      </c>
      <c r="I134" s="388"/>
      <c r="J134" s="388"/>
      <c r="K134" s="388"/>
      <c r="L134" s="103" t="s">
        <v>37</v>
      </c>
      <c r="M134" s="389"/>
      <c r="N134" s="390"/>
      <c r="O134" s="390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6"/>
      <c r="AA134" s="6"/>
      <c r="AB134" s="6"/>
      <c r="AC134" s="6"/>
      <c r="AD134" s="6"/>
      <c r="AE134" s="6"/>
      <c r="AF134" s="6"/>
      <c r="AG134" s="6"/>
    </row>
    <row r="135">
      <c r="A135" s="4"/>
      <c r="B135" s="849" t="s">
        <v>507</v>
      </c>
      <c r="C135" s="382">
        <v>48000.0</v>
      </c>
      <c r="D135" s="383"/>
      <c r="E135" s="850" t="s">
        <v>504</v>
      </c>
      <c r="F135" s="386">
        <v>3840.0</v>
      </c>
      <c r="G135" s="387" t="s">
        <v>148</v>
      </c>
      <c r="H135" s="851">
        <v>51840.0</v>
      </c>
      <c r="I135" s="388"/>
      <c r="J135" s="388"/>
      <c r="K135" s="388"/>
      <c r="L135" s="103" t="s">
        <v>37</v>
      </c>
      <c r="M135" s="389"/>
      <c r="N135" s="390"/>
      <c r="O135" s="390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6"/>
      <c r="AA135" s="6"/>
      <c r="AB135" s="6"/>
      <c r="AC135" s="6"/>
      <c r="AD135" s="6"/>
      <c r="AE135" s="6"/>
      <c r="AF135" s="6"/>
      <c r="AG135" s="6"/>
    </row>
    <row r="136">
      <c r="A136" s="4"/>
      <c r="B136" s="404" t="s">
        <v>508</v>
      </c>
      <c r="C136" s="392">
        <v>170000.0</v>
      </c>
      <c r="D136" s="393"/>
      <c r="E136" s="852" t="s">
        <v>504</v>
      </c>
      <c r="F136" s="396">
        <v>13600.0</v>
      </c>
      <c r="G136" s="397" t="s">
        <v>148</v>
      </c>
      <c r="H136" s="853">
        <v>183600.0</v>
      </c>
      <c r="I136" s="400"/>
      <c r="J136" s="400"/>
      <c r="K136" s="400"/>
      <c r="L136" s="103" t="s">
        <v>37</v>
      </c>
      <c r="M136" s="401"/>
      <c r="N136" s="390"/>
      <c r="O136" s="390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6"/>
      <c r="AA136" s="6"/>
      <c r="AB136" s="6"/>
      <c r="AC136" s="6"/>
      <c r="AD136" s="6"/>
      <c r="AE136" s="6"/>
      <c r="AF136" s="6"/>
      <c r="AG136" s="6"/>
    </row>
    <row r="137">
      <c r="A137" s="4"/>
      <c r="B137" s="854" t="s">
        <v>509</v>
      </c>
      <c r="C137" s="855">
        <v>120000.0</v>
      </c>
      <c r="D137" s="414"/>
      <c r="E137" s="856" t="s">
        <v>504</v>
      </c>
      <c r="F137" s="857">
        <v>9600.0</v>
      </c>
      <c r="G137" s="397" t="s">
        <v>510</v>
      </c>
      <c r="H137" s="853">
        <v>183600.0</v>
      </c>
      <c r="I137" s="409"/>
      <c r="J137" s="409"/>
      <c r="K137" s="409"/>
      <c r="L137" s="103" t="s">
        <v>37</v>
      </c>
      <c r="M137" s="411"/>
      <c r="N137" s="335"/>
      <c r="O137" s="335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6"/>
      <c r="AA137" s="6"/>
      <c r="AB137" s="6"/>
      <c r="AC137" s="6"/>
      <c r="AD137" s="6"/>
      <c r="AE137" s="6"/>
      <c r="AF137" s="6"/>
      <c r="AG137" s="6"/>
    </row>
    <row r="138">
      <c r="A138" s="4"/>
      <c r="B138" s="412" t="s">
        <v>511</v>
      </c>
      <c r="C138" s="413">
        <v>120000.0</v>
      </c>
      <c r="D138" s="414"/>
      <c r="E138" s="858" t="s">
        <v>504</v>
      </c>
      <c r="F138" s="422">
        <v>9600.0</v>
      </c>
      <c r="G138" s="397" t="s">
        <v>148</v>
      </c>
      <c r="H138" s="853">
        <v>183600.0</v>
      </c>
      <c r="I138" s="409"/>
      <c r="J138" s="409"/>
      <c r="K138" s="409"/>
      <c r="L138" s="410" t="s">
        <v>195</v>
      </c>
      <c r="M138" s="411"/>
      <c r="N138" s="335"/>
      <c r="O138" s="335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6"/>
      <c r="AA138" s="6"/>
      <c r="AB138" s="6"/>
      <c r="AC138" s="6"/>
      <c r="AD138" s="6"/>
      <c r="AE138" s="6"/>
      <c r="AF138" s="6"/>
      <c r="AG138" s="6"/>
    </row>
    <row r="139">
      <c r="A139" s="4"/>
      <c r="B139" s="412" t="s">
        <v>512</v>
      </c>
      <c r="C139" s="413">
        <v>72900.0</v>
      </c>
      <c r="D139" s="414"/>
      <c r="E139" s="858" t="s">
        <v>513</v>
      </c>
      <c r="F139" s="422">
        <v>5832.0</v>
      </c>
      <c r="G139" s="397" t="s">
        <v>148</v>
      </c>
      <c r="H139" s="859">
        <v>78732.0</v>
      </c>
      <c r="I139" s="409"/>
      <c r="J139" s="409"/>
      <c r="K139" s="409"/>
      <c r="L139" s="410" t="s">
        <v>39</v>
      </c>
      <c r="M139" s="411"/>
      <c r="N139" s="335"/>
      <c r="O139" s="335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6"/>
      <c r="AA139" s="6"/>
      <c r="AB139" s="6"/>
      <c r="AC139" s="6"/>
      <c r="AD139" s="6"/>
      <c r="AE139" s="6"/>
      <c r="AF139" s="6"/>
      <c r="AG139" s="6"/>
    </row>
    <row r="140">
      <c r="A140" s="4"/>
      <c r="B140" s="412" t="s">
        <v>514</v>
      </c>
      <c r="C140" s="403">
        <v>37260.0</v>
      </c>
      <c r="D140" s="359"/>
      <c r="E140" s="858" t="s">
        <v>515</v>
      </c>
      <c r="F140" s="422">
        <v>2980.8</v>
      </c>
      <c r="G140" s="860" t="s">
        <v>516</v>
      </c>
      <c r="H140" s="861">
        <v>40240.8</v>
      </c>
      <c r="I140" s="416"/>
      <c r="J140" s="416"/>
      <c r="K140" s="416"/>
      <c r="L140" s="103" t="s">
        <v>39</v>
      </c>
      <c r="M140" s="418"/>
      <c r="N140" s="335"/>
      <c r="O140" s="335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6"/>
      <c r="AA140" s="6"/>
      <c r="AB140" s="6"/>
      <c r="AC140" s="6"/>
      <c r="AD140" s="6"/>
      <c r="AE140" s="6"/>
      <c r="AF140" s="6"/>
      <c r="AG140" s="6"/>
    </row>
    <row r="141">
      <c r="A141" s="4"/>
      <c r="B141" s="412"/>
      <c r="C141" s="403"/>
      <c r="D141" s="261"/>
      <c r="E141" s="858"/>
      <c r="F141" s="422"/>
      <c r="G141" s="862"/>
      <c r="H141" s="341"/>
      <c r="I141" s="416"/>
      <c r="J141" s="416"/>
      <c r="K141" s="416"/>
      <c r="L141" s="460"/>
      <c r="M141" s="349"/>
      <c r="N141" s="334"/>
      <c r="O141" s="33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6"/>
      <c r="AA141" s="6"/>
      <c r="AB141" s="6"/>
      <c r="AC141" s="6"/>
      <c r="AD141" s="6"/>
      <c r="AE141" s="6"/>
      <c r="AF141" s="6"/>
      <c r="AG141" s="6"/>
    </row>
    <row r="142">
      <c r="A142" s="4"/>
      <c r="B142" s="412"/>
      <c r="C142" s="419"/>
      <c r="D142" s="368"/>
      <c r="E142" s="858"/>
      <c r="F142" s="422"/>
      <c r="G142" s="420"/>
      <c r="H142" s="341"/>
      <c r="I142" s="416"/>
      <c r="J142" s="416"/>
      <c r="K142" s="416"/>
      <c r="L142" s="460"/>
      <c r="M142" s="418"/>
      <c r="N142" s="335"/>
      <c r="O142" s="335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6"/>
      <c r="AA142" s="6"/>
      <c r="AB142" s="6"/>
      <c r="AC142" s="6"/>
      <c r="AD142" s="6"/>
      <c r="AE142" s="6"/>
      <c r="AF142" s="6"/>
      <c r="AG142" s="6"/>
    </row>
    <row r="143">
      <c r="A143" s="4"/>
      <c r="B143" s="838"/>
      <c r="C143" s="429"/>
      <c r="D143" s="421"/>
      <c r="E143" s="863"/>
      <c r="F143" s="406"/>
      <c r="G143" s="421"/>
      <c r="H143" s="341"/>
      <c r="I143" s="416"/>
      <c r="J143" s="416"/>
      <c r="K143" s="416"/>
      <c r="L143" s="416"/>
      <c r="M143" s="418"/>
      <c r="N143" s="335"/>
      <c r="O143" s="335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6"/>
      <c r="AA143" s="6"/>
      <c r="AB143" s="6"/>
      <c r="AC143" s="6"/>
      <c r="AD143" s="6"/>
      <c r="AE143" s="6"/>
      <c r="AF143" s="6"/>
      <c r="AG143" s="6"/>
    </row>
    <row r="144">
      <c r="A144" s="4"/>
      <c r="B144" s="838"/>
      <c r="C144" s="429"/>
      <c r="D144" s="342"/>
      <c r="E144" s="863"/>
      <c r="F144" s="406"/>
      <c r="G144" s="421"/>
      <c r="H144" s="341"/>
      <c r="I144" s="416"/>
      <c r="J144" s="416"/>
      <c r="K144" s="416"/>
      <c r="L144" s="430"/>
      <c r="M144" s="424"/>
      <c r="N144" s="390"/>
      <c r="O144" s="390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6"/>
      <c r="AA144" s="6"/>
      <c r="AB144" s="6"/>
      <c r="AC144" s="6"/>
      <c r="AD144" s="6"/>
      <c r="AE144" s="6"/>
      <c r="AF144" s="6"/>
      <c r="AG144" s="6"/>
    </row>
    <row r="145">
      <c r="A145" s="425"/>
      <c r="B145" s="862"/>
      <c r="C145" s="429"/>
      <c r="D145" s="342"/>
      <c r="E145" s="863"/>
      <c r="F145" s="406"/>
      <c r="G145" s="421"/>
      <c r="H145" s="341"/>
      <c r="I145" s="416"/>
      <c r="J145" s="416"/>
      <c r="K145" s="416"/>
      <c r="L145" s="430"/>
      <c r="M145" s="427"/>
      <c r="N145" s="390"/>
      <c r="O145" s="390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6"/>
      <c r="AA145" s="6"/>
      <c r="AB145" s="6"/>
      <c r="AC145" s="6"/>
      <c r="AD145" s="6"/>
      <c r="AE145" s="6"/>
      <c r="AF145" s="6"/>
      <c r="AG145" s="6"/>
    </row>
    <row r="146">
      <c r="A146" s="425"/>
      <c r="B146" s="862"/>
      <c r="C146" s="429"/>
      <c r="D146" s="342"/>
      <c r="E146" s="863"/>
      <c r="F146" s="406"/>
      <c r="G146" s="421"/>
      <c r="H146" s="341"/>
      <c r="I146" s="416"/>
      <c r="J146" s="416"/>
      <c r="K146" s="416"/>
      <c r="L146" s="430"/>
      <c r="M146" s="424"/>
      <c r="N146" s="390"/>
      <c r="O146" s="390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6"/>
      <c r="AA146" s="6"/>
      <c r="AB146" s="6"/>
      <c r="AC146" s="6"/>
      <c r="AD146" s="6"/>
      <c r="AE146" s="6"/>
      <c r="AF146" s="6"/>
      <c r="AG146" s="6"/>
    </row>
    <row r="147">
      <c r="A147" s="425"/>
      <c r="B147" s="421"/>
      <c r="C147" s="429"/>
      <c r="D147" s="342"/>
      <c r="E147" s="863"/>
      <c r="F147" s="406"/>
      <c r="G147" s="421"/>
      <c r="H147" s="341"/>
      <c r="I147" s="416"/>
      <c r="J147" s="416"/>
      <c r="K147" s="416"/>
      <c r="L147" s="430"/>
      <c r="M147" s="424"/>
      <c r="N147" s="390"/>
      <c r="O147" s="390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6"/>
      <c r="AA147" s="6"/>
      <c r="AB147" s="6"/>
      <c r="AC147" s="6"/>
      <c r="AD147" s="6"/>
      <c r="AE147" s="6"/>
      <c r="AF147" s="6"/>
      <c r="AG147" s="6"/>
    </row>
    <row r="148">
      <c r="A148" s="4"/>
      <c r="B148" s="274"/>
      <c r="C148" s="429"/>
      <c r="D148" s="342"/>
      <c r="E148" s="863"/>
      <c r="F148" s="406"/>
      <c r="G148" s="421"/>
      <c r="H148" s="341"/>
      <c r="I148" s="416"/>
      <c r="J148" s="416"/>
      <c r="K148" s="416"/>
      <c r="L148" s="430"/>
      <c r="M148" s="424"/>
      <c r="N148" s="390"/>
      <c r="O148" s="390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6"/>
      <c r="AA148" s="6"/>
      <c r="AB148" s="6"/>
      <c r="AC148" s="6"/>
      <c r="AD148" s="6"/>
      <c r="AE148" s="6"/>
      <c r="AF148" s="6"/>
      <c r="AG148" s="6"/>
    </row>
    <row r="149">
      <c r="A149" s="4"/>
      <c r="B149" s="274"/>
      <c r="C149" s="429"/>
      <c r="D149" s="342"/>
      <c r="E149" s="863"/>
      <c r="F149" s="406"/>
      <c r="G149" s="421"/>
      <c r="H149" s="341"/>
      <c r="I149" s="341"/>
      <c r="J149" s="341"/>
      <c r="K149" s="341"/>
      <c r="L149" s="341"/>
      <c r="M149" s="424"/>
      <c r="N149" s="390"/>
      <c r="O149" s="390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6"/>
      <c r="AA149" s="6"/>
      <c r="AB149" s="6"/>
      <c r="AC149" s="6"/>
      <c r="AD149" s="6"/>
      <c r="AE149" s="6"/>
      <c r="AF149" s="6"/>
      <c r="AG149" s="6"/>
    </row>
    <row r="150">
      <c r="A150" s="4"/>
      <c r="B150" s="431"/>
      <c r="C150" s="432"/>
      <c r="D150" s="5"/>
      <c r="E150" s="864"/>
      <c r="F150" s="367"/>
      <c r="G150" s="435"/>
      <c r="H150" s="367"/>
      <c r="I150" s="367"/>
      <c r="J150" s="367"/>
      <c r="K150" s="367"/>
      <c r="L150" s="367"/>
      <c r="M150" s="437"/>
      <c r="N150" s="390"/>
      <c r="O150" s="390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6"/>
      <c r="AA150" s="6"/>
      <c r="AB150" s="6"/>
      <c r="AC150" s="6"/>
      <c r="AD150" s="6"/>
      <c r="AE150" s="6"/>
      <c r="AF150" s="6"/>
      <c r="AG150" s="6"/>
    </row>
    <row r="151">
      <c r="A151" s="4"/>
      <c r="B151" s="148" t="s">
        <v>69</v>
      </c>
      <c r="C151" s="438">
        <f t="shared" ref="C151:I151" si="23">SUM(C136:C150)</f>
        <v>520160</v>
      </c>
      <c r="D151" s="438">
        <f t="shared" si="23"/>
        <v>0</v>
      </c>
      <c r="E151" s="865">
        <f t="shared" si="23"/>
        <v>0</v>
      </c>
      <c r="F151" s="438">
        <f t="shared" si="23"/>
        <v>41612.8</v>
      </c>
      <c r="G151" s="438">
        <f t="shared" si="23"/>
        <v>0</v>
      </c>
      <c r="H151" s="438">
        <f t="shared" si="23"/>
        <v>669772.8</v>
      </c>
      <c r="I151" s="438">
        <f t="shared" si="23"/>
        <v>0</v>
      </c>
      <c r="J151" s="438"/>
      <c r="K151" s="438">
        <f t="shared" ref="K151:M151" si="24">SUM(K136:K150)</f>
        <v>0</v>
      </c>
      <c r="L151" s="438">
        <f t="shared" si="24"/>
        <v>0</v>
      </c>
      <c r="M151" s="438">
        <f t="shared" si="24"/>
        <v>0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6"/>
      <c r="AA151" s="6"/>
      <c r="AB151" s="6"/>
      <c r="AC151" s="6"/>
      <c r="AD151" s="6"/>
      <c r="AE151" s="6"/>
      <c r="AF151" s="6"/>
      <c r="AG151" s="6"/>
    </row>
    <row r="152">
      <c r="A152" s="4"/>
      <c r="B152" s="4"/>
      <c r="C152" s="4"/>
      <c r="D152" s="4"/>
      <c r="E152" s="74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6"/>
      <c r="AA152" s="6"/>
      <c r="AB152" s="6"/>
      <c r="AC152" s="6"/>
      <c r="AD152" s="6"/>
      <c r="AE152" s="6"/>
      <c r="AF152" s="6"/>
      <c r="AG152" s="6"/>
    </row>
    <row r="153">
      <c r="A153" s="4"/>
      <c r="B153" s="4"/>
      <c r="C153" s="4"/>
      <c r="D153" s="4"/>
      <c r="E153" s="74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6"/>
      <c r="AA153" s="6"/>
      <c r="AB153" s="6"/>
      <c r="AC153" s="6"/>
      <c r="AD153" s="6"/>
      <c r="AE153" s="6"/>
      <c r="AF153" s="6"/>
      <c r="AG153" s="6"/>
    </row>
    <row r="154">
      <c r="A154" s="866">
        <v>8.0</v>
      </c>
      <c r="B154" s="443" t="s">
        <v>181</v>
      </c>
      <c r="C154" s="376"/>
      <c r="D154" s="376"/>
      <c r="E154" s="376"/>
      <c r="F154" s="376"/>
      <c r="G154" s="376"/>
      <c r="H154" s="376"/>
      <c r="I154" s="376"/>
      <c r="J154" s="376"/>
      <c r="K154" s="376"/>
      <c r="L154" s="377"/>
      <c r="M154" s="321"/>
      <c r="N154" s="5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6"/>
      <c r="AA154" s="6"/>
      <c r="AB154" s="6"/>
      <c r="AC154" s="6"/>
      <c r="AD154" s="6"/>
      <c r="AE154" s="6"/>
      <c r="AF154" s="6"/>
      <c r="AG154" s="6"/>
    </row>
    <row r="155">
      <c r="A155" s="4"/>
      <c r="B155" s="233" t="s">
        <v>182</v>
      </c>
      <c r="C155" s="867" t="s">
        <v>131</v>
      </c>
      <c r="D155" s="102"/>
      <c r="E155" s="868" t="s">
        <v>517</v>
      </c>
      <c r="F155" s="102"/>
      <c r="G155" s="560" t="s">
        <v>518</v>
      </c>
      <c r="H155" s="89"/>
      <c r="I155" s="89"/>
      <c r="J155" s="89"/>
      <c r="K155" s="89"/>
      <c r="L155" s="869" t="s">
        <v>135</v>
      </c>
      <c r="M155" s="870" t="s">
        <v>157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6"/>
      <c r="AA155" s="6"/>
      <c r="AB155" s="6"/>
      <c r="AC155" s="6"/>
      <c r="AD155" s="6"/>
      <c r="AE155" s="6"/>
      <c r="AF155" s="6"/>
      <c r="AG155" s="6"/>
    </row>
    <row r="156">
      <c r="A156" s="5"/>
      <c r="B156" s="391" t="s">
        <v>519</v>
      </c>
      <c r="C156" s="871" t="s">
        <v>138</v>
      </c>
      <c r="D156" s="872"/>
      <c r="E156" s="873">
        <v>64000.0</v>
      </c>
      <c r="F156" s="391"/>
      <c r="G156" s="874">
        <f t="shared" ref="G156:G165" si="25">E156+O156</f>
        <v>69120</v>
      </c>
      <c r="H156" s="399"/>
      <c r="I156" s="399"/>
      <c r="J156" s="399"/>
      <c r="K156" s="399"/>
      <c r="L156" s="171" t="s">
        <v>37</v>
      </c>
      <c r="M156" s="875"/>
      <c r="N156" s="390"/>
      <c r="O156" s="390">
        <f t="shared" ref="O156:O165" si="26">E156*8/100</f>
        <v>5120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6"/>
      <c r="AA156" s="6"/>
      <c r="AB156" s="6"/>
      <c r="AC156" s="6"/>
      <c r="AD156" s="6"/>
      <c r="AE156" s="6"/>
      <c r="AF156" s="6"/>
      <c r="AG156" s="6"/>
    </row>
    <row r="157">
      <c r="A157" s="5"/>
      <c r="B157" s="876" t="s">
        <v>520</v>
      </c>
      <c r="C157" s="877" t="s">
        <v>521</v>
      </c>
      <c r="D157" s="839"/>
      <c r="E157" s="878">
        <v>64150.0</v>
      </c>
      <c r="F157" s="879"/>
      <c r="G157" s="874">
        <f t="shared" si="25"/>
        <v>69282</v>
      </c>
      <c r="H157" s="456"/>
      <c r="I157" s="456"/>
      <c r="J157" s="456"/>
      <c r="K157" s="456"/>
      <c r="L157" s="171" t="s">
        <v>37</v>
      </c>
      <c r="M157" s="880"/>
      <c r="N157" s="390"/>
      <c r="O157" s="390">
        <f t="shared" si="26"/>
        <v>5132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6"/>
      <c r="AA157" s="6"/>
      <c r="AB157" s="6"/>
      <c r="AC157" s="6"/>
      <c r="AD157" s="6"/>
      <c r="AE157" s="6"/>
      <c r="AF157" s="6"/>
      <c r="AG157" s="6"/>
    </row>
    <row r="158">
      <c r="A158" s="5"/>
      <c r="B158" s="459" t="s">
        <v>189</v>
      </c>
      <c r="C158" s="881" t="s">
        <v>521</v>
      </c>
      <c r="D158" s="836"/>
      <c r="E158" s="882">
        <v>32500.0</v>
      </c>
      <c r="F158" s="459"/>
      <c r="G158" s="874">
        <f t="shared" si="25"/>
        <v>35100</v>
      </c>
      <c r="H158" s="341"/>
      <c r="I158" s="341"/>
      <c r="J158" s="341"/>
      <c r="K158" s="341"/>
      <c r="L158" s="171" t="s">
        <v>37</v>
      </c>
      <c r="M158" s="497"/>
      <c r="N158" s="390"/>
      <c r="O158" s="390">
        <f t="shared" si="26"/>
        <v>2600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6"/>
      <c r="AA158" s="6"/>
      <c r="AB158" s="6"/>
      <c r="AC158" s="6"/>
      <c r="AD158" s="6"/>
      <c r="AE158" s="6"/>
      <c r="AF158" s="6"/>
      <c r="AG158" s="6"/>
    </row>
    <row r="159">
      <c r="A159" s="4"/>
      <c r="B159" s="459" t="s">
        <v>190</v>
      </c>
      <c r="C159" s="881" t="s">
        <v>521</v>
      </c>
      <c r="D159" s="836"/>
      <c r="E159" s="882">
        <v>120000.0</v>
      </c>
      <c r="F159" s="459"/>
      <c r="G159" s="874">
        <f t="shared" si="25"/>
        <v>129600</v>
      </c>
      <c r="H159" s="341"/>
      <c r="I159" s="341"/>
      <c r="J159" s="341"/>
      <c r="K159" s="341"/>
      <c r="L159" s="171" t="s">
        <v>37</v>
      </c>
      <c r="M159" s="497"/>
      <c r="N159" s="390"/>
      <c r="O159" s="390">
        <f t="shared" si="26"/>
        <v>9600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6"/>
      <c r="AA159" s="6"/>
      <c r="AB159" s="6"/>
      <c r="AC159" s="6"/>
      <c r="AD159" s="6"/>
      <c r="AE159" s="6"/>
      <c r="AF159" s="6"/>
      <c r="AG159" s="6"/>
    </row>
    <row r="160">
      <c r="A160" s="4"/>
      <c r="B160" s="459" t="s">
        <v>191</v>
      </c>
      <c r="C160" s="881" t="s">
        <v>521</v>
      </c>
      <c r="D160" s="836"/>
      <c r="E160" s="882">
        <v>170000.0</v>
      </c>
      <c r="F160" s="459"/>
      <c r="G160" s="874">
        <f t="shared" si="25"/>
        <v>183600</v>
      </c>
      <c r="H160" s="341"/>
      <c r="I160" s="341"/>
      <c r="J160" s="341"/>
      <c r="K160" s="341"/>
      <c r="L160" s="171" t="s">
        <v>37</v>
      </c>
      <c r="M160" s="883"/>
      <c r="N160" s="390"/>
      <c r="O160" s="390">
        <f t="shared" si="26"/>
        <v>13600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6"/>
      <c r="AA160" s="6"/>
      <c r="AB160" s="6"/>
      <c r="AC160" s="6"/>
      <c r="AD160" s="6"/>
      <c r="AE160" s="6"/>
      <c r="AF160" s="6"/>
      <c r="AG160" s="6"/>
    </row>
    <row r="161">
      <c r="A161" s="4"/>
      <c r="B161" s="248" t="s">
        <v>193</v>
      </c>
      <c r="C161" s="884" t="s">
        <v>34</v>
      </c>
      <c r="D161" s="885"/>
      <c r="E161" s="886">
        <v>48000.0</v>
      </c>
      <c r="F161" s="469"/>
      <c r="G161" s="874">
        <f t="shared" si="25"/>
        <v>51840</v>
      </c>
      <c r="H161" s="468"/>
      <c r="I161" s="5"/>
      <c r="J161" s="5"/>
      <c r="K161" s="471"/>
      <c r="L161" s="103" t="s">
        <v>37</v>
      </c>
      <c r="M161" s="887"/>
      <c r="N161" s="390"/>
      <c r="O161" s="390">
        <f t="shared" si="26"/>
        <v>3840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6"/>
      <c r="AA161" s="6"/>
      <c r="AB161" s="6"/>
      <c r="AC161" s="6"/>
      <c r="AD161" s="6"/>
      <c r="AE161" s="6"/>
      <c r="AF161" s="6"/>
      <c r="AG161" s="6"/>
    </row>
    <row r="162">
      <c r="A162" s="4"/>
      <c r="B162" s="248" t="s">
        <v>522</v>
      </c>
      <c r="C162" s="888" t="s">
        <v>521</v>
      </c>
      <c r="D162" s="889"/>
      <c r="E162" s="886">
        <v>101500.0</v>
      </c>
      <c r="F162" s="862"/>
      <c r="G162" s="874">
        <f t="shared" si="25"/>
        <v>109620</v>
      </c>
      <c r="H162" s="341"/>
      <c r="I162" s="341"/>
      <c r="J162" s="341"/>
      <c r="K162" s="341"/>
      <c r="L162" s="171" t="s">
        <v>37</v>
      </c>
      <c r="M162" s="497"/>
      <c r="N162" s="390"/>
      <c r="O162" s="390">
        <f t="shared" si="26"/>
        <v>8120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6"/>
      <c r="AA162" s="6"/>
      <c r="AB162" s="6"/>
      <c r="AC162" s="6"/>
      <c r="AD162" s="6"/>
      <c r="AE162" s="6"/>
      <c r="AF162" s="6"/>
      <c r="AG162" s="6"/>
    </row>
    <row r="163">
      <c r="A163" s="4"/>
      <c r="B163" s="890" t="s">
        <v>523</v>
      </c>
      <c r="C163" s="301"/>
      <c r="D163" s="889"/>
      <c r="E163" s="886">
        <v>106000.0</v>
      </c>
      <c r="F163" s="420"/>
      <c r="G163" s="874">
        <f t="shared" si="25"/>
        <v>114480</v>
      </c>
      <c r="H163" s="471"/>
      <c r="I163" s="471"/>
      <c r="J163" s="471"/>
      <c r="K163" s="471"/>
      <c r="L163" s="171" t="s">
        <v>37</v>
      </c>
      <c r="M163" s="891"/>
      <c r="N163" s="390"/>
      <c r="O163" s="390">
        <f t="shared" si="26"/>
        <v>8480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6"/>
      <c r="AA163" s="6"/>
      <c r="AB163" s="6"/>
      <c r="AC163" s="6"/>
      <c r="AD163" s="6"/>
      <c r="AE163" s="6"/>
      <c r="AF163" s="6"/>
      <c r="AG163" s="6"/>
    </row>
    <row r="164">
      <c r="A164" s="4"/>
      <c r="B164" s="890" t="s">
        <v>524</v>
      </c>
      <c r="C164" s="301"/>
      <c r="D164" s="889"/>
      <c r="E164" s="886">
        <v>93000.0</v>
      </c>
      <c r="F164" s="420"/>
      <c r="G164" s="874">
        <f t="shared" si="25"/>
        <v>100440</v>
      </c>
      <c r="H164" s="471"/>
      <c r="I164" s="471"/>
      <c r="J164" s="471"/>
      <c r="K164" s="471"/>
      <c r="L164" s="171" t="s">
        <v>37</v>
      </c>
      <c r="M164" s="891"/>
      <c r="N164" s="390"/>
      <c r="O164" s="390">
        <f t="shared" si="26"/>
        <v>7440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6"/>
      <c r="AA164" s="6"/>
      <c r="AB164" s="6"/>
      <c r="AC164" s="6"/>
      <c r="AD164" s="6"/>
      <c r="AE164" s="6"/>
      <c r="AF164" s="6"/>
      <c r="AG164" s="6"/>
    </row>
    <row r="165">
      <c r="A165" s="4"/>
      <c r="B165" s="892" t="s">
        <v>196</v>
      </c>
      <c r="C165" s="301"/>
      <c r="D165" s="889"/>
      <c r="E165" s="886">
        <v>70000.0</v>
      </c>
      <c r="F165" s="893"/>
      <c r="G165" s="874">
        <f t="shared" si="25"/>
        <v>75600</v>
      </c>
      <c r="H165" s="367"/>
      <c r="I165" s="367"/>
      <c r="J165" s="367"/>
      <c r="K165" s="367"/>
      <c r="L165" s="171" t="s">
        <v>37</v>
      </c>
      <c r="M165" s="894"/>
      <c r="N165" s="390"/>
      <c r="O165" s="390">
        <f t="shared" si="26"/>
        <v>5600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6"/>
      <c r="AA165" s="6"/>
      <c r="AB165" s="6"/>
      <c r="AC165" s="6"/>
      <c r="AD165" s="6"/>
      <c r="AE165" s="6"/>
      <c r="AF165" s="6"/>
      <c r="AG165" s="6"/>
    </row>
    <row r="166">
      <c r="A166" s="4"/>
      <c r="B166" s="369" t="s">
        <v>69</v>
      </c>
      <c r="C166" s="370"/>
      <c r="D166" s="481">
        <f>SUM(D156:D162)</f>
        <v>0</v>
      </c>
      <c r="E166" s="895">
        <f>SUM(E156:E165)</f>
        <v>869150</v>
      </c>
      <c r="F166" s="228"/>
      <c r="G166" s="839">
        <f>E166+8%</f>
        <v>869150.08</v>
      </c>
      <c r="H166" s="89"/>
      <c r="I166" s="89"/>
      <c r="J166" s="89"/>
      <c r="K166" s="89"/>
      <c r="L166" s="89"/>
      <c r="M166" s="483">
        <f>SUM(M156:M162)</f>
        <v>0</v>
      </c>
      <c r="N166" s="390"/>
      <c r="O166" s="390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6"/>
      <c r="AA166" s="6"/>
      <c r="AB166" s="6"/>
      <c r="AC166" s="6"/>
      <c r="AD166" s="6"/>
      <c r="AE166" s="6"/>
      <c r="AF166" s="6"/>
      <c r="AG166" s="6"/>
    </row>
    <row r="167">
      <c r="A167" s="4"/>
      <c r="B167" s="4"/>
      <c r="C167" s="4"/>
      <c r="D167" s="4"/>
      <c r="E167" s="74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6"/>
      <c r="AA167" s="6"/>
      <c r="AB167" s="6"/>
      <c r="AC167" s="6"/>
      <c r="AD167" s="6"/>
      <c r="AE167" s="6"/>
      <c r="AF167" s="6"/>
      <c r="AG167" s="6"/>
    </row>
    <row r="168">
      <c r="A168" s="4"/>
      <c r="B168" s="4"/>
      <c r="C168" s="4"/>
      <c r="D168" s="4"/>
      <c r="E168" s="74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6"/>
      <c r="AA168" s="6"/>
      <c r="AB168" s="6"/>
      <c r="AC168" s="6"/>
      <c r="AD168" s="6"/>
      <c r="AE168" s="6"/>
      <c r="AF168" s="6"/>
      <c r="AG168" s="6"/>
    </row>
    <row r="169">
      <c r="A169" s="896">
        <v>9.0</v>
      </c>
      <c r="B169" s="485" t="s">
        <v>197</v>
      </c>
      <c r="C169" s="2"/>
      <c r="D169" s="2"/>
      <c r="E169" s="2"/>
      <c r="F169" s="2"/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86" t="s">
        <v>198</v>
      </c>
      <c r="R169" s="4"/>
      <c r="S169" s="4"/>
      <c r="T169" s="4"/>
      <c r="U169" s="4"/>
      <c r="V169" s="4"/>
      <c r="W169" s="4"/>
      <c r="X169" s="4"/>
      <c r="Y169" s="4"/>
      <c r="Z169" s="6"/>
      <c r="AA169" s="6"/>
      <c r="AB169" s="6"/>
      <c r="AC169" s="6"/>
      <c r="AD169" s="6"/>
      <c r="AE169" s="6"/>
      <c r="AF169" s="6"/>
      <c r="AG169" s="6"/>
    </row>
    <row r="170">
      <c r="A170" s="4"/>
      <c r="B170" s="523" t="s">
        <v>182</v>
      </c>
      <c r="C170" s="523" t="s">
        <v>130</v>
      </c>
      <c r="D170" s="225"/>
      <c r="E170" s="830" t="s">
        <v>199</v>
      </c>
      <c r="F170" s="225"/>
      <c r="G170" s="523" t="s">
        <v>132</v>
      </c>
      <c r="H170" s="897"/>
      <c r="I170" s="897"/>
      <c r="J170" s="897"/>
      <c r="K170" s="897"/>
      <c r="L170" s="898" t="s">
        <v>135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6"/>
      <c r="AA170" s="6"/>
      <c r="AB170" s="6"/>
      <c r="AC170" s="6"/>
      <c r="AD170" s="6"/>
      <c r="AE170" s="6"/>
      <c r="AF170" s="6"/>
      <c r="AG170" s="6"/>
    </row>
    <row r="171">
      <c r="A171" s="4"/>
      <c r="B171" s="451"/>
      <c r="C171" s="451"/>
      <c r="D171" s="399"/>
      <c r="E171" s="899"/>
      <c r="F171" s="399"/>
      <c r="G171" s="490"/>
      <c r="H171" s="491"/>
      <c r="I171" s="491"/>
      <c r="J171" s="491"/>
      <c r="K171" s="491"/>
      <c r="L171" s="492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6"/>
      <c r="AA171" s="6"/>
      <c r="AB171" s="6"/>
      <c r="AC171" s="6"/>
      <c r="AD171" s="6"/>
      <c r="AE171" s="6"/>
      <c r="AF171" s="6"/>
      <c r="AG171" s="6"/>
    </row>
    <row r="172">
      <c r="A172" s="4"/>
      <c r="B172" s="459"/>
      <c r="C172" s="459"/>
      <c r="D172" s="341"/>
      <c r="E172" s="900"/>
      <c r="F172" s="341"/>
      <c r="G172" s="493"/>
      <c r="H172" s="360"/>
      <c r="I172" s="360"/>
      <c r="J172" s="360"/>
      <c r="K172" s="360"/>
      <c r="L172" s="49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6"/>
      <c r="AA172" s="6"/>
      <c r="AB172" s="6"/>
      <c r="AC172" s="6"/>
      <c r="AD172" s="6"/>
      <c r="AE172" s="6"/>
      <c r="AF172" s="6"/>
      <c r="AG172" s="6"/>
    </row>
    <row r="173">
      <c r="A173" s="4"/>
      <c r="B173" s="341"/>
      <c r="C173" s="341"/>
      <c r="D173" s="341"/>
      <c r="E173" s="842"/>
      <c r="F173" s="341"/>
      <c r="G173" s="341"/>
      <c r="H173" s="360"/>
      <c r="I173" s="360"/>
      <c r="J173" s="360"/>
      <c r="K173" s="360"/>
      <c r="L173" s="495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6"/>
      <c r="AA173" s="6"/>
      <c r="AB173" s="6"/>
      <c r="AC173" s="6"/>
      <c r="AD173" s="6"/>
      <c r="AE173" s="6"/>
      <c r="AF173" s="6"/>
      <c r="AG173" s="6"/>
    </row>
    <row r="174">
      <c r="A174" s="4"/>
      <c r="B174" s="496"/>
      <c r="C174" s="496"/>
      <c r="D174" s="496"/>
      <c r="E174" s="901"/>
      <c r="F174" s="496"/>
      <c r="G174" s="496"/>
      <c r="H174" s="424"/>
      <c r="I174" s="424"/>
      <c r="J174" s="424"/>
      <c r="K174" s="424"/>
      <c r="L174" s="497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6"/>
      <c r="AA174" s="6"/>
      <c r="AB174" s="6"/>
      <c r="AC174" s="6"/>
      <c r="AD174" s="6"/>
      <c r="AE174" s="6"/>
      <c r="AF174" s="6"/>
      <c r="AG174" s="6"/>
    </row>
    <row r="175">
      <c r="A175" s="4"/>
      <c r="B175" s="496"/>
      <c r="C175" s="496"/>
      <c r="D175" s="496"/>
      <c r="E175" s="901"/>
      <c r="F175" s="496"/>
      <c r="G175" s="496"/>
      <c r="H175" s="424"/>
      <c r="I175" s="424"/>
      <c r="J175" s="424"/>
      <c r="K175" s="424"/>
      <c r="L175" s="497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6"/>
      <c r="AA175" s="6"/>
      <c r="AB175" s="6"/>
      <c r="AC175" s="6"/>
      <c r="AD175" s="6"/>
      <c r="AE175" s="6"/>
      <c r="AF175" s="6"/>
      <c r="AG175" s="6"/>
    </row>
    <row r="176">
      <c r="A176" s="4"/>
      <c r="B176" s="439"/>
      <c r="C176" s="439"/>
      <c r="D176" s="439"/>
      <c r="E176" s="902"/>
      <c r="F176" s="439"/>
      <c r="G176" s="439"/>
      <c r="H176" s="499"/>
      <c r="I176" s="499"/>
      <c r="J176" s="499"/>
      <c r="K176" s="499"/>
      <c r="L176" s="499"/>
      <c r="M176" s="4"/>
      <c r="N176" s="4"/>
      <c r="O176" s="4"/>
      <c r="P176" s="4"/>
      <c r="Q176" s="486" t="s">
        <v>200</v>
      </c>
      <c r="R176" s="4"/>
      <c r="S176" s="4"/>
      <c r="T176" s="4"/>
      <c r="U176" s="4"/>
      <c r="V176" s="4"/>
      <c r="W176" s="4"/>
      <c r="X176" s="4"/>
      <c r="Y176" s="4"/>
      <c r="Z176" s="6"/>
      <c r="AA176" s="6"/>
      <c r="AB176" s="6"/>
      <c r="AC176" s="6"/>
      <c r="AD176" s="6"/>
      <c r="AE176" s="6"/>
      <c r="AF176" s="6"/>
      <c r="AG176" s="6"/>
    </row>
    <row r="177">
      <c r="A177" s="4"/>
      <c r="B177" s="369" t="s">
        <v>69</v>
      </c>
      <c r="C177" s="370"/>
      <c r="D177" s="370"/>
      <c r="E177" s="844"/>
      <c r="F177" s="370"/>
      <c r="G177" s="370"/>
      <c r="H177" s="5"/>
      <c r="I177" s="5"/>
      <c r="J177" s="5"/>
      <c r="K177" s="5"/>
      <c r="L177" s="5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6"/>
      <c r="AA177" s="6"/>
      <c r="AB177" s="6"/>
      <c r="AC177" s="6"/>
      <c r="AD177" s="6"/>
      <c r="AE177" s="6"/>
      <c r="AF177" s="6"/>
      <c r="AG177" s="6"/>
    </row>
    <row r="178">
      <c r="A178" s="4"/>
      <c r="B178" s="4"/>
      <c r="C178" s="4"/>
      <c r="D178" s="4"/>
      <c r="E178" s="74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6"/>
      <c r="AA178" s="6"/>
      <c r="AB178" s="6"/>
      <c r="AC178" s="6"/>
      <c r="AD178" s="6"/>
      <c r="AE178" s="6"/>
      <c r="AF178" s="6"/>
      <c r="AG178" s="6"/>
    </row>
    <row r="179">
      <c r="A179" s="4"/>
      <c r="B179" s="4"/>
      <c r="C179" s="4"/>
      <c r="D179" s="4"/>
      <c r="E179" s="74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6"/>
      <c r="AA179" s="6"/>
      <c r="AB179" s="6"/>
      <c r="AC179" s="6"/>
      <c r="AD179" s="6"/>
      <c r="AE179" s="6"/>
      <c r="AF179" s="6"/>
      <c r="AG179" s="6"/>
    </row>
    <row r="180">
      <c r="A180" s="903">
        <v>10.0</v>
      </c>
      <c r="B180" s="904" t="s">
        <v>525</v>
      </c>
      <c r="C180" s="504"/>
      <c r="D180" s="504"/>
      <c r="E180" s="504"/>
      <c r="F180" s="504"/>
      <c r="G180" s="504"/>
      <c r="H180" s="504"/>
      <c r="I180" s="504"/>
      <c r="J180" s="504"/>
      <c r="K180" s="50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6"/>
      <c r="AA180" s="6"/>
      <c r="AB180" s="6"/>
      <c r="AC180" s="6"/>
      <c r="AD180" s="6"/>
      <c r="AE180" s="6"/>
      <c r="AF180" s="6"/>
      <c r="AG180" s="6"/>
    </row>
    <row r="181">
      <c r="A181" s="4"/>
      <c r="B181" s="905"/>
      <c r="C181" s="563"/>
      <c r="D181" s="89"/>
      <c r="E181" s="906"/>
      <c r="F181" s="89"/>
      <c r="G181" s="89"/>
      <c r="H181" s="89"/>
      <c r="I181" s="89"/>
      <c r="J181" s="89"/>
      <c r="K181" s="89"/>
      <c r="L181" s="508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6"/>
      <c r="AA181" s="6"/>
      <c r="AB181" s="6"/>
      <c r="AC181" s="6"/>
      <c r="AD181" s="6"/>
      <c r="AE181" s="6"/>
      <c r="AF181" s="6"/>
      <c r="AG181" s="6"/>
    </row>
    <row r="182">
      <c r="A182" s="5"/>
      <c r="B182" s="879"/>
      <c r="C182" s="907"/>
      <c r="D182" s="456"/>
      <c r="E182" s="840"/>
      <c r="F182" s="399"/>
      <c r="G182" s="399"/>
      <c r="H182" s="491"/>
      <c r="I182" s="491"/>
      <c r="J182" s="491"/>
      <c r="K182" s="491"/>
      <c r="L182" s="49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6"/>
      <c r="AA182" s="6"/>
      <c r="AB182" s="6"/>
      <c r="AC182" s="6"/>
      <c r="AD182" s="6"/>
      <c r="AE182" s="6"/>
      <c r="AF182" s="6"/>
      <c r="AG182" s="6"/>
    </row>
    <row r="183">
      <c r="A183" s="4"/>
      <c r="B183" s="459"/>
      <c r="C183" s="908"/>
      <c r="D183" s="341"/>
      <c r="E183" s="842"/>
      <c r="F183" s="341"/>
      <c r="G183" s="341"/>
      <c r="H183" s="360"/>
      <c r="I183" s="360"/>
      <c r="J183" s="360"/>
      <c r="K183" s="360"/>
      <c r="L183" s="360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6"/>
      <c r="AA183" s="6"/>
      <c r="AB183" s="6"/>
      <c r="AC183" s="6"/>
      <c r="AD183" s="6"/>
      <c r="AE183" s="6"/>
      <c r="AF183" s="6"/>
      <c r="AG183" s="6"/>
    </row>
    <row r="184">
      <c r="A184" s="4"/>
      <c r="B184" s="459"/>
      <c r="C184" s="908"/>
      <c r="D184" s="341"/>
      <c r="E184" s="900"/>
      <c r="F184" s="341"/>
      <c r="G184" s="341"/>
      <c r="H184" s="360"/>
      <c r="I184" s="360"/>
      <c r="J184" s="360"/>
      <c r="K184" s="360"/>
      <c r="L184" s="512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6"/>
      <c r="AA184" s="6"/>
      <c r="AB184" s="6"/>
      <c r="AC184" s="6"/>
      <c r="AD184" s="6"/>
      <c r="AE184" s="6"/>
      <c r="AF184" s="6"/>
      <c r="AG184" s="6"/>
    </row>
    <row r="185">
      <c r="A185" s="4"/>
      <c r="B185" s="459"/>
      <c r="C185" s="908"/>
      <c r="D185" s="341"/>
      <c r="E185" s="842"/>
      <c r="F185" s="341"/>
      <c r="G185" s="341"/>
      <c r="H185" s="360"/>
      <c r="I185" s="360"/>
      <c r="J185" s="360"/>
      <c r="K185" s="360"/>
      <c r="L185" s="360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6"/>
      <c r="AA185" s="6"/>
      <c r="AB185" s="6"/>
      <c r="AC185" s="6"/>
      <c r="AD185" s="6"/>
      <c r="AE185" s="6"/>
      <c r="AF185" s="6"/>
      <c r="AG185" s="6"/>
    </row>
    <row r="186">
      <c r="A186" s="4"/>
      <c r="B186" s="341"/>
      <c r="C186" s="909"/>
      <c r="D186" s="341"/>
      <c r="E186" s="842"/>
      <c r="F186" s="341"/>
      <c r="G186" s="341"/>
      <c r="H186" s="360"/>
      <c r="I186" s="360"/>
      <c r="J186" s="360"/>
      <c r="K186" s="360"/>
      <c r="L186" s="360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6"/>
      <c r="AA186" s="6"/>
      <c r="AB186" s="6"/>
      <c r="AC186" s="6"/>
      <c r="AD186" s="6"/>
      <c r="AE186" s="6"/>
      <c r="AF186" s="6"/>
      <c r="AG186" s="6"/>
    </row>
    <row r="187">
      <c r="A187" s="4"/>
      <c r="B187" s="515"/>
      <c r="C187" s="910"/>
      <c r="D187" s="515"/>
      <c r="E187" s="911"/>
      <c r="F187" s="515"/>
      <c r="G187" s="515"/>
      <c r="H187" s="516"/>
      <c r="I187" s="516"/>
      <c r="J187" s="516"/>
      <c r="K187" s="516"/>
      <c r="L187" s="516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6"/>
      <c r="AA187" s="6"/>
      <c r="AB187" s="6"/>
      <c r="AC187" s="6"/>
      <c r="AD187" s="6"/>
      <c r="AE187" s="6"/>
      <c r="AF187" s="6"/>
      <c r="AG187" s="6"/>
    </row>
    <row r="188">
      <c r="A188" s="4"/>
      <c r="B188" s="369" t="s">
        <v>69</v>
      </c>
      <c r="C188" s="912">
        <f>SUM(C181:C187)</f>
        <v>0</v>
      </c>
      <c r="D188" s="370"/>
      <c r="E188" s="844"/>
      <c r="F188" s="370"/>
      <c r="G188" s="37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6"/>
      <c r="AA188" s="6"/>
      <c r="AB188" s="6"/>
      <c r="AC188" s="6"/>
      <c r="AD188" s="6"/>
      <c r="AE188" s="6"/>
      <c r="AF188" s="6"/>
      <c r="AG188" s="6"/>
    </row>
    <row r="189">
      <c r="A189" s="4"/>
      <c r="B189" s="4"/>
      <c r="C189" s="4"/>
      <c r="D189" s="4"/>
      <c r="E189" s="74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6"/>
      <c r="AA189" s="6"/>
      <c r="AB189" s="6"/>
      <c r="AC189" s="6"/>
      <c r="AD189" s="6"/>
      <c r="AE189" s="6"/>
      <c r="AF189" s="6"/>
      <c r="AG189" s="6"/>
    </row>
    <row r="190">
      <c r="A190" s="4"/>
      <c r="B190" s="4"/>
      <c r="C190" s="4"/>
      <c r="D190" s="4"/>
      <c r="E190" s="74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6"/>
      <c r="AA190" s="6"/>
      <c r="AB190" s="6"/>
      <c r="AC190" s="6"/>
      <c r="AD190" s="6"/>
      <c r="AE190" s="6"/>
      <c r="AF190" s="6"/>
      <c r="AG190" s="6"/>
    </row>
    <row r="191">
      <c r="A191" s="913">
        <v>12.0</v>
      </c>
      <c r="B191" s="914" t="s">
        <v>526</v>
      </c>
      <c r="C191" s="521"/>
      <c r="D191" s="521"/>
      <c r="E191" s="521"/>
      <c r="F191" s="521"/>
      <c r="G191" s="52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6"/>
      <c r="AA191" s="6"/>
      <c r="AB191" s="6"/>
      <c r="AC191" s="6"/>
      <c r="AD191" s="6"/>
      <c r="AE191" s="6"/>
      <c r="AF191" s="6"/>
      <c r="AG191" s="6"/>
    </row>
    <row r="192">
      <c r="A192" s="4"/>
      <c r="B192" s="523" t="s">
        <v>215</v>
      </c>
      <c r="C192" s="148" t="s">
        <v>134</v>
      </c>
      <c r="D192" s="148" t="s">
        <v>199</v>
      </c>
      <c r="E192" s="915" t="s">
        <v>131</v>
      </c>
      <c r="F192" s="225"/>
      <c r="G192" s="148" t="s">
        <v>216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6"/>
      <c r="AA192" s="6"/>
      <c r="AB192" s="6"/>
      <c r="AC192" s="6"/>
      <c r="AD192" s="6"/>
      <c r="AE192" s="6"/>
      <c r="AF192" s="6"/>
      <c r="AG192" s="6"/>
    </row>
    <row r="193">
      <c r="A193" s="4"/>
      <c r="B193" s="916" t="s">
        <v>527</v>
      </c>
      <c r="C193" s="917">
        <v>100000.0</v>
      </c>
      <c r="D193" s="918" t="s">
        <v>523</v>
      </c>
      <c r="E193" s="919" t="s">
        <v>35</v>
      </c>
      <c r="F193" s="389"/>
      <c r="G193" s="920" t="s">
        <v>37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6"/>
      <c r="AA193" s="6"/>
      <c r="AB193" s="6"/>
      <c r="AC193" s="6"/>
      <c r="AD193" s="6"/>
      <c r="AE193" s="6"/>
      <c r="AF193" s="6"/>
      <c r="AG193" s="6"/>
    </row>
    <row r="194">
      <c r="A194" s="4"/>
      <c r="B194" s="921"/>
      <c r="C194" s="922"/>
      <c r="D194" s="923"/>
      <c r="E194" s="924"/>
      <c r="F194" s="529"/>
      <c r="G194" s="10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6"/>
      <c r="AA194" s="6"/>
      <c r="AB194" s="6"/>
      <c r="AC194" s="6"/>
      <c r="AD194" s="6"/>
      <c r="AE194" s="6"/>
      <c r="AF194" s="6"/>
      <c r="AG194" s="6"/>
    </row>
    <row r="195">
      <c r="A195" s="4"/>
      <c r="B195" s="399"/>
      <c r="C195" s="491"/>
      <c r="D195" s="491"/>
      <c r="E195" s="925"/>
      <c r="F195" s="529"/>
      <c r="G195" s="10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6"/>
      <c r="AA195" s="6"/>
      <c r="AB195" s="6"/>
      <c r="AC195" s="6"/>
      <c r="AD195" s="6"/>
      <c r="AE195" s="6"/>
      <c r="AF195" s="6"/>
      <c r="AG195" s="6"/>
    </row>
    <row r="196">
      <c r="A196" s="4"/>
      <c r="B196" s="496"/>
      <c r="C196" s="424"/>
      <c r="D196" s="424"/>
      <c r="E196" s="926"/>
      <c r="F196" s="542"/>
      <c r="G196" s="49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6"/>
      <c r="AA196" s="6"/>
      <c r="AB196" s="6"/>
      <c r="AC196" s="6"/>
      <c r="AD196" s="6"/>
      <c r="AE196" s="6"/>
      <c r="AF196" s="6"/>
      <c r="AG196" s="6"/>
    </row>
    <row r="197">
      <c r="A197" s="4"/>
      <c r="B197" s="515"/>
      <c r="C197" s="437"/>
      <c r="D197" s="437"/>
      <c r="E197" s="927"/>
      <c r="F197" s="928"/>
      <c r="G197" s="43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6"/>
      <c r="AA197" s="6"/>
      <c r="AB197" s="6"/>
      <c r="AC197" s="6"/>
      <c r="AD197" s="6"/>
      <c r="AE197" s="6"/>
      <c r="AF197" s="6"/>
      <c r="AG197" s="6"/>
    </row>
    <row r="198">
      <c r="A198" s="4"/>
      <c r="B198" s="369" t="s">
        <v>69</v>
      </c>
      <c r="C198" s="929">
        <f>SUM(C193:C197)</f>
        <v>100000</v>
      </c>
      <c r="D198" s="370"/>
      <c r="E198" s="930"/>
      <c r="F198" s="545"/>
      <c r="G198" s="37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6"/>
      <c r="AA198" s="6"/>
      <c r="AB198" s="6"/>
      <c r="AC198" s="6"/>
      <c r="AD198" s="6"/>
      <c r="AE198" s="6"/>
      <c r="AF198" s="6"/>
      <c r="AG198" s="6"/>
    </row>
    <row r="199">
      <c r="A199" s="4"/>
      <c r="B199" s="4"/>
      <c r="C199" s="4"/>
      <c r="D199" s="4"/>
      <c r="E199" s="74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6"/>
      <c r="AA199" s="6"/>
      <c r="AB199" s="6"/>
      <c r="AC199" s="6"/>
      <c r="AD199" s="6"/>
      <c r="AE199" s="6"/>
      <c r="AF199" s="6"/>
      <c r="AG199" s="6"/>
    </row>
    <row r="200">
      <c r="A200" s="4"/>
      <c r="B200" s="4"/>
      <c r="C200" s="4"/>
      <c r="D200" s="4"/>
      <c r="E200" s="74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6"/>
      <c r="AA200" s="6"/>
      <c r="AB200" s="6"/>
      <c r="AC200" s="6"/>
      <c r="AD200" s="6"/>
      <c r="AE200" s="6"/>
      <c r="AF200" s="6"/>
      <c r="AG200" s="6"/>
    </row>
    <row r="201">
      <c r="A201" s="546">
        <v>11.0</v>
      </c>
      <c r="B201" s="931" t="s">
        <v>233</v>
      </c>
      <c r="C201" s="223"/>
      <c r="D201" s="223"/>
      <c r="E201" s="223"/>
      <c r="F201" s="223"/>
      <c r="G201" s="22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6"/>
      <c r="AA201" s="6"/>
      <c r="AB201" s="6"/>
      <c r="AC201" s="6"/>
      <c r="AD201" s="6"/>
      <c r="AE201" s="6"/>
      <c r="AF201" s="6"/>
      <c r="AG201" s="6"/>
    </row>
    <row r="202">
      <c r="A202" s="4"/>
      <c r="B202" s="548" t="s">
        <v>36</v>
      </c>
      <c r="C202" s="1"/>
      <c r="D202" s="2"/>
      <c r="E202" s="2"/>
      <c r="F202" s="2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6"/>
      <c r="AA202" s="6"/>
      <c r="AB202" s="6"/>
      <c r="AC202" s="6"/>
      <c r="AD202" s="6"/>
      <c r="AE202" s="6"/>
      <c r="AF202" s="6"/>
      <c r="AG202" s="6"/>
    </row>
    <row r="203">
      <c r="A203" s="4"/>
      <c r="B203" s="548" t="s">
        <v>234</v>
      </c>
      <c r="C203" s="548" t="s">
        <v>134</v>
      </c>
      <c r="D203" s="234"/>
      <c r="E203" s="932" t="s">
        <v>131</v>
      </c>
      <c r="F203" s="234"/>
      <c r="G203" s="148" t="s">
        <v>235</v>
      </c>
      <c r="H203" s="4"/>
      <c r="I203" s="4"/>
      <c r="J203" s="4"/>
      <c r="K203" s="4"/>
      <c r="L203" s="4"/>
      <c r="M203" s="4" t="s">
        <v>200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6"/>
      <c r="AA203" s="6"/>
      <c r="AB203" s="6"/>
      <c r="AC203" s="6"/>
      <c r="AD203" s="6"/>
      <c r="AE203" s="6"/>
      <c r="AF203" s="6"/>
      <c r="AG203" s="6"/>
    </row>
    <row r="204">
      <c r="A204" s="4"/>
      <c r="B204" s="555" t="s">
        <v>236</v>
      </c>
      <c r="C204" s="556">
        <v>60000.0</v>
      </c>
      <c r="D204" s="89"/>
      <c r="E204" s="933"/>
      <c r="F204" s="558"/>
      <c r="G204" s="934" t="s">
        <v>38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6"/>
      <c r="AA204" s="6"/>
      <c r="AB204" s="6"/>
      <c r="AC204" s="6"/>
      <c r="AD204" s="6"/>
      <c r="AE204" s="6"/>
      <c r="AF204" s="6"/>
      <c r="AG204" s="6"/>
    </row>
    <row r="205">
      <c r="A205" s="4"/>
      <c r="B205" s="89"/>
      <c r="C205" s="563"/>
      <c r="D205" s="89"/>
      <c r="E205" s="935"/>
      <c r="F205" s="558"/>
      <c r="G205" s="89"/>
      <c r="H205" s="5"/>
      <c r="I205" s="5"/>
      <c r="J205" s="5"/>
      <c r="K205" s="5"/>
      <c r="L205" s="5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6"/>
      <c r="AA205" s="6"/>
      <c r="AB205" s="6"/>
      <c r="AC205" s="6"/>
      <c r="AD205" s="6"/>
      <c r="AE205" s="6"/>
      <c r="AF205" s="6"/>
      <c r="AG205" s="6"/>
    </row>
    <row r="206">
      <c r="A206" s="4"/>
      <c r="B206" s="89"/>
      <c r="C206" s="563"/>
      <c r="D206" s="89"/>
      <c r="E206" s="935"/>
      <c r="F206" s="558"/>
      <c r="G206" s="89"/>
      <c r="H206" s="5"/>
      <c r="I206" s="5"/>
      <c r="J206" s="5"/>
      <c r="K206" s="5"/>
      <c r="L206" s="5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6"/>
      <c r="AA206" s="6"/>
      <c r="AB206" s="6"/>
      <c r="AC206" s="6"/>
      <c r="AD206" s="6"/>
      <c r="AE206" s="6"/>
      <c r="AF206" s="6"/>
      <c r="AG206" s="6"/>
    </row>
    <row r="207">
      <c r="A207" s="4"/>
      <c r="B207" s="89"/>
      <c r="C207" s="563"/>
      <c r="D207" s="89"/>
      <c r="E207" s="935"/>
      <c r="F207" s="558"/>
      <c r="G207" s="89"/>
      <c r="H207" s="5"/>
      <c r="I207" s="5"/>
      <c r="J207" s="5"/>
      <c r="K207" s="5"/>
      <c r="L207" s="5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6"/>
      <c r="AA207" s="6"/>
      <c r="AB207" s="6"/>
      <c r="AC207" s="6"/>
      <c r="AD207" s="6"/>
      <c r="AE207" s="6"/>
      <c r="AF207" s="6"/>
      <c r="AG207" s="6"/>
    </row>
    <row r="208">
      <c r="A208" s="4"/>
      <c r="B208" s="564" t="s">
        <v>69</v>
      </c>
      <c r="C208" s="936">
        <f>SUM(C204:C207)</f>
        <v>60000</v>
      </c>
      <c r="D208" s="225"/>
      <c r="E208" s="935"/>
      <c r="F208" s="558"/>
      <c r="G208" s="8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6"/>
      <c r="AA208" s="6"/>
      <c r="AB208" s="6"/>
      <c r="AC208" s="6"/>
      <c r="AD208" s="6"/>
      <c r="AE208" s="6"/>
      <c r="AF208" s="6"/>
      <c r="AG208" s="6"/>
    </row>
    <row r="209">
      <c r="A209" s="4"/>
      <c r="B209" s="4"/>
      <c r="C209" s="4"/>
      <c r="D209" s="4"/>
      <c r="E209" s="74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6"/>
      <c r="AA209" s="6"/>
      <c r="AB209" s="6"/>
      <c r="AC209" s="6"/>
      <c r="AD209" s="6"/>
      <c r="AE209" s="6"/>
      <c r="AF209" s="6"/>
      <c r="AG209" s="6"/>
    </row>
    <row r="210">
      <c r="A210" s="4"/>
      <c r="B210" s="4"/>
      <c r="C210" s="4"/>
      <c r="D210" s="4"/>
      <c r="E210" s="74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6"/>
      <c r="AA210" s="6"/>
      <c r="AB210" s="6"/>
      <c r="AC210" s="6"/>
      <c r="AD210" s="6"/>
      <c r="AE210" s="6"/>
      <c r="AF210" s="6"/>
      <c r="AG210" s="6"/>
    </row>
    <row r="211">
      <c r="A211" s="937">
        <v>3.0</v>
      </c>
      <c r="B211" s="938" t="s">
        <v>239</v>
      </c>
      <c r="C211" s="223"/>
      <c r="D211" s="223"/>
      <c r="E211" s="223"/>
      <c r="F211" s="223"/>
      <c r="G211" s="22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6"/>
      <c r="AA211" s="6"/>
      <c r="AB211" s="6"/>
      <c r="AC211" s="6"/>
      <c r="AD211" s="6"/>
      <c r="AE211" s="6"/>
      <c r="AF211" s="6"/>
      <c r="AG211" s="6"/>
    </row>
    <row r="212">
      <c r="A212" s="4"/>
      <c r="B212" s="234"/>
      <c r="C212" s="225"/>
      <c r="D212" s="569"/>
      <c r="E212" s="939" t="s">
        <v>18</v>
      </c>
      <c r="F212" s="571" t="s">
        <v>208</v>
      </c>
      <c r="G212" s="573" t="s">
        <v>528</v>
      </c>
      <c r="H212" s="574" t="s">
        <v>172</v>
      </c>
      <c r="I212" s="574" t="s">
        <v>529</v>
      </c>
      <c r="J212" s="574"/>
      <c r="K212" s="574" t="s">
        <v>530</v>
      </c>
      <c r="L212" s="225"/>
      <c r="M212" s="22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6"/>
      <c r="AA212" s="6"/>
      <c r="AB212" s="6"/>
      <c r="AC212" s="6"/>
      <c r="AD212" s="6"/>
      <c r="AE212" s="6"/>
      <c r="AF212" s="6"/>
      <c r="AG212" s="6"/>
    </row>
    <row r="213">
      <c r="A213" s="4"/>
      <c r="B213" s="548" t="s">
        <v>36</v>
      </c>
      <c r="C213" s="548" t="s">
        <v>243</v>
      </c>
      <c r="D213" s="234"/>
      <c r="E213" s="577"/>
      <c r="F213" s="940" t="s">
        <v>39</v>
      </c>
      <c r="G213" s="103" t="s">
        <v>38</v>
      </c>
      <c r="H213" s="235" t="s">
        <v>37</v>
      </c>
      <c r="I213" s="235" t="s">
        <v>37</v>
      </c>
      <c r="J213" s="235"/>
      <c r="K213" s="235" t="s">
        <v>37</v>
      </c>
      <c r="L213" s="546" t="s">
        <v>244</v>
      </c>
      <c r="M213" s="580" t="s">
        <v>245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6"/>
      <c r="AA213" s="6"/>
      <c r="AB213" s="6"/>
      <c r="AC213" s="6"/>
      <c r="AD213" s="6"/>
      <c r="AE213" s="6"/>
      <c r="AF213" s="6"/>
      <c r="AG213" s="6"/>
    </row>
    <row r="214">
      <c r="A214" s="5"/>
      <c r="B214" s="584" t="s">
        <v>246</v>
      </c>
      <c r="C214" s="584" t="s">
        <v>247</v>
      </c>
      <c r="D214" s="585"/>
      <c r="E214" s="941">
        <v>25000.0</v>
      </c>
      <c r="F214" s="588">
        <v>10000.0</v>
      </c>
      <c r="G214" s="641">
        <v>15000.0</v>
      </c>
      <c r="H214" s="591"/>
      <c r="I214" s="591"/>
      <c r="J214" s="591"/>
      <c r="K214" s="591"/>
      <c r="L214" s="592">
        <f t="shared" ref="L214:L218" si="27">SUM(F214:K214)</f>
        <v>25000</v>
      </c>
      <c r="M214" s="593">
        <f t="shared" ref="M214:M218" si="28">E214-L214</f>
        <v>0</v>
      </c>
      <c r="N214" s="334"/>
      <c r="O214" s="33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6"/>
      <c r="AA214" s="6"/>
      <c r="AB214" s="6"/>
      <c r="AC214" s="6"/>
      <c r="AD214" s="6"/>
      <c r="AE214" s="6"/>
      <c r="AF214" s="6"/>
      <c r="AG214" s="6"/>
    </row>
    <row r="215">
      <c r="A215" s="5"/>
      <c r="B215" s="633" t="s">
        <v>248</v>
      </c>
      <c r="C215" s="585"/>
      <c r="D215" s="585"/>
      <c r="E215" s="942">
        <v>50000.0</v>
      </c>
      <c r="F215" s="588"/>
      <c r="G215" s="641">
        <v>39000.0</v>
      </c>
      <c r="H215" s="591"/>
      <c r="I215" s="596"/>
      <c r="J215" s="596"/>
      <c r="K215" s="596"/>
      <c r="L215" s="592">
        <f t="shared" si="27"/>
        <v>39000</v>
      </c>
      <c r="M215" s="593">
        <f t="shared" si="28"/>
        <v>11000</v>
      </c>
      <c r="N215" s="334"/>
      <c r="O215" s="33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6"/>
      <c r="AA215" s="6"/>
      <c r="AB215" s="6"/>
      <c r="AC215" s="6"/>
      <c r="AD215" s="6"/>
      <c r="AE215" s="6"/>
      <c r="AF215" s="6"/>
      <c r="AG215" s="6"/>
    </row>
    <row r="216">
      <c r="A216" s="5"/>
      <c r="B216" s="943" t="s">
        <v>253</v>
      </c>
      <c r="C216" s="585"/>
      <c r="D216" s="585"/>
      <c r="E216" s="942">
        <v>25000.0</v>
      </c>
      <c r="F216" s="588">
        <v>10000.0</v>
      </c>
      <c r="G216" s="641">
        <v>15000.0</v>
      </c>
      <c r="H216" s="596"/>
      <c r="I216" s="596"/>
      <c r="J216" s="596"/>
      <c r="K216" s="596"/>
      <c r="L216" s="592">
        <f t="shared" si="27"/>
        <v>25000</v>
      </c>
      <c r="M216" s="593">
        <f t="shared" si="28"/>
        <v>0</v>
      </c>
      <c r="N216" s="334"/>
      <c r="O216" s="33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6"/>
      <c r="AA216" s="6"/>
      <c r="AB216" s="6"/>
      <c r="AC216" s="6"/>
      <c r="AD216" s="6"/>
      <c r="AE216" s="6"/>
      <c r="AF216" s="6"/>
      <c r="AG216" s="6"/>
    </row>
    <row r="217">
      <c r="A217" s="5"/>
      <c r="B217" s="943" t="s">
        <v>110</v>
      </c>
      <c r="C217" s="584" t="s">
        <v>254</v>
      </c>
      <c r="D217" s="585"/>
      <c r="E217" s="941">
        <v>20000.0</v>
      </c>
      <c r="F217" s="588">
        <v>8000.0</v>
      </c>
      <c r="G217" s="944">
        <v>12000.0</v>
      </c>
      <c r="H217" s="591"/>
      <c r="I217" s="596"/>
      <c r="J217" s="596"/>
      <c r="K217" s="596"/>
      <c r="L217" s="592">
        <f t="shared" si="27"/>
        <v>20000</v>
      </c>
      <c r="M217" s="593">
        <f t="shared" si="28"/>
        <v>0</v>
      </c>
      <c r="N217" s="334"/>
      <c r="O217" s="33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6"/>
      <c r="AA217" s="6"/>
      <c r="AB217" s="6"/>
      <c r="AC217" s="6"/>
      <c r="AD217" s="6"/>
      <c r="AE217" s="6"/>
      <c r="AF217" s="6"/>
      <c r="AG217" s="6"/>
    </row>
    <row r="218">
      <c r="A218" s="5"/>
      <c r="B218" s="943" t="s">
        <v>255</v>
      </c>
      <c r="C218" s="584" t="s">
        <v>256</v>
      </c>
      <c r="D218" s="585"/>
      <c r="E218" s="941">
        <v>40000.0</v>
      </c>
      <c r="F218" s="588">
        <v>16000.0</v>
      </c>
      <c r="G218" s="944"/>
      <c r="H218" s="591"/>
      <c r="I218" s="590"/>
      <c r="J218" s="590"/>
      <c r="K218" s="590">
        <v>30000.0</v>
      </c>
      <c r="L218" s="592">
        <f t="shared" si="27"/>
        <v>46000</v>
      </c>
      <c r="M218" s="593">
        <f t="shared" si="28"/>
        <v>-6000</v>
      </c>
      <c r="N218" s="334"/>
      <c r="O218" s="33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6"/>
      <c r="AA218" s="6"/>
      <c r="AB218" s="6"/>
      <c r="AC218" s="6"/>
      <c r="AD218" s="6"/>
      <c r="AE218" s="6"/>
      <c r="AF218" s="6"/>
      <c r="AG218" s="6"/>
    </row>
    <row r="219">
      <c r="A219" s="5"/>
      <c r="B219" s="945" t="s">
        <v>531</v>
      </c>
      <c r="C219" s="601" t="s">
        <v>532</v>
      </c>
      <c r="D219" s="585"/>
      <c r="E219" s="942">
        <v>10000.0</v>
      </c>
      <c r="F219" s="588">
        <v>10000.0</v>
      </c>
      <c r="G219" s="946"/>
      <c r="H219" s="590">
        <v>10000.0</v>
      </c>
      <c r="I219" s="591"/>
      <c r="J219" s="591"/>
      <c r="K219" s="591"/>
      <c r="L219" s="947">
        <v>10000.0</v>
      </c>
      <c r="M219" s="602">
        <v>0.0</v>
      </c>
      <c r="N219" s="334"/>
      <c r="O219" s="33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6"/>
      <c r="AA219" s="6"/>
      <c r="AB219" s="6"/>
      <c r="AC219" s="6"/>
      <c r="AD219" s="6"/>
      <c r="AE219" s="6"/>
      <c r="AF219" s="6"/>
      <c r="AG219" s="6"/>
    </row>
    <row r="220">
      <c r="A220" s="5"/>
      <c r="B220" s="948" t="s">
        <v>533</v>
      </c>
      <c r="C220" s="584"/>
      <c r="D220" s="585"/>
      <c r="E220" s="942">
        <v>10000.0</v>
      </c>
      <c r="F220" s="588"/>
      <c r="G220" s="946"/>
      <c r="H220" s="590">
        <v>2500.0</v>
      </c>
      <c r="I220" s="591"/>
      <c r="J220" s="591"/>
      <c r="K220" s="591"/>
      <c r="L220" s="947">
        <v>2500.0</v>
      </c>
      <c r="M220" s="602">
        <v>0.0</v>
      </c>
      <c r="N220" s="334"/>
      <c r="O220" s="33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6"/>
      <c r="AA220" s="6"/>
      <c r="AB220" s="6"/>
      <c r="AC220" s="6"/>
      <c r="AD220" s="6"/>
      <c r="AE220" s="6"/>
      <c r="AF220" s="6"/>
      <c r="AG220" s="6"/>
    </row>
    <row r="221">
      <c r="A221" s="5"/>
      <c r="B221" s="949" t="s">
        <v>257</v>
      </c>
      <c r="C221" s="584" t="s">
        <v>258</v>
      </c>
      <c r="D221" s="585"/>
      <c r="E221" s="942">
        <v>12500.0</v>
      </c>
      <c r="F221" s="588">
        <v>5000.0</v>
      </c>
      <c r="G221" s="641">
        <v>7500.0</v>
      </c>
      <c r="H221" s="591"/>
      <c r="I221" s="591"/>
      <c r="J221" s="591"/>
      <c r="K221" s="591"/>
      <c r="L221" s="592">
        <f t="shared" ref="L221:L223" si="29">SUM(F221:K221)</f>
        <v>12500</v>
      </c>
      <c r="M221" s="593">
        <f t="shared" ref="M221:M223" si="30">E221-L221</f>
        <v>0</v>
      </c>
      <c r="N221" s="334"/>
      <c r="O221" s="33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6"/>
      <c r="AA221" s="6"/>
      <c r="AB221" s="6"/>
      <c r="AC221" s="6"/>
      <c r="AD221" s="6"/>
      <c r="AE221" s="6"/>
      <c r="AF221" s="6"/>
      <c r="AG221" s="6"/>
    </row>
    <row r="222">
      <c r="A222" s="600" t="s">
        <v>259</v>
      </c>
      <c r="B222" s="584" t="s">
        <v>260</v>
      </c>
      <c r="C222" s="584" t="s">
        <v>261</v>
      </c>
      <c r="D222" s="585"/>
      <c r="E222" s="941">
        <v>10000.0</v>
      </c>
      <c r="F222" s="588"/>
      <c r="G222" s="641">
        <v>6000.0</v>
      </c>
      <c r="H222" s="591"/>
      <c r="I222" s="596"/>
      <c r="J222" s="596"/>
      <c r="K222" s="596"/>
      <c r="L222" s="592">
        <f t="shared" si="29"/>
        <v>6000</v>
      </c>
      <c r="M222" s="593">
        <f t="shared" si="30"/>
        <v>4000</v>
      </c>
      <c r="N222" s="334"/>
      <c r="O222" s="33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6"/>
      <c r="AA222" s="6"/>
      <c r="AB222" s="6"/>
      <c r="AC222" s="6"/>
      <c r="AD222" s="6"/>
      <c r="AE222" s="6"/>
      <c r="AF222" s="6"/>
      <c r="AG222" s="6"/>
    </row>
    <row r="223">
      <c r="A223" s="5"/>
      <c r="B223" s="949" t="s">
        <v>262</v>
      </c>
      <c r="C223" s="584" t="s">
        <v>263</v>
      </c>
      <c r="D223" s="585"/>
      <c r="E223" s="941">
        <v>20000.0</v>
      </c>
      <c r="F223" s="588">
        <v>8000.0</v>
      </c>
      <c r="G223" s="641">
        <v>12000.0</v>
      </c>
      <c r="H223" s="591"/>
      <c r="I223" s="596"/>
      <c r="J223" s="596"/>
      <c r="K223" s="596"/>
      <c r="L223" s="592">
        <f t="shared" si="29"/>
        <v>20000</v>
      </c>
      <c r="M223" s="593">
        <f t="shared" si="30"/>
        <v>0</v>
      </c>
      <c r="N223" s="334"/>
      <c r="O223" s="33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6"/>
      <c r="AA223" s="6"/>
      <c r="AB223" s="6"/>
      <c r="AC223" s="6"/>
      <c r="AD223" s="6"/>
      <c r="AE223" s="6"/>
      <c r="AF223" s="6"/>
      <c r="AG223" s="6"/>
    </row>
    <row r="224">
      <c r="A224" s="5"/>
      <c r="B224" s="948" t="s">
        <v>534</v>
      </c>
      <c r="C224" s="601" t="s">
        <v>263</v>
      </c>
      <c r="D224" s="585"/>
      <c r="E224" s="942">
        <v>25000.0</v>
      </c>
      <c r="F224" s="588"/>
      <c r="G224" s="944">
        <v>12000.0</v>
      </c>
      <c r="H224" s="591"/>
      <c r="I224" s="596"/>
      <c r="J224" s="596"/>
      <c r="K224" s="596"/>
      <c r="L224" s="592"/>
      <c r="M224" s="602">
        <v>0.0</v>
      </c>
      <c r="N224" s="334"/>
      <c r="O224" s="33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6"/>
      <c r="AA224" s="6"/>
      <c r="AB224" s="6"/>
      <c r="AC224" s="6"/>
      <c r="AD224" s="6"/>
      <c r="AE224" s="6"/>
      <c r="AF224" s="6"/>
      <c r="AG224" s="6"/>
    </row>
    <row r="225">
      <c r="A225" s="5"/>
      <c r="B225" s="949" t="s">
        <v>265</v>
      </c>
      <c r="C225" s="584" t="s">
        <v>263</v>
      </c>
      <c r="D225" s="585"/>
      <c r="E225" s="941">
        <v>20000.0</v>
      </c>
      <c r="F225" s="588">
        <v>8000.0</v>
      </c>
      <c r="G225" s="944">
        <v>12000.0</v>
      </c>
      <c r="H225" s="591"/>
      <c r="I225" s="596"/>
      <c r="J225" s="596"/>
      <c r="K225" s="596"/>
      <c r="L225" s="592">
        <f t="shared" ref="L225:L232" si="31">SUM(F225:K225)</f>
        <v>20000</v>
      </c>
      <c r="M225" s="593">
        <f t="shared" ref="M225:M232" si="32">E225-L225</f>
        <v>0</v>
      </c>
      <c r="N225" s="334"/>
      <c r="O225" s="33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6"/>
      <c r="AA225" s="6"/>
      <c r="AB225" s="6"/>
      <c r="AC225" s="6"/>
      <c r="AD225" s="6"/>
      <c r="AE225" s="6"/>
      <c r="AF225" s="6"/>
      <c r="AG225" s="6"/>
    </row>
    <row r="226">
      <c r="A226" s="5"/>
      <c r="B226" s="943" t="s">
        <v>111</v>
      </c>
      <c r="C226" s="584" t="s">
        <v>266</v>
      </c>
      <c r="D226" s="585"/>
      <c r="E226" s="941">
        <v>40000.0</v>
      </c>
      <c r="F226" s="588">
        <v>16000.0</v>
      </c>
      <c r="G226" s="641">
        <v>24000.0</v>
      </c>
      <c r="H226" s="591"/>
      <c r="I226" s="591"/>
      <c r="J226" s="591"/>
      <c r="K226" s="591"/>
      <c r="L226" s="592">
        <f t="shared" si="31"/>
        <v>40000</v>
      </c>
      <c r="M226" s="593">
        <f t="shared" si="32"/>
        <v>0</v>
      </c>
      <c r="N226" s="334"/>
      <c r="O226" s="33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6"/>
      <c r="AA226" s="6"/>
      <c r="AB226" s="6"/>
      <c r="AC226" s="6"/>
      <c r="AD226" s="6"/>
      <c r="AE226" s="6"/>
      <c r="AF226" s="6"/>
      <c r="AG226" s="6"/>
    </row>
    <row r="227">
      <c r="A227" s="5"/>
      <c r="B227" s="949" t="s">
        <v>267</v>
      </c>
      <c r="C227" s="584" t="s">
        <v>268</v>
      </c>
      <c r="D227" s="585"/>
      <c r="E227" s="942">
        <v>25000.0</v>
      </c>
      <c r="F227" s="588">
        <v>10000.0</v>
      </c>
      <c r="G227" s="641">
        <v>15000.0</v>
      </c>
      <c r="H227" s="591"/>
      <c r="I227" s="591"/>
      <c r="J227" s="591"/>
      <c r="K227" s="591"/>
      <c r="L227" s="592">
        <f t="shared" si="31"/>
        <v>25000</v>
      </c>
      <c r="M227" s="593">
        <f t="shared" si="32"/>
        <v>0</v>
      </c>
      <c r="N227" s="334"/>
      <c r="O227" s="33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6"/>
      <c r="AA227" s="6"/>
      <c r="AB227" s="6"/>
      <c r="AC227" s="6"/>
      <c r="AD227" s="6"/>
      <c r="AE227" s="6"/>
      <c r="AF227" s="6"/>
      <c r="AG227" s="6"/>
    </row>
    <row r="228">
      <c r="A228" s="5"/>
      <c r="B228" s="949" t="s">
        <v>269</v>
      </c>
      <c r="C228" s="584" t="s">
        <v>270</v>
      </c>
      <c r="D228" s="585"/>
      <c r="E228" s="941"/>
      <c r="F228" s="588">
        <v>1000.0</v>
      </c>
      <c r="G228" s="641">
        <v>7200.0</v>
      </c>
      <c r="H228" s="591"/>
      <c r="I228" s="591"/>
      <c r="J228" s="591"/>
      <c r="K228" s="591"/>
      <c r="L228" s="592">
        <f t="shared" si="31"/>
        <v>8200</v>
      </c>
      <c r="M228" s="593">
        <f t="shared" si="32"/>
        <v>-8200</v>
      </c>
      <c r="N228" s="334"/>
      <c r="O228" s="33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6"/>
      <c r="AA228" s="6"/>
      <c r="AB228" s="6"/>
      <c r="AC228" s="6"/>
      <c r="AD228" s="6"/>
      <c r="AE228" s="6"/>
      <c r="AF228" s="6"/>
      <c r="AG228" s="6"/>
    </row>
    <row r="229">
      <c r="A229" s="5"/>
      <c r="B229" s="949" t="s">
        <v>271</v>
      </c>
      <c r="C229" s="584" t="s">
        <v>272</v>
      </c>
      <c r="D229" s="585"/>
      <c r="E229" s="950">
        <v>15000.0</v>
      </c>
      <c r="F229" s="588">
        <v>15000.0</v>
      </c>
      <c r="G229" s="946"/>
      <c r="H229" s="591"/>
      <c r="I229" s="590"/>
      <c r="J229" s="590"/>
      <c r="K229" s="590">
        <v>15000.0</v>
      </c>
      <c r="L229" s="592">
        <f t="shared" si="31"/>
        <v>30000</v>
      </c>
      <c r="M229" s="613">
        <f t="shared" si="32"/>
        <v>-15000</v>
      </c>
      <c r="N229" s="334"/>
      <c r="O229" s="33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6"/>
      <c r="AA229" s="6"/>
      <c r="AB229" s="6"/>
      <c r="AC229" s="6"/>
      <c r="AD229" s="6"/>
      <c r="AE229" s="6"/>
      <c r="AF229" s="6"/>
      <c r="AG229" s="6"/>
    </row>
    <row r="230">
      <c r="A230" s="5"/>
      <c r="B230" s="943" t="s">
        <v>273</v>
      </c>
      <c r="C230" s="584" t="s">
        <v>274</v>
      </c>
      <c r="D230" s="585"/>
      <c r="E230" s="941">
        <v>20000.0</v>
      </c>
      <c r="F230" s="588">
        <v>15000.0</v>
      </c>
      <c r="G230" s="641">
        <v>12000.0</v>
      </c>
      <c r="H230" s="591"/>
      <c r="I230" s="591"/>
      <c r="J230" s="591"/>
      <c r="K230" s="591"/>
      <c r="L230" s="592">
        <f t="shared" si="31"/>
        <v>27000</v>
      </c>
      <c r="M230" s="593">
        <f t="shared" si="32"/>
        <v>-7000</v>
      </c>
      <c r="N230" s="334"/>
      <c r="O230" s="33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6"/>
      <c r="AA230" s="6"/>
      <c r="AB230" s="6"/>
      <c r="AC230" s="6"/>
      <c r="AD230" s="6"/>
      <c r="AE230" s="6"/>
      <c r="AF230" s="6"/>
      <c r="AG230" s="6"/>
    </row>
    <row r="231">
      <c r="A231" s="5"/>
      <c r="B231" s="949" t="s">
        <v>535</v>
      </c>
      <c r="C231" s="584" t="s">
        <v>275</v>
      </c>
      <c r="D231" s="585"/>
      <c r="E231" s="941">
        <v>20000.0</v>
      </c>
      <c r="F231" s="588"/>
      <c r="G231" s="641">
        <v>12000.0</v>
      </c>
      <c r="H231" s="591"/>
      <c r="I231" s="591"/>
      <c r="J231" s="591"/>
      <c r="K231" s="591"/>
      <c r="L231" s="592">
        <f t="shared" si="31"/>
        <v>12000</v>
      </c>
      <c r="M231" s="593">
        <f t="shared" si="32"/>
        <v>8000</v>
      </c>
      <c r="N231" s="334"/>
      <c r="O231" s="33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6"/>
      <c r="AA231" s="6"/>
      <c r="AB231" s="6"/>
      <c r="AC231" s="6"/>
      <c r="AD231" s="6"/>
      <c r="AE231" s="6"/>
      <c r="AF231" s="6"/>
      <c r="AG231" s="6"/>
    </row>
    <row r="232">
      <c r="A232" s="5"/>
      <c r="B232" s="949" t="s">
        <v>276</v>
      </c>
      <c r="C232" s="584" t="s">
        <v>277</v>
      </c>
      <c r="D232" s="585"/>
      <c r="E232" s="942">
        <v>10000.0</v>
      </c>
      <c r="F232" s="588">
        <v>2000.0</v>
      </c>
      <c r="G232" s="641">
        <v>6000.0</v>
      </c>
      <c r="H232" s="591"/>
      <c r="I232" s="591"/>
      <c r="J232" s="591"/>
      <c r="K232" s="591"/>
      <c r="L232" s="592">
        <f t="shared" si="31"/>
        <v>8000</v>
      </c>
      <c r="M232" s="604">
        <f t="shared" si="32"/>
        <v>2000</v>
      </c>
      <c r="N232" s="334"/>
      <c r="O232" s="33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6"/>
      <c r="AA232" s="6"/>
      <c r="AB232" s="6"/>
      <c r="AC232" s="6"/>
      <c r="AD232" s="6"/>
      <c r="AE232" s="6"/>
      <c r="AF232" s="6"/>
      <c r="AG232" s="6"/>
    </row>
    <row r="233">
      <c r="A233" s="5"/>
      <c r="B233" s="948" t="s">
        <v>536</v>
      </c>
      <c r="C233" s="951" t="s">
        <v>537</v>
      </c>
      <c r="D233" s="606"/>
      <c r="E233" s="952">
        <v>5000.0</v>
      </c>
      <c r="F233" s="599">
        <v>2000.0</v>
      </c>
      <c r="G233" s="641">
        <v>3000.0</v>
      </c>
      <c r="H233" s="591"/>
      <c r="I233" s="591"/>
      <c r="J233" s="591"/>
      <c r="K233" s="591"/>
      <c r="L233" s="592"/>
      <c r="M233" s="953">
        <v>0.0</v>
      </c>
      <c r="N233" s="334"/>
      <c r="O233" s="33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6"/>
      <c r="AA233" s="6"/>
      <c r="AB233" s="6"/>
      <c r="AC233" s="6"/>
      <c r="AD233" s="6"/>
      <c r="AE233" s="6"/>
      <c r="AF233" s="6"/>
      <c r="AG233" s="6"/>
    </row>
    <row r="234">
      <c r="A234" s="5"/>
      <c r="B234" s="949" t="s">
        <v>278</v>
      </c>
      <c r="C234" s="606"/>
      <c r="D234" s="606"/>
      <c r="E234" s="952">
        <v>8000.0</v>
      </c>
      <c r="F234" s="599">
        <v>3200.0</v>
      </c>
      <c r="G234" s="641">
        <v>4800.0</v>
      </c>
      <c r="H234" s="591"/>
      <c r="I234" s="591"/>
      <c r="J234" s="591"/>
      <c r="K234" s="591"/>
      <c r="L234" s="592">
        <f t="shared" ref="L234:L244" si="33">SUM(F234:K234)</f>
        <v>8000</v>
      </c>
      <c r="M234" s="604">
        <f t="shared" ref="M234:M244" si="34">E234-L234</f>
        <v>0</v>
      </c>
      <c r="N234" s="334"/>
      <c r="O234" s="33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6"/>
      <c r="AA234" s="6"/>
      <c r="AB234" s="6"/>
      <c r="AC234" s="6"/>
      <c r="AD234" s="6"/>
      <c r="AE234" s="6"/>
      <c r="AF234" s="6"/>
      <c r="AG234" s="6"/>
    </row>
    <row r="235">
      <c r="A235" s="5"/>
      <c r="B235" s="949" t="s">
        <v>280</v>
      </c>
      <c r="C235" s="606"/>
      <c r="D235" s="606"/>
      <c r="E235" s="954">
        <v>15000.0</v>
      </c>
      <c r="F235" s="599"/>
      <c r="G235" s="641">
        <v>9000.0</v>
      </c>
      <c r="H235" s="591"/>
      <c r="I235" s="591"/>
      <c r="J235" s="591"/>
      <c r="K235" s="591"/>
      <c r="L235" s="592">
        <f t="shared" si="33"/>
        <v>9000</v>
      </c>
      <c r="M235" s="593">
        <f t="shared" si="34"/>
        <v>6000</v>
      </c>
      <c r="N235" s="334"/>
      <c r="O235" s="33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6"/>
      <c r="AA235" s="6"/>
      <c r="AB235" s="6"/>
      <c r="AC235" s="6"/>
      <c r="AD235" s="6"/>
      <c r="AE235" s="6"/>
      <c r="AF235" s="6"/>
      <c r="AG235" s="6"/>
    </row>
    <row r="236">
      <c r="A236" s="5"/>
      <c r="B236" s="949" t="s">
        <v>281</v>
      </c>
      <c r="C236" s="605" t="s">
        <v>282</v>
      </c>
      <c r="D236" s="606"/>
      <c r="E236" s="952">
        <v>15000.0</v>
      </c>
      <c r="F236" s="599">
        <v>6000.0</v>
      </c>
      <c r="G236" s="641">
        <v>9000.0</v>
      </c>
      <c r="H236" s="591"/>
      <c r="I236" s="591"/>
      <c r="J236" s="591"/>
      <c r="K236" s="591"/>
      <c r="L236" s="592">
        <f t="shared" si="33"/>
        <v>15000</v>
      </c>
      <c r="M236" s="593">
        <f t="shared" si="34"/>
        <v>0</v>
      </c>
      <c r="N236" s="334"/>
      <c r="O236" s="33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6"/>
      <c r="AA236" s="6"/>
      <c r="AB236" s="6"/>
      <c r="AC236" s="6"/>
      <c r="AD236" s="6"/>
      <c r="AE236" s="6"/>
      <c r="AF236" s="6"/>
      <c r="AG236" s="6"/>
    </row>
    <row r="237">
      <c r="A237" s="5"/>
      <c r="B237" s="949" t="s">
        <v>283</v>
      </c>
      <c r="C237" s="605" t="s">
        <v>284</v>
      </c>
      <c r="D237" s="606"/>
      <c r="E237" s="954">
        <v>12000.0</v>
      </c>
      <c r="F237" s="588">
        <v>4800.0</v>
      </c>
      <c r="G237" s="641">
        <v>7200.0</v>
      </c>
      <c r="H237" s="591"/>
      <c r="I237" s="591"/>
      <c r="J237" s="591"/>
      <c r="K237" s="591"/>
      <c r="L237" s="592">
        <f t="shared" si="33"/>
        <v>12000</v>
      </c>
      <c r="M237" s="593">
        <f t="shared" si="34"/>
        <v>0</v>
      </c>
      <c r="N237" s="334"/>
      <c r="O237" s="334"/>
      <c r="P237" s="45" t="s">
        <v>538</v>
      </c>
      <c r="Q237" s="4"/>
      <c r="R237" s="4"/>
      <c r="S237" s="4"/>
      <c r="T237" s="4"/>
      <c r="U237" s="4"/>
      <c r="V237" s="4"/>
      <c r="W237" s="4"/>
      <c r="X237" s="4"/>
      <c r="Y237" s="4"/>
      <c r="Z237" s="6"/>
      <c r="AA237" s="6"/>
      <c r="AB237" s="6"/>
      <c r="AC237" s="6"/>
      <c r="AD237" s="6"/>
      <c r="AE237" s="6"/>
      <c r="AF237" s="6"/>
      <c r="AG237" s="6"/>
    </row>
    <row r="238">
      <c r="A238" s="5"/>
      <c r="B238" s="949" t="s">
        <v>285</v>
      </c>
      <c r="C238" s="605" t="s">
        <v>286</v>
      </c>
      <c r="D238" s="606"/>
      <c r="E238" s="952">
        <v>8000.0</v>
      </c>
      <c r="F238" s="599">
        <v>3200.0</v>
      </c>
      <c r="G238" s="641">
        <v>4800.0</v>
      </c>
      <c r="H238" s="591"/>
      <c r="I238" s="591"/>
      <c r="J238" s="591"/>
      <c r="K238" s="591"/>
      <c r="L238" s="592">
        <f t="shared" si="33"/>
        <v>8000</v>
      </c>
      <c r="M238" s="593">
        <f t="shared" si="34"/>
        <v>0</v>
      </c>
      <c r="N238" s="334"/>
      <c r="O238" s="33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6"/>
      <c r="AA238" s="6"/>
      <c r="AB238" s="6"/>
      <c r="AC238" s="6"/>
      <c r="AD238" s="6"/>
      <c r="AE238" s="6"/>
      <c r="AF238" s="6"/>
      <c r="AG238" s="6"/>
    </row>
    <row r="239">
      <c r="A239" s="5"/>
      <c r="B239" s="949" t="s">
        <v>116</v>
      </c>
      <c r="C239" s="605" t="s">
        <v>290</v>
      </c>
      <c r="D239" s="606"/>
      <c r="E239" s="954">
        <v>10000.0</v>
      </c>
      <c r="F239" s="599">
        <v>10000.0</v>
      </c>
      <c r="G239" s="641">
        <v>6000.0</v>
      </c>
      <c r="H239" s="591"/>
      <c r="I239" s="591"/>
      <c r="J239" s="591"/>
      <c r="K239" s="591"/>
      <c r="L239" s="592">
        <f t="shared" si="33"/>
        <v>16000</v>
      </c>
      <c r="M239" s="593">
        <f t="shared" si="34"/>
        <v>-6000</v>
      </c>
      <c r="N239" s="334"/>
      <c r="O239" s="33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6"/>
      <c r="AA239" s="6"/>
      <c r="AB239" s="6"/>
      <c r="AC239" s="6"/>
      <c r="AD239" s="6"/>
      <c r="AE239" s="6"/>
      <c r="AF239" s="6"/>
      <c r="AG239" s="6"/>
    </row>
    <row r="240">
      <c r="A240" s="5"/>
      <c r="B240" s="949" t="s">
        <v>291</v>
      </c>
      <c r="C240" s="605" t="s">
        <v>292</v>
      </c>
      <c r="D240" s="606"/>
      <c r="E240" s="954">
        <v>10000.0</v>
      </c>
      <c r="F240" s="599">
        <v>4000.0</v>
      </c>
      <c r="G240" s="641">
        <v>6000.0</v>
      </c>
      <c r="H240" s="591"/>
      <c r="I240" s="591"/>
      <c r="J240" s="591"/>
      <c r="K240" s="591"/>
      <c r="L240" s="592">
        <f t="shared" si="33"/>
        <v>10000</v>
      </c>
      <c r="M240" s="593">
        <f t="shared" si="34"/>
        <v>0</v>
      </c>
      <c r="N240" s="334"/>
      <c r="O240" s="33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6"/>
      <c r="AA240" s="6"/>
      <c r="AB240" s="6"/>
      <c r="AC240" s="6"/>
      <c r="AD240" s="6"/>
      <c r="AE240" s="6"/>
      <c r="AF240" s="6"/>
      <c r="AG240" s="6"/>
    </row>
    <row r="241">
      <c r="A241" s="5"/>
      <c r="B241" s="949" t="s">
        <v>293</v>
      </c>
      <c r="C241" s="605" t="s">
        <v>294</v>
      </c>
      <c r="D241" s="606"/>
      <c r="E241" s="954">
        <v>10000.0</v>
      </c>
      <c r="F241" s="599">
        <v>15000.0</v>
      </c>
      <c r="G241" s="641">
        <v>6000.0</v>
      </c>
      <c r="H241" s="591"/>
      <c r="I241" s="591"/>
      <c r="J241" s="591"/>
      <c r="K241" s="591"/>
      <c r="L241" s="592">
        <f t="shared" si="33"/>
        <v>21000</v>
      </c>
      <c r="M241" s="593">
        <f t="shared" si="34"/>
        <v>-11000</v>
      </c>
      <c r="N241" s="334"/>
      <c r="O241" s="33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6"/>
      <c r="AA241" s="6"/>
      <c r="AB241" s="6"/>
      <c r="AC241" s="6"/>
      <c r="AD241" s="6"/>
      <c r="AE241" s="6"/>
      <c r="AF241" s="6"/>
      <c r="AG241" s="6"/>
    </row>
    <row r="242">
      <c r="A242" s="600" t="s">
        <v>295</v>
      </c>
      <c r="B242" s="949" t="s">
        <v>296</v>
      </c>
      <c r="C242" s="605" t="s">
        <v>286</v>
      </c>
      <c r="D242" s="606"/>
      <c r="E242" s="954">
        <v>10000.0</v>
      </c>
      <c r="F242" s="599"/>
      <c r="G242" s="641">
        <v>6000.0</v>
      </c>
      <c r="H242" s="591"/>
      <c r="I242" s="591"/>
      <c r="J242" s="591"/>
      <c r="K242" s="591"/>
      <c r="L242" s="592">
        <f t="shared" si="33"/>
        <v>6000</v>
      </c>
      <c r="M242" s="593">
        <f t="shared" si="34"/>
        <v>4000</v>
      </c>
      <c r="N242" s="334"/>
      <c r="O242" s="33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6"/>
      <c r="AA242" s="6"/>
      <c r="AB242" s="6"/>
      <c r="AC242" s="6"/>
      <c r="AD242" s="6"/>
      <c r="AE242" s="6"/>
      <c r="AF242" s="6"/>
      <c r="AG242" s="6"/>
    </row>
    <row r="243">
      <c r="A243" s="5"/>
      <c r="B243" s="638" t="s">
        <v>297</v>
      </c>
      <c r="C243" s="609" t="s">
        <v>286</v>
      </c>
      <c r="D243" s="606"/>
      <c r="E243" s="952">
        <v>2000.0</v>
      </c>
      <c r="F243" s="599">
        <v>800.0</v>
      </c>
      <c r="G243" s="641">
        <v>1200.0</v>
      </c>
      <c r="H243" s="591"/>
      <c r="I243" s="591"/>
      <c r="J243" s="591"/>
      <c r="K243" s="591"/>
      <c r="L243" s="592">
        <f t="shared" si="33"/>
        <v>2000</v>
      </c>
      <c r="M243" s="593">
        <f t="shared" si="34"/>
        <v>0</v>
      </c>
      <c r="N243" s="334"/>
      <c r="O243" s="33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6"/>
      <c r="AA243" s="6"/>
      <c r="AB243" s="6"/>
      <c r="AC243" s="6"/>
      <c r="AD243" s="6"/>
      <c r="AE243" s="6"/>
      <c r="AF243" s="6"/>
      <c r="AG243" s="6"/>
    </row>
    <row r="244">
      <c r="A244" s="5"/>
      <c r="B244" s="638" t="s">
        <v>301</v>
      </c>
      <c r="C244" s="614"/>
      <c r="D244" s="612"/>
      <c r="E244" s="955">
        <v>7200.0</v>
      </c>
      <c r="F244" s="599">
        <v>2880.0</v>
      </c>
      <c r="G244" s="641">
        <v>4320.0</v>
      </c>
      <c r="H244" s="591"/>
      <c r="I244" s="591"/>
      <c r="J244" s="591"/>
      <c r="K244" s="591"/>
      <c r="L244" s="592">
        <f t="shared" si="33"/>
        <v>7200</v>
      </c>
      <c r="M244" s="593">
        <f t="shared" si="34"/>
        <v>0</v>
      </c>
      <c r="N244" s="334"/>
      <c r="O244" s="33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6"/>
      <c r="AA244" s="6"/>
      <c r="AB244" s="6"/>
      <c r="AC244" s="6"/>
      <c r="AD244" s="6"/>
      <c r="AE244" s="6"/>
      <c r="AF244" s="6"/>
      <c r="AG244" s="6"/>
    </row>
    <row r="245">
      <c r="A245" s="5"/>
      <c r="B245" s="956" t="s">
        <v>444</v>
      </c>
      <c r="C245" s="611"/>
      <c r="D245" s="612"/>
      <c r="E245" s="955">
        <v>7500.0</v>
      </c>
      <c r="F245" s="599">
        <v>3000.0</v>
      </c>
      <c r="G245" s="641">
        <v>4500.0</v>
      </c>
      <c r="H245" s="591"/>
      <c r="I245" s="591"/>
      <c r="J245" s="591"/>
      <c r="K245" s="591"/>
      <c r="L245" s="592"/>
      <c r="M245" s="602">
        <v>0.0</v>
      </c>
      <c r="N245" s="334"/>
      <c r="O245" s="33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6"/>
      <c r="AA245" s="6"/>
      <c r="AB245" s="6"/>
      <c r="AC245" s="6"/>
      <c r="AD245" s="6"/>
      <c r="AE245" s="6"/>
      <c r="AF245" s="6"/>
      <c r="AG245" s="6"/>
    </row>
    <row r="246">
      <c r="A246" s="5"/>
      <c r="B246" s="638" t="s">
        <v>303</v>
      </c>
      <c r="C246" s="611" t="s">
        <v>303</v>
      </c>
      <c r="D246" s="612"/>
      <c r="E246" s="955">
        <v>12000.0</v>
      </c>
      <c r="F246" s="599"/>
      <c r="G246" s="641">
        <v>7200.0</v>
      </c>
      <c r="H246" s="591"/>
      <c r="I246" s="591"/>
      <c r="J246" s="591"/>
      <c r="K246" s="591"/>
      <c r="L246" s="592">
        <f t="shared" ref="L246:L276" si="35">SUM(F246:K246)</f>
        <v>7200</v>
      </c>
      <c r="M246" s="593">
        <f t="shared" ref="M246:M277" si="36">E246-L246</f>
        <v>4800</v>
      </c>
      <c r="N246" s="334"/>
      <c r="O246" s="33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6"/>
      <c r="AA246" s="6"/>
      <c r="AB246" s="6"/>
      <c r="AC246" s="6"/>
      <c r="AD246" s="6"/>
      <c r="AE246" s="6"/>
      <c r="AF246" s="6"/>
      <c r="AG246" s="6"/>
    </row>
    <row r="247">
      <c r="A247" s="5"/>
      <c r="B247" s="638" t="s">
        <v>304</v>
      </c>
      <c r="C247" s="611" t="s">
        <v>286</v>
      </c>
      <c r="D247" s="612"/>
      <c r="E247" s="955">
        <v>5000.0</v>
      </c>
      <c r="F247" s="599">
        <v>2000.0</v>
      </c>
      <c r="G247" s="641">
        <v>3000.0</v>
      </c>
      <c r="H247" s="591"/>
      <c r="I247" s="591"/>
      <c r="J247" s="591"/>
      <c r="K247" s="591"/>
      <c r="L247" s="592">
        <f t="shared" si="35"/>
        <v>5000</v>
      </c>
      <c r="M247" s="593">
        <f t="shared" si="36"/>
        <v>0</v>
      </c>
      <c r="N247" s="334"/>
      <c r="O247" s="33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6"/>
      <c r="AA247" s="6"/>
      <c r="AB247" s="6"/>
      <c r="AC247" s="6"/>
      <c r="AD247" s="6"/>
      <c r="AE247" s="6"/>
      <c r="AF247" s="6"/>
      <c r="AG247" s="6"/>
    </row>
    <row r="248">
      <c r="A248" s="5"/>
      <c r="B248" s="638" t="s">
        <v>305</v>
      </c>
      <c r="C248" s="611" t="s">
        <v>306</v>
      </c>
      <c r="D248" s="612"/>
      <c r="E248" s="955">
        <v>15000.0</v>
      </c>
      <c r="F248" s="599">
        <v>6000.0</v>
      </c>
      <c r="G248" s="944">
        <v>9000.0</v>
      </c>
      <c r="H248" s="591"/>
      <c r="I248" s="591"/>
      <c r="J248" s="591"/>
      <c r="K248" s="591"/>
      <c r="L248" s="592">
        <f t="shared" si="35"/>
        <v>15000</v>
      </c>
      <c r="M248" s="593">
        <f t="shared" si="36"/>
        <v>0</v>
      </c>
      <c r="N248" s="334"/>
      <c r="O248" s="33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6"/>
      <c r="AA248" s="6"/>
      <c r="AB248" s="6"/>
      <c r="AC248" s="6"/>
      <c r="AD248" s="6"/>
      <c r="AE248" s="6"/>
      <c r="AF248" s="6"/>
      <c r="AG248" s="6"/>
    </row>
    <row r="249">
      <c r="A249" s="5"/>
      <c r="B249" s="638" t="s">
        <v>309</v>
      </c>
      <c r="C249" s="611" t="s">
        <v>310</v>
      </c>
      <c r="D249" s="612"/>
      <c r="E249" s="955">
        <v>16000.0</v>
      </c>
      <c r="F249" s="599">
        <v>6400.0</v>
      </c>
      <c r="G249" s="641">
        <v>9600.0</v>
      </c>
      <c r="H249" s="591"/>
      <c r="I249" s="591"/>
      <c r="J249" s="591"/>
      <c r="K249" s="591"/>
      <c r="L249" s="592">
        <f t="shared" si="35"/>
        <v>16000</v>
      </c>
      <c r="M249" s="593">
        <f t="shared" si="36"/>
        <v>0</v>
      </c>
      <c r="N249" s="334"/>
      <c r="O249" s="33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6"/>
      <c r="AA249" s="6"/>
      <c r="AB249" s="6"/>
      <c r="AC249" s="6"/>
      <c r="AD249" s="6"/>
      <c r="AE249" s="6"/>
      <c r="AF249" s="6"/>
      <c r="AG249" s="6"/>
    </row>
    <row r="250">
      <c r="A250" s="5"/>
      <c r="B250" s="957" t="s">
        <v>312</v>
      </c>
      <c r="C250" s="611" t="s">
        <v>313</v>
      </c>
      <c r="D250" s="612"/>
      <c r="E250" s="958">
        <v>6000.0</v>
      </c>
      <c r="F250" s="599">
        <v>2400.0</v>
      </c>
      <c r="G250" s="641">
        <v>3600.0</v>
      </c>
      <c r="H250" s="591"/>
      <c r="I250" s="591"/>
      <c r="J250" s="591"/>
      <c r="K250" s="591"/>
      <c r="L250" s="592">
        <f t="shared" si="35"/>
        <v>6000</v>
      </c>
      <c r="M250" s="593">
        <f t="shared" si="36"/>
        <v>0</v>
      </c>
      <c r="N250" s="334"/>
      <c r="O250" s="33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6"/>
      <c r="AA250" s="6"/>
      <c r="AB250" s="6"/>
      <c r="AC250" s="6"/>
      <c r="AD250" s="6"/>
      <c r="AE250" s="6"/>
      <c r="AF250" s="6"/>
      <c r="AG250" s="6"/>
    </row>
    <row r="251">
      <c r="A251" s="5"/>
      <c r="B251" s="957" t="s">
        <v>316</v>
      </c>
      <c r="C251" s="611" t="s">
        <v>286</v>
      </c>
      <c r="D251" s="612"/>
      <c r="E251" s="955">
        <v>5000.0</v>
      </c>
      <c r="F251" s="599" t="s">
        <v>539</v>
      </c>
      <c r="G251" s="641">
        <v>3000.0</v>
      </c>
      <c r="H251" s="591"/>
      <c r="I251" s="591"/>
      <c r="J251" s="591"/>
      <c r="K251" s="591"/>
      <c r="L251" s="592">
        <f t="shared" si="35"/>
        <v>3000</v>
      </c>
      <c r="M251" s="593">
        <f t="shared" si="36"/>
        <v>2000</v>
      </c>
      <c r="N251" s="334"/>
      <c r="O251" s="33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6"/>
      <c r="AA251" s="6"/>
      <c r="AB251" s="6"/>
      <c r="AC251" s="6"/>
      <c r="AD251" s="6"/>
      <c r="AE251" s="6"/>
      <c r="AF251" s="6"/>
      <c r="AG251" s="6"/>
    </row>
    <row r="252">
      <c r="A252" s="5"/>
      <c r="B252" s="957" t="s">
        <v>317</v>
      </c>
      <c r="C252" s="611" t="s">
        <v>318</v>
      </c>
      <c r="D252" s="612"/>
      <c r="E252" s="958">
        <v>6000.0</v>
      </c>
      <c r="F252" s="599">
        <v>1000.0</v>
      </c>
      <c r="G252" s="641">
        <v>3600.0</v>
      </c>
      <c r="H252" s="591"/>
      <c r="I252" s="591"/>
      <c r="J252" s="591"/>
      <c r="K252" s="591"/>
      <c r="L252" s="592">
        <f t="shared" si="35"/>
        <v>4600</v>
      </c>
      <c r="M252" s="593">
        <f t="shared" si="36"/>
        <v>1400</v>
      </c>
      <c r="N252" s="334"/>
      <c r="O252" s="33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6"/>
      <c r="AA252" s="6"/>
      <c r="AB252" s="6"/>
      <c r="AC252" s="6"/>
      <c r="AD252" s="6"/>
      <c r="AE252" s="6"/>
      <c r="AF252" s="6"/>
      <c r="AG252" s="6"/>
    </row>
    <row r="253">
      <c r="A253" s="5"/>
      <c r="B253" s="959" t="s">
        <v>322</v>
      </c>
      <c r="C253" s="618" t="s">
        <v>323</v>
      </c>
      <c r="D253" s="612"/>
      <c r="E253" s="958">
        <v>5000.0</v>
      </c>
      <c r="F253" s="599">
        <v>2000.0</v>
      </c>
      <c r="G253" s="641">
        <v>3000.0</v>
      </c>
      <c r="H253" s="591"/>
      <c r="I253" s="591"/>
      <c r="J253" s="591"/>
      <c r="K253" s="591"/>
      <c r="L253" s="592">
        <f t="shared" si="35"/>
        <v>5000</v>
      </c>
      <c r="M253" s="593">
        <f t="shared" si="36"/>
        <v>0</v>
      </c>
      <c r="N253" s="334"/>
      <c r="O253" s="33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6"/>
      <c r="AA253" s="6"/>
      <c r="AB253" s="6"/>
      <c r="AC253" s="6"/>
      <c r="AD253" s="6"/>
      <c r="AE253" s="6"/>
      <c r="AF253" s="6"/>
      <c r="AG253" s="6"/>
    </row>
    <row r="254">
      <c r="A254" s="5"/>
      <c r="B254" s="959" t="s">
        <v>324</v>
      </c>
      <c r="C254" s="618" t="s">
        <v>325</v>
      </c>
      <c r="D254" s="612"/>
      <c r="E254" s="955">
        <v>5000.0</v>
      </c>
      <c r="F254" s="599">
        <v>2000.0</v>
      </c>
      <c r="G254" s="641">
        <v>3000.0</v>
      </c>
      <c r="H254" s="591"/>
      <c r="I254" s="591"/>
      <c r="J254" s="591"/>
      <c r="K254" s="591"/>
      <c r="L254" s="592">
        <f t="shared" si="35"/>
        <v>5000</v>
      </c>
      <c r="M254" s="593">
        <f t="shared" si="36"/>
        <v>0</v>
      </c>
      <c r="N254" s="334"/>
      <c r="O254" s="33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6"/>
      <c r="AA254" s="6"/>
      <c r="AB254" s="6"/>
      <c r="AC254" s="6"/>
      <c r="AD254" s="6"/>
      <c r="AE254" s="6"/>
      <c r="AF254" s="6"/>
      <c r="AG254" s="6"/>
    </row>
    <row r="255">
      <c r="A255" s="5"/>
      <c r="B255" s="959" t="s">
        <v>326</v>
      </c>
      <c r="C255" s="618" t="s">
        <v>325</v>
      </c>
      <c r="D255" s="612"/>
      <c r="E255" s="958">
        <v>5000.0</v>
      </c>
      <c r="F255" s="599">
        <v>2000.0</v>
      </c>
      <c r="G255" s="641">
        <v>3000.0</v>
      </c>
      <c r="H255" s="591"/>
      <c r="I255" s="591"/>
      <c r="J255" s="591"/>
      <c r="K255" s="591"/>
      <c r="L255" s="592">
        <f t="shared" si="35"/>
        <v>5000</v>
      </c>
      <c r="M255" s="593">
        <f t="shared" si="36"/>
        <v>0</v>
      </c>
      <c r="N255" s="334"/>
      <c r="O255" s="33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6"/>
      <c r="AA255" s="6"/>
      <c r="AB255" s="6"/>
      <c r="AC255" s="6"/>
      <c r="AD255" s="6"/>
      <c r="AE255" s="6"/>
      <c r="AF255" s="6"/>
      <c r="AG255" s="6"/>
    </row>
    <row r="256">
      <c r="A256" s="5"/>
      <c r="B256" s="959" t="s">
        <v>329</v>
      </c>
      <c r="C256" s="618" t="s">
        <v>330</v>
      </c>
      <c r="D256" s="612"/>
      <c r="E256" s="958">
        <v>5000.0</v>
      </c>
      <c r="F256" s="599">
        <v>2000.0</v>
      </c>
      <c r="G256" s="641">
        <v>3000.0</v>
      </c>
      <c r="H256" s="591"/>
      <c r="I256" s="591"/>
      <c r="J256" s="591"/>
      <c r="K256" s="591"/>
      <c r="L256" s="592">
        <f t="shared" si="35"/>
        <v>5000</v>
      </c>
      <c r="M256" s="593">
        <f t="shared" si="36"/>
        <v>0</v>
      </c>
      <c r="N256" s="334"/>
      <c r="O256" s="33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6"/>
      <c r="AA256" s="6"/>
      <c r="AB256" s="6"/>
      <c r="AC256" s="6"/>
      <c r="AD256" s="6"/>
      <c r="AE256" s="6"/>
      <c r="AF256" s="6"/>
      <c r="AG256" s="6"/>
    </row>
    <row r="257">
      <c r="A257" s="5"/>
      <c r="B257" s="959" t="s">
        <v>331</v>
      </c>
      <c r="C257" s="618" t="s">
        <v>332</v>
      </c>
      <c r="D257" s="612"/>
      <c r="E257" s="958">
        <v>5000.0</v>
      </c>
      <c r="F257" s="599"/>
      <c r="G257" s="641">
        <v>3000.0</v>
      </c>
      <c r="H257" s="591"/>
      <c r="I257" s="591"/>
      <c r="J257" s="591"/>
      <c r="K257" s="591"/>
      <c r="L257" s="592">
        <f t="shared" si="35"/>
        <v>3000</v>
      </c>
      <c r="M257" s="593">
        <f t="shared" si="36"/>
        <v>2000</v>
      </c>
      <c r="N257" s="334"/>
      <c r="O257" s="33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6"/>
      <c r="AA257" s="6"/>
      <c r="AB257" s="6"/>
      <c r="AC257" s="6"/>
      <c r="AD257" s="6"/>
      <c r="AE257" s="6"/>
      <c r="AF257" s="6"/>
      <c r="AG257" s="6"/>
    </row>
    <row r="258">
      <c r="A258" s="5"/>
      <c r="B258" s="960" t="s">
        <v>335</v>
      </c>
      <c r="C258" s="621" t="s">
        <v>336</v>
      </c>
      <c r="D258" s="622"/>
      <c r="E258" s="961">
        <v>8000.0</v>
      </c>
      <c r="F258" s="625">
        <v>3200.0</v>
      </c>
      <c r="G258" s="626">
        <v>4800.0</v>
      </c>
      <c r="H258" s="591"/>
      <c r="I258" s="591"/>
      <c r="J258" s="591"/>
      <c r="K258" s="627"/>
      <c r="L258" s="592">
        <f t="shared" si="35"/>
        <v>8000</v>
      </c>
      <c r="M258" s="593">
        <f t="shared" si="36"/>
        <v>0</v>
      </c>
      <c r="N258" s="334"/>
      <c r="O258" s="33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6"/>
      <c r="AA258" s="6"/>
      <c r="AB258" s="6"/>
      <c r="AC258" s="6"/>
      <c r="AD258" s="6"/>
      <c r="AE258" s="6"/>
      <c r="AF258" s="6"/>
      <c r="AG258" s="6"/>
    </row>
    <row r="259">
      <c r="A259" s="5"/>
      <c r="B259" s="959" t="s">
        <v>337</v>
      </c>
      <c r="C259" s="620" t="s">
        <v>338</v>
      </c>
      <c r="D259" s="628"/>
      <c r="E259" s="962">
        <v>4500.0</v>
      </c>
      <c r="F259" s="625">
        <v>1800.0</v>
      </c>
      <c r="G259" s="626">
        <v>2700.0</v>
      </c>
      <c r="H259" s="591"/>
      <c r="I259" s="591"/>
      <c r="J259" s="591"/>
      <c r="K259" s="627"/>
      <c r="L259" s="592">
        <f t="shared" si="35"/>
        <v>4500</v>
      </c>
      <c r="M259" s="593">
        <f t="shared" si="36"/>
        <v>0</v>
      </c>
      <c r="N259" s="334"/>
      <c r="O259" s="33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6"/>
      <c r="AA259" s="6"/>
      <c r="AB259" s="6"/>
      <c r="AC259" s="6"/>
      <c r="AD259" s="6"/>
      <c r="AE259" s="6"/>
      <c r="AF259" s="6"/>
      <c r="AG259" s="6"/>
    </row>
    <row r="260">
      <c r="A260" s="5"/>
      <c r="B260" s="959" t="s">
        <v>339</v>
      </c>
      <c r="C260" s="620" t="s">
        <v>340</v>
      </c>
      <c r="D260" s="628"/>
      <c r="E260" s="963">
        <v>10000.0</v>
      </c>
      <c r="F260" s="625">
        <v>1200.0</v>
      </c>
      <c r="G260" s="626">
        <v>1800.0</v>
      </c>
      <c r="H260" s="591"/>
      <c r="I260" s="591"/>
      <c r="J260" s="591"/>
      <c r="K260" s="627"/>
      <c r="L260" s="592">
        <f t="shared" si="35"/>
        <v>3000</v>
      </c>
      <c r="M260" s="593">
        <f t="shared" si="36"/>
        <v>7000</v>
      </c>
      <c r="N260" s="334"/>
      <c r="O260" s="33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6"/>
      <c r="AA260" s="6"/>
      <c r="AB260" s="6"/>
      <c r="AC260" s="6"/>
      <c r="AD260" s="6"/>
      <c r="AE260" s="6"/>
      <c r="AF260" s="6"/>
      <c r="AG260" s="6"/>
    </row>
    <row r="261">
      <c r="A261" s="5"/>
      <c r="B261" s="959" t="s">
        <v>341</v>
      </c>
      <c r="C261" s="620" t="s">
        <v>342</v>
      </c>
      <c r="D261" s="628"/>
      <c r="E261" s="962">
        <v>4000.0</v>
      </c>
      <c r="F261" s="625">
        <v>1600.0</v>
      </c>
      <c r="G261" s="626">
        <v>2400.0</v>
      </c>
      <c r="H261" s="591"/>
      <c r="I261" s="591"/>
      <c r="J261" s="591"/>
      <c r="K261" s="627"/>
      <c r="L261" s="592">
        <f t="shared" si="35"/>
        <v>4000</v>
      </c>
      <c r="M261" s="593">
        <f t="shared" si="36"/>
        <v>0</v>
      </c>
      <c r="N261" s="334"/>
      <c r="O261" s="33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6"/>
      <c r="AA261" s="6"/>
      <c r="AB261" s="6"/>
      <c r="AC261" s="6"/>
      <c r="AD261" s="6"/>
      <c r="AE261" s="6"/>
      <c r="AF261" s="6"/>
      <c r="AG261" s="6"/>
    </row>
    <row r="262">
      <c r="A262" s="5"/>
      <c r="B262" s="959" t="s">
        <v>345</v>
      </c>
      <c r="C262" s="620" t="s">
        <v>346</v>
      </c>
      <c r="D262" s="628"/>
      <c r="E262" s="963">
        <v>6000.0</v>
      </c>
      <c r="F262" s="625"/>
      <c r="G262" s="626">
        <v>3600.0</v>
      </c>
      <c r="H262" s="591"/>
      <c r="I262" s="591"/>
      <c r="J262" s="591"/>
      <c r="K262" s="627"/>
      <c r="L262" s="592">
        <f t="shared" si="35"/>
        <v>3600</v>
      </c>
      <c r="M262" s="593">
        <f t="shared" si="36"/>
        <v>2400</v>
      </c>
      <c r="N262" s="334"/>
      <c r="O262" s="33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6"/>
      <c r="AA262" s="6"/>
      <c r="AB262" s="6"/>
      <c r="AC262" s="6"/>
      <c r="AD262" s="6"/>
      <c r="AE262" s="6"/>
      <c r="AF262" s="6"/>
      <c r="AG262" s="6"/>
    </row>
    <row r="263">
      <c r="A263" s="4"/>
      <c r="B263" s="633" t="s">
        <v>348</v>
      </c>
      <c r="C263" s="964" t="s">
        <v>349</v>
      </c>
      <c r="D263" s="965"/>
      <c r="E263" s="966">
        <v>5700.0</v>
      </c>
      <c r="F263" s="625">
        <v>2280.0</v>
      </c>
      <c r="G263" s="626">
        <v>3420.0</v>
      </c>
      <c r="H263" s="591"/>
      <c r="I263" s="591"/>
      <c r="J263" s="591"/>
      <c r="K263" s="627"/>
      <c r="L263" s="592">
        <f t="shared" si="35"/>
        <v>5700</v>
      </c>
      <c r="M263" s="593">
        <f t="shared" si="36"/>
        <v>0</v>
      </c>
      <c r="N263" s="334"/>
      <c r="O263" s="33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6"/>
      <c r="AA263" s="6"/>
      <c r="AB263" s="6"/>
      <c r="AC263" s="6"/>
      <c r="AD263" s="6"/>
      <c r="AE263" s="6"/>
      <c r="AF263" s="6"/>
      <c r="AG263" s="6"/>
    </row>
    <row r="264">
      <c r="A264" s="4"/>
      <c r="B264" s="633" t="s">
        <v>351</v>
      </c>
      <c r="C264" s="964" t="s">
        <v>325</v>
      </c>
      <c r="D264" s="965"/>
      <c r="E264" s="966">
        <v>2000.0</v>
      </c>
      <c r="F264" s="625">
        <v>800.0</v>
      </c>
      <c r="G264" s="626">
        <v>1200.0</v>
      </c>
      <c r="H264" s="591"/>
      <c r="I264" s="591"/>
      <c r="J264" s="591"/>
      <c r="K264" s="627"/>
      <c r="L264" s="592">
        <f t="shared" si="35"/>
        <v>2000</v>
      </c>
      <c r="M264" s="593">
        <f t="shared" si="36"/>
        <v>0</v>
      </c>
      <c r="N264" s="334"/>
      <c r="O264" s="33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6"/>
      <c r="AA264" s="6"/>
      <c r="AB264" s="6"/>
      <c r="AC264" s="6"/>
      <c r="AD264" s="6"/>
      <c r="AE264" s="6"/>
      <c r="AF264" s="6"/>
      <c r="AG264" s="6"/>
    </row>
    <row r="265">
      <c r="A265" s="4"/>
      <c r="B265" s="633" t="s">
        <v>352</v>
      </c>
      <c r="C265" s="964" t="s">
        <v>353</v>
      </c>
      <c r="D265" s="965"/>
      <c r="E265" s="966">
        <v>3000.0</v>
      </c>
      <c r="F265" s="625">
        <v>1200.0</v>
      </c>
      <c r="G265" s="631"/>
      <c r="H265" s="591"/>
      <c r="I265" s="590">
        <v>15000.0</v>
      </c>
      <c r="J265" s="591"/>
      <c r="K265" s="627"/>
      <c r="L265" s="592">
        <f t="shared" si="35"/>
        <v>16200</v>
      </c>
      <c r="M265" s="593">
        <f t="shared" si="36"/>
        <v>-13200</v>
      </c>
      <c r="N265" s="334"/>
      <c r="O265" s="33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6"/>
      <c r="AA265" s="6"/>
      <c r="AB265" s="6"/>
      <c r="AC265" s="6"/>
      <c r="AD265" s="6"/>
      <c r="AE265" s="6"/>
      <c r="AF265" s="6"/>
      <c r="AG265" s="6"/>
    </row>
    <row r="266">
      <c r="A266" s="4"/>
      <c r="B266" s="633" t="s">
        <v>356</v>
      </c>
      <c r="C266" s="964" t="s">
        <v>357</v>
      </c>
      <c r="D266" s="965"/>
      <c r="E266" s="966">
        <v>2500.0</v>
      </c>
      <c r="F266" s="625">
        <v>1000.0</v>
      </c>
      <c r="G266" s="626">
        <v>1500.0</v>
      </c>
      <c r="H266" s="591"/>
      <c r="I266" s="591"/>
      <c r="J266" s="591"/>
      <c r="K266" s="627"/>
      <c r="L266" s="592">
        <f t="shared" si="35"/>
        <v>2500</v>
      </c>
      <c r="M266" s="593">
        <f t="shared" si="36"/>
        <v>0</v>
      </c>
      <c r="N266" s="334"/>
      <c r="O266" s="33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6"/>
      <c r="AA266" s="6"/>
      <c r="AB266" s="6"/>
      <c r="AC266" s="6"/>
      <c r="AD266" s="6"/>
      <c r="AE266" s="6"/>
      <c r="AF266" s="6"/>
      <c r="AG266" s="6"/>
    </row>
    <row r="267">
      <c r="A267" s="4"/>
      <c r="B267" s="633" t="s">
        <v>358</v>
      </c>
      <c r="C267" s="964" t="s">
        <v>286</v>
      </c>
      <c r="D267" s="965"/>
      <c r="E267" s="966">
        <v>1000.0</v>
      </c>
      <c r="F267" s="625">
        <v>400.0</v>
      </c>
      <c r="G267" s="626">
        <v>600.0</v>
      </c>
      <c r="H267" s="591"/>
      <c r="I267" s="591"/>
      <c r="J267" s="591"/>
      <c r="K267" s="627"/>
      <c r="L267" s="592">
        <f t="shared" si="35"/>
        <v>1000</v>
      </c>
      <c r="M267" s="593">
        <f t="shared" si="36"/>
        <v>0</v>
      </c>
      <c r="N267" s="334"/>
      <c r="O267" s="33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6"/>
      <c r="AA267" s="6"/>
      <c r="AB267" s="6"/>
      <c r="AC267" s="6"/>
      <c r="AD267" s="6"/>
      <c r="AE267" s="6"/>
      <c r="AF267" s="6"/>
      <c r="AG267" s="6"/>
    </row>
    <row r="268">
      <c r="A268" s="4"/>
      <c r="B268" s="633" t="s">
        <v>359</v>
      </c>
      <c r="C268" s="964" t="s">
        <v>286</v>
      </c>
      <c r="D268" s="965"/>
      <c r="E268" s="966">
        <v>2000.0</v>
      </c>
      <c r="F268" s="625">
        <v>800.0</v>
      </c>
      <c r="G268" s="626">
        <v>1200.0</v>
      </c>
      <c r="H268" s="591"/>
      <c r="I268" s="591"/>
      <c r="J268" s="591"/>
      <c r="K268" s="627"/>
      <c r="L268" s="592">
        <f t="shared" si="35"/>
        <v>2000</v>
      </c>
      <c r="M268" s="593">
        <f t="shared" si="36"/>
        <v>0</v>
      </c>
      <c r="N268" s="334"/>
      <c r="O268" s="33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6"/>
      <c r="AA268" s="6"/>
      <c r="AB268" s="6"/>
      <c r="AC268" s="6"/>
      <c r="AD268" s="6"/>
      <c r="AE268" s="6"/>
      <c r="AF268" s="6"/>
      <c r="AG268" s="6"/>
    </row>
    <row r="269">
      <c r="A269" s="4"/>
      <c r="B269" s="633" t="s">
        <v>360</v>
      </c>
      <c r="C269" s="964" t="s">
        <v>361</v>
      </c>
      <c r="D269" s="965"/>
      <c r="E269" s="966">
        <v>2500.0</v>
      </c>
      <c r="F269" s="625"/>
      <c r="G269" s="626">
        <v>1500.0</v>
      </c>
      <c r="H269" s="591"/>
      <c r="I269" s="591"/>
      <c r="J269" s="591"/>
      <c r="K269" s="627"/>
      <c r="L269" s="592">
        <f t="shared" si="35"/>
        <v>1500</v>
      </c>
      <c r="M269" s="593">
        <f t="shared" si="36"/>
        <v>1000</v>
      </c>
      <c r="N269" s="334"/>
      <c r="O269" s="33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6"/>
      <c r="AA269" s="6"/>
      <c r="AB269" s="6"/>
      <c r="AC269" s="6"/>
      <c r="AD269" s="6"/>
      <c r="AE269" s="6"/>
      <c r="AF269" s="6"/>
      <c r="AG269" s="6"/>
    </row>
    <row r="270">
      <c r="A270" s="4"/>
      <c r="B270" s="633" t="s">
        <v>364</v>
      </c>
      <c r="C270" s="964" t="s">
        <v>325</v>
      </c>
      <c r="D270" s="965"/>
      <c r="E270" s="966">
        <v>1500.0</v>
      </c>
      <c r="F270" s="625">
        <v>600.0</v>
      </c>
      <c r="G270" s="626">
        <v>900.0</v>
      </c>
      <c r="H270" s="591"/>
      <c r="I270" s="591"/>
      <c r="J270" s="591"/>
      <c r="K270" s="627"/>
      <c r="L270" s="592">
        <f t="shared" si="35"/>
        <v>1500</v>
      </c>
      <c r="M270" s="593">
        <f t="shared" si="36"/>
        <v>0</v>
      </c>
      <c r="N270" s="334"/>
      <c r="O270" s="33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6"/>
      <c r="AA270" s="6"/>
      <c r="AB270" s="6"/>
      <c r="AC270" s="6"/>
      <c r="AD270" s="6"/>
      <c r="AE270" s="6"/>
      <c r="AF270" s="6"/>
      <c r="AG270" s="6"/>
    </row>
    <row r="271">
      <c r="A271" s="4"/>
      <c r="B271" s="633" t="s">
        <v>369</v>
      </c>
      <c r="C271" s="964" t="s">
        <v>370</v>
      </c>
      <c r="D271" s="965"/>
      <c r="E271" s="967">
        <v>3000.0</v>
      </c>
      <c r="F271" s="625">
        <v>1200.0</v>
      </c>
      <c r="G271" s="626">
        <v>1800.0</v>
      </c>
      <c r="H271" s="591"/>
      <c r="I271" s="591"/>
      <c r="J271" s="591"/>
      <c r="K271" s="627"/>
      <c r="L271" s="592">
        <f t="shared" si="35"/>
        <v>3000</v>
      </c>
      <c r="M271" s="593">
        <f t="shared" si="36"/>
        <v>0</v>
      </c>
      <c r="N271" s="334"/>
      <c r="O271" s="33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6"/>
      <c r="AA271" s="6"/>
      <c r="AB271" s="6"/>
      <c r="AC271" s="6"/>
      <c r="AD271" s="6"/>
      <c r="AE271" s="6"/>
      <c r="AF271" s="6"/>
      <c r="AG271" s="6"/>
    </row>
    <row r="272">
      <c r="A272" s="4"/>
      <c r="B272" s="633" t="s">
        <v>371</v>
      </c>
      <c r="C272" s="964" t="s">
        <v>286</v>
      </c>
      <c r="D272" s="965"/>
      <c r="E272" s="966">
        <v>2000.0</v>
      </c>
      <c r="F272" s="625"/>
      <c r="G272" s="626">
        <v>1200.0</v>
      </c>
      <c r="H272" s="591"/>
      <c r="I272" s="591"/>
      <c r="J272" s="591"/>
      <c r="K272" s="627"/>
      <c r="L272" s="592">
        <f t="shared" si="35"/>
        <v>1200</v>
      </c>
      <c r="M272" s="593">
        <f t="shared" si="36"/>
        <v>800</v>
      </c>
      <c r="N272" s="334"/>
      <c r="O272" s="33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6"/>
      <c r="AA272" s="6"/>
      <c r="AB272" s="6"/>
      <c r="AC272" s="6"/>
      <c r="AD272" s="6"/>
      <c r="AE272" s="6"/>
      <c r="AF272" s="6"/>
      <c r="AG272" s="6"/>
    </row>
    <row r="273">
      <c r="A273" s="4"/>
      <c r="B273" s="633" t="s">
        <v>372</v>
      </c>
      <c r="C273" s="964" t="s">
        <v>373</v>
      </c>
      <c r="D273" s="965"/>
      <c r="E273" s="966">
        <v>6000.0</v>
      </c>
      <c r="F273" s="625">
        <v>2400.0</v>
      </c>
      <c r="G273" s="626">
        <v>3600.0</v>
      </c>
      <c r="H273" s="591"/>
      <c r="I273" s="591"/>
      <c r="J273" s="591"/>
      <c r="K273" s="627"/>
      <c r="L273" s="592">
        <f t="shared" si="35"/>
        <v>6000</v>
      </c>
      <c r="M273" s="593">
        <f t="shared" si="36"/>
        <v>0</v>
      </c>
      <c r="N273" s="334"/>
      <c r="O273" s="33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6"/>
      <c r="AA273" s="6"/>
      <c r="AB273" s="6"/>
      <c r="AC273" s="6"/>
      <c r="AD273" s="6"/>
      <c r="AE273" s="6"/>
      <c r="AF273" s="6"/>
      <c r="AG273" s="6"/>
    </row>
    <row r="274">
      <c r="A274" s="4"/>
      <c r="B274" s="633" t="s">
        <v>374</v>
      </c>
      <c r="C274" s="964" t="s">
        <v>375</v>
      </c>
      <c r="D274" s="965"/>
      <c r="E274" s="966">
        <v>5000.0</v>
      </c>
      <c r="F274" s="625">
        <v>4000.0</v>
      </c>
      <c r="G274" s="626">
        <v>3000.0</v>
      </c>
      <c r="H274" s="591"/>
      <c r="I274" s="591"/>
      <c r="J274" s="591"/>
      <c r="K274" s="627"/>
      <c r="L274" s="592">
        <f t="shared" si="35"/>
        <v>7000</v>
      </c>
      <c r="M274" s="593">
        <f t="shared" si="36"/>
        <v>-2000</v>
      </c>
      <c r="N274" s="334"/>
      <c r="O274" s="33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6"/>
      <c r="AA274" s="6"/>
      <c r="AB274" s="6"/>
      <c r="AC274" s="6"/>
      <c r="AD274" s="6"/>
      <c r="AE274" s="6"/>
      <c r="AF274" s="6"/>
      <c r="AG274" s="6"/>
    </row>
    <row r="275">
      <c r="A275" s="4"/>
      <c r="B275" s="633" t="s">
        <v>376</v>
      </c>
      <c r="C275" s="964" t="s">
        <v>377</v>
      </c>
      <c r="D275" s="965"/>
      <c r="E275" s="966">
        <v>2500.0</v>
      </c>
      <c r="F275" s="625">
        <v>1000.0</v>
      </c>
      <c r="G275" s="626">
        <v>1500.0</v>
      </c>
      <c r="H275" s="591"/>
      <c r="I275" s="591"/>
      <c r="J275" s="591"/>
      <c r="K275" s="627"/>
      <c r="L275" s="592">
        <f t="shared" si="35"/>
        <v>2500</v>
      </c>
      <c r="M275" s="593">
        <f t="shared" si="36"/>
        <v>0</v>
      </c>
      <c r="N275" s="334"/>
      <c r="O275" s="33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6"/>
      <c r="AA275" s="6"/>
      <c r="AB275" s="6"/>
      <c r="AC275" s="6"/>
      <c r="AD275" s="6"/>
      <c r="AE275" s="6"/>
      <c r="AF275" s="6"/>
      <c r="AG275" s="6"/>
    </row>
    <row r="276">
      <c r="A276" s="4"/>
      <c r="B276" s="633" t="s">
        <v>378</v>
      </c>
      <c r="C276" s="965"/>
      <c r="D276" s="965"/>
      <c r="E276" s="966">
        <v>2500.0</v>
      </c>
      <c r="F276" s="625"/>
      <c r="G276" s="626">
        <v>1500.0</v>
      </c>
      <c r="H276" s="591"/>
      <c r="I276" s="591"/>
      <c r="J276" s="591"/>
      <c r="K276" s="627"/>
      <c r="L276" s="592">
        <f t="shared" si="35"/>
        <v>1500</v>
      </c>
      <c r="M276" s="593">
        <f t="shared" si="36"/>
        <v>1000</v>
      </c>
      <c r="N276" s="334"/>
      <c r="O276" s="33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6"/>
      <c r="AA276" s="6"/>
      <c r="AB276" s="6"/>
      <c r="AC276" s="6"/>
      <c r="AD276" s="6"/>
      <c r="AE276" s="6"/>
      <c r="AF276" s="6"/>
      <c r="AG276" s="6"/>
    </row>
    <row r="277">
      <c r="A277" s="4"/>
      <c r="B277" s="633" t="s">
        <v>379</v>
      </c>
      <c r="C277" s="964" t="s">
        <v>325</v>
      </c>
      <c r="D277" s="965"/>
      <c r="E277" s="966">
        <v>2000.0</v>
      </c>
      <c r="F277" s="625">
        <v>800.0</v>
      </c>
      <c r="G277" s="626">
        <v>1200.0</v>
      </c>
      <c r="H277" s="591"/>
      <c r="I277" s="591"/>
      <c r="J277" s="591"/>
      <c r="K277" s="627"/>
      <c r="L277" s="947">
        <v>2000.0</v>
      </c>
      <c r="M277" s="593">
        <f t="shared" si="36"/>
        <v>0</v>
      </c>
      <c r="N277" s="334"/>
      <c r="O277" s="33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6"/>
      <c r="AA277" s="6"/>
      <c r="AB277" s="6"/>
      <c r="AC277" s="6"/>
      <c r="AD277" s="6"/>
      <c r="AE277" s="6"/>
      <c r="AF277" s="6"/>
      <c r="AG277" s="6"/>
    </row>
    <row r="278">
      <c r="A278" s="4"/>
      <c r="B278" s="639" t="s">
        <v>540</v>
      </c>
      <c r="C278" s="965"/>
      <c r="D278" s="965"/>
      <c r="E278" s="966">
        <v>2000.0</v>
      </c>
      <c r="F278" s="625">
        <v>800.0</v>
      </c>
      <c r="G278" s="626">
        <v>1200.0</v>
      </c>
      <c r="H278" s="591"/>
      <c r="I278" s="591"/>
      <c r="J278" s="591"/>
      <c r="K278" s="627"/>
      <c r="L278" s="947">
        <v>2000.0</v>
      </c>
      <c r="M278" s="602">
        <v>0.0</v>
      </c>
      <c r="N278" s="334"/>
      <c r="O278" s="33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6"/>
      <c r="AA278" s="6"/>
      <c r="AB278" s="6"/>
      <c r="AC278" s="6"/>
      <c r="AD278" s="6"/>
      <c r="AE278" s="6"/>
      <c r="AF278" s="6"/>
      <c r="AG278" s="6"/>
    </row>
    <row r="279">
      <c r="A279" s="4"/>
      <c r="B279" s="633" t="s">
        <v>383</v>
      </c>
      <c r="C279" s="965"/>
      <c r="D279" s="965"/>
      <c r="E279" s="966">
        <v>2000.0</v>
      </c>
      <c r="F279" s="625"/>
      <c r="G279" s="626">
        <v>1200.0</v>
      </c>
      <c r="H279" s="591"/>
      <c r="I279" s="591"/>
      <c r="J279" s="591"/>
      <c r="K279" s="627"/>
      <c r="L279" s="592">
        <f t="shared" ref="L279:L283" si="37">SUM(F279:K279)</f>
        <v>1200</v>
      </c>
      <c r="M279" s="593">
        <f t="shared" ref="M279:M283" si="38">E279-L279</f>
        <v>800</v>
      </c>
      <c r="N279" s="334"/>
      <c r="O279" s="33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6"/>
      <c r="AA279" s="6"/>
      <c r="AB279" s="6"/>
      <c r="AC279" s="6"/>
      <c r="AD279" s="6"/>
      <c r="AE279" s="6"/>
      <c r="AF279" s="6"/>
      <c r="AG279" s="6"/>
    </row>
    <row r="280">
      <c r="A280" s="4"/>
      <c r="B280" s="633" t="s">
        <v>384</v>
      </c>
      <c r="C280" s="964" t="s">
        <v>325</v>
      </c>
      <c r="D280" s="965"/>
      <c r="E280" s="966">
        <v>1500.0</v>
      </c>
      <c r="F280" s="625">
        <v>600.0</v>
      </c>
      <c r="G280" s="626">
        <v>900.0</v>
      </c>
      <c r="H280" s="591"/>
      <c r="I280" s="591"/>
      <c r="J280" s="591"/>
      <c r="K280" s="627"/>
      <c r="L280" s="592">
        <f t="shared" si="37"/>
        <v>1500</v>
      </c>
      <c r="M280" s="593">
        <f t="shared" si="38"/>
        <v>0</v>
      </c>
      <c r="N280" s="334"/>
      <c r="O280" s="33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6"/>
      <c r="AA280" s="6"/>
      <c r="AB280" s="6"/>
      <c r="AC280" s="6"/>
      <c r="AD280" s="6"/>
      <c r="AE280" s="6"/>
      <c r="AF280" s="6"/>
      <c r="AG280" s="6"/>
    </row>
    <row r="281">
      <c r="A281" s="4"/>
      <c r="B281" s="633" t="s">
        <v>385</v>
      </c>
      <c r="C281" s="964" t="s">
        <v>386</v>
      </c>
      <c r="D281" s="965"/>
      <c r="E281" s="966">
        <v>2000.0</v>
      </c>
      <c r="F281" s="625"/>
      <c r="G281" s="626">
        <v>1200.0</v>
      </c>
      <c r="H281" s="591"/>
      <c r="I281" s="591"/>
      <c r="J281" s="591"/>
      <c r="K281" s="627"/>
      <c r="L281" s="592">
        <f t="shared" si="37"/>
        <v>1200</v>
      </c>
      <c r="M281" s="593">
        <f t="shared" si="38"/>
        <v>800</v>
      </c>
      <c r="N281" s="334"/>
      <c r="O281" s="33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6"/>
      <c r="AA281" s="6"/>
      <c r="AB281" s="6"/>
      <c r="AC281" s="6"/>
      <c r="AD281" s="6"/>
      <c r="AE281" s="6"/>
      <c r="AF281" s="6"/>
      <c r="AG281" s="6"/>
    </row>
    <row r="282">
      <c r="A282" s="4"/>
      <c r="B282" s="633" t="s">
        <v>387</v>
      </c>
      <c r="C282" s="964" t="s">
        <v>388</v>
      </c>
      <c r="D282" s="965"/>
      <c r="E282" s="967">
        <v>2500.0</v>
      </c>
      <c r="F282" s="625">
        <v>1000.0</v>
      </c>
      <c r="G282" s="626">
        <v>1500.0</v>
      </c>
      <c r="H282" s="591"/>
      <c r="I282" s="591"/>
      <c r="J282" s="591"/>
      <c r="K282" s="627"/>
      <c r="L282" s="592">
        <f t="shared" si="37"/>
        <v>2500</v>
      </c>
      <c r="M282" s="593">
        <f t="shared" si="38"/>
        <v>0</v>
      </c>
      <c r="N282" s="334"/>
      <c r="O282" s="33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6"/>
      <c r="AA282" s="6"/>
      <c r="AB282" s="6"/>
      <c r="AC282" s="6"/>
      <c r="AD282" s="6"/>
      <c r="AE282" s="6"/>
      <c r="AF282" s="6"/>
      <c r="AG282" s="6"/>
    </row>
    <row r="283">
      <c r="A283" s="4"/>
      <c r="B283" s="633" t="s">
        <v>391</v>
      </c>
      <c r="C283" s="964" t="s">
        <v>392</v>
      </c>
      <c r="D283" s="965"/>
      <c r="E283" s="966">
        <v>2500.0</v>
      </c>
      <c r="F283" s="625"/>
      <c r="G283" s="626">
        <v>1500.0</v>
      </c>
      <c r="H283" s="591"/>
      <c r="I283" s="591"/>
      <c r="J283" s="591"/>
      <c r="K283" s="627"/>
      <c r="L283" s="592">
        <f t="shared" si="37"/>
        <v>1500</v>
      </c>
      <c r="M283" s="593">
        <f t="shared" si="38"/>
        <v>1000</v>
      </c>
      <c r="N283" s="334"/>
      <c r="O283" s="33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6"/>
      <c r="AA283" s="6"/>
      <c r="AB283" s="6"/>
      <c r="AC283" s="6"/>
      <c r="AD283" s="6"/>
      <c r="AE283" s="6"/>
      <c r="AF283" s="6"/>
      <c r="AG283" s="6"/>
    </row>
    <row r="284">
      <c r="A284" s="4"/>
      <c r="B284" s="633" t="s">
        <v>395</v>
      </c>
      <c r="C284" s="964" t="s">
        <v>396</v>
      </c>
      <c r="D284" s="965"/>
      <c r="E284" s="966">
        <v>3000.0</v>
      </c>
      <c r="F284" s="625">
        <v>1200.0</v>
      </c>
      <c r="G284" s="626">
        <v>1800.0</v>
      </c>
      <c r="H284" s="591"/>
      <c r="I284" s="596"/>
      <c r="J284" s="596"/>
      <c r="K284" s="631"/>
      <c r="L284" s="632">
        <v>3000.0</v>
      </c>
      <c r="M284" s="599">
        <v>0.0</v>
      </c>
      <c r="N284" s="334"/>
      <c r="O284" s="33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6"/>
      <c r="AA284" s="6"/>
      <c r="AB284" s="6"/>
      <c r="AC284" s="6"/>
      <c r="AD284" s="6"/>
      <c r="AE284" s="6"/>
      <c r="AF284" s="6"/>
      <c r="AG284" s="6"/>
    </row>
    <row r="285">
      <c r="A285" s="4"/>
      <c r="B285" s="633" t="s">
        <v>397</v>
      </c>
      <c r="C285" s="964" t="s">
        <v>398</v>
      </c>
      <c r="D285" s="965"/>
      <c r="E285" s="967">
        <v>2000.0</v>
      </c>
      <c r="F285" s="625"/>
      <c r="G285" s="626">
        <v>1200.0</v>
      </c>
      <c r="H285" s="591"/>
      <c r="I285" s="591"/>
      <c r="J285" s="591"/>
      <c r="K285" s="627"/>
      <c r="L285" s="592">
        <f t="shared" ref="L285:L296" si="39">SUM(F285:K285)</f>
        <v>1200</v>
      </c>
      <c r="M285" s="593">
        <f t="shared" ref="M285:M296" si="40">E285-L285</f>
        <v>800</v>
      </c>
      <c r="N285" s="334"/>
      <c r="O285" s="33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6"/>
      <c r="AA285" s="6"/>
      <c r="AB285" s="6"/>
      <c r="AC285" s="6"/>
      <c r="AD285" s="6"/>
      <c r="AE285" s="6"/>
      <c r="AF285" s="6"/>
      <c r="AG285" s="6"/>
    </row>
    <row r="286">
      <c r="A286" s="4"/>
      <c r="B286" s="637" t="s">
        <v>402</v>
      </c>
      <c r="C286" s="964" t="s">
        <v>286</v>
      </c>
      <c r="D286" s="965"/>
      <c r="E286" s="966">
        <v>1000.0</v>
      </c>
      <c r="F286" s="625">
        <v>400.0</v>
      </c>
      <c r="G286" s="626">
        <v>600.0</v>
      </c>
      <c r="H286" s="591"/>
      <c r="I286" s="591"/>
      <c r="J286" s="591"/>
      <c r="K286" s="627"/>
      <c r="L286" s="592">
        <f t="shared" si="39"/>
        <v>1000</v>
      </c>
      <c r="M286" s="593">
        <f t="shared" si="40"/>
        <v>0</v>
      </c>
      <c r="N286" s="334"/>
      <c r="O286" s="33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6"/>
      <c r="AA286" s="6"/>
      <c r="AB286" s="6"/>
      <c r="AC286" s="6"/>
      <c r="AD286" s="6"/>
      <c r="AE286" s="6"/>
      <c r="AF286" s="6"/>
      <c r="AG286" s="6"/>
    </row>
    <row r="287">
      <c r="A287" s="4"/>
      <c r="B287" s="633" t="s">
        <v>406</v>
      </c>
      <c r="C287" s="965"/>
      <c r="D287" s="965"/>
      <c r="E287" s="967">
        <v>2000.0</v>
      </c>
      <c r="F287" s="625"/>
      <c r="G287" s="626">
        <v>1200.0</v>
      </c>
      <c r="H287" s="591"/>
      <c r="I287" s="591"/>
      <c r="J287" s="591"/>
      <c r="K287" s="627"/>
      <c r="L287" s="592">
        <f t="shared" si="39"/>
        <v>1200</v>
      </c>
      <c r="M287" s="593">
        <f t="shared" si="40"/>
        <v>800</v>
      </c>
      <c r="N287" s="334"/>
      <c r="O287" s="33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6"/>
      <c r="AA287" s="6"/>
      <c r="AB287" s="6"/>
      <c r="AC287" s="6"/>
      <c r="AD287" s="6"/>
      <c r="AE287" s="6"/>
      <c r="AF287" s="6"/>
      <c r="AG287" s="6"/>
    </row>
    <row r="288">
      <c r="A288" s="4"/>
      <c r="B288" s="633" t="s">
        <v>408</v>
      </c>
      <c r="C288" s="964" t="s">
        <v>409</v>
      </c>
      <c r="D288" s="965"/>
      <c r="E288" s="966">
        <v>5000.0</v>
      </c>
      <c r="F288" s="625">
        <v>2000.0</v>
      </c>
      <c r="G288" s="626">
        <v>3000.0</v>
      </c>
      <c r="H288" s="591"/>
      <c r="I288" s="591"/>
      <c r="J288" s="591"/>
      <c r="K288" s="627"/>
      <c r="L288" s="592">
        <f t="shared" si="39"/>
        <v>5000</v>
      </c>
      <c r="M288" s="593">
        <f t="shared" si="40"/>
        <v>0</v>
      </c>
      <c r="N288" s="334"/>
      <c r="O288" s="33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6"/>
      <c r="AA288" s="6"/>
      <c r="AB288" s="6"/>
      <c r="AC288" s="6"/>
      <c r="AD288" s="6"/>
      <c r="AE288" s="6"/>
      <c r="AF288" s="6"/>
      <c r="AG288" s="6"/>
    </row>
    <row r="289">
      <c r="A289" s="4"/>
      <c r="B289" s="633" t="s">
        <v>410</v>
      </c>
      <c r="C289" s="964" t="s">
        <v>411</v>
      </c>
      <c r="D289" s="965"/>
      <c r="E289" s="966">
        <v>3000.0</v>
      </c>
      <c r="F289" s="625">
        <v>1200.0</v>
      </c>
      <c r="G289" s="626">
        <v>1800.0</v>
      </c>
      <c r="H289" s="591"/>
      <c r="I289" s="591"/>
      <c r="J289" s="591"/>
      <c r="K289" s="627"/>
      <c r="L289" s="592">
        <f t="shared" si="39"/>
        <v>3000</v>
      </c>
      <c r="M289" s="593">
        <f t="shared" si="40"/>
        <v>0</v>
      </c>
      <c r="N289" s="334"/>
      <c r="O289" s="33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6"/>
      <c r="AA289" s="6"/>
      <c r="AB289" s="6"/>
      <c r="AC289" s="6"/>
      <c r="AD289" s="6"/>
      <c r="AE289" s="6"/>
      <c r="AF289" s="6"/>
      <c r="AG289" s="6"/>
    </row>
    <row r="290">
      <c r="A290" s="4"/>
      <c r="B290" s="633" t="s">
        <v>415</v>
      </c>
      <c r="C290" s="964" t="s">
        <v>416</v>
      </c>
      <c r="D290" s="965"/>
      <c r="E290" s="967">
        <v>2000.0</v>
      </c>
      <c r="F290" s="625">
        <v>800.0</v>
      </c>
      <c r="G290" s="626">
        <v>1200.0</v>
      </c>
      <c r="H290" s="591"/>
      <c r="I290" s="591"/>
      <c r="J290" s="591"/>
      <c r="K290" s="627"/>
      <c r="L290" s="592">
        <f t="shared" si="39"/>
        <v>2000</v>
      </c>
      <c r="M290" s="593">
        <f t="shared" si="40"/>
        <v>0</v>
      </c>
      <c r="N290" s="334"/>
      <c r="O290" s="33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6"/>
      <c r="AA290" s="6"/>
      <c r="AB290" s="6"/>
      <c r="AC290" s="6"/>
      <c r="AD290" s="6"/>
      <c r="AE290" s="6"/>
      <c r="AF290" s="6"/>
      <c r="AG290" s="6"/>
    </row>
    <row r="291">
      <c r="A291" s="4"/>
      <c r="B291" s="633" t="s">
        <v>419</v>
      </c>
      <c r="C291" s="965"/>
      <c r="D291" s="965"/>
      <c r="E291" s="966">
        <v>1500.0</v>
      </c>
      <c r="F291" s="625">
        <v>600.0</v>
      </c>
      <c r="G291" s="626">
        <v>900.0</v>
      </c>
      <c r="H291" s="591"/>
      <c r="I291" s="591"/>
      <c r="J291" s="591"/>
      <c r="K291" s="627"/>
      <c r="L291" s="592">
        <f t="shared" si="39"/>
        <v>1500</v>
      </c>
      <c r="M291" s="593">
        <f t="shared" si="40"/>
        <v>0</v>
      </c>
      <c r="N291" s="334"/>
      <c r="O291" s="33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6"/>
      <c r="AA291" s="6"/>
      <c r="AB291" s="6"/>
      <c r="AC291" s="6"/>
      <c r="AD291" s="6"/>
      <c r="AE291" s="6"/>
      <c r="AF291" s="6"/>
      <c r="AG291" s="6"/>
    </row>
    <row r="292">
      <c r="A292" s="4"/>
      <c r="B292" s="633" t="s">
        <v>424</v>
      </c>
      <c r="C292" s="964" t="s">
        <v>425</v>
      </c>
      <c r="D292" s="965"/>
      <c r="E292" s="966">
        <v>3000.0</v>
      </c>
      <c r="F292" s="625"/>
      <c r="G292" s="626">
        <v>1800.0</v>
      </c>
      <c r="H292" s="591"/>
      <c r="I292" s="591"/>
      <c r="J292" s="591"/>
      <c r="K292" s="627"/>
      <c r="L292" s="592">
        <f t="shared" si="39"/>
        <v>1800</v>
      </c>
      <c r="M292" s="593">
        <f t="shared" si="40"/>
        <v>1200</v>
      </c>
      <c r="N292" s="334"/>
      <c r="O292" s="33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6"/>
      <c r="AA292" s="6"/>
      <c r="AB292" s="6"/>
      <c r="AC292" s="6"/>
      <c r="AD292" s="6"/>
      <c r="AE292" s="6"/>
      <c r="AF292" s="6"/>
      <c r="AG292" s="6"/>
    </row>
    <row r="293">
      <c r="A293" s="4"/>
      <c r="B293" s="633" t="s">
        <v>426</v>
      </c>
      <c r="C293" s="964" t="s">
        <v>427</v>
      </c>
      <c r="D293" s="965"/>
      <c r="E293" s="966">
        <v>3000.0</v>
      </c>
      <c r="F293" s="625">
        <v>1200.0</v>
      </c>
      <c r="G293" s="626">
        <v>1800.0</v>
      </c>
      <c r="H293" s="591"/>
      <c r="I293" s="591"/>
      <c r="J293" s="591"/>
      <c r="K293" s="627"/>
      <c r="L293" s="592">
        <f t="shared" si="39"/>
        <v>3000</v>
      </c>
      <c r="M293" s="593">
        <f t="shared" si="40"/>
        <v>0</v>
      </c>
      <c r="N293" s="334"/>
      <c r="O293" s="33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6"/>
      <c r="AA293" s="6"/>
      <c r="AB293" s="6"/>
      <c r="AC293" s="6"/>
      <c r="AD293" s="6"/>
      <c r="AE293" s="6"/>
      <c r="AF293" s="6"/>
      <c r="AG293" s="6"/>
    </row>
    <row r="294">
      <c r="A294" s="4"/>
      <c r="B294" s="633" t="s">
        <v>428</v>
      </c>
      <c r="C294" s="964" t="s">
        <v>409</v>
      </c>
      <c r="D294" s="965"/>
      <c r="E294" s="966">
        <v>1500.0</v>
      </c>
      <c r="F294" s="625"/>
      <c r="G294" s="626">
        <v>900.0</v>
      </c>
      <c r="H294" s="591"/>
      <c r="I294" s="591"/>
      <c r="J294" s="591"/>
      <c r="K294" s="627"/>
      <c r="L294" s="592">
        <f t="shared" si="39"/>
        <v>900</v>
      </c>
      <c r="M294" s="593">
        <f t="shared" si="40"/>
        <v>600</v>
      </c>
      <c r="N294" s="334"/>
      <c r="O294" s="33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6"/>
      <c r="AA294" s="6"/>
      <c r="AB294" s="6"/>
      <c r="AC294" s="6"/>
      <c r="AD294" s="6"/>
      <c r="AE294" s="6"/>
      <c r="AF294" s="6"/>
      <c r="AG294" s="6"/>
    </row>
    <row r="295">
      <c r="A295" s="4"/>
      <c r="B295" s="633" t="s">
        <v>437</v>
      </c>
      <c r="C295" s="964" t="s">
        <v>261</v>
      </c>
      <c r="D295" s="965"/>
      <c r="E295" s="966">
        <v>2000.0</v>
      </c>
      <c r="F295" s="625"/>
      <c r="G295" s="626">
        <v>1200.0</v>
      </c>
      <c r="H295" s="591"/>
      <c r="I295" s="591"/>
      <c r="J295" s="591"/>
      <c r="K295" s="627"/>
      <c r="L295" s="592">
        <f t="shared" si="39"/>
        <v>1200</v>
      </c>
      <c r="M295" s="593">
        <f t="shared" si="40"/>
        <v>800</v>
      </c>
      <c r="N295" s="334"/>
      <c r="O295" s="33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6"/>
      <c r="AA295" s="6"/>
      <c r="AB295" s="6"/>
      <c r="AC295" s="6"/>
      <c r="AD295" s="6"/>
      <c r="AE295" s="6"/>
      <c r="AF295" s="6"/>
      <c r="AG295" s="6"/>
    </row>
    <row r="296">
      <c r="A296" s="4"/>
      <c r="B296" s="633" t="s">
        <v>442</v>
      </c>
      <c r="C296" s="964" t="s">
        <v>443</v>
      </c>
      <c r="D296" s="965"/>
      <c r="E296" s="966">
        <v>2000.0</v>
      </c>
      <c r="F296" s="625">
        <v>800.0</v>
      </c>
      <c r="G296" s="626">
        <v>1200.0</v>
      </c>
      <c r="H296" s="591"/>
      <c r="I296" s="591"/>
      <c r="J296" s="591"/>
      <c r="K296" s="627"/>
      <c r="L296" s="592">
        <f t="shared" si="39"/>
        <v>2000</v>
      </c>
      <c r="M296" s="593">
        <f t="shared" si="40"/>
        <v>0</v>
      </c>
      <c r="N296" s="334"/>
      <c r="O296" s="33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6"/>
      <c r="AA296" s="6"/>
      <c r="AB296" s="6"/>
      <c r="AC296" s="6"/>
      <c r="AD296" s="6"/>
      <c r="AE296" s="6"/>
      <c r="AF296" s="6"/>
      <c r="AG296" s="6"/>
    </row>
    <row r="297">
      <c r="A297" s="4"/>
      <c r="B297" s="639" t="s">
        <v>541</v>
      </c>
      <c r="C297" s="968" t="s">
        <v>542</v>
      </c>
      <c r="D297" s="969" t="s">
        <v>543</v>
      </c>
      <c r="E297" s="966">
        <v>2000.0</v>
      </c>
      <c r="F297" s="625"/>
      <c r="G297" s="626">
        <v>2000.0</v>
      </c>
      <c r="H297" s="591"/>
      <c r="I297" s="591"/>
      <c r="J297" s="591"/>
      <c r="K297" s="643"/>
      <c r="L297" s="947">
        <v>2000.0</v>
      </c>
      <c r="M297" s="602">
        <v>0.0</v>
      </c>
      <c r="N297" s="334"/>
      <c r="O297" s="33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6"/>
      <c r="AA297" s="6"/>
      <c r="AB297" s="6"/>
      <c r="AC297" s="6"/>
      <c r="AD297" s="6"/>
      <c r="AE297" s="6"/>
      <c r="AF297" s="6"/>
      <c r="AG297" s="6"/>
    </row>
    <row r="298">
      <c r="A298" s="4"/>
      <c r="B298" s="633" t="s">
        <v>458</v>
      </c>
      <c r="C298" s="964" t="s">
        <v>409</v>
      </c>
      <c r="D298" s="965"/>
      <c r="E298" s="966">
        <v>2000.0</v>
      </c>
      <c r="F298" s="625"/>
      <c r="G298" s="626">
        <v>1200.0</v>
      </c>
      <c r="H298" s="591"/>
      <c r="I298" s="591"/>
      <c r="J298" s="591"/>
      <c r="K298" s="643"/>
      <c r="L298" s="592">
        <f t="shared" ref="L298:L299" si="42">SUM(F298:K298)</f>
        <v>1200</v>
      </c>
      <c r="M298" s="593">
        <f t="shared" ref="M298:M299" si="43">E298-L298</f>
        <v>800</v>
      </c>
      <c r="N298" s="334"/>
      <c r="O298" s="33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6"/>
      <c r="AA298" s="6"/>
      <c r="AB298" s="6"/>
      <c r="AC298" s="6"/>
      <c r="AD298" s="6"/>
      <c r="AE298" s="6"/>
      <c r="AF298" s="6"/>
      <c r="AG298" s="6"/>
    </row>
    <row r="299">
      <c r="A299" s="4"/>
      <c r="B299" s="148" t="s">
        <v>15</v>
      </c>
      <c r="C299" s="225"/>
      <c r="D299" s="225"/>
      <c r="E299" s="769">
        <f t="shared" ref="E299:G299" si="41">SUM(E214:E298)</f>
        <v>730400</v>
      </c>
      <c r="F299" s="650">
        <f t="shared" si="41"/>
        <v>249560</v>
      </c>
      <c r="G299" s="650">
        <f t="shared" si="41"/>
        <v>401240</v>
      </c>
      <c r="H299" s="653"/>
      <c r="I299" s="970">
        <v>15000.0</v>
      </c>
      <c r="J299" s="970"/>
      <c r="K299" s="970">
        <v>45000.0</v>
      </c>
      <c r="L299" s="971">
        <f t="shared" si="42"/>
        <v>710800</v>
      </c>
      <c r="M299" s="656">
        <f t="shared" si="43"/>
        <v>19600</v>
      </c>
      <c r="N299" s="334"/>
      <c r="O299" s="33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6"/>
      <c r="AA299" s="6"/>
      <c r="AB299" s="6"/>
      <c r="AC299" s="6"/>
      <c r="AD299" s="6"/>
      <c r="AE299" s="6"/>
      <c r="AF299" s="6"/>
      <c r="AG299" s="6"/>
    </row>
    <row r="300">
      <c r="A300" s="6"/>
      <c r="B300" s="6"/>
      <c r="C300" s="6"/>
      <c r="D300" s="6"/>
      <c r="E300" s="740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>
      <c r="A301" s="6"/>
      <c r="B301" s="6"/>
      <c r="C301" s="6"/>
      <c r="D301" s="6"/>
      <c r="E301" s="740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>
      <c r="A302" s="6"/>
      <c r="B302" s="6"/>
      <c r="C302" s="6"/>
      <c r="D302" s="6"/>
      <c r="E302" s="740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>
      <c r="A303" s="6"/>
      <c r="B303" s="6"/>
      <c r="C303" s="6"/>
      <c r="D303" s="6"/>
      <c r="E303" s="740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>
      <c r="A304" s="6"/>
      <c r="B304" s="6"/>
      <c r="C304" s="6"/>
      <c r="D304" s="6"/>
      <c r="E304" s="740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>
      <c r="A305" s="6"/>
      <c r="B305" s="6"/>
      <c r="C305" s="6"/>
      <c r="D305" s="6"/>
      <c r="E305" s="740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>
      <c r="A306" s="6"/>
      <c r="B306" s="6"/>
      <c r="C306" s="6"/>
      <c r="D306" s="6"/>
      <c r="E306" s="740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>
      <c r="A307" s="6"/>
      <c r="B307" s="6"/>
      <c r="C307" s="6"/>
      <c r="D307" s="6"/>
      <c r="E307" s="740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>
      <c r="A308" s="6"/>
      <c r="B308" s="6"/>
      <c r="C308" s="6"/>
      <c r="D308" s="6"/>
      <c r="E308" s="740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>
      <c r="A309" s="6"/>
      <c r="B309" s="6"/>
      <c r="C309" s="6"/>
      <c r="D309" s="6"/>
      <c r="E309" s="740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>
      <c r="A310" s="6"/>
      <c r="B310" s="6"/>
      <c r="C310" s="6"/>
      <c r="D310" s="6"/>
      <c r="E310" s="740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>
      <c r="A311" s="6"/>
      <c r="B311" s="6"/>
      <c r="C311" s="6"/>
      <c r="D311" s="6"/>
      <c r="E311" s="740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>
      <c r="A312" s="6"/>
      <c r="B312" s="6"/>
      <c r="C312" s="6"/>
      <c r="D312" s="6"/>
      <c r="E312" s="740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>
      <c r="A313" s="6"/>
      <c r="B313" s="6"/>
      <c r="C313" s="6"/>
      <c r="D313" s="6"/>
      <c r="E313" s="740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>
      <c r="A314" s="6"/>
      <c r="B314" s="6"/>
      <c r="C314" s="6"/>
      <c r="D314" s="6"/>
      <c r="E314" s="740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>
      <c r="A315" s="6"/>
      <c r="B315" s="6"/>
      <c r="C315" s="6"/>
      <c r="D315" s="6"/>
      <c r="E315" s="740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A316" s="6"/>
      <c r="B316" s="6"/>
      <c r="C316" s="6"/>
      <c r="D316" s="6"/>
      <c r="E316" s="740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>
      <c r="A317" s="6"/>
      <c r="B317" s="6"/>
      <c r="C317" s="6"/>
      <c r="D317" s="6"/>
      <c r="E317" s="740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>
      <c r="A318" s="6"/>
      <c r="B318" s="6"/>
      <c r="C318" s="6"/>
      <c r="D318" s="6"/>
      <c r="E318" s="740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>
      <c r="A319" s="6"/>
      <c r="B319" s="6"/>
      <c r="C319" s="6"/>
      <c r="D319" s="6"/>
      <c r="E319" s="740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>
      <c r="A320" s="6"/>
      <c r="B320" s="6"/>
      <c r="C320" s="6"/>
      <c r="D320" s="6"/>
      <c r="E320" s="740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>
      <c r="A321" s="6"/>
      <c r="B321" s="6"/>
      <c r="C321" s="6"/>
      <c r="D321" s="6"/>
      <c r="E321" s="740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>
      <c r="A322" s="6"/>
      <c r="B322" s="6"/>
      <c r="C322" s="6"/>
      <c r="D322" s="6"/>
      <c r="E322" s="740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>
      <c r="A323" s="6"/>
      <c r="B323" s="6"/>
      <c r="C323" s="6"/>
      <c r="D323" s="6"/>
      <c r="E323" s="740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>
      <c r="A324" s="6"/>
      <c r="B324" s="6"/>
      <c r="C324" s="6"/>
      <c r="D324" s="6"/>
      <c r="E324" s="740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>
      <c r="A325" s="6"/>
      <c r="B325" s="6"/>
      <c r="C325" s="6"/>
      <c r="D325" s="6"/>
      <c r="E325" s="740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>
      <c r="A326" s="6"/>
      <c r="B326" s="6"/>
      <c r="C326" s="6"/>
      <c r="D326" s="6"/>
      <c r="E326" s="740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>
      <c r="A327" s="6"/>
      <c r="B327" s="6"/>
      <c r="C327" s="6"/>
      <c r="D327" s="6"/>
      <c r="E327" s="740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>
      <c r="A328" s="6"/>
      <c r="B328" s="6"/>
      <c r="C328" s="6"/>
      <c r="D328" s="6"/>
      <c r="E328" s="740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>
      <c r="A329" s="6"/>
      <c r="B329" s="6"/>
      <c r="C329" s="6"/>
      <c r="D329" s="6"/>
      <c r="E329" s="740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>
      <c r="A330" s="6"/>
      <c r="B330" s="6"/>
      <c r="C330" s="6"/>
      <c r="D330" s="6"/>
      <c r="E330" s="740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>
      <c r="A331" s="6"/>
      <c r="B331" s="6"/>
      <c r="C331" s="6"/>
      <c r="D331" s="6"/>
      <c r="E331" s="740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>
      <c r="A332" s="6"/>
      <c r="B332" s="6"/>
      <c r="C332" s="6"/>
      <c r="D332" s="6"/>
      <c r="E332" s="740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>
      <c r="A333" s="6"/>
      <c r="B333" s="6"/>
      <c r="C333" s="6"/>
      <c r="D333" s="6"/>
      <c r="E333" s="740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>
      <c r="A334" s="6"/>
      <c r="B334" s="6"/>
      <c r="C334" s="6"/>
      <c r="D334" s="6"/>
      <c r="E334" s="740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>
      <c r="A335" s="6"/>
      <c r="B335" s="6"/>
      <c r="C335" s="6"/>
      <c r="D335" s="6"/>
      <c r="E335" s="740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>
      <c r="A336" s="6"/>
      <c r="B336" s="6"/>
      <c r="C336" s="6"/>
      <c r="D336" s="6"/>
      <c r="E336" s="740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>
      <c r="A337" s="6"/>
      <c r="B337" s="6"/>
      <c r="C337" s="6"/>
      <c r="D337" s="6"/>
      <c r="E337" s="740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>
      <c r="A338" s="6"/>
      <c r="B338" s="6"/>
      <c r="C338" s="6"/>
      <c r="D338" s="6"/>
      <c r="E338" s="740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>
      <c r="A339" s="6"/>
      <c r="B339" s="6"/>
      <c r="C339" s="6"/>
      <c r="D339" s="6"/>
      <c r="E339" s="740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>
      <c r="A340" s="6"/>
      <c r="B340" s="6"/>
      <c r="C340" s="6"/>
      <c r="D340" s="6"/>
      <c r="E340" s="740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>
      <c r="A341" s="6"/>
      <c r="B341" s="6"/>
      <c r="C341" s="6"/>
      <c r="D341" s="6"/>
      <c r="E341" s="740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>
      <c r="A342" s="6"/>
      <c r="B342" s="6"/>
      <c r="C342" s="6"/>
      <c r="D342" s="6"/>
      <c r="E342" s="740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>
      <c r="A343" s="6"/>
      <c r="B343" s="6"/>
      <c r="C343" s="6"/>
      <c r="D343" s="6"/>
      <c r="E343" s="740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>
      <c r="A344" s="6"/>
      <c r="B344" s="6"/>
      <c r="C344" s="6"/>
      <c r="D344" s="6"/>
      <c r="E344" s="740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>
      <c r="A345" s="6"/>
      <c r="B345" s="6"/>
      <c r="C345" s="6"/>
      <c r="D345" s="6"/>
      <c r="E345" s="740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>
      <c r="A346" s="6"/>
      <c r="B346" s="6"/>
      <c r="C346" s="6"/>
      <c r="D346" s="6"/>
      <c r="E346" s="740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>
      <c r="A347" s="6"/>
      <c r="B347" s="6"/>
      <c r="C347" s="6"/>
      <c r="D347" s="6"/>
      <c r="E347" s="740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>
      <c r="A348" s="6"/>
      <c r="B348" s="6"/>
      <c r="C348" s="6"/>
      <c r="D348" s="6"/>
      <c r="E348" s="740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>
      <c r="A349" s="6"/>
      <c r="B349" s="6"/>
      <c r="C349" s="6"/>
      <c r="D349" s="6"/>
      <c r="E349" s="740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>
      <c r="A350" s="6"/>
      <c r="B350" s="6"/>
      <c r="C350" s="6"/>
      <c r="D350" s="6"/>
      <c r="E350" s="740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>
      <c r="A351" s="6"/>
      <c r="B351" s="6"/>
      <c r="C351" s="6"/>
      <c r="D351" s="6"/>
      <c r="E351" s="740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>
      <c r="A352" s="6"/>
      <c r="B352" s="6"/>
      <c r="C352" s="6"/>
      <c r="D352" s="6"/>
      <c r="E352" s="740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>
      <c r="A353" s="6"/>
      <c r="B353" s="6"/>
      <c r="C353" s="6"/>
      <c r="D353" s="6"/>
      <c r="E353" s="740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>
      <c r="A354" s="6"/>
      <c r="B354" s="6"/>
      <c r="C354" s="6"/>
      <c r="D354" s="6"/>
      <c r="E354" s="740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>
      <c r="A355" s="6"/>
      <c r="B355" s="6"/>
      <c r="C355" s="6"/>
      <c r="D355" s="6"/>
      <c r="E355" s="740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>
      <c r="A356" s="6"/>
      <c r="B356" s="6"/>
      <c r="C356" s="6"/>
      <c r="D356" s="6"/>
      <c r="E356" s="740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>
      <c r="A357" s="6"/>
      <c r="B357" s="6"/>
      <c r="C357" s="6"/>
      <c r="D357" s="6"/>
      <c r="E357" s="740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>
      <c r="A358" s="6"/>
      <c r="B358" s="6"/>
      <c r="C358" s="6"/>
      <c r="D358" s="6"/>
      <c r="E358" s="740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>
      <c r="A359" s="6"/>
      <c r="B359" s="6"/>
      <c r="C359" s="6"/>
      <c r="D359" s="6"/>
      <c r="E359" s="740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>
      <c r="A360" s="6"/>
      <c r="B360" s="6"/>
      <c r="C360" s="6"/>
      <c r="D360" s="6"/>
      <c r="E360" s="740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>
      <c r="A361" s="6"/>
      <c r="B361" s="6"/>
      <c r="C361" s="6"/>
      <c r="D361" s="6"/>
      <c r="E361" s="740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>
      <c r="A362" s="6"/>
      <c r="B362" s="6"/>
      <c r="C362" s="6"/>
      <c r="D362" s="6"/>
      <c r="E362" s="740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>
      <c r="A363" s="6"/>
      <c r="B363" s="6"/>
      <c r="C363" s="6"/>
      <c r="D363" s="6"/>
      <c r="E363" s="740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>
      <c r="A364" s="6"/>
      <c r="B364" s="6"/>
      <c r="C364" s="6"/>
      <c r="D364" s="6"/>
      <c r="E364" s="740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>
      <c r="A365" s="6"/>
      <c r="B365" s="6"/>
      <c r="C365" s="6"/>
      <c r="D365" s="6"/>
      <c r="E365" s="740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>
      <c r="A366" s="6"/>
      <c r="B366" s="6"/>
      <c r="C366" s="6"/>
      <c r="D366" s="6"/>
      <c r="E366" s="740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>
      <c r="A367" s="6"/>
      <c r="B367" s="6"/>
      <c r="C367" s="6"/>
      <c r="D367" s="6"/>
      <c r="E367" s="740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>
      <c r="A368" s="6"/>
      <c r="B368" s="6"/>
      <c r="C368" s="6"/>
      <c r="D368" s="6"/>
      <c r="E368" s="740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>
      <c r="A369" s="6"/>
      <c r="B369" s="6"/>
      <c r="C369" s="6"/>
      <c r="D369" s="6"/>
      <c r="E369" s="740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>
      <c r="A370" s="6"/>
      <c r="B370" s="6"/>
      <c r="C370" s="6"/>
      <c r="D370" s="6"/>
      <c r="E370" s="740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>
      <c r="A371" s="6"/>
      <c r="B371" s="6"/>
      <c r="C371" s="6"/>
      <c r="D371" s="6"/>
      <c r="E371" s="740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>
      <c r="A372" s="6"/>
      <c r="B372" s="6"/>
      <c r="C372" s="6"/>
      <c r="D372" s="6"/>
      <c r="E372" s="740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>
      <c r="A373" s="6"/>
      <c r="B373" s="6"/>
      <c r="C373" s="6"/>
      <c r="D373" s="6"/>
      <c r="E373" s="740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>
      <c r="A374" s="6"/>
      <c r="B374" s="6"/>
      <c r="C374" s="6"/>
      <c r="D374" s="6"/>
      <c r="E374" s="740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>
      <c r="A375" s="6"/>
      <c r="B375" s="6"/>
      <c r="C375" s="6"/>
      <c r="D375" s="6"/>
      <c r="E375" s="740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>
      <c r="A376" s="6"/>
      <c r="B376" s="6"/>
      <c r="C376" s="6"/>
      <c r="D376" s="6"/>
      <c r="E376" s="740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>
      <c r="A377" s="6"/>
      <c r="B377" s="6"/>
      <c r="C377" s="6"/>
      <c r="D377" s="6"/>
      <c r="E377" s="740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A378" s="6"/>
      <c r="B378" s="6"/>
      <c r="C378" s="6"/>
      <c r="D378" s="6"/>
      <c r="E378" s="740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A379" s="6"/>
      <c r="B379" s="6"/>
      <c r="C379" s="6"/>
      <c r="D379" s="6"/>
      <c r="E379" s="740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A380" s="6"/>
      <c r="B380" s="6"/>
      <c r="C380" s="6"/>
      <c r="D380" s="6"/>
      <c r="E380" s="740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A381" s="6"/>
      <c r="B381" s="6"/>
      <c r="C381" s="6"/>
      <c r="D381" s="6"/>
      <c r="E381" s="740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A382" s="6"/>
      <c r="B382" s="6"/>
      <c r="C382" s="6"/>
      <c r="D382" s="6"/>
      <c r="E382" s="740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A383" s="6"/>
      <c r="B383" s="6"/>
      <c r="C383" s="6"/>
      <c r="D383" s="6"/>
      <c r="E383" s="740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A384" s="6"/>
      <c r="B384" s="6"/>
      <c r="C384" s="6"/>
      <c r="D384" s="6"/>
      <c r="E384" s="740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A385" s="6"/>
      <c r="B385" s="6"/>
      <c r="C385" s="6"/>
      <c r="D385" s="6"/>
      <c r="E385" s="740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A386" s="6"/>
      <c r="B386" s="6"/>
      <c r="C386" s="6"/>
      <c r="D386" s="6"/>
      <c r="E386" s="740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A387" s="6"/>
      <c r="B387" s="6"/>
      <c r="C387" s="6"/>
      <c r="D387" s="6"/>
      <c r="E387" s="740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A388" s="6"/>
      <c r="B388" s="6"/>
      <c r="C388" s="6"/>
      <c r="D388" s="6"/>
      <c r="E388" s="740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A389" s="6"/>
      <c r="B389" s="6"/>
      <c r="C389" s="6"/>
      <c r="D389" s="6"/>
      <c r="E389" s="740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A390" s="6"/>
      <c r="B390" s="6"/>
      <c r="C390" s="6"/>
      <c r="D390" s="6"/>
      <c r="E390" s="740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A391" s="6"/>
      <c r="B391" s="6"/>
      <c r="C391" s="6"/>
      <c r="D391" s="6"/>
      <c r="E391" s="740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A392" s="6"/>
      <c r="B392" s="6"/>
      <c r="C392" s="6"/>
      <c r="D392" s="6"/>
      <c r="E392" s="740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A393" s="6"/>
      <c r="B393" s="6"/>
      <c r="C393" s="6"/>
      <c r="D393" s="6"/>
      <c r="E393" s="740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A394" s="6"/>
      <c r="B394" s="6"/>
      <c r="C394" s="6"/>
      <c r="D394" s="6"/>
      <c r="E394" s="740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A395" s="6"/>
      <c r="B395" s="6"/>
      <c r="C395" s="6"/>
      <c r="D395" s="6"/>
      <c r="E395" s="740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A396" s="6"/>
      <c r="B396" s="6"/>
      <c r="C396" s="6"/>
      <c r="D396" s="6"/>
      <c r="E396" s="740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A397" s="6"/>
      <c r="B397" s="6"/>
      <c r="C397" s="6"/>
      <c r="D397" s="6"/>
      <c r="E397" s="740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A398" s="6"/>
      <c r="B398" s="6"/>
      <c r="C398" s="6"/>
      <c r="D398" s="6"/>
      <c r="E398" s="740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A399" s="6"/>
      <c r="B399" s="6"/>
      <c r="C399" s="6"/>
      <c r="D399" s="6"/>
      <c r="E399" s="740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A400" s="6"/>
      <c r="B400" s="6"/>
      <c r="C400" s="6"/>
      <c r="D400" s="6"/>
      <c r="E400" s="740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A401" s="6"/>
      <c r="B401" s="6"/>
      <c r="C401" s="6"/>
      <c r="D401" s="6"/>
      <c r="E401" s="740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A402" s="6"/>
      <c r="B402" s="6"/>
      <c r="C402" s="6"/>
      <c r="D402" s="6"/>
      <c r="E402" s="740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A403" s="6"/>
      <c r="B403" s="6"/>
      <c r="C403" s="6"/>
      <c r="D403" s="6"/>
      <c r="E403" s="740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A404" s="6"/>
      <c r="B404" s="6"/>
      <c r="C404" s="6"/>
      <c r="D404" s="6"/>
      <c r="E404" s="740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A405" s="6"/>
      <c r="B405" s="6"/>
      <c r="C405" s="6"/>
      <c r="D405" s="6"/>
      <c r="E405" s="740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A406" s="6"/>
      <c r="B406" s="6"/>
      <c r="C406" s="6"/>
      <c r="D406" s="6"/>
      <c r="E406" s="740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A407" s="6"/>
      <c r="B407" s="6"/>
      <c r="C407" s="6"/>
      <c r="D407" s="6"/>
      <c r="E407" s="740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A408" s="6"/>
      <c r="B408" s="6"/>
      <c r="C408" s="6"/>
      <c r="D408" s="6"/>
      <c r="E408" s="740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A409" s="6"/>
      <c r="B409" s="6"/>
      <c r="C409" s="6"/>
      <c r="D409" s="6"/>
      <c r="E409" s="740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A410" s="6"/>
      <c r="B410" s="6"/>
      <c r="C410" s="6"/>
      <c r="D410" s="6"/>
      <c r="E410" s="740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A411" s="6"/>
      <c r="B411" s="6"/>
      <c r="C411" s="6"/>
      <c r="D411" s="6"/>
      <c r="E411" s="740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A412" s="6"/>
      <c r="B412" s="6"/>
      <c r="C412" s="6"/>
      <c r="D412" s="6"/>
      <c r="E412" s="740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A413" s="6"/>
      <c r="B413" s="6"/>
      <c r="C413" s="6"/>
      <c r="D413" s="6"/>
      <c r="E413" s="740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A414" s="6"/>
      <c r="B414" s="6"/>
      <c r="C414" s="6"/>
      <c r="D414" s="6"/>
      <c r="E414" s="740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A415" s="6"/>
      <c r="B415" s="6"/>
      <c r="C415" s="6"/>
      <c r="D415" s="6"/>
      <c r="E415" s="740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A416" s="6"/>
      <c r="B416" s="6"/>
      <c r="C416" s="6"/>
      <c r="D416" s="6"/>
      <c r="E416" s="740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A417" s="6"/>
      <c r="B417" s="6"/>
      <c r="C417" s="6"/>
      <c r="D417" s="6"/>
      <c r="E417" s="740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A418" s="6"/>
      <c r="B418" s="6"/>
      <c r="C418" s="6"/>
      <c r="D418" s="6"/>
      <c r="E418" s="740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A419" s="6"/>
      <c r="B419" s="6"/>
      <c r="C419" s="6"/>
      <c r="D419" s="6"/>
      <c r="E419" s="740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A420" s="6"/>
      <c r="B420" s="6"/>
      <c r="C420" s="6"/>
      <c r="D420" s="6"/>
      <c r="E420" s="740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A421" s="6"/>
      <c r="B421" s="6"/>
      <c r="C421" s="6"/>
      <c r="D421" s="6"/>
      <c r="E421" s="740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A422" s="6"/>
      <c r="B422" s="6"/>
      <c r="C422" s="6"/>
      <c r="D422" s="6"/>
      <c r="E422" s="740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A423" s="6"/>
      <c r="B423" s="6"/>
      <c r="C423" s="6"/>
      <c r="D423" s="6"/>
      <c r="E423" s="740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A424" s="6"/>
      <c r="B424" s="6"/>
      <c r="C424" s="6"/>
      <c r="D424" s="6"/>
      <c r="E424" s="740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A425" s="6"/>
      <c r="B425" s="6"/>
      <c r="C425" s="6"/>
      <c r="D425" s="6"/>
      <c r="E425" s="740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A426" s="6"/>
      <c r="B426" s="6"/>
      <c r="C426" s="6"/>
      <c r="D426" s="6"/>
      <c r="E426" s="740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A427" s="6"/>
      <c r="B427" s="6"/>
      <c r="C427" s="6"/>
      <c r="D427" s="6"/>
      <c r="E427" s="740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A428" s="6"/>
      <c r="B428" s="6"/>
      <c r="C428" s="6"/>
      <c r="D428" s="6"/>
      <c r="E428" s="740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A429" s="6"/>
      <c r="B429" s="6"/>
      <c r="C429" s="6"/>
      <c r="D429" s="6"/>
      <c r="E429" s="740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A430" s="6"/>
      <c r="B430" s="6"/>
      <c r="C430" s="6"/>
      <c r="D430" s="6"/>
      <c r="E430" s="740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A431" s="6"/>
      <c r="B431" s="6"/>
      <c r="C431" s="6"/>
      <c r="D431" s="6"/>
      <c r="E431" s="740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A432" s="6"/>
      <c r="B432" s="6"/>
      <c r="C432" s="6"/>
      <c r="D432" s="6"/>
      <c r="E432" s="740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A433" s="6"/>
      <c r="B433" s="6"/>
      <c r="C433" s="6"/>
      <c r="D433" s="6"/>
      <c r="E433" s="740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A434" s="6"/>
      <c r="B434" s="6"/>
      <c r="C434" s="6"/>
      <c r="D434" s="6"/>
      <c r="E434" s="740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A435" s="6"/>
      <c r="B435" s="6"/>
      <c r="C435" s="6"/>
      <c r="D435" s="6"/>
      <c r="E435" s="740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A436" s="6"/>
      <c r="B436" s="6"/>
      <c r="C436" s="6"/>
      <c r="D436" s="6"/>
      <c r="E436" s="740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A437" s="6"/>
      <c r="B437" s="6"/>
      <c r="C437" s="6"/>
      <c r="D437" s="6"/>
      <c r="E437" s="740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A438" s="6"/>
      <c r="B438" s="6"/>
      <c r="C438" s="6"/>
      <c r="D438" s="6"/>
      <c r="E438" s="740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A439" s="6"/>
      <c r="B439" s="6"/>
      <c r="C439" s="6"/>
      <c r="D439" s="6"/>
      <c r="E439" s="740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A440" s="6"/>
      <c r="B440" s="6"/>
      <c r="C440" s="6"/>
      <c r="D440" s="6"/>
      <c r="E440" s="740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A441" s="6"/>
      <c r="B441" s="6"/>
      <c r="C441" s="6"/>
      <c r="D441" s="6"/>
      <c r="E441" s="740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A442" s="6"/>
      <c r="B442" s="6"/>
      <c r="C442" s="6"/>
      <c r="D442" s="6"/>
      <c r="E442" s="740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A443" s="6"/>
      <c r="B443" s="6"/>
      <c r="C443" s="6"/>
      <c r="D443" s="6"/>
      <c r="E443" s="740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A444" s="6"/>
      <c r="B444" s="6"/>
      <c r="C444" s="6"/>
      <c r="D444" s="6"/>
      <c r="E444" s="740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A445" s="6"/>
      <c r="B445" s="6"/>
      <c r="C445" s="6"/>
      <c r="D445" s="6"/>
      <c r="E445" s="740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A446" s="6"/>
      <c r="B446" s="6"/>
      <c r="C446" s="6"/>
      <c r="D446" s="6"/>
      <c r="E446" s="740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A447" s="6"/>
      <c r="B447" s="6"/>
      <c r="C447" s="6"/>
      <c r="D447" s="6"/>
      <c r="E447" s="740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A448" s="6"/>
      <c r="B448" s="6"/>
      <c r="C448" s="6"/>
      <c r="D448" s="6"/>
      <c r="E448" s="740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A449" s="6"/>
      <c r="B449" s="6"/>
      <c r="C449" s="6"/>
      <c r="D449" s="6"/>
      <c r="E449" s="740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A450" s="6"/>
      <c r="B450" s="6"/>
      <c r="C450" s="6"/>
      <c r="D450" s="6"/>
      <c r="E450" s="740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A451" s="6"/>
      <c r="B451" s="6"/>
      <c r="C451" s="6"/>
      <c r="D451" s="6"/>
      <c r="E451" s="740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A452" s="6"/>
      <c r="B452" s="6"/>
      <c r="C452" s="6"/>
      <c r="D452" s="6"/>
      <c r="E452" s="740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A453" s="6"/>
      <c r="B453" s="6"/>
      <c r="C453" s="6"/>
      <c r="D453" s="6"/>
      <c r="E453" s="740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A454" s="6"/>
      <c r="B454" s="6"/>
      <c r="C454" s="6"/>
      <c r="D454" s="6"/>
      <c r="E454" s="740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A455" s="6"/>
      <c r="B455" s="6"/>
      <c r="C455" s="6"/>
      <c r="D455" s="6"/>
      <c r="E455" s="740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A456" s="6"/>
      <c r="B456" s="6"/>
      <c r="C456" s="6"/>
      <c r="D456" s="6"/>
      <c r="E456" s="740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A457" s="6"/>
      <c r="B457" s="6"/>
      <c r="C457" s="6"/>
      <c r="D457" s="6"/>
      <c r="E457" s="740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A458" s="6"/>
      <c r="B458" s="6"/>
      <c r="C458" s="6"/>
      <c r="D458" s="6"/>
      <c r="E458" s="740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A459" s="6"/>
      <c r="B459" s="6"/>
      <c r="C459" s="6"/>
      <c r="D459" s="6"/>
      <c r="E459" s="740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A460" s="6"/>
      <c r="B460" s="6"/>
      <c r="C460" s="6"/>
      <c r="D460" s="6"/>
      <c r="E460" s="740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A461" s="6"/>
      <c r="B461" s="6"/>
      <c r="C461" s="6"/>
      <c r="D461" s="6"/>
      <c r="E461" s="740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A462" s="6"/>
      <c r="B462" s="6"/>
      <c r="C462" s="6"/>
      <c r="D462" s="6"/>
      <c r="E462" s="740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A463" s="6"/>
      <c r="B463" s="6"/>
      <c r="C463" s="6"/>
      <c r="D463" s="6"/>
      <c r="E463" s="740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A464" s="6"/>
      <c r="B464" s="6"/>
      <c r="C464" s="6"/>
      <c r="D464" s="6"/>
      <c r="E464" s="740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A465" s="6"/>
      <c r="B465" s="6"/>
      <c r="C465" s="6"/>
      <c r="D465" s="6"/>
      <c r="E465" s="740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A466" s="6"/>
      <c r="B466" s="6"/>
      <c r="C466" s="6"/>
      <c r="D466" s="6"/>
      <c r="E466" s="740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A467" s="6"/>
      <c r="B467" s="6"/>
      <c r="C467" s="6"/>
      <c r="D467" s="6"/>
      <c r="E467" s="740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A468" s="6"/>
      <c r="B468" s="6"/>
      <c r="C468" s="6"/>
      <c r="D468" s="6"/>
      <c r="E468" s="740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A469" s="6"/>
      <c r="B469" s="6"/>
      <c r="C469" s="6"/>
      <c r="D469" s="6"/>
      <c r="E469" s="740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A470" s="6"/>
      <c r="B470" s="6"/>
      <c r="C470" s="6"/>
      <c r="D470" s="6"/>
      <c r="E470" s="740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A471" s="6"/>
      <c r="B471" s="6"/>
      <c r="C471" s="6"/>
      <c r="D471" s="6"/>
      <c r="E471" s="740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A472" s="6"/>
      <c r="B472" s="6"/>
      <c r="C472" s="6"/>
      <c r="D472" s="6"/>
      <c r="E472" s="740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A473" s="6"/>
      <c r="B473" s="6"/>
      <c r="C473" s="6"/>
      <c r="D473" s="6"/>
      <c r="E473" s="740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A474" s="6"/>
      <c r="B474" s="6"/>
      <c r="C474" s="6"/>
      <c r="D474" s="6"/>
      <c r="E474" s="740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A475" s="6"/>
      <c r="B475" s="6"/>
      <c r="C475" s="6"/>
      <c r="D475" s="6"/>
      <c r="E475" s="740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A476" s="6"/>
      <c r="B476" s="6"/>
      <c r="C476" s="6"/>
      <c r="D476" s="6"/>
      <c r="E476" s="740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A477" s="6"/>
      <c r="B477" s="6"/>
      <c r="C477" s="6"/>
      <c r="D477" s="6"/>
      <c r="E477" s="740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A478" s="6"/>
      <c r="B478" s="6"/>
      <c r="C478" s="6"/>
      <c r="D478" s="6"/>
      <c r="E478" s="740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A479" s="6"/>
      <c r="B479" s="6"/>
      <c r="C479" s="6"/>
      <c r="D479" s="6"/>
      <c r="E479" s="740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A480" s="6"/>
      <c r="B480" s="6"/>
      <c r="C480" s="6"/>
      <c r="D480" s="6"/>
      <c r="E480" s="740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A481" s="6"/>
      <c r="B481" s="6"/>
      <c r="C481" s="6"/>
      <c r="D481" s="6"/>
      <c r="E481" s="740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A482" s="6"/>
      <c r="B482" s="6"/>
      <c r="C482" s="6"/>
      <c r="D482" s="6"/>
      <c r="E482" s="740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A483" s="6"/>
      <c r="B483" s="6"/>
      <c r="C483" s="6"/>
      <c r="D483" s="6"/>
      <c r="E483" s="740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A484" s="6"/>
      <c r="B484" s="6"/>
      <c r="C484" s="6"/>
      <c r="D484" s="6"/>
      <c r="E484" s="740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A485" s="6"/>
      <c r="B485" s="6"/>
      <c r="C485" s="6"/>
      <c r="D485" s="6"/>
      <c r="E485" s="740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A486" s="6"/>
      <c r="B486" s="6"/>
      <c r="C486" s="6"/>
      <c r="D486" s="6"/>
      <c r="E486" s="740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A487" s="6"/>
      <c r="B487" s="6"/>
      <c r="C487" s="6"/>
      <c r="D487" s="6"/>
      <c r="E487" s="740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A488" s="6"/>
      <c r="B488" s="6"/>
      <c r="C488" s="6"/>
      <c r="D488" s="6"/>
      <c r="E488" s="740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A489" s="6"/>
      <c r="B489" s="6"/>
      <c r="C489" s="6"/>
      <c r="D489" s="6"/>
      <c r="E489" s="740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A490" s="6"/>
      <c r="B490" s="6"/>
      <c r="C490" s="6"/>
      <c r="D490" s="6"/>
      <c r="E490" s="740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A491" s="6"/>
      <c r="B491" s="6"/>
      <c r="C491" s="6"/>
      <c r="D491" s="6"/>
      <c r="E491" s="740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A492" s="6"/>
      <c r="B492" s="6"/>
      <c r="C492" s="6"/>
      <c r="D492" s="6"/>
      <c r="E492" s="740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A493" s="6"/>
      <c r="B493" s="6"/>
      <c r="C493" s="6"/>
      <c r="D493" s="6"/>
      <c r="E493" s="740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A494" s="6"/>
      <c r="B494" s="6"/>
      <c r="C494" s="6"/>
      <c r="D494" s="6"/>
      <c r="E494" s="740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A495" s="6"/>
      <c r="B495" s="6"/>
      <c r="C495" s="6"/>
      <c r="D495" s="6"/>
      <c r="E495" s="740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A496" s="6"/>
      <c r="B496" s="6"/>
      <c r="C496" s="6"/>
      <c r="D496" s="6"/>
      <c r="E496" s="740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A497" s="6"/>
      <c r="B497" s="6"/>
      <c r="C497" s="6"/>
      <c r="D497" s="6"/>
      <c r="E497" s="740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A498" s="6"/>
      <c r="B498" s="6"/>
      <c r="C498" s="6"/>
      <c r="D498" s="6"/>
      <c r="E498" s="740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A499" s="6"/>
      <c r="B499" s="6"/>
      <c r="C499" s="6"/>
      <c r="D499" s="6"/>
      <c r="E499" s="740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A500" s="6"/>
      <c r="B500" s="6"/>
      <c r="C500" s="6"/>
      <c r="D500" s="6"/>
      <c r="E500" s="740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A501" s="6"/>
      <c r="B501" s="6"/>
      <c r="C501" s="6"/>
      <c r="D501" s="6"/>
      <c r="E501" s="740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A502" s="6"/>
      <c r="B502" s="6"/>
      <c r="C502" s="6"/>
      <c r="D502" s="6"/>
      <c r="E502" s="740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A503" s="6"/>
      <c r="B503" s="6"/>
      <c r="C503" s="6"/>
      <c r="D503" s="6"/>
      <c r="E503" s="740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A504" s="6"/>
      <c r="B504" s="6"/>
      <c r="C504" s="6"/>
      <c r="D504" s="6"/>
      <c r="E504" s="740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A505" s="6"/>
      <c r="B505" s="6"/>
      <c r="C505" s="6"/>
      <c r="D505" s="6"/>
      <c r="E505" s="740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A506" s="6"/>
      <c r="B506" s="6"/>
      <c r="C506" s="6"/>
      <c r="D506" s="6"/>
      <c r="E506" s="740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A507" s="6"/>
      <c r="B507" s="6"/>
      <c r="C507" s="6"/>
      <c r="D507" s="6"/>
      <c r="E507" s="740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A508" s="6"/>
      <c r="B508" s="6"/>
      <c r="C508" s="6"/>
      <c r="D508" s="6"/>
      <c r="E508" s="740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A509" s="6"/>
      <c r="B509" s="6"/>
      <c r="C509" s="6"/>
      <c r="D509" s="6"/>
      <c r="E509" s="740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A510" s="6"/>
      <c r="B510" s="6"/>
      <c r="C510" s="6"/>
      <c r="D510" s="6"/>
      <c r="E510" s="740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A511" s="6"/>
      <c r="B511" s="6"/>
      <c r="C511" s="6"/>
      <c r="D511" s="6"/>
      <c r="E511" s="740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A512" s="6"/>
      <c r="B512" s="6"/>
      <c r="C512" s="6"/>
      <c r="D512" s="6"/>
      <c r="E512" s="740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A513" s="6"/>
      <c r="B513" s="6"/>
      <c r="C513" s="6"/>
      <c r="D513" s="6"/>
      <c r="E513" s="740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A514" s="6"/>
      <c r="B514" s="6"/>
      <c r="C514" s="6"/>
      <c r="D514" s="6"/>
      <c r="E514" s="740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A515" s="6"/>
      <c r="B515" s="6"/>
      <c r="C515" s="6"/>
      <c r="D515" s="6"/>
      <c r="E515" s="740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A516" s="6"/>
      <c r="B516" s="6"/>
      <c r="C516" s="6"/>
      <c r="D516" s="6"/>
      <c r="E516" s="740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A517" s="6"/>
      <c r="B517" s="6"/>
      <c r="C517" s="6"/>
      <c r="D517" s="6"/>
      <c r="E517" s="740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A518" s="6"/>
      <c r="B518" s="6"/>
      <c r="C518" s="6"/>
      <c r="D518" s="6"/>
      <c r="E518" s="740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A519" s="6"/>
      <c r="B519" s="6"/>
      <c r="C519" s="6"/>
      <c r="D519" s="6"/>
      <c r="E519" s="740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A520" s="6"/>
      <c r="B520" s="6"/>
      <c r="C520" s="6"/>
      <c r="D520" s="6"/>
      <c r="E520" s="740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A521" s="6"/>
      <c r="B521" s="6"/>
      <c r="C521" s="6"/>
      <c r="D521" s="6"/>
      <c r="E521" s="740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A522" s="6"/>
      <c r="B522" s="6"/>
      <c r="C522" s="6"/>
      <c r="D522" s="6"/>
      <c r="E522" s="740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A523" s="6"/>
      <c r="B523" s="6"/>
      <c r="C523" s="6"/>
      <c r="D523" s="6"/>
      <c r="E523" s="740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A524" s="6"/>
      <c r="B524" s="6"/>
      <c r="C524" s="6"/>
      <c r="D524" s="6"/>
      <c r="E524" s="740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A525" s="6"/>
      <c r="B525" s="6"/>
      <c r="C525" s="6"/>
      <c r="D525" s="6"/>
      <c r="E525" s="74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A526" s="6"/>
      <c r="B526" s="6"/>
      <c r="C526" s="6"/>
      <c r="D526" s="6"/>
      <c r="E526" s="74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A527" s="6"/>
      <c r="B527" s="6"/>
      <c r="C527" s="6"/>
      <c r="D527" s="6"/>
      <c r="E527" s="74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A528" s="6"/>
      <c r="B528" s="6"/>
      <c r="C528" s="6"/>
      <c r="D528" s="6"/>
      <c r="E528" s="74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A529" s="6"/>
      <c r="B529" s="6"/>
      <c r="C529" s="6"/>
      <c r="D529" s="6"/>
      <c r="E529" s="74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A530" s="6"/>
      <c r="B530" s="6"/>
      <c r="C530" s="6"/>
      <c r="D530" s="6"/>
      <c r="E530" s="74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A531" s="6"/>
      <c r="B531" s="6"/>
      <c r="C531" s="6"/>
      <c r="D531" s="6"/>
      <c r="E531" s="74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A532" s="6"/>
      <c r="B532" s="6"/>
      <c r="C532" s="6"/>
      <c r="D532" s="6"/>
      <c r="E532" s="740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A533" s="6"/>
      <c r="B533" s="6"/>
      <c r="C533" s="6"/>
      <c r="D533" s="6"/>
      <c r="E533" s="740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A534" s="6"/>
      <c r="B534" s="6"/>
      <c r="C534" s="6"/>
      <c r="D534" s="6"/>
      <c r="E534" s="740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A535" s="6"/>
      <c r="B535" s="6"/>
      <c r="C535" s="6"/>
      <c r="D535" s="6"/>
      <c r="E535" s="740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A536" s="6"/>
      <c r="B536" s="6"/>
      <c r="C536" s="6"/>
      <c r="D536" s="6"/>
      <c r="E536" s="740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A537" s="6"/>
      <c r="B537" s="6"/>
      <c r="C537" s="6"/>
      <c r="D537" s="6"/>
      <c r="E537" s="740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A538" s="6"/>
      <c r="B538" s="6"/>
      <c r="C538" s="6"/>
      <c r="D538" s="6"/>
      <c r="E538" s="740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A539" s="6"/>
      <c r="B539" s="6"/>
      <c r="C539" s="6"/>
      <c r="D539" s="6"/>
      <c r="E539" s="740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A540" s="6"/>
      <c r="B540" s="6"/>
      <c r="C540" s="6"/>
      <c r="D540" s="6"/>
      <c r="E540" s="740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A541" s="6"/>
      <c r="B541" s="6"/>
      <c r="C541" s="6"/>
      <c r="D541" s="6"/>
      <c r="E541" s="740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A542" s="6"/>
      <c r="B542" s="6"/>
      <c r="C542" s="6"/>
      <c r="D542" s="6"/>
      <c r="E542" s="740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A543" s="6"/>
      <c r="B543" s="6"/>
      <c r="C543" s="6"/>
      <c r="D543" s="6"/>
      <c r="E543" s="740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A544" s="6"/>
      <c r="B544" s="6"/>
      <c r="C544" s="6"/>
      <c r="D544" s="6"/>
      <c r="E544" s="740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A545" s="6"/>
      <c r="B545" s="6"/>
      <c r="C545" s="6"/>
      <c r="D545" s="6"/>
      <c r="E545" s="740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A546" s="6"/>
      <c r="B546" s="6"/>
      <c r="C546" s="6"/>
      <c r="D546" s="6"/>
      <c r="E546" s="740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A547" s="6"/>
      <c r="B547" s="6"/>
      <c r="C547" s="6"/>
      <c r="D547" s="6"/>
      <c r="E547" s="740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A548" s="6"/>
      <c r="B548" s="6"/>
      <c r="C548" s="6"/>
      <c r="D548" s="6"/>
      <c r="E548" s="740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A549" s="6"/>
      <c r="B549" s="6"/>
      <c r="C549" s="6"/>
      <c r="D549" s="6"/>
      <c r="E549" s="740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A550" s="6"/>
      <c r="B550" s="6"/>
      <c r="C550" s="6"/>
      <c r="D550" s="6"/>
      <c r="E550" s="740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A551" s="6"/>
      <c r="B551" s="6"/>
      <c r="C551" s="6"/>
      <c r="D551" s="6"/>
      <c r="E551" s="740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A552" s="6"/>
      <c r="B552" s="6"/>
      <c r="C552" s="6"/>
      <c r="D552" s="6"/>
      <c r="E552" s="740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A553" s="6"/>
      <c r="B553" s="6"/>
      <c r="C553" s="6"/>
      <c r="D553" s="6"/>
      <c r="E553" s="740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A554" s="6"/>
      <c r="B554" s="6"/>
      <c r="C554" s="6"/>
      <c r="D554" s="6"/>
      <c r="E554" s="740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A555" s="6"/>
      <c r="B555" s="6"/>
      <c r="C555" s="6"/>
      <c r="D555" s="6"/>
      <c r="E555" s="740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A556" s="6"/>
      <c r="B556" s="6"/>
      <c r="C556" s="6"/>
      <c r="D556" s="6"/>
      <c r="E556" s="740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A557" s="6"/>
      <c r="B557" s="6"/>
      <c r="C557" s="6"/>
      <c r="D557" s="6"/>
      <c r="E557" s="740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A558" s="6"/>
      <c r="B558" s="6"/>
      <c r="C558" s="6"/>
      <c r="D558" s="6"/>
      <c r="E558" s="740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A559" s="6"/>
      <c r="B559" s="6"/>
      <c r="C559" s="6"/>
      <c r="D559" s="6"/>
      <c r="E559" s="740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A560" s="6"/>
      <c r="B560" s="6"/>
      <c r="C560" s="6"/>
      <c r="D560" s="6"/>
      <c r="E560" s="740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A561" s="6"/>
      <c r="B561" s="6"/>
      <c r="C561" s="6"/>
      <c r="D561" s="6"/>
      <c r="E561" s="740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A562" s="6"/>
      <c r="B562" s="6"/>
      <c r="C562" s="6"/>
      <c r="D562" s="6"/>
      <c r="E562" s="740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A563" s="6"/>
      <c r="B563" s="6"/>
      <c r="C563" s="6"/>
      <c r="D563" s="6"/>
      <c r="E563" s="740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A564" s="6"/>
      <c r="B564" s="6"/>
      <c r="C564" s="6"/>
      <c r="D564" s="6"/>
      <c r="E564" s="740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A565" s="6"/>
      <c r="B565" s="6"/>
      <c r="C565" s="6"/>
      <c r="D565" s="6"/>
      <c r="E565" s="740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A566" s="6"/>
      <c r="B566" s="6"/>
      <c r="C566" s="6"/>
      <c r="D566" s="6"/>
      <c r="E566" s="740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A567" s="6"/>
      <c r="B567" s="6"/>
      <c r="C567" s="6"/>
      <c r="D567" s="6"/>
      <c r="E567" s="740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A568" s="6"/>
      <c r="B568" s="6"/>
      <c r="C568" s="6"/>
      <c r="D568" s="6"/>
      <c r="E568" s="740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A569" s="6"/>
      <c r="B569" s="6"/>
      <c r="C569" s="6"/>
      <c r="D569" s="6"/>
      <c r="E569" s="740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A570" s="6"/>
      <c r="B570" s="6"/>
      <c r="C570" s="6"/>
      <c r="D570" s="6"/>
      <c r="E570" s="740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A571" s="6"/>
      <c r="B571" s="6"/>
      <c r="C571" s="6"/>
      <c r="D571" s="6"/>
      <c r="E571" s="740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A572" s="6"/>
      <c r="B572" s="6"/>
      <c r="C572" s="6"/>
      <c r="D572" s="6"/>
      <c r="E572" s="740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A573" s="6"/>
      <c r="B573" s="6"/>
      <c r="C573" s="6"/>
      <c r="D573" s="6"/>
      <c r="E573" s="740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A574" s="6"/>
      <c r="B574" s="6"/>
      <c r="C574" s="6"/>
      <c r="D574" s="6"/>
      <c r="E574" s="740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A575" s="6"/>
      <c r="B575" s="6"/>
      <c r="C575" s="6"/>
      <c r="D575" s="6"/>
      <c r="E575" s="740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A576" s="6"/>
      <c r="B576" s="6"/>
      <c r="C576" s="6"/>
      <c r="D576" s="6"/>
      <c r="E576" s="740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A577" s="6"/>
      <c r="B577" s="6"/>
      <c r="C577" s="6"/>
      <c r="D577" s="6"/>
      <c r="E577" s="740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A578" s="6"/>
      <c r="B578" s="6"/>
      <c r="C578" s="6"/>
      <c r="D578" s="6"/>
      <c r="E578" s="740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A579" s="6"/>
      <c r="B579" s="6"/>
      <c r="C579" s="6"/>
      <c r="D579" s="6"/>
      <c r="E579" s="740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A580" s="6"/>
      <c r="B580" s="6"/>
      <c r="C580" s="6"/>
      <c r="D580" s="6"/>
      <c r="E580" s="740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A581" s="6"/>
      <c r="B581" s="6"/>
      <c r="C581" s="6"/>
      <c r="D581" s="6"/>
      <c r="E581" s="740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A582" s="6"/>
      <c r="B582" s="6"/>
      <c r="C582" s="6"/>
      <c r="D582" s="6"/>
      <c r="E582" s="740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A583" s="6"/>
      <c r="B583" s="6"/>
      <c r="C583" s="6"/>
      <c r="D583" s="6"/>
      <c r="E583" s="740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A584" s="6"/>
      <c r="B584" s="6"/>
      <c r="C584" s="6"/>
      <c r="D584" s="6"/>
      <c r="E584" s="740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A585" s="6"/>
      <c r="B585" s="6"/>
      <c r="C585" s="6"/>
      <c r="D585" s="6"/>
      <c r="E585" s="740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A586" s="6"/>
      <c r="B586" s="6"/>
      <c r="C586" s="6"/>
      <c r="D586" s="6"/>
      <c r="E586" s="740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A587" s="6"/>
      <c r="B587" s="6"/>
      <c r="C587" s="6"/>
      <c r="D587" s="6"/>
      <c r="E587" s="740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A588" s="6"/>
      <c r="B588" s="6"/>
      <c r="C588" s="6"/>
      <c r="D588" s="6"/>
      <c r="E588" s="740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A589" s="6"/>
      <c r="B589" s="6"/>
      <c r="C589" s="6"/>
      <c r="D589" s="6"/>
      <c r="E589" s="740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A590" s="6"/>
      <c r="B590" s="6"/>
      <c r="C590" s="6"/>
      <c r="D590" s="6"/>
      <c r="E590" s="740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A591" s="6"/>
      <c r="B591" s="6"/>
      <c r="C591" s="6"/>
      <c r="D591" s="6"/>
      <c r="E591" s="740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A592" s="6"/>
      <c r="B592" s="6"/>
      <c r="C592" s="6"/>
      <c r="D592" s="6"/>
      <c r="E592" s="740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A593" s="6"/>
      <c r="B593" s="6"/>
      <c r="C593" s="6"/>
      <c r="D593" s="6"/>
      <c r="E593" s="740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A594" s="6"/>
      <c r="B594" s="6"/>
      <c r="C594" s="6"/>
      <c r="D594" s="6"/>
      <c r="E594" s="740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A595" s="6"/>
      <c r="B595" s="6"/>
      <c r="C595" s="6"/>
      <c r="D595" s="6"/>
      <c r="E595" s="740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A596" s="6"/>
      <c r="B596" s="6"/>
      <c r="C596" s="6"/>
      <c r="D596" s="6"/>
      <c r="E596" s="740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A597" s="6"/>
      <c r="B597" s="6"/>
      <c r="C597" s="6"/>
      <c r="D597" s="6"/>
      <c r="E597" s="740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A598" s="6"/>
      <c r="B598" s="6"/>
      <c r="C598" s="6"/>
      <c r="D598" s="6"/>
      <c r="E598" s="740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A599" s="6"/>
      <c r="B599" s="6"/>
      <c r="C599" s="6"/>
      <c r="D599" s="6"/>
      <c r="E599" s="740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A600" s="6"/>
      <c r="B600" s="6"/>
      <c r="C600" s="6"/>
      <c r="D600" s="6"/>
      <c r="E600" s="740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A601" s="6"/>
      <c r="B601" s="6"/>
      <c r="C601" s="6"/>
      <c r="D601" s="6"/>
      <c r="E601" s="740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A602" s="6"/>
      <c r="B602" s="6"/>
      <c r="C602" s="6"/>
      <c r="D602" s="6"/>
      <c r="E602" s="740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A603" s="6"/>
      <c r="B603" s="6"/>
      <c r="C603" s="6"/>
      <c r="D603" s="6"/>
      <c r="E603" s="740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A604" s="6"/>
      <c r="B604" s="6"/>
      <c r="C604" s="6"/>
      <c r="D604" s="6"/>
      <c r="E604" s="740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A605" s="6"/>
      <c r="B605" s="6"/>
      <c r="C605" s="6"/>
      <c r="D605" s="6"/>
      <c r="E605" s="740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A606" s="6"/>
      <c r="B606" s="6"/>
      <c r="C606" s="6"/>
      <c r="D606" s="6"/>
      <c r="E606" s="740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A607" s="6"/>
      <c r="B607" s="6"/>
      <c r="C607" s="6"/>
      <c r="D607" s="6"/>
      <c r="E607" s="740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A608" s="6"/>
      <c r="B608" s="6"/>
      <c r="C608" s="6"/>
      <c r="D608" s="6"/>
      <c r="E608" s="740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A609" s="6"/>
      <c r="B609" s="6"/>
      <c r="C609" s="6"/>
      <c r="D609" s="6"/>
      <c r="E609" s="740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A610" s="6"/>
      <c r="B610" s="6"/>
      <c r="C610" s="6"/>
      <c r="D610" s="6"/>
      <c r="E610" s="740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A611" s="6"/>
      <c r="B611" s="6"/>
      <c r="C611" s="6"/>
      <c r="D611" s="6"/>
      <c r="E611" s="740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A612" s="6"/>
      <c r="B612" s="6"/>
      <c r="C612" s="6"/>
      <c r="D612" s="6"/>
      <c r="E612" s="740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A613" s="6"/>
      <c r="B613" s="6"/>
      <c r="C613" s="6"/>
      <c r="D613" s="6"/>
      <c r="E613" s="740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A614" s="6"/>
      <c r="B614" s="6"/>
      <c r="C614" s="6"/>
      <c r="D614" s="6"/>
      <c r="E614" s="740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A615" s="6"/>
      <c r="B615" s="6"/>
      <c r="C615" s="6"/>
      <c r="D615" s="6"/>
      <c r="E615" s="740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A616" s="6"/>
      <c r="B616" s="6"/>
      <c r="C616" s="6"/>
      <c r="D616" s="6"/>
      <c r="E616" s="740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A617" s="6"/>
      <c r="B617" s="6"/>
      <c r="C617" s="6"/>
      <c r="D617" s="6"/>
      <c r="E617" s="740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A618" s="6"/>
      <c r="B618" s="6"/>
      <c r="C618" s="6"/>
      <c r="D618" s="6"/>
      <c r="E618" s="740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A619" s="6"/>
      <c r="B619" s="6"/>
      <c r="C619" s="6"/>
      <c r="D619" s="6"/>
      <c r="E619" s="740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A620" s="6"/>
      <c r="B620" s="6"/>
      <c r="C620" s="6"/>
      <c r="D620" s="6"/>
      <c r="E620" s="740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A621" s="6"/>
      <c r="B621" s="6"/>
      <c r="C621" s="6"/>
      <c r="D621" s="6"/>
      <c r="E621" s="740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A622" s="6"/>
      <c r="B622" s="6"/>
      <c r="C622" s="6"/>
      <c r="D622" s="6"/>
      <c r="E622" s="740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A623" s="6"/>
      <c r="B623" s="6"/>
      <c r="C623" s="6"/>
      <c r="D623" s="6"/>
      <c r="E623" s="740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A624" s="6"/>
      <c r="B624" s="6"/>
      <c r="C624" s="6"/>
      <c r="D624" s="6"/>
      <c r="E624" s="740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A625" s="6"/>
      <c r="B625" s="6"/>
      <c r="C625" s="6"/>
      <c r="D625" s="6"/>
      <c r="E625" s="740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A626" s="6"/>
      <c r="B626" s="6"/>
      <c r="C626" s="6"/>
      <c r="D626" s="6"/>
      <c r="E626" s="740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A627" s="6"/>
      <c r="B627" s="6"/>
      <c r="C627" s="6"/>
      <c r="D627" s="6"/>
      <c r="E627" s="740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A628" s="6"/>
      <c r="B628" s="6"/>
      <c r="C628" s="6"/>
      <c r="D628" s="6"/>
      <c r="E628" s="740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A629" s="6"/>
      <c r="B629" s="6"/>
      <c r="C629" s="6"/>
      <c r="D629" s="6"/>
      <c r="E629" s="740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A630" s="6"/>
      <c r="B630" s="6"/>
      <c r="C630" s="6"/>
      <c r="D630" s="6"/>
      <c r="E630" s="740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A631" s="6"/>
      <c r="B631" s="6"/>
      <c r="C631" s="6"/>
      <c r="D631" s="6"/>
      <c r="E631" s="740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A632" s="6"/>
      <c r="B632" s="6"/>
      <c r="C632" s="6"/>
      <c r="D632" s="6"/>
      <c r="E632" s="740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A633" s="6"/>
      <c r="B633" s="6"/>
      <c r="C633" s="6"/>
      <c r="D633" s="6"/>
      <c r="E633" s="740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A634" s="6"/>
      <c r="B634" s="6"/>
      <c r="C634" s="6"/>
      <c r="D634" s="6"/>
      <c r="E634" s="740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A635" s="6"/>
      <c r="B635" s="6"/>
      <c r="C635" s="6"/>
      <c r="D635" s="6"/>
      <c r="E635" s="740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A636" s="6"/>
      <c r="B636" s="6"/>
      <c r="C636" s="6"/>
      <c r="D636" s="6"/>
      <c r="E636" s="740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A637" s="6"/>
      <c r="B637" s="6"/>
      <c r="C637" s="6"/>
      <c r="D637" s="6"/>
      <c r="E637" s="740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A638" s="6"/>
      <c r="B638" s="6"/>
      <c r="C638" s="6"/>
      <c r="D638" s="6"/>
      <c r="E638" s="740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A639" s="6"/>
      <c r="B639" s="6"/>
      <c r="C639" s="6"/>
      <c r="D639" s="6"/>
      <c r="E639" s="740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A640" s="6"/>
      <c r="B640" s="6"/>
      <c r="C640" s="6"/>
      <c r="D640" s="6"/>
      <c r="E640" s="740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A641" s="6"/>
      <c r="B641" s="6"/>
      <c r="C641" s="6"/>
      <c r="D641" s="6"/>
      <c r="E641" s="740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A642" s="6"/>
      <c r="B642" s="6"/>
      <c r="C642" s="6"/>
      <c r="D642" s="6"/>
      <c r="E642" s="740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A643" s="6"/>
      <c r="B643" s="6"/>
      <c r="C643" s="6"/>
      <c r="D643" s="6"/>
      <c r="E643" s="740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A644" s="6"/>
      <c r="B644" s="6"/>
      <c r="C644" s="6"/>
      <c r="D644" s="6"/>
      <c r="E644" s="740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A645" s="6"/>
      <c r="B645" s="6"/>
      <c r="C645" s="6"/>
      <c r="D645" s="6"/>
      <c r="E645" s="740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A646" s="6"/>
      <c r="B646" s="6"/>
      <c r="C646" s="6"/>
      <c r="D646" s="6"/>
      <c r="E646" s="740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A647" s="6"/>
      <c r="B647" s="6"/>
      <c r="C647" s="6"/>
      <c r="D647" s="6"/>
      <c r="E647" s="740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A648" s="6"/>
      <c r="B648" s="6"/>
      <c r="C648" s="6"/>
      <c r="D648" s="6"/>
      <c r="E648" s="740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A649" s="6"/>
      <c r="B649" s="6"/>
      <c r="C649" s="6"/>
      <c r="D649" s="6"/>
      <c r="E649" s="740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A650" s="6"/>
      <c r="B650" s="6"/>
      <c r="C650" s="6"/>
      <c r="D650" s="6"/>
      <c r="E650" s="740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A651" s="6"/>
      <c r="B651" s="6"/>
      <c r="C651" s="6"/>
      <c r="D651" s="6"/>
      <c r="E651" s="740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A652" s="6"/>
      <c r="B652" s="6"/>
      <c r="C652" s="6"/>
      <c r="D652" s="6"/>
      <c r="E652" s="740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A653" s="6"/>
      <c r="B653" s="6"/>
      <c r="C653" s="6"/>
      <c r="D653" s="6"/>
      <c r="E653" s="740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A654" s="6"/>
      <c r="B654" s="6"/>
      <c r="C654" s="6"/>
      <c r="D654" s="6"/>
      <c r="E654" s="740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A655" s="6"/>
      <c r="B655" s="6"/>
      <c r="C655" s="6"/>
      <c r="D655" s="6"/>
      <c r="E655" s="740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A656" s="6"/>
      <c r="B656" s="6"/>
      <c r="C656" s="6"/>
      <c r="D656" s="6"/>
      <c r="E656" s="740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A657" s="6"/>
      <c r="B657" s="6"/>
      <c r="C657" s="6"/>
      <c r="D657" s="6"/>
      <c r="E657" s="740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A658" s="6"/>
      <c r="B658" s="6"/>
      <c r="C658" s="6"/>
      <c r="D658" s="6"/>
      <c r="E658" s="740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A659" s="6"/>
      <c r="B659" s="6"/>
      <c r="C659" s="6"/>
      <c r="D659" s="6"/>
      <c r="E659" s="740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A660" s="6"/>
      <c r="B660" s="6"/>
      <c r="C660" s="6"/>
      <c r="D660" s="6"/>
      <c r="E660" s="740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A661" s="6"/>
      <c r="B661" s="6"/>
      <c r="C661" s="6"/>
      <c r="D661" s="6"/>
      <c r="E661" s="740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A662" s="6"/>
      <c r="B662" s="6"/>
      <c r="C662" s="6"/>
      <c r="D662" s="6"/>
      <c r="E662" s="740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A663" s="6"/>
      <c r="B663" s="6"/>
      <c r="C663" s="6"/>
      <c r="D663" s="6"/>
      <c r="E663" s="740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>
      <c r="A664" s="6"/>
      <c r="B664" s="6"/>
      <c r="C664" s="6"/>
      <c r="D664" s="6"/>
      <c r="E664" s="740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A665" s="6"/>
      <c r="B665" s="6"/>
      <c r="C665" s="6"/>
      <c r="D665" s="6"/>
      <c r="E665" s="740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A666" s="6"/>
      <c r="B666" s="6"/>
      <c r="C666" s="6"/>
      <c r="D666" s="6"/>
      <c r="E666" s="740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A667" s="6"/>
      <c r="B667" s="6"/>
      <c r="C667" s="6"/>
      <c r="D667" s="6"/>
      <c r="E667" s="740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A668" s="6"/>
      <c r="B668" s="6"/>
      <c r="C668" s="6"/>
      <c r="D668" s="6"/>
      <c r="E668" s="740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A669" s="6"/>
      <c r="B669" s="6"/>
      <c r="C669" s="6"/>
      <c r="D669" s="6"/>
      <c r="E669" s="740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A670" s="6"/>
      <c r="B670" s="6"/>
      <c r="C670" s="6"/>
      <c r="D670" s="6"/>
      <c r="E670" s="740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A671" s="6"/>
      <c r="B671" s="6"/>
      <c r="C671" s="6"/>
      <c r="D671" s="6"/>
      <c r="E671" s="740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A672" s="6"/>
      <c r="B672" s="6"/>
      <c r="C672" s="6"/>
      <c r="D672" s="6"/>
      <c r="E672" s="740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A673" s="6"/>
      <c r="B673" s="6"/>
      <c r="C673" s="6"/>
      <c r="D673" s="6"/>
      <c r="E673" s="740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A674" s="6"/>
      <c r="B674" s="6"/>
      <c r="C674" s="6"/>
      <c r="D674" s="6"/>
      <c r="E674" s="740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A675" s="6"/>
      <c r="B675" s="6"/>
      <c r="C675" s="6"/>
      <c r="D675" s="6"/>
      <c r="E675" s="740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A676" s="6"/>
      <c r="B676" s="6"/>
      <c r="C676" s="6"/>
      <c r="D676" s="6"/>
      <c r="E676" s="740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A677" s="6"/>
      <c r="B677" s="6"/>
      <c r="C677" s="6"/>
      <c r="D677" s="6"/>
      <c r="E677" s="740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A678" s="6"/>
      <c r="B678" s="6"/>
      <c r="C678" s="6"/>
      <c r="D678" s="6"/>
      <c r="E678" s="740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A679" s="6"/>
      <c r="B679" s="6"/>
      <c r="C679" s="6"/>
      <c r="D679" s="6"/>
      <c r="E679" s="740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A680" s="6"/>
      <c r="B680" s="6"/>
      <c r="C680" s="6"/>
      <c r="D680" s="6"/>
      <c r="E680" s="740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A681" s="6"/>
      <c r="B681" s="6"/>
      <c r="C681" s="6"/>
      <c r="D681" s="6"/>
      <c r="E681" s="740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A682" s="6"/>
      <c r="B682" s="6"/>
      <c r="C682" s="6"/>
      <c r="D682" s="6"/>
      <c r="E682" s="740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A683" s="6"/>
      <c r="B683" s="6"/>
      <c r="C683" s="6"/>
      <c r="D683" s="6"/>
      <c r="E683" s="740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A684" s="6"/>
      <c r="B684" s="6"/>
      <c r="C684" s="6"/>
      <c r="D684" s="6"/>
      <c r="E684" s="740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A685" s="6"/>
      <c r="B685" s="6"/>
      <c r="C685" s="6"/>
      <c r="D685" s="6"/>
      <c r="E685" s="740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A686" s="6"/>
      <c r="B686" s="6"/>
      <c r="C686" s="6"/>
      <c r="D686" s="6"/>
      <c r="E686" s="740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A687" s="6"/>
      <c r="B687" s="6"/>
      <c r="C687" s="6"/>
      <c r="D687" s="6"/>
      <c r="E687" s="740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A688" s="6"/>
      <c r="B688" s="6"/>
      <c r="C688" s="6"/>
      <c r="D688" s="6"/>
      <c r="E688" s="740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A689" s="6"/>
      <c r="B689" s="6"/>
      <c r="C689" s="6"/>
      <c r="D689" s="6"/>
      <c r="E689" s="740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A690" s="6"/>
      <c r="B690" s="6"/>
      <c r="C690" s="6"/>
      <c r="D690" s="6"/>
      <c r="E690" s="740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A691" s="6"/>
      <c r="B691" s="6"/>
      <c r="C691" s="6"/>
      <c r="D691" s="6"/>
      <c r="E691" s="740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A692" s="6"/>
      <c r="B692" s="6"/>
      <c r="C692" s="6"/>
      <c r="D692" s="6"/>
      <c r="E692" s="740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A693" s="6"/>
      <c r="B693" s="6"/>
      <c r="C693" s="6"/>
      <c r="D693" s="6"/>
      <c r="E693" s="740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A694" s="6"/>
      <c r="B694" s="6"/>
      <c r="C694" s="6"/>
      <c r="D694" s="6"/>
      <c r="E694" s="740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A695" s="6"/>
      <c r="B695" s="6"/>
      <c r="C695" s="6"/>
      <c r="D695" s="6"/>
      <c r="E695" s="740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A696" s="6"/>
      <c r="B696" s="6"/>
      <c r="C696" s="6"/>
      <c r="D696" s="6"/>
      <c r="E696" s="740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A697" s="6"/>
      <c r="B697" s="6"/>
      <c r="C697" s="6"/>
      <c r="D697" s="6"/>
      <c r="E697" s="740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A698" s="6"/>
      <c r="B698" s="6"/>
      <c r="C698" s="6"/>
      <c r="D698" s="6"/>
      <c r="E698" s="740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A699" s="6"/>
      <c r="B699" s="6"/>
      <c r="C699" s="6"/>
      <c r="D699" s="6"/>
      <c r="E699" s="740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A700" s="6"/>
      <c r="B700" s="6"/>
      <c r="C700" s="6"/>
      <c r="D700" s="6"/>
      <c r="E700" s="740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A701" s="6"/>
      <c r="B701" s="6"/>
      <c r="C701" s="6"/>
      <c r="D701" s="6"/>
      <c r="E701" s="740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A702" s="6"/>
      <c r="B702" s="6"/>
      <c r="C702" s="6"/>
      <c r="D702" s="6"/>
      <c r="E702" s="740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A703" s="6"/>
      <c r="B703" s="6"/>
      <c r="C703" s="6"/>
      <c r="D703" s="6"/>
      <c r="E703" s="740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A704" s="6"/>
      <c r="B704" s="6"/>
      <c r="C704" s="6"/>
      <c r="D704" s="6"/>
      <c r="E704" s="740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A705" s="6"/>
      <c r="B705" s="6"/>
      <c r="C705" s="6"/>
      <c r="D705" s="6"/>
      <c r="E705" s="740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A706" s="6"/>
      <c r="B706" s="6"/>
      <c r="C706" s="6"/>
      <c r="D706" s="6"/>
      <c r="E706" s="740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A707" s="6"/>
      <c r="B707" s="6"/>
      <c r="C707" s="6"/>
      <c r="D707" s="6"/>
      <c r="E707" s="740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A708" s="6"/>
      <c r="B708" s="6"/>
      <c r="C708" s="6"/>
      <c r="D708" s="6"/>
      <c r="E708" s="740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A709" s="6"/>
      <c r="B709" s="6"/>
      <c r="C709" s="6"/>
      <c r="D709" s="6"/>
      <c r="E709" s="740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A710" s="6"/>
      <c r="B710" s="6"/>
      <c r="C710" s="6"/>
      <c r="D710" s="6"/>
      <c r="E710" s="740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A711" s="6"/>
      <c r="B711" s="6"/>
      <c r="C711" s="6"/>
      <c r="D711" s="6"/>
      <c r="E711" s="740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A712" s="6"/>
      <c r="B712" s="6"/>
      <c r="C712" s="6"/>
      <c r="D712" s="6"/>
      <c r="E712" s="740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A713" s="6"/>
      <c r="B713" s="6"/>
      <c r="C713" s="6"/>
      <c r="D713" s="6"/>
      <c r="E713" s="740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A714" s="6"/>
      <c r="B714" s="6"/>
      <c r="C714" s="6"/>
      <c r="D714" s="6"/>
      <c r="E714" s="740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A715" s="6"/>
      <c r="B715" s="6"/>
      <c r="C715" s="6"/>
      <c r="D715" s="6"/>
      <c r="E715" s="740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A716" s="6"/>
      <c r="B716" s="6"/>
      <c r="C716" s="6"/>
      <c r="D716" s="6"/>
      <c r="E716" s="740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A717" s="6"/>
      <c r="B717" s="6"/>
      <c r="C717" s="6"/>
      <c r="D717" s="6"/>
      <c r="E717" s="740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A718" s="6"/>
      <c r="B718" s="6"/>
      <c r="C718" s="6"/>
      <c r="D718" s="6"/>
      <c r="E718" s="740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A719" s="6"/>
      <c r="B719" s="6"/>
      <c r="C719" s="6"/>
      <c r="D719" s="6"/>
      <c r="E719" s="740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A720" s="6"/>
      <c r="B720" s="6"/>
      <c r="C720" s="6"/>
      <c r="D720" s="6"/>
      <c r="E720" s="740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A721" s="6"/>
      <c r="B721" s="6"/>
      <c r="C721" s="6"/>
      <c r="D721" s="6"/>
      <c r="E721" s="740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A722" s="6"/>
      <c r="B722" s="6"/>
      <c r="C722" s="6"/>
      <c r="D722" s="6"/>
      <c r="E722" s="740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A723" s="6"/>
      <c r="B723" s="6"/>
      <c r="C723" s="6"/>
      <c r="D723" s="6"/>
      <c r="E723" s="740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A724" s="6"/>
      <c r="B724" s="6"/>
      <c r="C724" s="6"/>
      <c r="D724" s="6"/>
      <c r="E724" s="740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A725" s="6"/>
      <c r="B725" s="6"/>
      <c r="C725" s="6"/>
      <c r="D725" s="6"/>
      <c r="E725" s="740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A726" s="6"/>
      <c r="B726" s="6"/>
      <c r="C726" s="6"/>
      <c r="D726" s="6"/>
      <c r="E726" s="740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A727" s="6"/>
      <c r="B727" s="6"/>
      <c r="C727" s="6"/>
      <c r="D727" s="6"/>
      <c r="E727" s="740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A728" s="6"/>
      <c r="B728" s="6"/>
      <c r="C728" s="6"/>
      <c r="D728" s="6"/>
      <c r="E728" s="740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A729" s="6"/>
      <c r="B729" s="6"/>
      <c r="C729" s="6"/>
      <c r="D729" s="6"/>
      <c r="E729" s="740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A730" s="6"/>
      <c r="B730" s="6"/>
      <c r="C730" s="6"/>
      <c r="D730" s="6"/>
      <c r="E730" s="740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A731" s="6"/>
      <c r="B731" s="6"/>
      <c r="C731" s="6"/>
      <c r="D731" s="6"/>
      <c r="E731" s="740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A732" s="6"/>
      <c r="B732" s="6"/>
      <c r="C732" s="6"/>
      <c r="D732" s="6"/>
      <c r="E732" s="740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A733" s="6"/>
      <c r="B733" s="6"/>
      <c r="C733" s="6"/>
      <c r="D733" s="6"/>
      <c r="E733" s="740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A734" s="6"/>
      <c r="B734" s="6"/>
      <c r="C734" s="6"/>
      <c r="D734" s="6"/>
      <c r="E734" s="740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A735" s="6"/>
      <c r="B735" s="6"/>
      <c r="C735" s="6"/>
      <c r="D735" s="6"/>
      <c r="E735" s="740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A736" s="6"/>
      <c r="B736" s="6"/>
      <c r="C736" s="6"/>
      <c r="D736" s="6"/>
      <c r="E736" s="740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A737" s="6"/>
      <c r="B737" s="6"/>
      <c r="C737" s="6"/>
      <c r="D737" s="6"/>
      <c r="E737" s="740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A738" s="6"/>
      <c r="B738" s="6"/>
      <c r="C738" s="6"/>
      <c r="D738" s="6"/>
      <c r="E738" s="740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A739" s="6"/>
      <c r="B739" s="6"/>
      <c r="C739" s="6"/>
      <c r="D739" s="6"/>
      <c r="E739" s="740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A740" s="6"/>
      <c r="B740" s="6"/>
      <c r="C740" s="6"/>
      <c r="D740" s="6"/>
      <c r="E740" s="740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A741" s="6"/>
      <c r="B741" s="6"/>
      <c r="C741" s="6"/>
      <c r="D741" s="6"/>
      <c r="E741" s="740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A742" s="6"/>
      <c r="B742" s="6"/>
      <c r="C742" s="6"/>
      <c r="D742" s="6"/>
      <c r="E742" s="740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A743" s="6"/>
      <c r="B743" s="6"/>
      <c r="C743" s="6"/>
      <c r="D743" s="6"/>
      <c r="E743" s="740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A744" s="6"/>
      <c r="B744" s="6"/>
      <c r="C744" s="6"/>
      <c r="D744" s="6"/>
      <c r="E744" s="740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A745" s="6"/>
      <c r="B745" s="6"/>
      <c r="C745" s="6"/>
      <c r="D745" s="6"/>
      <c r="E745" s="740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A746" s="6"/>
      <c r="B746" s="6"/>
      <c r="C746" s="6"/>
      <c r="D746" s="6"/>
      <c r="E746" s="740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A747" s="6"/>
      <c r="B747" s="6"/>
      <c r="C747" s="6"/>
      <c r="D747" s="6"/>
      <c r="E747" s="740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A748" s="6"/>
      <c r="B748" s="6"/>
      <c r="C748" s="6"/>
      <c r="D748" s="6"/>
      <c r="E748" s="740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A749" s="6"/>
      <c r="B749" s="6"/>
      <c r="C749" s="6"/>
      <c r="D749" s="6"/>
      <c r="E749" s="740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A750" s="6"/>
      <c r="B750" s="6"/>
      <c r="C750" s="6"/>
      <c r="D750" s="6"/>
      <c r="E750" s="740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A751" s="6"/>
      <c r="B751" s="6"/>
      <c r="C751" s="6"/>
      <c r="D751" s="6"/>
      <c r="E751" s="740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A752" s="6"/>
      <c r="B752" s="6"/>
      <c r="C752" s="6"/>
      <c r="D752" s="6"/>
      <c r="E752" s="740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A753" s="6"/>
      <c r="B753" s="6"/>
      <c r="C753" s="6"/>
      <c r="D753" s="6"/>
      <c r="E753" s="740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A754" s="6"/>
      <c r="B754" s="6"/>
      <c r="C754" s="6"/>
      <c r="D754" s="6"/>
      <c r="E754" s="740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A755" s="6"/>
      <c r="B755" s="6"/>
      <c r="C755" s="6"/>
      <c r="D755" s="6"/>
      <c r="E755" s="740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A756" s="6"/>
      <c r="B756" s="6"/>
      <c r="C756" s="6"/>
      <c r="D756" s="6"/>
      <c r="E756" s="740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A757" s="6"/>
      <c r="B757" s="6"/>
      <c r="C757" s="6"/>
      <c r="D757" s="6"/>
      <c r="E757" s="740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A758" s="6"/>
      <c r="B758" s="6"/>
      <c r="C758" s="6"/>
      <c r="D758" s="6"/>
      <c r="E758" s="740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A759" s="6"/>
      <c r="B759" s="6"/>
      <c r="C759" s="6"/>
      <c r="D759" s="6"/>
      <c r="E759" s="740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A760" s="6"/>
      <c r="B760" s="6"/>
      <c r="C760" s="6"/>
      <c r="D760" s="6"/>
      <c r="E760" s="740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A761" s="6"/>
      <c r="B761" s="6"/>
      <c r="C761" s="6"/>
      <c r="D761" s="6"/>
      <c r="E761" s="740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A762" s="6"/>
      <c r="B762" s="6"/>
      <c r="C762" s="6"/>
      <c r="D762" s="6"/>
      <c r="E762" s="740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A763" s="6"/>
      <c r="B763" s="6"/>
      <c r="C763" s="6"/>
      <c r="D763" s="6"/>
      <c r="E763" s="740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A764" s="6"/>
      <c r="B764" s="6"/>
      <c r="C764" s="6"/>
      <c r="D764" s="6"/>
      <c r="E764" s="740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A765" s="6"/>
      <c r="B765" s="6"/>
      <c r="C765" s="6"/>
      <c r="D765" s="6"/>
      <c r="E765" s="740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A766" s="6"/>
      <c r="B766" s="6"/>
      <c r="C766" s="6"/>
      <c r="D766" s="6"/>
      <c r="E766" s="740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A767" s="6"/>
      <c r="B767" s="6"/>
      <c r="C767" s="6"/>
      <c r="D767" s="6"/>
      <c r="E767" s="740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A768" s="6"/>
      <c r="B768" s="6"/>
      <c r="C768" s="6"/>
      <c r="D768" s="6"/>
      <c r="E768" s="740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A769" s="6"/>
      <c r="B769" s="6"/>
      <c r="C769" s="6"/>
      <c r="D769" s="6"/>
      <c r="E769" s="740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A770" s="6"/>
      <c r="B770" s="6"/>
      <c r="C770" s="6"/>
      <c r="D770" s="6"/>
      <c r="E770" s="740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A771" s="6"/>
      <c r="B771" s="6"/>
      <c r="C771" s="6"/>
      <c r="D771" s="6"/>
      <c r="E771" s="740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A772" s="6"/>
      <c r="B772" s="6"/>
      <c r="C772" s="6"/>
      <c r="D772" s="6"/>
      <c r="E772" s="740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A773" s="6"/>
      <c r="B773" s="6"/>
      <c r="C773" s="6"/>
      <c r="D773" s="6"/>
      <c r="E773" s="740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A774" s="6"/>
      <c r="B774" s="6"/>
      <c r="C774" s="6"/>
      <c r="D774" s="6"/>
      <c r="E774" s="740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A775" s="6"/>
      <c r="B775" s="6"/>
      <c r="C775" s="6"/>
      <c r="D775" s="6"/>
      <c r="E775" s="740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A776" s="6"/>
      <c r="B776" s="6"/>
      <c r="C776" s="6"/>
      <c r="D776" s="6"/>
      <c r="E776" s="740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A777" s="6"/>
      <c r="B777" s="6"/>
      <c r="C777" s="6"/>
      <c r="D777" s="6"/>
      <c r="E777" s="740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A778" s="6"/>
      <c r="B778" s="6"/>
      <c r="C778" s="6"/>
      <c r="D778" s="6"/>
      <c r="E778" s="740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A779" s="6"/>
      <c r="B779" s="6"/>
      <c r="C779" s="6"/>
      <c r="D779" s="6"/>
      <c r="E779" s="740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A780" s="6"/>
      <c r="B780" s="6"/>
      <c r="C780" s="6"/>
      <c r="D780" s="6"/>
      <c r="E780" s="740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A781" s="6"/>
      <c r="B781" s="6"/>
      <c r="C781" s="6"/>
      <c r="D781" s="6"/>
      <c r="E781" s="740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A782" s="6"/>
      <c r="B782" s="6"/>
      <c r="C782" s="6"/>
      <c r="D782" s="6"/>
      <c r="E782" s="740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A783" s="6"/>
      <c r="B783" s="6"/>
      <c r="C783" s="6"/>
      <c r="D783" s="6"/>
      <c r="E783" s="740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A784" s="6"/>
      <c r="B784" s="6"/>
      <c r="C784" s="6"/>
      <c r="D784" s="6"/>
      <c r="E784" s="740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A785" s="6"/>
      <c r="B785" s="6"/>
      <c r="C785" s="6"/>
      <c r="D785" s="6"/>
      <c r="E785" s="740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A786" s="6"/>
      <c r="B786" s="6"/>
      <c r="C786" s="6"/>
      <c r="D786" s="6"/>
      <c r="E786" s="740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A787" s="6"/>
      <c r="B787" s="6"/>
      <c r="C787" s="6"/>
      <c r="D787" s="6"/>
      <c r="E787" s="740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A788" s="6"/>
      <c r="B788" s="6"/>
      <c r="C788" s="6"/>
      <c r="D788" s="6"/>
      <c r="E788" s="740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A789" s="6"/>
      <c r="B789" s="6"/>
      <c r="C789" s="6"/>
      <c r="D789" s="6"/>
      <c r="E789" s="740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A790" s="6"/>
      <c r="B790" s="6"/>
      <c r="C790" s="6"/>
      <c r="D790" s="6"/>
      <c r="E790" s="740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A791" s="6"/>
      <c r="B791" s="6"/>
      <c r="C791" s="6"/>
      <c r="D791" s="6"/>
      <c r="E791" s="740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A792" s="6"/>
      <c r="B792" s="6"/>
      <c r="C792" s="6"/>
      <c r="D792" s="6"/>
      <c r="E792" s="740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A793" s="6"/>
      <c r="B793" s="6"/>
      <c r="C793" s="6"/>
      <c r="D793" s="6"/>
      <c r="E793" s="740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A794" s="6"/>
      <c r="B794" s="6"/>
      <c r="C794" s="6"/>
      <c r="D794" s="6"/>
      <c r="E794" s="740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A795" s="6"/>
      <c r="B795" s="6"/>
      <c r="C795" s="6"/>
      <c r="D795" s="6"/>
      <c r="E795" s="740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A796" s="6"/>
      <c r="B796" s="6"/>
      <c r="C796" s="6"/>
      <c r="D796" s="6"/>
      <c r="E796" s="740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A797" s="6"/>
      <c r="B797" s="6"/>
      <c r="C797" s="6"/>
      <c r="D797" s="6"/>
      <c r="E797" s="740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A798" s="6"/>
      <c r="B798" s="6"/>
      <c r="C798" s="6"/>
      <c r="D798" s="6"/>
      <c r="E798" s="740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A799" s="6"/>
      <c r="B799" s="6"/>
      <c r="C799" s="6"/>
      <c r="D799" s="6"/>
      <c r="E799" s="740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A800" s="6"/>
      <c r="B800" s="6"/>
      <c r="C800" s="6"/>
      <c r="D800" s="6"/>
      <c r="E800" s="740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A801" s="6"/>
      <c r="B801" s="6"/>
      <c r="C801" s="6"/>
      <c r="D801" s="6"/>
      <c r="E801" s="740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A802" s="6"/>
      <c r="B802" s="6"/>
      <c r="C802" s="6"/>
      <c r="D802" s="6"/>
      <c r="E802" s="740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A803" s="6"/>
      <c r="B803" s="6"/>
      <c r="C803" s="6"/>
      <c r="D803" s="6"/>
      <c r="E803" s="740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A804" s="6"/>
      <c r="B804" s="6"/>
      <c r="C804" s="6"/>
      <c r="D804" s="6"/>
      <c r="E804" s="740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A805" s="6"/>
      <c r="B805" s="6"/>
      <c r="C805" s="6"/>
      <c r="D805" s="6"/>
      <c r="E805" s="740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A806" s="6"/>
      <c r="B806" s="6"/>
      <c r="C806" s="6"/>
      <c r="D806" s="6"/>
      <c r="E806" s="740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A807" s="6"/>
      <c r="B807" s="6"/>
      <c r="C807" s="6"/>
      <c r="D807" s="6"/>
      <c r="E807" s="740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A808" s="6"/>
      <c r="B808" s="6"/>
      <c r="C808" s="6"/>
      <c r="D808" s="6"/>
      <c r="E808" s="740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A809" s="6"/>
      <c r="B809" s="6"/>
      <c r="C809" s="6"/>
      <c r="D809" s="6"/>
      <c r="E809" s="740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A810" s="6"/>
      <c r="B810" s="6"/>
      <c r="C810" s="6"/>
      <c r="D810" s="6"/>
      <c r="E810" s="740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A811" s="6"/>
      <c r="B811" s="6"/>
      <c r="C811" s="6"/>
      <c r="D811" s="6"/>
      <c r="E811" s="740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A812" s="6"/>
      <c r="B812" s="6"/>
      <c r="C812" s="6"/>
      <c r="D812" s="6"/>
      <c r="E812" s="740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A813" s="6"/>
      <c r="B813" s="6"/>
      <c r="C813" s="6"/>
      <c r="D813" s="6"/>
      <c r="E813" s="740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A814" s="6"/>
      <c r="B814" s="6"/>
      <c r="C814" s="6"/>
      <c r="D814" s="6"/>
      <c r="E814" s="740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A815" s="6"/>
      <c r="B815" s="6"/>
      <c r="C815" s="6"/>
      <c r="D815" s="6"/>
      <c r="E815" s="740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A816" s="6"/>
      <c r="B816" s="6"/>
      <c r="C816" s="6"/>
      <c r="D816" s="6"/>
      <c r="E816" s="740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A817" s="6"/>
      <c r="B817" s="6"/>
      <c r="C817" s="6"/>
      <c r="D817" s="6"/>
      <c r="E817" s="740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A818" s="6"/>
      <c r="B818" s="6"/>
      <c r="C818" s="6"/>
      <c r="D818" s="6"/>
      <c r="E818" s="740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A819" s="6"/>
      <c r="B819" s="6"/>
      <c r="C819" s="6"/>
      <c r="D819" s="6"/>
      <c r="E819" s="740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A820" s="6"/>
      <c r="B820" s="6"/>
      <c r="C820" s="6"/>
      <c r="D820" s="6"/>
      <c r="E820" s="740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A821" s="6"/>
      <c r="B821" s="6"/>
      <c r="C821" s="6"/>
      <c r="D821" s="6"/>
      <c r="E821" s="740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A822" s="6"/>
      <c r="B822" s="6"/>
      <c r="C822" s="6"/>
      <c r="D822" s="6"/>
      <c r="E822" s="740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A823" s="6"/>
      <c r="B823" s="6"/>
      <c r="C823" s="6"/>
      <c r="D823" s="6"/>
      <c r="E823" s="740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A824" s="6"/>
      <c r="B824" s="6"/>
      <c r="C824" s="6"/>
      <c r="D824" s="6"/>
      <c r="E824" s="740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A825" s="6"/>
      <c r="B825" s="6"/>
      <c r="C825" s="6"/>
      <c r="D825" s="6"/>
      <c r="E825" s="740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A826" s="6"/>
      <c r="B826" s="6"/>
      <c r="C826" s="6"/>
      <c r="D826" s="6"/>
      <c r="E826" s="740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A827" s="6"/>
      <c r="B827" s="6"/>
      <c r="C827" s="6"/>
      <c r="D827" s="6"/>
      <c r="E827" s="740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A828" s="6"/>
      <c r="B828" s="6"/>
      <c r="C828" s="6"/>
      <c r="D828" s="6"/>
      <c r="E828" s="740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A829" s="6"/>
      <c r="B829" s="6"/>
      <c r="C829" s="6"/>
      <c r="D829" s="6"/>
      <c r="E829" s="740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A830" s="6"/>
      <c r="B830" s="6"/>
      <c r="C830" s="6"/>
      <c r="D830" s="6"/>
      <c r="E830" s="740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A831" s="6"/>
      <c r="B831" s="6"/>
      <c r="C831" s="6"/>
      <c r="D831" s="6"/>
      <c r="E831" s="740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A832" s="6"/>
      <c r="B832" s="6"/>
      <c r="C832" s="6"/>
      <c r="D832" s="6"/>
      <c r="E832" s="740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A833" s="6"/>
      <c r="B833" s="6"/>
      <c r="C833" s="6"/>
      <c r="D833" s="6"/>
      <c r="E833" s="740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A834" s="6"/>
      <c r="B834" s="6"/>
      <c r="C834" s="6"/>
      <c r="D834" s="6"/>
      <c r="E834" s="740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A835" s="6"/>
      <c r="B835" s="6"/>
      <c r="C835" s="6"/>
      <c r="D835" s="6"/>
      <c r="E835" s="740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A836" s="6"/>
      <c r="B836" s="6"/>
      <c r="C836" s="6"/>
      <c r="D836" s="6"/>
      <c r="E836" s="740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A837" s="6"/>
      <c r="B837" s="6"/>
      <c r="C837" s="6"/>
      <c r="D837" s="6"/>
      <c r="E837" s="740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A838" s="6"/>
      <c r="B838" s="6"/>
      <c r="C838" s="6"/>
      <c r="D838" s="6"/>
      <c r="E838" s="740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A839" s="6"/>
      <c r="B839" s="6"/>
      <c r="C839" s="6"/>
      <c r="D839" s="6"/>
      <c r="E839" s="740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A840" s="6"/>
      <c r="B840" s="6"/>
      <c r="C840" s="6"/>
      <c r="D840" s="6"/>
      <c r="E840" s="740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A841" s="6"/>
      <c r="B841" s="6"/>
      <c r="C841" s="6"/>
      <c r="D841" s="6"/>
      <c r="E841" s="740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A842" s="6"/>
      <c r="B842" s="6"/>
      <c r="C842" s="6"/>
      <c r="D842" s="6"/>
      <c r="E842" s="740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A843" s="6"/>
      <c r="B843" s="6"/>
      <c r="C843" s="6"/>
      <c r="D843" s="6"/>
      <c r="E843" s="740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A844" s="6"/>
      <c r="B844" s="6"/>
      <c r="C844" s="6"/>
      <c r="D844" s="6"/>
      <c r="E844" s="740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A845" s="6"/>
      <c r="B845" s="6"/>
      <c r="C845" s="6"/>
      <c r="D845" s="6"/>
      <c r="E845" s="740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A846" s="6"/>
      <c r="B846" s="6"/>
      <c r="C846" s="6"/>
      <c r="D846" s="6"/>
      <c r="E846" s="740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A847" s="6"/>
      <c r="B847" s="6"/>
      <c r="C847" s="6"/>
      <c r="D847" s="6"/>
      <c r="E847" s="740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A848" s="6"/>
      <c r="B848" s="6"/>
      <c r="C848" s="6"/>
      <c r="D848" s="6"/>
      <c r="E848" s="740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A849" s="6"/>
      <c r="B849" s="6"/>
      <c r="C849" s="6"/>
      <c r="D849" s="6"/>
      <c r="E849" s="740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A850" s="6"/>
      <c r="B850" s="6"/>
      <c r="C850" s="6"/>
      <c r="D850" s="6"/>
      <c r="E850" s="740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A851" s="6"/>
      <c r="B851" s="6"/>
      <c r="C851" s="6"/>
      <c r="D851" s="6"/>
      <c r="E851" s="740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A852" s="6"/>
      <c r="B852" s="6"/>
      <c r="C852" s="6"/>
      <c r="D852" s="6"/>
      <c r="E852" s="740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A853" s="6"/>
      <c r="B853" s="6"/>
      <c r="C853" s="6"/>
      <c r="D853" s="6"/>
      <c r="E853" s="740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A854" s="6"/>
      <c r="B854" s="6"/>
      <c r="C854" s="6"/>
      <c r="D854" s="6"/>
      <c r="E854" s="740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A855" s="6"/>
      <c r="B855" s="6"/>
      <c r="C855" s="6"/>
      <c r="D855" s="6"/>
      <c r="E855" s="740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A856" s="6"/>
      <c r="B856" s="6"/>
      <c r="C856" s="6"/>
      <c r="D856" s="6"/>
      <c r="E856" s="740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A857" s="6"/>
      <c r="B857" s="6"/>
      <c r="C857" s="6"/>
      <c r="D857" s="6"/>
      <c r="E857" s="740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A858" s="6"/>
      <c r="B858" s="6"/>
      <c r="C858" s="6"/>
      <c r="D858" s="6"/>
      <c r="E858" s="740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A859" s="6"/>
      <c r="B859" s="6"/>
      <c r="C859" s="6"/>
      <c r="D859" s="6"/>
      <c r="E859" s="740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A860" s="6"/>
      <c r="B860" s="6"/>
      <c r="C860" s="6"/>
      <c r="D860" s="6"/>
      <c r="E860" s="740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A861" s="6"/>
      <c r="B861" s="6"/>
      <c r="C861" s="6"/>
      <c r="D861" s="6"/>
      <c r="E861" s="740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A862" s="6"/>
      <c r="B862" s="6"/>
      <c r="C862" s="6"/>
      <c r="D862" s="6"/>
      <c r="E862" s="740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A863" s="6"/>
      <c r="B863" s="6"/>
      <c r="C863" s="6"/>
      <c r="D863" s="6"/>
      <c r="E863" s="740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A864" s="6"/>
      <c r="B864" s="6"/>
      <c r="C864" s="6"/>
      <c r="D864" s="6"/>
      <c r="E864" s="740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A865" s="6"/>
      <c r="B865" s="6"/>
      <c r="C865" s="6"/>
      <c r="D865" s="6"/>
      <c r="E865" s="740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A866" s="6"/>
      <c r="B866" s="6"/>
      <c r="C866" s="6"/>
      <c r="D866" s="6"/>
      <c r="E866" s="740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A867" s="6"/>
      <c r="B867" s="6"/>
      <c r="C867" s="6"/>
      <c r="D867" s="6"/>
      <c r="E867" s="740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A868" s="6"/>
      <c r="B868" s="6"/>
      <c r="C868" s="6"/>
      <c r="D868" s="6"/>
      <c r="E868" s="740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A869" s="6"/>
      <c r="B869" s="6"/>
      <c r="C869" s="6"/>
      <c r="D869" s="6"/>
      <c r="E869" s="740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A870" s="6"/>
      <c r="B870" s="6"/>
      <c r="C870" s="6"/>
      <c r="D870" s="6"/>
      <c r="E870" s="740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A871" s="6"/>
      <c r="B871" s="6"/>
      <c r="C871" s="6"/>
      <c r="D871" s="6"/>
      <c r="E871" s="740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A872" s="6"/>
      <c r="B872" s="6"/>
      <c r="C872" s="6"/>
      <c r="D872" s="6"/>
      <c r="E872" s="740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A873" s="6"/>
      <c r="B873" s="6"/>
      <c r="C873" s="6"/>
      <c r="D873" s="6"/>
      <c r="E873" s="740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A874" s="6"/>
      <c r="B874" s="6"/>
      <c r="C874" s="6"/>
      <c r="D874" s="6"/>
      <c r="E874" s="740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A875" s="6"/>
      <c r="B875" s="6"/>
      <c r="C875" s="6"/>
      <c r="D875" s="6"/>
      <c r="E875" s="740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A876" s="6"/>
      <c r="B876" s="6"/>
      <c r="C876" s="6"/>
      <c r="D876" s="6"/>
      <c r="E876" s="740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A877" s="6"/>
      <c r="B877" s="6"/>
      <c r="C877" s="6"/>
      <c r="D877" s="6"/>
      <c r="E877" s="740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A878" s="6"/>
      <c r="B878" s="6"/>
      <c r="C878" s="6"/>
      <c r="D878" s="6"/>
      <c r="E878" s="740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A879" s="6"/>
      <c r="B879" s="6"/>
      <c r="C879" s="6"/>
      <c r="D879" s="6"/>
      <c r="E879" s="740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A880" s="6"/>
      <c r="B880" s="6"/>
      <c r="C880" s="6"/>
      <c r="D880" s="6"/>
      <c r="E880" s="740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A881" s="6"/>
      <c r="B881" s="6"/>
      <c r="C881" s="6"/>
      <c r="D881" s="6"/>
      <c r="E881" s="740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A882" s="6"/>
      <c r="B882" s="6"/>
      <c r="C882" s="6"/>
      <c r="D882" s="6"/>
      <c r="E882" s="740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A883" s="6"/>
      <c r="B883" s="6"/>
      <c r="C883" s="6"/>
      <c r="D883" s="6"/>
      <c r="E883" s="740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A884" s="6"/>
      <c r="B884" s="6"/>
      <c r="C884" s="6"/>
      <c r="D884" s="6"/>
      <c r="E884" s="740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A885" s="6"/>
      <c r="B885" s="6"/>
      <c r="C885" s="6"/>
      <c r="D885" s="6"/>
      <c r="E885" s="740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A886" s="6"/>
      <c r="B886" s="6"/>
      <c r="C886" s="6"/>
      <c r="D886" s="6"/>
      <c r="E886" s="740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A887" s="6"/>
      <c r="B887" s="6"/>
      <c r="C887" s="6"/>
      <c r="D887" s="6"/>
      <c r="E887" s="740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A888" s="6"/>
      <c r="B888" s="6"/>
      <c r="C888" s="6"/>
      <c r="D888" s="6"/>
      <c r="E888" s="740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A889" s="6"/>
      <c r="B889" s="6"/>
      <c r="C889" s="6"/>
      <c r="D889" s="6"/>
      <c r="E889" s="740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A890" s="6"/>
      <c r="B890" s="6"/>
      <c r="C890" s="6"/>
      <c r="D890" s="6"/>
      <c r="E890" s="740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A891" s="6"/>
      <c r="B891" s="6"/>
      <c r="C891" s="6"/>
      <c r="D891" s="6"/>
      <c r="E891" s="740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A892" s="6"/>
      <c r="B892" s="6"/>
      <c r="C892" s="6"/>
      <c r="D892" s="6"/>
      <c r="E892" s="740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A893" s="6"/>
      <c r="B893" s="6"/>
      <c r="C893" s="6"/>
      <c r="D893" s="6"/>
      <c r="E893" s="740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A894" s="6"/>
      <c r="B894" s="6"/>
      <c r="C894" s="6"/>
      <c r="D894" s="6"/>
      <c r="E894" s="740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A895" s="6"/>
      <c r="B895" s="6"/>
      <c r="C895" s="6"/>
      <c r="D895" s="6"/>
      <c r="E895" s="740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A896" s="6"/>
      <c r="B896" s="6"/>
      <c r="C896" s="6"/>
      <c r="D896" s="6"/>
      <c r="E896" s="740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A897" s="6"/>
      <c r="B897" s="6"/>
      <c r="C897" s="6"/>
      <c r="D897" s="6"/>
      <c r="E897" s="740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A898" s="6"/>
      <c r="B898" s="6"/>
      <c r="C898" s="6"/>
      <c r="D898" s="6"/>
      <c r="E898" s="740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A899" s="6"/>
      <c r="B899" s="6"/>
      <c r="C899" s="6"/>
      <c r="D899" s="6"/>
      <c r="E899" s="740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A900" s="6"/>
      <c r="B900" s="6"/>
      <c r="C900" s="6"/>
      <c r="D900" s="6"/>
      <c r="E900" s="740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A901" s="6"/>
      <c r="B901" s="6"/>
      <c r="C901" s="6"/>
      <c r="D901" s="6"/>
      <c r="E901" s="740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A902" s="6"/>
      <c r="B902" s="6"/>
      <c r="C902" s="6"/>
      <c r="D902" s="6"/>
      <c r="E902" s="740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A903" s="6"/>
      <c r="B903" s="6"/>
      <c r="C903" s="6"/>
      <c r="D903" s="6"/>
      <c r="E903" s="740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A904" s="6"/>
      <c r="B904" s="6"/>
      <c r="C904" s="6"/>
      <c r="D904" s="6"/>
      <c r="E904" s="740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A905" s="6"/>
      <c r="B905" s="6"/>
      <c r="C905" s="6"/>
      <c r="D905" s="6"/>
      <c r="E905" s="740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A906" s="6"/>
      <c r="B906" s="6"/>
      <c r="C906" s="6"/>
      <c r="D906" s="6"/>
      <c r="E906" s="740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A907" s="6"/>
      <c r="B907" s="6"/>
      <c r="C907" s="6"/>
      <c r="D907" s="6"/>
      <c r="E907" s="740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A908" s="6"/>
      <c r="B908" s="6"/>
      <c r="C908" s="6"/>
      <c r="D908" s="6"/>
      <c r="E908" s="740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A909" s="6"/>
      <c r="B909" s="6"/>
      <c r="C909" s="6"/>
      <c r="D909" s="6"/>
      <c r="E909" s="740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A910" s="6"/>
      <c r="B910" s="6"/>
      <c r="C910" s="6"/>
      <c r="D910" s="6"/>
      <c r="E910" s="740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A911" s="6"/>
      <c r="B911" s="6"/>
      <c r="C911" s="6"/>
      <c r="D911" s="6"/>
      <c r="E911" s="740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A912" s="6"/>
      <c r="B912" s="6"/>
      <c r="C912" s="6"/>
      <c r="D912" s="6"/>
      <c r="E912" s="740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A913" s="6"/>
      <c r="B913" s="6"/>
      <c r="C913" s="6"/>
      <c r="D913" s="6"/>
      <c r="E913" s="740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A914" s="6"/>
      <c r="B914" s="6"/>
      <c r="C914" s="6"/>
      <c r="D914" s="6"/>
      <c r="E914" s="740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A915" s="6"/>
      <c r="B915" s="6"/>
      <c r="C915" s="6"/>
      <c r="D915" s="6"/>
      <c r="E915" s="740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A916" s="6"/>
      <c r="B916" s="6"/>
      <c r="C916" s="6"/>
      <c r="D916" s="6"/>
      <c r="E916" s="740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A917" s="6"/>
      <c r="B917" s="6"/>
      <c r="C917" s="6"/>
      <c r="D917" s="6"/>
      <c r="E917" s="740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A918" s="6"/>
      <c r="B918" s="6"/>
      <c r="C918" s="6"/>
      <c r="D918" s="6"/>
      <c r="E918" s="740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A919" s="6"/>
      <c r="B919" s="6"/>
      <c r="C919" s="6"/>
      <c r="D919" s="6"/>
      <c r="E919" s="740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A920" s="6"/>
      <c r="B920" s="6"/>
      <c r="C920" s="6"/>
      <c r="D920" s="6"/>
      <c r="E920" s="740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A921" s="6"/>
      <c r="B921" s="6"/>
      <c r="C921" s="6"/>
      <c r="D921" s="6"/>
      <c r="E921" s="740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A922" s="6"/>
      <c r="B922" s="6"/>
      <c r="C922" s="6"/>
      <c r="D922" s="6"/>
      <c r="E922" s="740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A923" s="6"/>
      <c r="B923" s="6"/>
      <c r="C923" s="6"/>
      <c r="D923" s="6"/>
      <c r="E923" s="740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A924" s="6"/>
      <c r="B924" s="6"/>
      <c r="C924" s="6"/>
      <c r="D924" s="6"/>
      <c r="E924" s="740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A925" s="6"/>
      <c r="B925" s="6"/>
      <c r="C925" s="6"/>
      <c r="D925" s="6"/>
      <c r="E925" s="740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A926" s="6"/>
      <c r="B926" s="6"/>
      <c r="C926" s="6"/>
      <c r="D926" s="6"/>
      <c r="E926" s="740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A927" s="6"/>
      <c r="B927" s="6"/>
      <c r="C927" s="6"/>
      <c r="D927" s="6"/>
      <c r="E927" s="740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A928" s="6"/>
      <c r="B928" s="6"/>
      <c r="C928" s="6"/>
      <c r="D928" s="6"/>
      <c r="E928" s="740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A929" s="6"/>
      <c r="B929" s="6"/>
      <c r="C929" s="6"/>
      <c r="D929" s="6"/>
      <c r="E929" s="740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A930" s="6"/>
      <c r="B930" s="6"/>
      <c r="C930" s="6"/>
      <c r="D930" s="6"/>
      <c r="E930" s="740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A931" s="6"/>
      <c r="B931" s="6"/>
      <c r="C931" s="6"/>
      <c r="D931" s="6"/>
      <c r="E931" s="740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A932" s="6"/>
      <c r="B932" s="6"/>
      <c r="C932" s="6"/>
      <c r="D932" s="6"/>
      <c r="E932" s="740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A933" s="6"/>
      <c r="B933" s="6"/>
      <c r="C933" s="6"/>
      <c r="D933" s="6"/>
      <c r="E933" s="740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A934" s="6"/>
      <c r="B934" s="6"/>
      <c r="C934" s="6"/>
      <c r="D934" s="6"/>
      <c r="E934" s="740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A935" s="6"/>
      <c r="B935" s="6"/>
      <c r="C935" s="6"/>
      <c r="D935" s="6"/>
      <c r="E935" s="740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>
      <c r="A936" s="6"/>
      <c r="B936" s="6"/>
      <c r="C936" s="6"/>
      <c r="D936" s="6"/>
      <c r="E936" s="740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>
      <c r="A937" s="6"/>
      <c r="B937" s="6"/>
      <c r="C937" s="6"/>
      <c r="D937" s="6"/>
      <c r="E937" s="740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>
      <c r="A938" s="6"/>
      <c r="B938" s="6"/>
      <c r="C938" s="6"/>
      <c r="D938" s="6"/>
      <c r="E938" s="740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>
      <c r="A939" s="6"/>
      <c r="B939" s="6"/>
      <c r="C939" s="6"/>
      <c r="D939" s="6"/>
      <c r="E939" s="740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>
      <c r="A940" s="6"/>
      <c r="B940" s="6"/>
      <c r="C940" s="6"/>
      <c r="D940" s="6"/>
      <c r="E940" s="740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>
      <c r="A941" s="6"/>
      <c r="B941" s="6"/>
      <c r="C941" s="6"/>
      <c r="D941" s="6"/>
      <c r="E941" s="740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>
      <c r="A942" s="6"/>
      <c r="B942" s="6"/>
      <c r="C942" s="6"/>
      <c r="D942" s="6"/>
      <c r="E942" s="740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>
      <c r="A943" s="6"/>
      <c r="B943" s="6"/>
      <c r="C943" s="6"/>
      <c r="D943" s="6"/>
      <c r="E943" s="740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>
      <c r="A944" s="6"/>
      <c r="B944" s="6"/>
      <c r="C944" s="6"/>
      <c r="D944" s="6"/>
      <c r="E944" s="740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>
      <c r="A945" s="6"/>
      <c r="B945" s="6"/>
      <c r="C945" s="6"/>
      <c r="D945" s="6"/>
      <c r="E945" s="740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</sheetData>
  <mergeCells count="15">
    <mergeCell ref="B154:L154"/>
    <mergeCell ref="B169:G169"/>
    <mergeCell ref="B180:K180"/>
    <mergeCell ref="B191:G191"/>
    <mergeCell ref="B201:G201"/>
    <mergeCell ref="C202:G202"/>
    <mergeCell ref="B211:G211"/>
    <mergeCell ref="E212:E213"/>
    <mergeCell ref="A2:G2"/>
    <mergeCell ref="B18:Y18"/>
    <mergeCell ref="B38:Y38"/>
    <mergeCell ref="B57:Y57"/>
    <mergeCell ref="B97:Y97"/>
    <mergeCell ref="B113:L113"/>
    <mergeCell ref="B130:L130"/>
  </mergeCells>
  <hyperlinks>
    <hyperlink r:id="rId1" ref="B21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44.38"/>
    <col customWidth="1" min="3" max="3" width="18.0"/>
    <col customWidth="1" min="4" max="4" width="20.38"/>
    <col customWidth="1" min="5" max="5" width="18.63"/>
    <col customWidth="1" min="6" max="6" width="17.25"/>
    <col customWidth="1" min="7" max="7" width="17.75"/>
    <col customWidth="1" min="8" max="8" width="18.63"/>
    <col customWidth="1" min="9" max="9" width="19.13"/>
    <col customWidth="1" min="10" max="10" width="19.38"/>
    <col customWidth="1" min="11" max="11" width="20.0"/>
    <col customWidth="1" min="12" max="12" width="16.25"/>
    <col customWidth="1" min="18" max="18" width="9.88"/>
    <col customWidth="1" min="19" max="19" width="16.13"/>
    <col customWidth="1" min="20" max="20" width="14.63"/>
  </cols>
  <sheetData>
    <row r="1">
      <c r="A1" s="658"/>
    </row>
    <row r="2">
      <c r="A2" s="1"/>
      <c r="B2" s="2"/>
      <c r="C2" s="2"/>
      <c r="D2" s="2"/>
      <c r="E2" s="2"/>
      <c r="F2" s="2"/>
      <c r="G2" s="2"/>
      <c r="H2" s="3"/>
      <c r="I2" s="5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6"/>
      <c r="V2" s="6"/>
      <c r="W2" s="6"/>
      <c r="X2" s="6"/>
      <c r="Y2" s="6"/>
      <c r="Z2" s="6"/>
      <c r="AA2" s="6"/>
      <c r="AB2" s="6"/>
    </row>
    <row r="3">
      <c r="A3" s="7"/>
      <c r="B3" s="8" t="s">
        <v>0</v>
      </c>
      <c r="C3" s="8" t="s">
        <v>0</v>
      </c>
      <c r="D3" s="9" t="s">
        <v>544</v>
      </c>
      <c r="E3" s="9" t="s">
        <v>545</v>
      </c>
      <c r="F3" s="8" t="s">
        <v>462</v>
      </c>
      <c r="G3" s="10" t="s">
        <v>1</v>
      </c>
      <c r="H3" s="12" t="s">
        <v>2</v>
      </c>
      <c r="I3" s="5"/>
      <c r="J3" s="5"/>
      <c r="K3" s="5"/>
      <c r="L3" s="5"/>
      <c r="M3" s="4"/>
      <c r="N3" s="4"/>
      <c r="O3" s="4"/>
      <c r="P3" s="4"/>
      <c r="Q3" s="4"/>
      <c r="R3" s="4"/>
      <c r="S3" s="5"/>
      <c r="T3" s="4"/>
      <c r="U3" s="6"/>
      <c r="V3" s="6"/>
      <c r="W3" s="6"/>
      <c r="X3" s="6"/>
      <c r="Y3" s="6"/>
      <c r="Z3" s="6"/>
      <c r="AA3" s="6"/>
      <c r="AB3" s="6"/>
    </row>
    <row r="4">
      <c r="A4" s="14">
        <v>1.0</v>
      </c>
      <c r="B4" s="661" t="s">
        <v>16</v>
      </c>
      <c r="C4" s="16">
        <v>1700000.0</v>
      </c>
      <c r="D4" s="972">
        <v>80000.0</v>
      </c>
      <c r="E4" s="972">
        <v>400000.0</v>
      </c>
      <c r="F4" s="17"/>
      <c r="G4" s="972">
        <v>1319000.0</v>
      </c>
      <c r="H4" s="664">
        <f t="shared" ref="H4:H15" si="1">C4-G4</f>
        <v>381000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6"/>
      <c r="W4" s="6"/>
      <c r="X4" s="6"/>
      <c r="Y4" s="6"/>
      <c r="Z4" s="6"/>
      <c r="AA4" s="6"/>
      <c r="AB4" s="6"/>
    </row>
    <row r="5">
      <c r="A5" s="19">
        <v>2.0</v>
      </c>
      <c r="B5" s="665" t="s">
        <v>463</v>
      </c>
      <c r="C5" s="666">
        <f>C55</f>
        <v>1100000</v>
      </c>
      <c r="D5" s="23">
        <v>80000.0</v>
      </c>
      <c r="E5" s="23">
        <v>532500.0</v>
      </c>
      <c r="F5" s="23"/>
      <c r="G5" s="23">
        <v>397500.0</v>
      </c>
      <c r="H5" s="664">
        <f t="shared" si="1"/>
        <v>702500</v>
      </c>
      <c r="I5" s="4"/>
      <c r="J5" s="4"/>
      <c r="K5" s="4"/>
      <c r="L5" s="4"/>
      <c r="M5" s="4"/>
      <c r="N5" s="4"/>
      <c r="O5" s="4"/>
      <c r="P5" s="4"/>
      <c r="Q5" s="25"/>
      <c r="R5" s="25"/>
      <c r="S5" s="4"/>
      <c r="T5" s="4"/>
      <c r="U5" s="6"/>
      <c r="V5" s="6"/>
      <c r="W5" s="6"/>
      <c r="X5" s="6"/>
      <c r="Y5" s="6"/>
      <c r="Z5" s="6"/>
      <c r="AA5" s="6"/>
      <c r="AB5" s="6"/>
    </row>
    <row r="6">
      <c r="A6" s="669">
        <v>3.0</v>
      </c>
      <c r="B6" s="670" t="s">
        <v>464</v>
      </c>
      <c r="C6" s="973">
        <f>F287</f>
        <v>823450</v>
      </c>
      <c r="D6" s="974">
        <v>783200.0</v>
      </c>
      <c r="E6" s="974"/>
      <c r="F6" s="975"/>
      <c r="G6" s="674">
        <v>766500.0</v>
      </c>
      <c r="H6" s="664">
        <f t="shared" si="1"/>
        <v>56950</v>
      </c>
      <c r="I6" s="4"/>
      <c r="J6" s="4"/>
      <c r="K6" s="4"/>
      <c r="L6" s="4"/>
      <c r="M6" s="4"/>
      <c r="N6" s="4"/>
      <c r="O6" s="4"/>
      <c r="P6" s="4"/>
      <c r="Q6" s="25"/>
      <c r="R6" s="25"/>
      <c r="S6" s="4"/>
      <c r="T6" s="4"/>
      <c r="U6" s="6"/>
      <c r="V6" s="6"/>
      <c r="W6" s="6"/>
      <c r="X6" s="6"/>
      <c r="Y6" s="6"/>
      <c r="Z6" s="6"/>
      <c r="AA6" s="6"/>
      <c r="AB6" s="6"/>
    </row>
    <row r="7">
      <c r="A7" s="976">
        <v>4.0</v>
      </c>
      <c r="B7" s="977" t="s">
        <v>465</v>
      </c>
      <c r="C7" s="978">
        <f>S97</f>
        <v>649407.72</v>
      </c>
      <c r="D7" s="979"/>
      <c r="E7" s="979"/>
      <c r="F7" s="979"/>
      <c r="G7" s="980">
        <v>624000.0</v>
      </c>
      <c r="H7" s="664">
        <f t="shared" si="1"/>
        <v>25407.72</v>
      </c>
      <c r="I7" s="4"/>
      <c r="J7" s="4"/>
      <c r="K7" s="4"/>
      <c r="L7" s="4"/>
      <c r="M7" s="4"/>
      <c r="N7" s="4"/>
      <c r="O7" s="4"/>
      <c r="P7" s="4"/>
      <c r="Q7" s="25"/>
      <c r="R7" s="25"/>
      <c r="S7" s="4"/>
      <c r="T7" s="4"/>
      <c r="U7" s="6"/>
      <c r="V7" s="6"/>
      <c r="W7" s="6"/>
      <c r="X7" s="6"/>
      <c r="Y7" s="6"/>
      <c r="Z7" s="6"/>
      <c r="AA7" s="6"/>
      <c r="AB7" s="6"/>
    </row>
    <row r="8">
      <c r="A8" s="678">
        <v>5.0</v>
      </c>
      <c r="B8" s="679" t="s">
        <v>466</v>
      </c>
      <c r="C8" s="34">
        <v>111500.0</v>
      </c>
      <c r="D8" s="681">
        <v>111500.0</v>
      </c>
      <c r="E8" s="681"/>
      <c r="F8" s="35"/>
      <c r="G8" s="681">
        <v>111500.0</v>
      </c>
      <c r="H8" s="664">
        <f t="shared" si="1"/>
        <v>0</v>
      </c>
      <c r="I8" s="4"/>
      <c r="J8" s="682"/>
      <c r="K8" s="682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6"/>
      <c r="Z8" s="6"/>
      <c r="AA8" s="6"/>
      <c r="AB8" s="6"/>
    </row>
    <row r="9">
      <c r="A9" s="981">
        <v>6.0</v>
      </c>
      <c r="B9" s="982" t="s">
        <v>467</v>
      </c>
      <c r="C9" s="983">
        <v>377000.0</v>
      </c>
      <c r="D9" s="984"/>
      <c r="E9" s="984"/>
      <c r="F9" s="984"/>
      <c r="G9" s="985">
        <v>205000.0</v>
      </c>
      <c r="H9" s="664">
        <f t="shared" si="1"/>
        <v>172000</v>
      </c>
      <c r="I9" s="4"/>
      <c r="J9" s="682"/>
      <c r="K9" s="682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6"/>
      <c r="Z9" s="6"/>
      <c r="AA9" s="6"/>
      <c r="AB9" s="6"/>
    </row>
    <row r="10">
      <c r="A10" s="686">
        <v>7.0</v>
      </c>
      <c r="B10" s="687" t="s">
        <v>468</v>
      </c>
      <c r="C10" s="43">
        <f>I139</f>
        <v>695800</v>
      </c>
      <c r="D10" s="44"/>
      <c r="E10" s="44"/>
      <c r="F10" s="44"/>
      <c r="G10" s="689">
        <v>437000.0</v>
      </c>
      <c r="H10" s="664">
        <f t="shared" si="1"/>
        <v>258800</v>
      </c>
      <c r="I10" s="4"/>
      <c r="J10" s="682"/>
      <c r="K10" s="682"/>
      <c r="L10" s="4"/>
      <c r="M10" s="4"/>
      <c r="N10" s="4"/>
      <c r="O10" s="4"/>
      <c r="P10" s="4"/>
      <c r="Q10" s="4"/>
      <c r="R10" s="4"/>
      <c r="S10" s="4"/>
      <c r="T10" s="4"/>
      <c r="U10" s="6"/>
      <c r="V10" s="6"/>
      <c r="W10" s="6"/>
      <c r="X10" s="6"/>
      <c r="Y10" s="6"/>
      <c r="Z10" s="6"/>
      <c r="AA10" s="6"/>
      <c r="AB10" s="6"/>
    </row>
    <row r="11">
      <c r="A11" s="986">
        <v>8.0</v>
      </c>
      <c r="B11" s="987" t="s">
        <v>469</v>
      </c>
      <c r="C11" s="988">
        <f>H153</f>
        <v>958122</v>
      </c>
      <c r="D11" s="989"/>
      <c r="E11" s="990">
        <v>108000.0</v>
      </c>
      <c r="F11" s="989"/>
      <c r="G11" s="990">
        <v>913000.0</v>
      </c>
      <c r="H11" s="664">
        <f t="shared" si="1"/>
        <v>45122</v>
      </c>
      <c r="I11" s="4"/>
      <c r="J11" s="682"/>
      <c r="K11" s="682"/>
      <c r="L11" s="4"/>
      <c r="M11" s="4"/>
      <c r="N11" s="4"/>
      <c r="O11" s="4"/>
      <c r="P11" s="4"/>
      <c r="Q11" s="4"/>
      <c r="R11" s="4"/>
      <c r="S11" s="4"/>
      <c r="T11" s="4"/>
      <c r="U11" s="6"/>
      <c r="V11" s="6"/>
      <c r="W11" s="6"/>
      <c r="X11" s="6"/>
      <c r="Y11" s="6"/>
      <c r="Z11" s="6"/>
      <c r="AA11" s="6"/>
      <c r="AB11" s="6"/>
    </row>
    <row r="12">
      <c r="A12" s="693">
        <v>9.0</v>
      </c>
      <c r="B12" s="694" t="s">
        <v>470</v>
      </c>
      <c r="C12" s="991">
        <v>31000.0</v>
      </c>
      <c r="D12" s="53"/>
      <c r="E12" s="53"/>
      <c r="F12" s="53"/>
      <c r="G12" s="992">
        <v>31000.0</v>
      </c>
      <c r="H12" s="664">
        <f t="shared" si="1"/>
        <v>0</v>
      </c>
      <c r="I12" s="4"/>
      <c r="J12" s="682"/>
      <c r="K12" s="682"/>
      <c r="L12" s="4"/>
      <c r="M12" s="4"/>
      <c r="N12" s="4"/>
      <c r="O12" s="4"/>
      <c r="P12" s="4"/>
      <c r="Q12" s="4"/>
      <c r="R12" s="4"/>
      <c r="S12" s="4"/>
      <c r="T12" s="4"/>
      <c r="U12" s="6"/>
      <c r="V12" s="6"/>
      <c r="W12" s="6"/>
      <c r="X12" s="6"/>
      <c r="Y12" s="6"/>
      <c r="Z12" s="6"/>
      <c r="AA12" s="6"/>
      <c r="AB12" s="6"/>
    </row>
    <row r="13">
      <c r="A13" s="697">
        <v>10.0</v>
      </c>
      <c r="B13" s="698" t="s">
        <v>471</v>
      </c>
      <c r="C13" s="993"/>
      <c r="D13" s="58"/>
      <c r="E13" s="58"/>
      <c r="F13" s="59"/>
      <c r="G13" s="59"/>
      <c r="H13" s="664">
        <f t="shared" si="1"/>
        <v>0</v>
      </c>
      <c r="I13" s="4"/>
      <c r="J13" s="682"/>
      <c r="K13" s="682"/>
      <c r="L13" s="4"/>
      <c r="M13" s="4"/>
      <c r="N13" s="4"/>
      <c r="O13" s="4"/>
      <c r="P13" s="4"/>
      <c r="Q13" s="4"/>
      <c r="R13" s="4"/>
      <c r="S13" s="4"/>
      <c r="T13" s="4"/>
      <c r="U13" s="6"/>
      <c r="V13" s="6"/>
      <c r="W13" s="6"/>
      <c r="X13" s="6"/>
      <c r="Y13" s="6"/>
      <c r="Z13" s="6"/>
      <c r="AA13" s="6"/>
      <c r="AB13" s="6"/>
    </row>
    <row r="14">
      <c r="A14" s="700">
        <v>11.0</v>
      </c>
      <c r="B14" s="459" t="s">
        <v>472</v>
      </c>
      <c r="C14" s="120">
        <v>72500.0</v>
      </c>
      <c r="D14" s="701"/>
      <c r="E14" s="701"/>
      <c r="F14" s="701"/>
      <c r="G14" s="703">
        <v>72500.0</v>
      </c>
      <c r="H14" s="664">
        <f t="shared" si="1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V14" s="6"/>
      <c r="W14" s="6"/>
      <c r="X14" s="6"/>
      <c r="Y14" s="6"/>
      <c r="Z14" s="6"/>
      <c r="AA14" s="6"/>
      <c r="AB14" s="6"/>
    </row>
    <row r="15">
      <c r="A15" s="704">
        <v>12.0</v>
      </c>
      <c r="B15" s="705" t="s">
        <v>473</v>
      </c>
      <c r="C15" s="706">
        <f>C185</f>
        <v>512144.62</v>
      </c>
      <c r="D15" s="63"/>
      <c r="E15" s="63"/>
      <c r="F15" s="64"/>
      <c r="G15" s="994">
        <v>512144.62</v>
      </c>
      <c r="H15" s="664">
        <f t="shared" si="1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6"/>
      <c r="W15" s="6"/>
      <c r="X15" s="6"/>
      <c r="Y15" s="6"/>
      <c r="Z15" s="6"/>
      <c r="AA15" s="6"/>
      <c r="AB15" s="6"/>
    </row>
    <row r="16">
      <c r="A16" s="77"/>
      <c r="B16" s="78" t="s">
        <v>15</v>
      </c>
      <c r="C16" s="79">
        <f t="shared" ref="C16:H16" si="2">SUM(C4:C15)</f>
        <v>7030924.34</v>
      </c>
      <c r="D16" s="79">
        <f t="shared" si="2"/>
        <v>1054700</v>
      </c>
      <c r="E16" s="79">
        <f t="shared" si="2"/>
        <v>1040500</v>
      </c>
      <c r="F16" s="79">
        <f t="shared" si="2"/>
        <v>0</v>
      </c>
      <c r="G16" s="79">
        <f t="shared" si="2"/>
        <v>5389144.62</v>
      </c>
      <c r="H16" s="149">
        <f t="shared" si="2"/>
        <v>1641779.72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V16" s="6"/>
      <c r="W16" s="6"/>
      <c r="X16" s="6"/>
      <c r="Y16" s="6"/>
      <c r="Z16" s="6"/>
      <c r="AA16" s="6"/>
      <c r="AB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  <c r="X17" s="6"/>
      <c r="Y17" s="6"/>
      <c r="Z17" s="6"/>
      <c r="AA17" s="6"/>
      <c r="AB17" s="6"/>
    </row>
    <row r="18">
      <c r="A18" s="82">
        <v>1.0</v>
      </c>
      <c r="B18" s="995" t="s">
        <v>16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5"/>
      <c r="U18" s="6"/>
      <c r="V18" s="6"/>
      <c r="W18" s="6"/>
      <c r="X18" s="6"/>
      <c r="Y18" s="6"/>
      <c r="Z18" s="6"/>
      <c r="AA18" s="6"/>
      <c r="AB18" s="6"/>
    </row>
    <row r="19">
      <c r="A19" s="4"/>
      <c r="B19" s="996" t="s">
        <v>17</v>
      </c>
      <c r="C19" s="997" t="s">
        <v>18</v>
      </c>
      <c r="D19" s="998" t="s">
        <v>546</v>
      </c>
      <c r="E19" s="998" t="s">
        <v>547</v>
      </c>
      <c r="F19" s="998" t="s">
        <v>548</v>
      </c>
      <c r="G19" s="999" t="s">
        <v>549</v>
      </c>
      <c r="H19" s="998" t="s">
        <v>550</v>
      </c>
      <c r="I19" s="88" t="s">
        <v>551</v>
      </c>
      <c r="J19" s="998" t="s">
        <v>552</v>
      </c>
      <c r="K19" s="88" t="s">
        <v>553</v>
      </c>
      <c r="L19" s="1000"/>
      <c r="M19" s="1000"/>
      <c r="N19" s="1000"/>
      <c r="O19" s="1000"/>
      <c r="P19" s="1000"/>
      <c r="Q19" s="1001"/>
      <c r="R19" s="1001"/>
      <c r="S19" s="1002" t="s">
        <v>29</v>
      </c>
      <c r="T19" s="1003" t="s">
        <v>2</v>
      </c>
      <c r="U19" s="92"/>
      <c r="V19" s="6"/>
      <c r="W19" s="6"/>
      <c r="X19" s="6"/>
      <c r="Y19" s="6"/>
      <c r="Z19" s="6"/>
      <c r="AA19" s="6"/>
      <c r="AB19" s="6"/>
    </row>
    <row r="20">
      <c r="A20" s="4"/>
      <c r="B20" s="1004" t="s">
        <v>554</v>
      </c>
      <c r="C20" s="94"/>
      <c r="D20" s="284" t="s">
        <v>555</v>
      </c>
      <c r="E20" s="284" t="s">
        <v>556</v>
      </c>
      <c r="F20" s="284" t="s">
        <v>557</v>
      </c>
      <c r="G20" s="1005"/>
      <c r="H20" s="284" t="s">
        <v>558</v>
      </c>
      <c r="I20" s="284" t="s">
        <v>559</v>
      </c>
      <c r="J20" s="284" t="s">
        <v>560</v>
      </c>
      <c r="K20" s="284"/>
      <c r="L20" s="284"/>
      <c r="M20" s="284"/>
      <c r="N20" s="284"/>
      <c r="O20" s="284"/>
      <c r="P20" s="1006"/>
      <c r="Q20" s="89"/>
      <c r="R20" s="89"/>
      <c r="S20" s="96"/>
      <c r="T20" s="97"/>
      <c r="U20" s="92"/>
      <c r="V20" s="6"/>
      <c r="W20" s="6"/>
      <c r="X20" s="6"/>
      <c r="Y20" s="6"/>
      <c r="Z20" s="6"/>
      <c r="AA20" s="6"/>
      <c r="AB20" s="6"/>
    </row>
    <row r="21">
      <c r="A21" s="4"/>
      <c r="B21" s="1007" t="s">
        <v>131</v>
      </c>
      <c r="C21" s="99"/>
      <c r="D21" s="1008" t="s">
        <v>30</v>
      </c>
      <c r="E21" s="1008" t="s">
        <v>220</v>
      </c>
      <c r="F21" s="1009" t="s">
        <v>34</v>
      </c>
      <c r="G21" s="1010"/>
      <c r="H21" s="1011" t="s">
        <v>34</v>
      </c>
      <c r="I21" s="1011" t="s">
        <v>34</v>
      </c>
      <c r="J21" s="745" t="s">
        <v>220</v>
      </c>
      <c r="K21" s="745"/>
      <c r="L21" s="1008"/>
      <c r="M21" s="1008"/>
      <c r="N21" s="1008"/>
      <c r="O21" s="745"/>
      <c r="P21" s="745"/>
      <c r="Q21" s="102"/>
      <c r="R21" s="102"/>
      <c r="S21" s="102"/>
      <c r="T21" s="104"/>
      <c r="U21" s="92"/>
      <c r="V21" s="6"/>
      <c r="W21" s="6"/>
      <c r="X21" s="6"/>
      <c r="Y21" s="6"/>
      <c r="Z21" s="6"/>
      <c r="AA21" s="6"/>
      <c r="AB21" s="6"/>
    </row>
    <row r="22">
      <c r="A22" s="4"/>
      <c r="B22" s="105" t="s">
        <v>40</v>
      </c>
      <c r="C22" s="106"/>
      <c r="D22" s="1012" t="s">
        <v>195</v>
      </c>
      <c r="E22" s="107"/>
      <c r="F22" s="1012" t="s">
        <v>195</v>
      </c>
      <c r="G22" s="1012" t="s">
        <v>195</v>
      </c>
      <c r="H22" s="242"/>
      <c r="I22" s="1012" t="s">
        <v>195</v>
      </c>
      <c r="J22" s="1012" t="s">
        <v>195</v>
      </c>
      <c r="K22" s="1012" t="s">
        <v>195</v>
      </c>
      <c r="L22" s="107"/>
      <c r="M22" s="107"/>
      <c r="N22" s="107"/>
      <c r="O22" s="107"/>
      <c r="P22" s="107"/>
      <c r="Q22" s="107"/>
      <c r="R22" s="107"/>
      <c r="S22" s="109"/>
      <c r="T22" s="109"/>
      <c r="U22" s="92"/>
      <c r="V22" s="6"/>
      <c r="W22" s="6"/>
      <c r="X22" s="6"/>
      <c r="Y22" s="6"/>
      <c r="Z22" s="6"/>
      <c r="AA22" s="6"/>
      <c r="AB22" s="6"/>
    </row>
    <row r="23">
      <c r="A23" s="4"/>
      <c r="B23" s="110" t="s">
        <v>41</v>
      </c>
      <c r="C23" s="1013">
        <v>900000.0</v>
      </c>
      <c r="D23" s="1014">
        <v>350000.0</v>
      </c>
      <c r="E23" s="1014"/>
      <c r="F23" s="1015">
        <v>150000.0</v>
      </c>
      <c r="G23" s="1016">
        <v>80000.0</v>
      </c>
      <c r="H23" s="1017"/>
      <c r="I23" s="1018">
        <v>100000.0</v>
      </c>
      <c r="J23" s="1019">
        <v>200000.0</v>
      </c>
      <c r="K23" s="54"/>
      <c r="L23" s="54"/>
      <c r="M23" s="112"/>
      <c r="N23" s="113"/>
      <c r="O23" s="113"/>
      <c r="P23" s="114"/>
      <c r="Q23" s="116"/>
      <c r="R23" s="116"/>
      <c r="S23" s="36">
        <f t="shared" ref="S23:S32" si="3">SUM(D23:R23)</f>
        <v>880000</v>
      </c>
      <c r="T23" s="31">
        <f t="shared" ref="T23:T34" si="4">C23-S23</f>
        <v>20000</v>
      </c>
      <c r="U23" s="92"/>
      <c r="V23" s="6"/>
      <c r="W23" s="6"/>
      <c r="X23" s="6"/>
      <c r="Y23" s="6"/>
      <c r="Z23" s="6"/>
      <c r="AA23" s="6"/>
      <c r="AB23" s="6"/>
    </row>
    <row r="24">
      <c r="A24" s="4"/>
      <c r="B24" s="118" t="s">
        <v>42</v>
      </c>
      <c r="C24" s="1020">
        <v>100000.0</v>
      </c>
      <c r="D24" s="1021">
        <v>100000.0</v>
      </c>
      <c r="E24" s="1014"/>
      <c r="F24" s="1022">
        <v>0.0</v>
      </c>
      <c r="G24" s="1023"/>
      <c r="H24" s="1017">
        <v>0.0</v>
      </c>
      <c r="I24" s="1018"/>
      <c r="J24" s="1024"/>
      <c r="K24" s="120"/>
      <c r="L24" s="54"/>
      <c r="M24" s="112"/>
      <c r="N24" s="121"/>
      <c r="O24" s="123"/>
      <c r="P24" s="123"/>
      <c r="Q24" s="123"/>
      <c r="R24" s="123"/>
      <c r="S24" s="126">
        <f t="shared" si="3"/>
        <v>100000</v>
      </c>
      <c r="T24" s="31">
        <f t="shared" si="4"/>
        <v>0</v>
      </c>
      <c r="U24" s="92"/>
      <c r="V24" s="6"/>
      <c r="W24" s="6"/>
      <c r="X24" s="6"/>
      <c r="Y24" s="6"/>
      <c r="Z24" s="6"/>
      <c r="AA24" s="6"/>
      <c r="AB24" s="6"/>
    </row>
    <row r="25">
      <c r="A25" s="4"/>
      <c r="B25" s="127" t="s">
        <v>43</v>
      </c>
      <c r="C25" s="1025">
        <v>200000.0</v>
      </c>
      <c r="D25" s="1026">
        <v>0.0</v>
      </c>
      <c r="E25" s="1027"/>
      <c r="F25" s="1022">
        <v>100000.0</v>
      </c>
      <c r="G25" s="1028"/>
      <c r="H25" s="1017">
        <v>0.0</v>
      </c>
      <c r="I25" s="1018"/>
      <c r="J25" s="1029"/>
      <c r="K25" s="120"/>
      <c r="L25" s="54"/>
      <c r="M25" s="130"/>
      <c r="N25" s="122"/>
      <c r="O25" s="123"/>
      <c r="P25" s="122"/>
      <c r="Q25" s="123"/>
      <c r="R25" s="123"/>
      <c r="S25" s="126">
        <f t="shared" si="3"/>
        <v>100000</v>
      </c>
      <c r="T25" s="31">
        <f t="shared" si="4"/>
        <v>100000</v>
      </c>
      <c r="U25" s="92"/>
      <c r="V25" s="6"/>
      <c r="W25" s="6"/>
      <c r="X25" s="6"/>
      <c r="Y25" s="6"/>
      <c r="Z25" s="6"/>
      <c r="AA25" s="6"/>
      <c r="AB25" s="6"/>
    </row>
    <row r="26">
      <c r="A26" s="4"/>
      <c r="B26" s="132" t="s">
        <v>44</v>
      </c>
      <c r="C26" s="1025">
        <v>25000.0</v>
      </c>
      <c r="D26" s="1026">
        <v>0.0</v>
      </c>
      <c r="E26" s="1014"/>
      <c r="F26" s="1022">
        <v>0.0</v>
      </c>
      <c r="G26" s="1030"/>
      <c r="H26" s="1017">
        <v>0.0</v>
      </c>
      <c r="I26" s="1018"/>
      <c r="J26" s="1024"/>
      <c r="K26" s="120"/>
      <c r="L26" s="54"/>
      <c r="M26" s="112"/>
      <c r="N26" s="122"/>
      <c r="O26" s="123"/>
      <c r="P26" s="123"/>
      <c r="Q26" s="123"/>
      <c r="R26" s="123"/>
      <c r="S26" s="126">
        <f t="shared" si="3"/>
        <v>0</v>
      </c>
      <c r="T26" s="31">
        <f t="shared" si="4"/>
        <v>25000</v>
      </c>
      <c r="U26" s="92"/>
      <c r="V26" s="6"/>
      <c r="W26" s="6"/>
      <c r="X26" s="6"/>
      <c r="Y26" s="6"/>
      <c r="Z26" s="6"/>
      <c r="AA26" s="6"/>
      <c r="AB26" s="6"/>
    </row>
    <row r="27">
      <c r="A27" s="4"/>
      <c r="B27" s="132" t="s">
        <v>45</v>
      </c>
      <c r="C27" s="1025">
        <v>25000.0</v>
      </c>
      <c r="D27" s="1021">
        <v>25000.0</v>
      </c>
      <c r="E27" s="1014"/>
      <c r="F27" s="1022">
        <v>0.0</v>
      </c>
      <c r="G27" s="1031"/>
      <c r="H27" s="1017">
        <v>0.0</v>
      </c>
      <c r="I27" s="1018"/>
      <c r="J27" s="1024"/>
      <c r="K27" s="120"/>
      <c r="L27" s="54"/>
      <c r="M27" s="112"/>
      <c r="N27" s="121"/>
      <c r="O27" s="123"/>
      <c r="P27" s="123"/>
      <c r="Q27" s="123"/>
      <c r="R27" s="123"/>
      <c r="S27" s="126">
        <f t="shared" si="3"/>
        <v>25000</v>
      </c>
      <c r="T27" s="31">
        <f t="shared" si="4"/>
        <v>0</v>
      </c>
      <c r="U27" s="92"/>
      <c r="V27" s="6"/>
      <c r="W27" s="6"/>
      <c r="X27" s="6"/>
      <c r="Y27" s="6"/>
      <c r="Z27" s="6"/>
      <c r="AA27" s="6"/>
      <c r="AB27" s="6"/>
    </row>
    <row r="28">
      <c r="A28" s="4"/>
      <c r="B28" s="132" t="s">
        <v>47</v>
      </c>
      <c r="C28" s="1025">
        <v>20000.0</v>
      </c>
      <c r="D28" s="1021">
        <v>10000.0</v>
      </c>
      <c r="E28" s="1014"/>
      <c r="F28" s="1022">
        <v>0.0</v>
      </c>
      <c r="G28" s="1028"/>
      <c r="H28" s="1017">
        <v>0.0</v>
      </c>
      <c r="I28" s="1018"/>
      <c r="J28" s="1024"/>
      <c r="K28" s="120"/>
      <c r="L28" s="54"/>
      <c r="M28" s="112"/>
      <c r="N28" s="121"/>
      <c r="O28" s="123"/>
      <c r="P28" s="123"/>
      <c r="Q28" s="123"/>
      <c r="R28" s="123"/>
      <c r="S28" s="126">
        <f t="shared" si="3"/>
        <v>10000</v>
      </c>
      <c r="T28" s="31">
        <f t="shared" si="4"/>
        <v>10000</v>
      </c>
      <c r="U28" s="92"/>
      <c r="V28" s="6"/>
      <c r="W28" s="6"/>
      <c r="X28" s="6"/>
      <c r="Y28" s="6"/>
      <c r="Z28" s="6"/>
      <c r="AA28" s="6"/>
      <c r="AB28" s="6"/>
    </row>
    <row r="29">
      <c r="A29" s="4"/>
      <c r="B29" s="132" t="s">
        <v>48</v>
      </c>
      <c r="C29" s="1025">
        <v>20000.0</v>
      </c>
      <c r="D29" s="1021">
        <v>10000.0</v>
      </c>
      <c r="E29" s="1014"/>
      <c r="F29" s="1022">
        <v>0.0</v>
      </c>
      <c r="G29" s="1028"/>
      <c r="H29" s="1017">
        <v>0.0</v>
      </c>
      <c r="I29" s="1018"/>
      <c r="J29" s="1032"/>
      <c r="K29" s="120">
        <v>7814.16</v>
      </c>
      <c r="L29" s="54"/>
      <c r="M29" s="112"/>
      <c r="N29" s="121"/>
      <c r="O29" s="123"/>
      <c r="P29" s="133"/>
      <c r="Q29" s="123"/>
      <c r="R29" s="123"/>
      <c r="S29" s="126">
        <f t="shared" si="3"/>
        <v>17814.16</v>
      </c>
      <c r="T29" s="31">
        <f t="shared" si="4"/>
        <v>2185.84</v>
      </c>
      <c r="U29" s="92"/>
      <c r="V29" s="6"/>
      <c r="W29" s="6"/>
      <c r="X29" s="6"/>
      <c r="Y29" s="6"/>
      <c r="Z29" s="6"/>
      <c r="AA29" s="6"/>
      <c r="AB29" s="6"/>
    </row>
    <row r="30">
      <c r="A30" s="4"/>
      <c r="B30" s="132" t="s">
        <v>49</v>
      </c>
      <c r="C30" s="1025">
        <v>15000.0</v>
      </c>
      <c r="D30" s="1021">
        <v>15000.0</v>
      </c>
      <c r="E30" s="1014"/>
      <c r="F30" s="1022">
        <v>0.0</v>
      </c>
      <c r="G30" s="1028"/>
      <c r="H30" s="1017">
        <v>0.0</v>
      </c>
      <c r="I30" s="1018"/>
      <c r="J30" s="1024"/>
      <c r="K30" s="120">
        <v>4305.6</v>
      </c>
      <c r="L30" s="54"/>
      <c r="M30" s="112"/>
      <c r="N30" s="121"/>
      <c r="O30" s="123"/>
      <c r="P30" s="123"/>
      <c r="Q30" s="123"/>
      <c r="R30" s="123"/>
      <c r="S30" s="126">
        <f t="shared" si="3"/>
        <v>19305.6</v>
      </c>
      <c r="T30" s="31">
        <f t="shared" si="4"/>
        <v>-4305.6</v>
      </c>
      <c r="U30" s="92"/>
      <c r="V30" s="6"/>
      <c r="W30" s="6"/>
      <c r="X30" s="6"/>
      <c r="Y30" s="6"/>
      <c r="Z30" s="6"/>
      <c r="AA30" s="6"/>
      <c r="AB30" s="6"/>
    </row>
    <row r="31">
      <c r="A31" s="4"/>
      <c r="B31" s="1033" t="s">
        <v>50</v>
      </c>
      <c r="C31" s="1025">
        <v>15000.0</v>
      </c>
      <c r="D31" s="1021">
        <v>15000.0</v>
      </c>
      <c r="E31" s="1014"/>
      <c r="F31" s="1022">
        <v>0.0</v>
      </c>
      <c r="G31" s="1023"/>
      <c r="H31" s="1017">
        <v>0.0</v>
      </c>
      <c r="I31" s="1018"/>
      <c r="J31" s="1024"/>
      <c r="K31" s="120"/>
      <c r="L31" s="54"/>
      <c r="M31" s="112"/>
      <c r="N31" s="121"/>
      <c r="O31" s="123"/>
      <c r="P31" s="123"/>
      <c r="Q31" s="123"/>
      <c r="R31" s="123"/>
      <c r="S31" s="126">
        <f t="shared" si="3"/>
        <v>15000</v>
      </c>
      <c r="T31" s="31">
        <f t="shared" si="4"/>
        <v>0</v>
      </c>
      <c r="U31" s="92"/>
      <c r="V31" s="6"/>
      <c r="W31" s="6"/>
      <c r="X31" s="6"/>
      <c r="Y31" s="6"/>
      <c r="Z31" s="6"/>
      <c r="AA31" s="6"/>
      <c r="AB31" s="6"/>
    </row>
    <row r="32">
      <c r="A32" s="4"/>
      <c r="B32" s="1033" t="s">
        <v>51</v>
      </c>
      <c r="C32" s="1025">
        <v>0.0</v>
      </c>
      <c r="D32" s="1021">
        <v>0.0</v>
      </c>
      <c r="E32" s="1014"/>
      <c r="F32" s="1022">
        <v>0.0</v>
      </c>
      <c r="G32" s="1028"/>
      <c r="H32" s="1017">
        <v>0.0</v>
      </c>
      <c r="I32" s="1018"/>
      <c r="J32" s="1024"/>
      <c r="K32" s="120"/>
      <c r="L32" s="54"/>
      <c r="M32" s="112"/>
      <c r="N32" s="121"/>
      <c r="O32" s="123"/>
      <c r="P32" s="123"/>
      <c r="Q32" s="123"/>
      <c r="R32" s="123"/>
      <c r="S32" s="126">
        <f t="shared" si="3"/>
        <v>0</v>
      </c>
      <c r="T32" s="31">
        <f t="shared" si="4"/>
        <v>0</v>
      </c>
      <c r="U32" s="92"/>
      <c r="V32" s="6"/>
      <c r="W32" s="6"/>
      <c r="X32" s="6"/>
      <c r="Y32" s="6"/>
      <c r="Z32" s="6"/>
      <c r="AA32" s="6"/>
      <c r="AB32" s="6"/>
    </row>
    <row r="33">
      <c r="A33" s="4"/>
      <c r="B33" s="118" t="s">
        <v>52</v>
      </c>
      <c r="C33" s="1034">
        <v>400000.0</v>
      </c>
      <c r="D33" s="1021">
        <v>0.0</v>
      </c>
      <c r="E33" s="1014"/>
      <c r="F33" s="1022">
        <v>400000.0</v>
      </c>
      <c r="G33" s="1028"/>
      <c r="H33" s="1017">
        <v>0.0</v>
      </c>
      <c r="I33" s="1018"/>
      <c r="J33" s="1024"/>
      <c r="K33" s="120"/>
      <c r="L33" s="54"/>
      <c r="M33" s="112"/>
      <c r="N33" s="121"/>
      <c r="O33" s="123"/>
      <c r="P33" s="123"/>
      <c r="Q33" s="123"/>
      <c r="R33" s="123"/>
      <c r="S33" s="126">
        <f>SUM(D33:M33)</f>
        <v>400000</v>
      </c>
      <c r="T33" s="31">
        <f t="shared" si="4"/>
        <v>0</v>
      </c>
      <c r="U33" s="92"/>
      <c r="V33" s="6"/>
      <c r="W33" s="6"/>
      <c r="X33" s="6"/>
      <c r="Y33" s="6"/>
      <c r="Z33" s="6"/>
      <c r="AA33" s="6"/>
      <c r="AB33" s="6"/>
    </row>
    <row r="34">
      <c r="A34" s="4"/>
      <c r="B34" s="118" t="s">
        <v>53</v>
      </c>
      <c r="C34" s="1034">
        <v>44000.0</v>
      </c>
      <c r="D34" s="1021">
        <v>0.0</v>
      </c>
      <c r="E34" s="1014"/>
      <c r="F34" s="1035">
        <v>44000.0</v>
      </c>
      <c r="G34" s="120">
        <v>0.0</v>
      </c>
      <c r="H34" s="1017">
        <v>0.0</v>
      </c>
      <c r="I34" s="1018"/>
      <c r="J34" s="1024"/>
      <c r="K34" s="121"/>
      <c r="L34" s="54"/>
      <c r="M34" s="112"/>
      <c r="N34" s="121"/>
      <c r="O34" s="123"/>
      <c r="P34" s="123"/>
      <c r="Q34" s="123"/>
      <c r="R34" s="123"/>
      <c r="S34" s="126">
        <f>SUM(D34:R34)</f>
        <v>44000</v>
      </c>
      <c r="T34" s="31">
        <f t="shared" si="4"/>
        <v>0</v>
      </c>
      <c r="U34" s="92"/>
      <c r="V34" s="6"/>
      <c r="W34" s="6"/>
      <c r="X34" s="6"/>
      <c r="Y34" s="6"/>
      <c r="Z34" s="6"/>
      <c r="AA34" s="6"/>
      <c r="AB34" s="6"/>
    </row>
    <row r="35">
      <c r="A35" s="4"/>
      <c r="B35" s="1036" t="s">
        <v>561</v>
      </c>
      <c r="C35" s="1037">
        <v>20000.0</v>
      </c>
      <c r="D35" s="1038">
        <v>0.0</v>
      </c>
      <c r="E35" s="1039"/>
      <c r="F35" s="1040">
        <v>20000.0</v>
      </c>
      <c r="G35" s="1041">
        <v>0.0</v>
      </c>
      <c r="H35" s="1042">
        <v>0.0</v>
      </c>
      <c r="I35" s="1043"/>
      <c r="J35" s="1024"/>
      <c r="K35" s="121"/>
      <c r="L35" s="54"/>
      <c r="M35" s="112"/>
      <c r="N35" s="121"/>
      <c r="O35" s="123"/>
      <c r="P35" s="123"/>
      <c r="Q35" s="123"/>
      <c r="R35" s="123"/>
      <c r="S35" s="1044"/>
      <c r="T35" s="1045"/>
      <c r="U35" s="92"/>
      <c r="V35" s="6"/>
      <c r="W35" s="6"/>
      <c r="X35" s="6"/>
      <c r="Y35" s="6"/>
      <c r="Z35" s="6"/>
      <c r="AA35" s="6"/>
      <c r="AB35" s="6"/>
    </row>
    <row r="36">
      <c r="A36" s="4"/>
      <c r="B36" s="161" t="s">
        <v>15</v>
      </c>
      <c r="C36" s="1046">
        <f>SUM(C23:C35)</f>
        <v>1784000</v>
      </c>
      <c r="D36" s="152">
        <f t="shared" ref="D36:J36" si="5">SUM(D23:D34)</f>
        <v>525000</v>
      </c>
      <c r="E36" s="737">
        <f t="shared" si="5"/>
        <v>0</v>
      </c>
      <c r="F36" s="152">
        <f t="shared" si="5"/>
        <v>694000</v>
      </c>
      <c r="G36" s="70">
        <f t="shared" si="5"/>
        <v>80000</v>
      </c>
      <c r="H36" s="152">
        <f t="shared" si="5"/>
        <v>0</v>
      </c>
      <c r="I36" s="152">
        <f t="shared" si="5"/>
        <v>100000</v>
      </c>
      <c r="J36" s="70">
        <f t="shared" si="5"/>
        <v>200000</v>
      </c>
      <c r="K36" s="70">
        <f>SUM(K23:K35)</f>
        <v>12119.76</v>
      </c>
      <c r="L36" s="70">
        <f t="shared" ref="L36:O36" si="6">SUM(L23:L34)</f>
        <v>0</v>
      </c>
      <c r="M36" s="1047">
        <f t="shared" si="6"/>
        <v>0</v>
      </c>
      <c r="N36" s="153">
        <f t="shared" si="6"/>
        <v>0</v>
      </c>
      <c r="O36" s="738">
        <f t="shared" si="6"/>
        <v>0</v>
      </c>
      <c r="P36" s="155"/>
      <c r="Q36" s="123"/>
      <c r="R36" s="123"/>
      <c r="S36" s="739">
        <f>SUM(D36:R36)</f>
        <v>1611119.76</v>
      </c>
      <c r="T36" s="1048">
        <f>SUM(T23:T34)</f>
        <v>152880.24</v>
      </c>
      <c r="U36" s="92"/>
      <c r="V36" s="6"/>
      <c r="W36" s="6"/>
      <c r="X36" s="6"/>
      <c r="Y36" s="6"/>
      <c r="Z36" s="6"/>
      <c r="AA36" s="6"/>
      <c r="AB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  <c r="V37" s="6"/>
      <c r="W37" s="6"/>
      <c r="X37" s="6"/>
      <c r="Y37" s="6"/>
      <c r="Z37" s="6"/>
      <c r="AA37" s="6"/>
      <c r="AB37" s="6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W38" s="6"/>
      <c r="X38" s="6"/>
      <c r="Y38" s="6"/>
      <c r="Z38" s="6"/>
      <c r="AA38" s="6"/>
      <c r="AB38" s="6"/>
    </row>
    <row r="39">
      <c r="A39" s="158">
        <v>2.0</v>
      </c>
      <c r="B39" s="159" t="s">
        <v>54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6"/>
      <c r="V39" s="6"/>
      <c r="W39" s="6"/>
      <c r="X39" s="6"/>
      <c r="Y39" s="6"/>
      <c r="Z39" s="6"/>
      <c r="AA39" s="6"/>
      <c r="AB39" s="6"/>
    </row>
    <row r="40">
      <c r="A40" s="4"/>
      <c r="B40" s="160" t="s">
        <v>17</v>
      </c>
      <c r="C40" s="161" t="s">
        <v>18</v>
      </c>
      <c r="D40" s="1049" t="s">
        <v>546</v>
      </c>
      <c r="E40" s="1049" t="s">
        <v>547</v>
      </c>
      <c r="F40" s="1049" t="s">
        <v>562</v>
      </c>
      <c r="G40" s="1050" t="s">
        <v>563</v>
      </c>
      <c r="H40" s="1049" t="s">
        <v>550</v>
      </c>
      <c r="I40" s="88" t="s">
        <v>486</v>
      </c>
      <c r="J40" s="88" t="s">
        <v>551</v>
      </c>
      <c r="K40" s="88" t="s">
        <v>564</v>
      </c>
      <c r="L40" s="998" t="s">
        <v>552</v>
      </c>
      <c r="M40" s="89"/>
      <c r="N40" s="101"/>
      <c r="O40" s="101"/>
      <c r="P40" s="89"/>
      <c r="Q40" s="89"/>
      <c r="R40" s="89"/>
      <c r="S40" s="1051" t="s">
        <v>57</v>
      </c>
      <c r="T40" s="161" t="s">
        <v>2</v>
      </c>
      <c r="U40" s="6"/>
      <c r="V40" s="6"/>
      <c r="W40" s="6"/>
      <c r="X40" s="6"/>
      <c r="Y40" s="6"/>
      <c r="Z40" s="6"/>
      <c r="AA40" s="6"/>
      <c r="AB40" s="6"/>
    </row>
    <row r="41">
      <c r="A41" s="4"/>
      <c r="B41" s="165"/>
      <c r="C41" s="165"/>
      <c r="D41" s="1010"/>
      <c r="E41" s="1052"/>
      <c r="F41" s="1053"/>
      <c r="G41" s="1005"/>
      <c r="H41" s="1054"/>
      <c r="I41" s="1006"/>
      <c r="J41" s="284" t="s">
        <v>559</v>
      </c>
      <c r="K41" s="1006"/>
      <c r="L41" s="89"/>
      <c r="M41" s="89"/>
      <c r="N41" s="1006"/>
      <c r="O41" s="1055"/>
      <c r="P41" s="89"/>
      <c r="Q41" s="89"/>
      <c r="R41" s="89"/>
      <c r="S41" s="1056"/>
      <c r="T41" s="166"/>
      <c r="U41" s="6"/>
      <c r="V41" s="6"/>
      <c r="W41" s="6"/>
      <c r="X41" s="6"/>
      <c r="Y41" s="6"/>
      <c r="Z41" s="6"/>
      <c r="AA41" s="6"/>
      <c r="AB41" s="6"/>
    </row>
    <row r="42">
      <c r="A42" s="4"/>
      <c r="B42" s="288" t="s">
        <v>36</v>
      </c>
      <c r="C42" s="1057"/>
      <c r="D42" s="1012" t="s">
        <v>195</v>
      </c>
      <c r="E42" s="176"/>
      <c r="F42" s="1012" t="s">
        <v>195</v>
      </c>
      <c r="G42" s="1012" t="s">
        <v>195</v>
      </c>
      <c r="H42" s="1058"/>
      <c r="I42" s="89"/>
      <c r="J42" s="1012" t="s">
        <v>195</v>
      </c>
      <c r="K42" s="89"/>
      <c r="L42" s="745" t="s">
        <v>220</v>
      </c>
      <c r="M42" s="89"/>
      <c r="N42" s="89"/>
      <c r="O42" s="89"/>
      <c r="P42" s="89"/>
      <c r="Q42" s="89"/>
      <c r="R42" s="89"/>
      <c r="S42" s="1059"/>
      <c r="T42" s="176"/>
      <c r="U42" s="6"/>
      <c r="V42" s="6"/>
      <c r="W42" s="6"/>
      <c r="X42" s="6"/>
      <c r="Y42" s="6"/>
      <c r="Z42" s="6"/>
      <c r="AA42" s="6"/>
      <c r="AB42" s="6"/>
    </row>
    <row r="43">
      <c r="A43" s="4"/>
      <c r="B43" s="160" t="s">
        <v>40</v>
      </c>
      <c r="C43" s="1060"/>
      <c r="D43" s="183"/>
      <c r="E43" s="183"/>
      <c r="F43" s="183"/>
      <c r="G43" s="183"/>
      <c r="H43" s="183"/>
      <c r="I43" s="1061"/>
      <c r="J43" s="218"/>
      <c r="K43" s="218"/>
      <c r="L43" s="1012" t="s">
        <v>195</v>
      </c>
      <c r="M43" s="218"/>
      <c r="N43" s="218"/>
      <c r="O43" s="218"/>
      <c r="P43" s="218"/>
      <c r="Q43" s="218"/>
      <c r="R43" s="218"/>
      <c r="S43" s="1062"/>
      <c r="T43" s="183"/>
      <c r="U43" s="6"/>
      <c r="V43" s="6"/>
      <c r="W43" s="6"/>
      <c r="X43" s="6"/>
      <c r="Y43" s="6"/>
      <c r="Z43" s="6"/>
      <c r="AA43" s="6"/>
      <c r="AB43" s="6"/>
    </row>
    <row r="44">
      <c r="A44" s="4"/>
      <c r="B44" s="1063" t="s">
        <v>59</v>
      </c>
      <c r="C44" s="184">
        <v>340000.0</v>
      </c>
      <c r="D44" s="1064">
        <v>70000.0</v>
      </c>
      <c r="E44" s="1065"/>
      <c r="F44" s="1065">
        <v>60000.0</v>
      </c>
      <c r="G44" s="186">
        <v>40000.0</v>
      </c>
      <c r="H44" s="186"/>
      <c r="I44" s="1066"/>
      <c r="J44" s="1066">
        <v>30000.0</v>
      </c>
      <c r="K44" s="186"/>
      <c r="L44" s="1067">
        <v>140000.0</v>
      </c>
      <c r="M44" s="190"/>
      <c r="N44" s="185"/>
      <c r="O44" s="186"/>
      <c r="P44" s="190"/>
      <c r="Q44" s="190"/>
      <c r="R44" s="190"/>
      <c r="S44" s="192">
        <f t="shared" ref="S44:S55" si="7">SUM(D44:R44)</f>
        <v>340000</v>
      </c>
      <c r="T44" s="192">
        <f t="shared" ref="T44:T54" si="8">C44-S44</f>
        <v>0</v>
      </c>
      <c r="U44" s="6"/>
      <c r="V44" s="6"/>
      <c r="W44" s="6"/>
      <c r="X44" s="6"/>
      <c r="Y44" s="6"/>
      <c r="Z44" s="6"/>
      <c r="AA44" s="6"/>
      <c r="AB44" s="6"/>
    </row>
    <row r="45">
      <c r="A45" s="4"/>
      <c r="B45" s="1068" t="s">
        <v>60</v>
      </c>
      <c r="C45" s="758">
        <v>100000.0</v>
      </c>
      <c r="D45" s="1069">
        <v>100000.0</v>
      </c>
      <c r="E45" s="1070"/>
      <c r="F45" s="1071"/>
      <c r="G45" s="203"/>
      <c r="H45" s="204"/>
      <c r="I45" s="1072"/>
      <c r="J45" s="1072"/>
      <c r="K45" s="196"/>
      <c r="L45" s="1073"/>
      <c r="M45" s="196"/>
      <c r="N45" s="194"/>
      <c r="O45" s="195"/>
      <c r="P45" s="196"/>
      <c r="Q45" s="196"/>
      <c r="R45" s="196"/>
      <c r="S45" s="200">
        <f t="shared" si="7"/>
        <v>100000</v>
      </c>
      <c r="T45" s="200">
        <f t="shared" si="8"/>
        <v>0</v>
      </c>
      <c r="U45" s="6"/>
      <c r="V45" s="6"/>
      <c r="W45" s="6"/>
      <c r="X45" s="6"/>
      <c r="Y45" s="6"/>
      <c r="Z45" s="6"/>
      <c r="AA45" s="6"/>
      <c r="AB45" s="6"/>
    </row>
    <row r="46">
      <c r="A46" s="4"/>
      <c r="B46" s="1068" t="s">
        <v>61</v>
      </c>
      <c r="C46" s="758">
        <v>20000.0</v>
      </c>
      <c r="D46" s="1074"/>
      <c r="E46" s="1071"/>
      <c r="F46" s="1075">
        <v>20000.0</v>
      </c>
      <c r="G46" s="196"/>
      <c r="H46" s="196"/>
      <c r="I46" s="1073"/>
      <c r="J46" s="1073"/>
      <c r="K46" s="196"/>
      <c r="L46" s="1073"/>
      <c r="M46" s="196"/>
      <c r="N46" s="194"/>
      <c r="O46" s="190"/>
      <c r="P46" s="196"/>
      <c r="Q46" s="196"/>
      <c r="R46" s="196"/>
      <c r="S46" s="200">
        <f t="shared" si="7"/>
        <v>20000</v>
      </c>
      <c r="T46" s="200">
        <f t="shared" si="8"/>
        <v>0</v>
      </c>
      <c r="U46" s="6"/>
      <c r="V46" s="6"/>
      <c r="W46" s="6"/>
      <c r="X46" s="6"/>
      <c r="Y46" s="6"/>
      <c r="Z46" s="6"/>
      <c r="AA46" s="6"/>
      <c r="AB46" s="6"/>
    </row>
    <row r="47">
      <c r="A47" s="4"/>
      <c r="B47" s="1068" t="s">
        <v>62</v>
      </c>
      <c r="C47" s="193">
        <v>280000.0</v>
      </c>
      <c r="D47" s="1076">
        <v>50000.0</v>
      </c>
      <c r="E47" s="1077"/>
      <c r="F47" s="1077">
        <v>40000.0</v>
      </c>
      <c r="G47" s="202">
        <v>40000.0</v>
      </c>
      <c r="H47" s="202"/>
      <c r="I47" s="1078">
        <v>30000.0</v>
      </c>
      <c r="J47" s="1078">
        <v>20000.0</v>
      </c>
      <c r="K47" s="202"/>
      <c r="L47" s="1072">
        <v>100000.0</v>
      </c>
      <c r="M47" s="196"/>
      <c r="N47" s="201"/>
      <c r="O47" s="186"/>
      <c r="P47" s="196"/>
      <c r="Q47" s="196"/>
      <c r="R47" s="196"/>
      <c r="S47" s="200">
        <f t="shared" si="7"/>
        <v>280000</v>
      </c>
      <c r="T47" s="200">
        <f t="shared" si="8"/>
        <v>0</v>
      </c>
      <c r="U47" s="6"/>
      <c r="V47" s="6"/>
      <c r="W47" s="6"/>
      <c r="X47" s="6"/>
      <c r="Y47" s="6"/>
      <c r="Z47" s="6"/>
      <c r="AA47" s="6"/>
      <c r="AB47" s="6"/>
    </row>
    <row r="48">
      <c r="A48" s="4"/>
      <c r="B48" s="1068" t="s">
        <v>63</v>
      </c>
      <c r="C48" s="193">
        <v>100000.0</v>
      </c>
      <c r="D48" s="1069"/>
      <c r="E48" s="1077"/>
      <c r="F48" s="1070"/>
      <c r="G48" s="202"/>
      <c r="H48" s="202"/>
      <c r="I48" s="1079"/>
      <c r="J48" s="1079"/>
      <c r="K48" s="204"/>
      <c r="L48" s="1072">
        <v>100000.0</v>
      </c>
      <c r="M48" s="196"/>
      <c r="N48" s="1080"/>
      <c r="O48" s="186"/>
      <c r="P48" s="196"/>
      <c r="Q48" s="196"/>
      <c r="R48" s="196"/>
      <c r="S48" s="200">
        <f t="shared" si="7"/>
        <v>100000</v>
      </c>
      <c r="T48" s="200">
        <f t="shared" si="8"/>
        <v>0</v>
      </c>
      <c r="U48" s="6"/>
      <c r="V48" s="6"/>
      <c r="W48" s="6"/>
      <c r="X48" s="6"/>
      <c r="Y48" s="6"/>
      <c r="Z48" s="6"/>
      <c r="AA48" s="6"/>
      <c r="AB48" s="6"/>
    </row>
    <row r="49">
      <c r="A49" s="4"/>
      <c r="B49" s="1081" t="s">
        <v>487</v>
      </c>
      <c r="C49" s="193">
        <v>80000.0</v>
      </c>
      <c r="D49" s="1074"/>
      <c r="E49" s="1070"/>
      <c r="F49" s="1070"/>
      <c r="G49" s="203">
        <v>80000.0</v>
      </c>
      <c r="H49" s="202"/>
      <c r="I49" s="1073"/>
      <c r="J49" s="1073"/>
      <c r="K49" s="196"/>
      <c r="L49" s="1073"/>
      <c r="M49" s="196"/>
      <c r="N49" s="1080"/>
      <c r="O49" s="186"/>
      <c r="P49" s="196"/>
      <c r="Q49" s="196"/>
      <c r="R49" s="196"/>
      <c r="S49" s="200">
        <f t="shared" si="7"/>
        <v>80000</v>
      </c>
      <c r="T49" s="200">
        <f t="shared" si="8"/>
        <v>0</v>
      </c>
      <c r="U49" s="6"/>
      <c r="V49" s="6"/>
      <c r="W49" s="6"/>
      <c r="X49" s="6"/>
      <c r="Y49" s="6"/>
      <c r="Z49" s="6"/>
      <c r="AA49" s="6"/>
      <c r="AB49" s="6"/>
    </row>
    <row r="50">
      <c r="A50" s="4"/>
      <c r="B50" s="1068" t="s">
        <v>65</v>
      </c>
      <c r="C50" s="758">
        <v>15000.0</v>
      </c>
      <c r="D50" s="1074"/>
      <c r="E50" s="1070"/>
      <c r="F50" s="1070"/>
      <c r="G50" s="196"/>
      <c r="H50" s="1082">
        <v>15000.0</v>
      </c>
      <c r="I50" s="1073"/>
      <c r="J50" s="1073"/>
      <c r="K50" s="196"/>
      <c r="L50" s="1073"/>
      <c r="M50" s="196"/>
      <c r="N50" s="1080"/>
      <c r="O50" s="186"/>
      <c r="P50" s="196"/>
      <c r="Q50" s="196"/>
      <c r="R50" s="196"/>
      <c r="S50" s="200">
        <f t="shared" si="7"/>
        <v>15000</v>
      </c>
      <c r="T50" s="200">
        <f t="shared" si="8"/>
        <v>0</v>
      </c>
      <c r="U50" s="6"/>
      <c r="V50" s="6"/>
      <c r="W50" s="6"/>
      <c r="X50" s="6"/>
      <c r="Y50" s="6"/>
      <c r="Z50" s="6"/>
      <c r="AA50" s="6"/>
      <c r="AB50" s="6"/>
    </row>
    <row r="51">
      <c r="A51" s="4"/>
      <c r="B51" s="1083" t="s">
        <v>66</v>
      </c>
      <c r="C51" s="205">
        <v>15000.0</v>
      </c>
      <c r="D51" s="1069">
        <v>7500.0</v>
      </c>
      <c r="E51" s="1070"/>
      <c r="F51" s="1070"/>
      <c r="G51" s="196"/>
      <c r="H51" s="202"/>
      <c r="I51" s="1073"/>
      <c r="J51" s="1073"/>
      <c r="K51" s="196"/>
      <c r="L51" s="1073"/>
      <c r="M51" s="196"/>
      <c r="N51" s="1080"/>
      <c r="O51" s="186"/>
      <c r="P51" s="196"/>
      <c r="Q51" s="196"/>
      <c r="R51" s="196"/>
      <c r="S51" s="200">
        <f t="shared" si="7"/>
        <v>7500</v>
      </c>
      <c r="T51" s="200">
        <f t="shared" si="8"/>
        <v>7500</v>
      </c>
      <c r="U51" s="6"/>
      <c r="V51" s="6"/>
      <c r="W51" s="6"/>
      <c r="X51" s="6"/>
      <c r="Y51" s="6"/>
      <c r="Z51" s="6"/>
      <c r="AA51" s="6"/>
      <c r="AB51" s="6"/>
    </row>
    <row r="52">
      <c r="A52" s="4"/>
      <c r="B52" s="1083" t="s">
        <v>67</v>
      </c>
      <c r="C52" s="200">
        <v>50000.0</v>
      </c>
      <c r="D52" s="1074"/>
      <c r="E52" s="1075"/>
      <c r="F52" s="1071"/>
      <c r="G52" s="203"/>
      <c r="H52" s="203"/>
      <c r="I52" s="1072"/>
      <c r="J52" s="1072"/>
      <c r="K52" s="203">
        <v>2500.0</v>
      </c>
      <c r="L52" s="1072">
        <v>50000.0</v>
      </c>
      <c r="M52" s="196"/>
      <c r="N52" s="194"/>
      <c r="O52" s="187"/>
      <c r="P52" s="196"/>
      <c r="Q52" s="196"/>
      <c r="R52" s="196"/>
      <c r="S52" s="200">
        <f t="shared" si="7"/>
        <v>52500</v>
      </c>
      <c r="T52" s="200">
        <f t="shared" si="8"/>
        <v>-2500</v>
      </c>
      <c r="U52" s="6"/>
      <c r="V52" s="6"/>
      <c r="W52" s="6"/>
      <c r="X52" s="6"/>
      <c r="Y52" s="6"/>
      <c r="Z52" s="6"/>
      <c r="AA52" s="6"/>
      <c r="AB52" s="6"/>
    </row>
    <row r="53">
      <c r="A53" s="4"/>
      <c r="B53" s="1084" t="s">
        <v>68</v>
      </c>
      <c r="C53" s="205">
        <v>100000.0</v>
      </c>
      <c r="D53" s="1069">
        <v>50000.0</v>
      </c>
      <c r="E53" s="1075"/>
      <c r="F53" s="1071"/>
      <c r="G53" s="203"/>
      <c r="H53" s="203"/>
      <c r="I53" s="1073"/>
      <c r="J53" s="1073"/>
      <c r="K53" s="196"/>
      <c r="L53" s="1072">
        <v>50000.0</v>
      </c>
      <c r="M53" s="196"/>
      <c r="N53" s="194"/>
      <c r="O53" s="187"/>
      <c r="P53" s="196"/>
      <c r="Q53" s="196"/>
      <c r="R53" s="196"/>
      <c r="S53" s="200">
        <f t="shared" si="7"/>
        <v>100000</v>
      </c>
      <c r="T53" s="200">
        <f t="shared" si="8"/>
        <v>0</v>
      </c>
      <c r="U53" s="6"/>
      <c r="V53" s="6"/>
      <c r="W53" s="6"/>
      <c r="X53" s="6"/>
      <c r="Y53" s="6"/>
      <c r="Z53" s="6"/>
      <c r="AA53" s="6"/>
      <c r="AB53" s="6"/>
    </row>
    <row r="54">
      <c r="A54" s="4"/>
      <c r="B54" s="1085"/>
      <c r="C54" s="208"/>
      <c r="D54" s="1086"/>
      <c r="E54" s="211"/>
      <c r="F54" s="211"/>
      <c r="G54" s="211"/>
      <c r="H54" s="211"/>
      <c r="I54" s="1087"/>
      <c r="J54" s="1087"/>
      <c r="K54" s="211"/>
      <c r="L54" s="1087"/>
      <c r="M54" s="211"/>
      <c r="N54" s="209"/>
      <c r="O54" s="210"/>
      <c r="P54" s="211"/>
      <c r="Q54" s="211"/>
      <c r="R54" s="211"/>
      <c r="S54" s="213">
        <f t="shared" si="7"/>
        <v>0</v>
      </c>
      <c r="T54" s="200">
        <f t="shared" si="8"/>
        <v>0</v>
      </c>
      <c r="U54" s="6"/>
      <c r="V54" s="6"/>
      <c r="W54" s="6"/>
      <c r="X54" s="6"/>
      <c r="Y54" s="6"/>
      <c r="Z54" s="6"/>
      <c r="AA54" s="6"/>
      <c r="AB54" s="6"/>
    </row>
    <row r="55">
      <c r="A55" s="4"/>
      <c r="B55" s="1088" t="s">
        <v>69</v>
      </c>
      <c r="C55" s="1089">
        <f t="shared" ref="C55:L55" si="9">SUM(C44:C54)</f>
        <v>1100000</v>
      </c>
      <c r="D55" s="1089">
        <f t="shared" si="9"/>
        <v>277500</v>
      </c>
      <c r="E55" s="1089">
        <f t="shared" si="9"/>
        <v>0</v>
      </c>
      <c r="F55" s="1089">
        <f t="shared" si="9"/>
        <v>120000</v>
      </c>
      <c r="G55" s="1089">
        <f t="shared" si="9"/>
        <v>160000</v>
      </c>
      <c r="H55" s="1089">
        <f t="shared" si="9"/>
        <v>15000</v>
      </c>
      <c r="I55" s="1089">
        <f t="shared" si="9"/>
        <v>30000</v>
      </c>
      <c r="J55" s="1089">
        <f t="shared" si="9"/>
        <v>50000</v>
      </c>
      <c r="K55" s="1090">
        <f t="shared" si="9"/>
        <v>2500</v>
      </c>
      <c r="L55" s="218">
        <f t="shared" si="9"/>
        <v>440000</v>
      </c>
      <c r="M55" s="218"/>
      <c r="N55" s="215"/>
      <c r="O55" s="218"/>
      <c r="P55" s="218"/>
      <c r="Q55" s="218"/>
      <c r="R55" s="218"/>
      <c r="S55" s="220">
        <f t="shared" si="7"/>
        <v>1095000</v>
      </c>
      <c r="T55" s="220">
        <f>SUM(T44:T53)</f>
        <v>5000</v>
      </c>
      <c r="U55" s="6"/>
      <c r="V55" s="6"/>
      <c r="W55" s="6"/>
      <c r="X55" s="6"/>
      <c r="Y55" s="6"/>
      <c r="Z55" s="6"/>
      <c r="AA55" s="6"/>
      <c r="AB55" s="6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6"/>
      <c r="W56" s="6"/>
      <c r="X56" s="6"/>
      <c r="Y56" s="6"/>
      <c r="Z56" s="6"/>
      <c r="AA56" s="6"/>
      <c r="AB56" s="6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6"/>
      <c r="V57" s="6"/>
      <c r="W57" s="6"/>
      <c r="X57" s="6"/>
      <c r="Y57" s="6"/>
      <c r="Z57" s="6"/>
      <c r="AA57" s="6"/>
      <c r="AB57" s="6"/>
    </row>
    <row r="58">
      <c r="A58" s="771">
        <v>4.0</v>
      </c>
      <c r="B58" s="222" t="s">
        <v>70</v>
      </c>
      <c r="C58" s="223"/>
      <c r="D58" s="223"/>
      <c r="E58" s="223"/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223"/>
      <c r="T58" s="224"/>
      <c r="U58" s="6"/>
      <c r="V58" s="6"/>
      <c r="W58" s="6"/>
      <c r="X58" s="6"/>
      <c r="Y58" s="6"/>
      <c r="Z58" s="6"/>
      <c r="AA58" s="6"/>
      <c r="AB58" s="6"/>
    </row>
    <row r="59">
      <c r="A59" s="4"/>
      <c r="B59" s="225"/>
      <c r="C59" s="226" t="s">
        <v>18</v>
      </c>
      <c r="D59" s="998" t="s">
        <v>546</v>
      </c>
      <c r="E59" s="88" t="s">
        <v>547</v>
      </c>
      <c r="F59" s="88" t="s">
        <v>548</v>
      </c>
      <c r="G59" s="998" t="s">
        <v>563</v>
      </c>
      <c r="H59" s="88" t="s">
        <v>565</v>
      </c>
      <c r="I59" s="88" t="s">
        <v>553</v>
      </c>
      <c r="J59" s="90"/>
      <c r="K59" s="101"/>
      <c r="L59" s="772"/>
      <c r="M59" s="228"/>
      <c r="N59" s="227"/>
      <c r="O59" s="227"/>
      <c r="P59" s="228"/>
      <c r="Q59" s="228"/>
      <c r="R59" s="228"/>
      <c r="S59" s="90" t="s">
        <v>29</v>
      </c>
      <c r="T59" s="91" t="s">
        <v>2</v>
      </c>
      <c r="U59" s="92"/>
      <c r="V59" s="6"/>
      <c r="W59" s="6"/>
      <c r="X59" s="6"/>
      <c r="Y59" s="6"/>
      <c r="Z59" s="6"/>
      <c r="AA59" s="6"/>
      <c r="AB59" s="6"/>
    </row>
    <row r="60">
      <c r="A60" s="4"/>
      <c r="B60" s="229"/>
      <c r="C60" s="230"/>
      <c r="D60" s="1008"/>
      <c r="E60" s="1091"/>
      <c r="F60" s="1092"/>
      <c r="G60" s="1092"/>
      <c r="H60" s="745"/>
      <c r="I60" s="1093"/>
      <c r="J60" s="1093"/>
      <c r="K60" s="1092"/>
      <c r="L60" s="102"/>
      <c r="M60" s="232"/>
      <c r="N60" s="1092"/>
      <c r="O60" s="1092"/>
      <c r="P60" s="232"/>
      <c r="Q60" s="232"/>
      <c r="R60" s="232"/>
      <c r="S60" s="232"/>
      <c r="T60" s="232"/>
      <c r="U60" s="92"/>
      <c r="V60" s="6"/>
      <c r="W60" s="6"/>
      <c r="X60" s="6"/>
      <c r="Y60" s="6"/>
      <c r="Z60" s="6"/>
      <c r="AA60" s="6"/>
      <c r="AB60" s="6"/>
    </row>
    <row r="61">
      <c r="A61" s="4"/>
      <c r="B61" s="523" t="s">
        <v>36</v>
      </c>
      <c r="C61" s="225"/>
      <c r="D61" s="1012" t="s">
        <v>195</v>
      </c>
      <c r="E61" s="89"/>
      <c r="F61" s="89"/>
      <c r="G61" s="89"/>
      <c r="H61" s="560"/>
      <c r="I61" s="1012" t="s">
        <v>195</v>
      </c>
      <c r="J61" s="89"/>
      <c r="K61" s="89"/>
      <c r="L61" s="89"/>
      <c r="M61" s="89"/>
      <c r="N61" s="89"/>
      <c r="O61" s="89"/>
      <c r="P61" s="89"/>
      <c r="Q61" s="89"/>
      <c r="R61" s="89"/>
      <c r="S61" s="236"/>
      <c r="T61" s="236"/>
      <c r="U61" s="92"/>
      <c r="V61" s="6"/>
      <c r="W61" s="6"/>
      <c r="X61" s="6"/>
      <c r="Y61" s="6"/>
      <c r="Z61" s="6"/>
      <c r="AA61" s="6"/>
      <c r="AB61" s="6"/>
    </row>
    <row r="62">
      <c r="A62" s="4"/>
      <c r="B62" s="1094" t="s">
        <v>40</v>
      </c>
      <c r="C62" s="558"/>
      <c r="D62" s="906"/>
      <c r="E62" s="906"/>
      <c r="F62" s="89"/>
      <c r="G62" s="89"/>
      <c r="H62" s="89"/>
      <c r="I62" s="89"/>
      <c r="J62" s="89"/>
      <c r="K62" s="89"/>
      <c r="L62" s="89"/>
      <c r="M62" s="558"/>
      <c r="N62" s="558"/>
      <c r="O62" s="558"/>
      <c r="P62" s="558"/>
      <c r="Q62" s="558"/>
      <c r="R62" s="558"/>
      <c r="S62" s="558"/>
      <c r="T62" s="558"/>
      <c r="U62" s="92"/>
      <c r="V62" s="6"/>
      <c r="W62" s="6"/>
      <c r="X62" s="6"/>
      <c r="Y62" s="6"/>
      <c r="Z62" s="6"/>
      <c r="AA62" s="6"/>
      <c r="AB62" s="6"/>
    </row>
    <row r="63">
      <c r="A63" s="4"/>
      <c r="B63" s="1095" t="s">
        <v>566</v>
      </c>
      <c r="C63" s="1096">
        <v>40000.0</v>
      </c>
      <c r="D63" s="1097">
        <v>40000.0</v>
      </c>
      <c r="E63" s="1098"/>
      <c r="F63" s="113"/>
      <c r="G63" s="113"/>
      <c r="H63" s="113"/>
      <c r="I63" s="113"/>
      <c r="J63" s="116"/>
      <c r="K63" s="113"/>
      <c r="L63" s="116"/>
      <c r="M63" s="116"/>
      <c r="N63" s="116"/>
      <c r="O63" s="116"/>
      <c r="P63" s="116"/>
      <c r="Q63" s="116"/>
      <c r="R63" s="117"/>
      <c r="S63" s="36">
        <f>SUM(D63:R63)</f>
        <v>40000</v>
      </c>
      <c r="T63" s="1099">
        <f>C63-S63</f>
        <v>0</v>
      </c>
      <c r="U63" s="92"/>
      <c r="V63" s="6"/>
      <c r="W63" s="6"/>
      <c r="X63" s="6"/>
      <c r="Y63" s="6"/>
      <c r="Z63" s="6"/>
      <c r="AA63" s="6"/>
      <c r="AB63" s="6"/>
    </row>
    <row r="64">
      <c r="A64" s="4"/>
      <c r="B64" s="1100" t="s">
        <v>567</v>
      </c>
      <c r="C64" s="1101">
        <v>20000.0</v>
      </c>
      <c r="D64" s="1102"/>
      <c r="E64" s="1103"/>
      <c r="F64" s="121"/>
      <c r="G64" s="121"/>
      <c r="H64" s="121"/>
      <c r="I64" s="133"/>
      <c r="J64" s="123"/>
      <c r="K64" s="121"/>
      <c r="L64" s="123"/>
      <c r="M64" s="123"/>
      <c r="N64" s="123"/>
      <c r="O64" s="123"/>
      <c r="P64" s="123"/>
      <c r="Q64" s="123"/>
      <c r="R64" s="131"/>
      <c r="S64" s="139"/>
      <c r="T64" s="1104"/>
      <c r="U64" s="92"/>
      <c r="V64" s="6"/>
      <c r="W64" s="6"/>
      <c r="X64" s="6"/>
      <c r="Y64" s="6"/>
      <c r="Z64" s="6"/>
      <c r="AA64" s="6"/>
      <c r="AB64" s="6"/>
    </row>
    <row r="65">
      <c r="A65" s="5"/>
      <c r="B65" s="1100" t="s">
        <v>568</v>
      </c>
      <c r="C65" s="1101">
        <v>20000.0</v>
      </c>
      <c r="D65" s="1105"/>
      <c r="E65" s="1106"/>
      <c r="F65" s="122"/>
      <c r="G65" s="122"/>
      <c r="H65" s="133"/>
      <c r="I65" s="123"/>
      <c r="J65" s="123"/>
      <c r="K65" s="122"/>
      <c r="L65" s="123"/>
      <c r="M65" s="123"/>
      <c r="N65" s="123"/>
      <c r="O65" s="123"/>
      <c r="P65" s="123"/>
      <c r="Q65" s="123"/>
      <c r="R65" s="131"/>
      <c r="S65" s="139"/>
      <c r="T65" s="1104"/>
      <c r="U65" s="92"/>
      <c r="V65" s="6"/>
      <c r="W65" s="6"/>
      <c r="X65" s="6"/>
      <c r="Y65" s="6"/>
      <c r="Z65" s="6"/>
      <c r="AA65" s="6"/>
      <c r="AB65" s="6"/>
    </row>
    <row r="66">
      <c r="A66" s="5"/>
      <c r="B66" s="1107" t="s">
        <v>489</v>
      </c>
      <c r="C66" s="1096">
        <v>30000.0</v>
      </c>
      <c r="D66" s="1108">
        <v>30000.0</v>
      </c>
      <c r="E66" s="1109"/>
      <c r="F66" s="114"/>
      <c r="G66" s="114"/>
      <c r="H66" s="115"/>
      <c r="I66" s="114"/>
      <c r="J66" s="116"/>
      <c r="K66" s="114"/>
      <c r="L66" s="116"/>
      <c r="M66" s="116"/>
      <c r="N66" s="116"/>
      <c r="O66" s="116"/>
      <c r="P66" s="116"/>
      <c r="Q66" s="116"/>
      <c r="R66" s="117"/>
      <c r="S66" s="36">
        <f t="shared" ref="S66:S94" si="10">SUM(D66:R66)</f>
        <v>30000</v>
      </c>
      <c r="T66" s="1110">
        <f t="shared" ref="T66:T94" si="11">C66-S66</f>
        <v>0</v>
      </c>
      <c r="U66" s="92"/>
      <c r="V66" s="6"/>
      <c r="W66" s="6"/>
      <c r="X66" s="6"/>
      <c r="Y66" s="6"/>
      <c r="Z66" s="6"/>
      <c r="AA66" s="6"/>
      <c r="AB66" s="6"/>
    </row>
    <row r="67">
      <c r="A67" s="4"/>
      <c r="B67" s="132" t="s">
        <v>74</v>
      </c>
      <c r="C67" s="1111">
        <v>10000.0</v>
      </c>
      <c r="D67" s="1097">
        <v>10000.0</v>
      </c>
      <c r="E67" s="1098"/>
      <c r="F67" s="121"/>
      <c r="G67" s="121"/>
      <c r="H67" s="121"/>
      <c r="I67" s="113"/>
      <c r="J67" s="115"/>
      <c r="K67" s="121"/>
      <c r="L67" s="123"/>
      <c r="M67" s="123"/>
      <c r="N67" s="123"/>
      <c r="O67" s="123"/>
      <c r="P67" s="123"/>
      <c r="Q67" s="123"/>
      <c r="R67" s="131"/>
      <c r="S67" s="246">
        <f t="shared" si="10"/>
        <v>10000</v>
      </c>
      <c r="T67" s="270">
        <f t="shared" si="11"/>
        <v>0</v>
      </c>
      <c r="U67" s="92"/>
      <c r="V67" s="6"/>
      <c r="W67" s="6"/>
      <c r="X67" s="6"/>
      <c r="Y67" s="6"/>
      <c r="Z67" s="6"/>
      <c r="AA67" s="6"/>
      <c r="AB67" s="6"/>
    </row>
    <row r="68">
      <c r="A68" s="5"/>
      <c r="B68" s="1100"/>
      <c r="C68" s="1101"/>
      <c r="D68" s="1097"/>
      <c r="E68" s="1098"/>
      <c r="F68" s="121"/>
      <c r="G68" s="121"/>
      <c r="H68" s="121"/>
      <c r="I68" s="113"/>
      <c r="J68" s="116"/>
      <c r="K68" s="121"/>
      <c r="L68" s="123"/>
      <c r="M68" s="123"/>
      <c r="N68" s="123"/>
      <c r="O68" s="123"/>
      <c r="P68" s="123"/>
      <c r="Q68" s="123"/>
      <c r="R68" s="123"/>
      <c r="S68" s="246">
        <f t="shared" si="10"/>
        <v>0</v>
      </c>
      <c r="T68" s="263">
        <f t="shared" si="11"/>
        <v>0</v>
      </c>
      <c r="U68" s="92"/>
      <c r="V68" s="6"/>
      <c r="W68" s="6"/>
      <c r="X68" s="6"/>
      <c r="Y68" s="6"/>
      <c r="Z68" s="6"/>
      <c r="AA68" s="6"/>
      <c r="AB68" s="6"/>
    </row>
    <row r="69">
      <c r="A69" s="5"/>
      <c r="B69" s="1112" t="s">
        <v>76</v>
      </c>
      <c r="C69" s="1113">
        <v>55000.0</v>
      </c>
      <c r="D69" s="1097">
        <v>80000.0</v>
      </c>
      <c r="E69" s="1098"/>
      <c r="F69" s="121"/>
      <c r="G69" s="121"/>
      <c r="H69" s="121"/>
      <c r="I69" s="113"/>
      <c r="J69" s="116"/>
      <c r="K69" s="121"/>
      <c r="L69" s="123"/>
      <c r="M69" s="123"/>
      <c r="N69" s="133"/>
      <c r="O69" s="123"/>
      <c r="P69" s="123"/>
      <c r="Q69" s="123"/>
      <c r="R69" s="123"/>
      <c r="S69" s="258">
        <f t="shared" si="10"/>
        <v>80000</v>
      </c>
      <c r="T69" s="797">
        <f t="shared" si="11"/>
        <v>-25000</v>
      </c>
      <c r="U69" s="92"/>
      <c r="V69" s="6"/>
      <c r="W69" s="6"/>
      <c r="X69" s="6"/>
      <c r="Y69" s="6"/>
      <c r="Z69" s="6"/>
      <c r="AA69" s="6"/>
      <c r="AB69" s="6"/>
    </row>
    <row r="70">
      <c r="A70" s="5"/>
      <c r="B70" s="1112" t="s">
        <v>77</v>
      </c>
      <c r="C70" s="1113">
        <v>50000.0</v>
      </c>
      <c r="D70" s="1097">
        <v>60000.0</v>
      </c>
      <c r="E70" s="1098"/>
      <c r="F70" s="121"/>
      <c r="G70" s="121"/>
      <c r="H70" s="121"/>
      <c r="I70" s="113"/>
      <c r="J70" s="116"/>
      <c r="K70" s="121"/>
      <c r="L70" s="123"/>
      <c r="M70" s="123"/>
      <c r="N70" s="123"/>
      <c r="O70" s="133"/>
      <c r="P70" s="123"/>
      <c r="Q70" s="123"/>
      <c r="R70" s="123"/>
      <c r="S70" s="258">
        <f t="shared" si="10"/>
        <v>60000</v>
      </c>
      <c r="T70" s="260">
        <f t="shared" si="11"/>
        <v>-10000</v>
      </c>
      <c r="U70" s="92"/>
      <c r="V70" s="6"/>
      <c r="W70" s="6"/>
      <c r="X70" s="6"/>
      <c r="Y70" s="6"/>
      <c r="Z70" s="6"/>
      <c r="AA70" s="6"/>
      <c r="AB70" s="6"/>
    </row>
    <row r="71">
      <c r="A71" s="5"/>
      <c r="B71" s="1112" t="s">
        <v>78</v>
      </c>
      <c r="C71" s="1114">
        <v>17500.0</v>
      </c>
      <c r="D71" s="1097">
        <v>30000.0</v>
      </c>
      <c r="E71" s="1098"/>
      <c r="F71" s="121"/>
      <c r="G71" s="121"/>
      <c r="H71" s="122"/>
      <c r="I71" s="113">
        <v>2160.0</v>
      </c>
      <c r="J71" s="116"/>
      <c r="K71" s="121"/>
      <c r="L71" s="123"/>
      <c r="M71" s="123"/>
      <c r="N71" s="123"/>
      <c r="O71" s="123"/>
      <c r="P71" s="123"/>
      <c r="Q71" s="123"/>
      <c r="R71" s="123"/>
      <c r="S71" s="258">
        <f t="shared" si="10"/>
        <v>32160</v>
      </c>
      <c r="T71" s="260">
        <f t="shared" si="11"/>
        <v>-14660</v>
      </c>
      <c r="U71" s="92"/>
      <c r="V71" s="6"/>
      <c r="W71" s="6"/>
      <c r="X71" s="6"/>
      <c r="Y71" s="6"/>
      <c r="Z71" s="6"/>
      <c r="AA71" s="6"/>
      <c r="AB71" s="6"/>
    </row>
    <row r="72">
      <c r="A72" s="5"/>
      <c r="B72" s="1112" t="s">
        <v>79</v>
      </c>
      <c r="C72" s="1113">
        <v>17500.0</v>
      </c>
      <c r="D72" s="1097">
        <v>30000.0</v>
      </c>
      <c r="E72" s="1098"/>
      <c r="F72" s="121"/>
      <c r="G72" s="121"/>
      <c r="H72" s="121"/>
      <c r="I72" s="113"/>
      <c r="J72" s="116"/>
      <c r="K72" s="121"/>
      <c r="L72" s="123"/>
      <c r="M72" s="123"/>
      <c r="N72" s="123"/>
      <c r="O72" s="133"/>
      <c r="P72" s="123"/>
      <c r="Q72" s="123"/>
      <c r="R72" s="123"/>
      <c r="S72" s="258">
        <f t="shared" si="10"/>
        <v>30000</v>
      </c>
      <c r="T72" s="260">
        <f t="shared" si="11"/>
        <v>-12500</v>
      </c>
      <c r="U72" s="92"/>
      <c r="V72" s="6"/>
      <c r="W72" s="6"/>
      <c r="X72" s="6"/>
      <c r="Y72" s="6"/>
      <c r="Z72" s="6"/>
      <c r="AA72" s="6"/>
      <c r="AB72" s="6"/>
    </row>
    <row r="73">
      <c r="A73" s="5"/>
      <c r="B73" s="1112" t="s">
        <v>80</v>
      </c>
      <c r="C73" s="1113">
        <v>17500.0</v>
      </c>
      <c r="D73" s="1097">
        <v>40000.0</v>
      </c>
      <c r="E73" s="1098"/>
      <c r="F73" s="121"/>
      <c r="G73" s="121"/>
      <c r="H73" s="121"/>
      <c r="I73" s="113"/>
      <c r="J73" s="116"/>
      <c r="K73" s="121"/>
      <c r="L73" s="123"/>
      <c r="M73" s="123"/>
      <c r="N73" s="123"/>
      <c r="O73" s="133"/>
      <c r="P73" s="123"/>
      <c r="Q73" s="123"/>
      <c r="R73" s="123"/>
      <c r="S73" s="258">
        <f t="shared" si="10"/>
        <v>40000</v>
      </c>
      <c r="T73" s="260">
        <f t="shared" si="11"/>
        <v>-22500</v>
      </c>
      <c r="U73" s="92"/>
      <c r="V73" s="6"/>
      <c r="W73" s="6"/>
      <c r="X73" s="6"/>
      <c r="Y73" s="6"/>
      <c r="Z73" s="6"/>
      <c r="AA73" s="6"/>
      <c r="AB73" s="6"/>
    </row>
    <row r="74">
      <c r="A74" s="5"/>
      <c r="B74" s="1112" t="s">
        <v>81</v>
      </c>
      <c r="C74" s="1113">
        <v>17500.0</v>
      </c>
      <c r="D74" s="1097">
        <v>40000.0</v>
      </c>
      <c r="E74" s="1098"/>
      <c r="F74" s="121"/>
      <c r="G74" s="121"/>
      <c r="H74" s="121"/>
      <c r="I74" s="113"/>
      <c r="J74" s="116"/>
      <c r="K74" s="121"/>
      <c r="L74" s="123"/>
      <c r="M74" s="123"/>
      <c r="N74" s="123"/>
      <c r="O74" s="133"/>
      <c r="P74" s="123"/>
      <c r="Q74" s="123"/>
      <c r="R74" s="123"/>
      <c r="S74" s="258">
        <f t="shared" si="10"/>
        <v>40000</v>
      </c>
      <c r="T74" s="260">
        <f t="shared" si="11"/>
        <v>-22500</v>
      </c>
      <c r="U74" s="92"/>
      <c r="V74" s="6"/>
      <c r="W74" s="6"/>
      <c r="X74" s="6"/>
      <c r="Y74" s="6"/>
      <c r="Z74" s="6"/>
      <c r="AA74" s="6"/>
      <c r="AB74" s="6"/>
    </row>
    <row r="75">
      <c r="A75" s="5"/>
      <c r="B75" s="1112" t="s">
        <v>82</v>
      </c>
      <c r="C75" s="1113">
        <v>17500.0</v>
      </c>
      <c r="D75" s="1097">
        <v>40000.0</v>
      </c>
      <c r="E75" s="1098"/>
      <c r="F75" s="121"/>
      <c r="G75" s="121"/>
      <c r="H75" s="121"/>
      <c r="I75" s="113">
        <v>4320.0</v>
      </c>
      <c r="J75" s="116"/>
      <c r="K75" s="121"/>
      <c r="L75" s="123"/>
      <c r="M75" s="123"/>
      <c r="N75" s="123"/>
      <c r="O75" s="133"/>
      <c r="P75" s="123"/>
      <c r="Q75" s="123"/>
      <c r="R75" s="123"/>
      <c r="S75" s="258">
        <f t="shared" si="10"/>
        <v>44320</v>
      </c>
      <c r="T75" s="260">
        <f t="shared" si="11"/>
        <v>-26820</v>
      </c>
      <c r="U75" s="92"/>
      <c r="V75" s="6"/>
      <c r="W75" s="6"/>
      <c r="X75" s="6"/>
      <c r="Y75" s="6"/>
      <c r="Z75" s="6"/>
      <c r="AA75" s="6"/>
      <c r="AB75" s="6"/>
    </row>
    <row r="76">
      <c r="A76" s="5"/>
      <c r="B76" s="1112" t="s">
        <v>83</v>
      </c>
      <c r="C76" s="1113">
        <v>17500.0</v>
      </c>
      <c r="D76" s="1097">
        <v>40000.0</v>
      </c>
      <c r="E76" s="1098"/>
      <c r="F76" s="121"/>
      <c r="G76" s="121"/>
      <c r="H76" s="121"/>
      <c r="I76" s="113"/>
      <c r="J76" s="116"/>
      <c r="K76" s="121"/>
      <c r="L76" s="123"/>
      <c r="M76" s="123"/>
      <c r="N76" s="123"/>
      <c r="O76" s="133"/>
      <c r="P76" s="123"/>
      <c r="Q76" s="123"/>
      <c r="R76" s="123"/>
      <c r="S76" s="258">
        <f t="shared" si="10"/>
        <v>40000</v>
      </c>
      <c r="T76" s="260">
        <f t="shared" si="11"/>
        <v>-22500</v>
      </c>
      <c r="U76" s="92"/>
      <c r="V76" s="6"/>
      <c r="W76" s="6"/>
      <c r="X76" s="6"/>
      <c r="Y76" s="6"/>
      <c r="Z76" s="6"/>
      <c r="AA76" s="6"/>
      <c r="AB76" s="6"/>
    </row>
    <row r="77">
      <c r="A77" s="5"/>
      <c r="B77" s="132" t="s">
        <v>84</v>
      </c>
      <c r="C77" s="1101">
        <v>8000.0</v>
      </c>
      <c r="D77" s="1115">
        <v>8000.0</v>
      </c>
      <c r="E77" s="1116"/>
      <c r="F77" s="121"/>
      <c r="G77" s="121"/>
      <c r="H77" s="121"/>
      <c r="I77" s="113">
        <v>5040.0</v>
      </c>
      <c r="J77" s="116"/>
      <c r="K77" s="121"/>
      <c r="L77" s="123"/>
      <c r="M77" s="123"/>
      <c r="N77" s="123"/>
      <c r="O77" s="123"/>
      <c r="P77" s="123"/>
      <c r="Q77" s="123"/>
      <c r="R77" s="123"/>
      <c r="S77" s="246">
        <f t="shared" si="10"/>
        <v>13040</v>
      </c>
      <c r="T77" s="263">
        <f t="shared" si="11"/>
        <v>-5040</v>
      </c>
      <c r="U77" s="92"/>
      <c r="V77" s="6"/>
      <c r="W77" s="6"/>
      <c r="X77" s="6"/>
      <c r="Y77" s="6"/>
      <c r="Z77" s="6"/>
      <c r="AA77" s="6"/>
      <c r="AB77" s="6"/>
    </row>
    <row r="78">
      <c r="A78" s="5"/>
      <c r="B78" s="132" t="s">
        <v>86</v>
      </c>
      <c r="C78" s="1111">
        <v>18000.0</v>
      </c>
      <c r="D78" s="1102">
        <v>18000.0</v>
      </c>
      <c r="E78" s="1103"/>
      <c r="F78" s="121"/>
      <c r="G78" s="121"/>
      <c r="H78" s="121"/>
      <c r="I78" s="113"/>
      <c r="J78" s="116"/>
      <c r="K78" s="121"/>
      <c r="L78" s="123"/>
      <c r="M78" s="123"/>
      <c r="N78" s="123"/>
      <c r="O78" s="133"/>
      <c r="P78" s="123"/>
      <c r="Q78" s="123"/>
      <c r="R78" s="123"/>
      <c r="S78" s="246">
        <f t="shared" si="10"/>
        <v>18000</v>
      </c>
      <c r="T78" s="263">
        <f t="shared" si="11"/>
        <v>0</v>
      </c>
      <c r="U78" s="92"/>
      <c r="V78" s="6"/>
      <c r="W78" s="6"/>
      <c r="X78" s="6"/>
      <c r="Y78" s="6"/>
      <c r="Z78" s="6"/>
      <c r="AA78" s="6"/>
      <c r="AB78" s="6"/>
    </row>
    <row r="79">
      <c r="A79" s="5"/>
      <c r="B79" s="132" t="s">
        <v>87</v>
      </c>
      <c r="C79" s="1111">
        <v>7000.0</v>
      </c>
      <c r="D79" s="1102">
        <v>7000.0</v>
      </c>
      <c r="E79" s="1103"/>
      <c r="F79" s="121"/>
      <c r="G79" s="121"/>
      <c r="H79" s="121"/>
      <c r="I79" s="113"/>
      <c r="J79" s="116"/>
      <c r="K79" s="121"/>
      <c r="L79" s="123"/>
      <c r="M79" s="123"/>
      <c r="N79" s="123"/>
      <c r="O79" s="123"/>
      <c r="P79" s="123"/>
      <c r="Q79" s="123"/>
      <c r="R79" s="123"/>
      <c r="S79" s="246">
        <f t="shared" si="10"/>
        <v>7000</v>
      </c>
      <c r="T79" s="263">
        <f t="shared" si="11"/>
        <v>0</v>
      </c>
      <c r="U79" s="92"/>
      <c r="V79" s="6"/>
      <c r="W79" s="6"/>
      <c r="X79" s="6"/>
      <c r="Y79" s="6"/>
      <c r="Z79" s="6"/>
      <c r="AA79" s="6"/>
      <c r="AB79" s="6"/>
    </row>
    <row r="80">
      <c r="A80" s="5"/>
      <c r="B80" s="132" t="s">
        <v>88</v>
      </c>
      <c r="C80" s="1111">
        <v>7000.0</v>
      </c>
      <c r="D80" s="1102">
        <v>7000.0</v>
      </c>
      <c r="E80" s="1103"/>
      <c r="F80" s="121"/>
      <c r="G80" s="121"/>
      <c r="H80" s="121"/>
      <c r="I80" s="113"/>
      <c r="J80" s="116"/>
      <c r="K80" s="121"/>
      <c r="L80" s="123"/>
      <c r="M80" s="123"/>
      <c r="N80" s="123"/>
      <c r="O80" s="123"/>
      <c r="P80" s="123"/>
      <c r="Q80" s="123"/>
      <c r="R80" s="123"/>
      <c r="S80" s="246">
        <f t="shared" si="10"/>
        <v>7000</v>
      </c>
      <c r="T80" s="263">
        <f t="shared" si="11"/>
        <v>0</v>
      </c>
      <c r="U80" s="92"/>
      <c r="V80" s="6"/>
      <c r="W80" s="6"/>
      <c r="X80" s="6"/>
      <c r="Y80" s="6"/>
      <c r="Z80" s="6"/>
      <c r="AA80" s="6"/>
      <c r="AB80" s="6"/>
    </row>
    <row r="81">
      <c r="A81" s="5"/>
      <c r="B81" s="132" t="s">
        <v>89</v>
      </c>
      <c r="C81" s="1101">
        <v>5000.0</v>
      </c>
      <c r="D81" s="1115">
        <v>5000.0</v>
      </c>
      <c r="E81" s="1116"/>
      <c r="F81" s="121"/>
      <c r="G81" s="121"/>
      <c r="H81" s="122"/>
      <c r="I81" s="113"/>
      <c r="J81" s="116"/>
      <c r="K81" s="121"/>
      <c r="L81" s="123"/>
      <c r="M81" s="123"/>
      <c r="N81" s="123"/>
      <c r="O81" s="123"/>
      <c r="P81" s="123"/>
      <c r="Q81" s="123"/>
      <c r="R81" s="123"/>
      <c r="S81" s="246">
        <f t="shared" si="10"/>
        <v>5000</v>
      </c>
      <c r="T81" s="263">
        <f t="shared" si="11"/>
        <v>0</v>
      </c>
      <c r="U81" s="92"/>
      <c r="V81" s="6"/>
      <c r="W81" s="6"/>
      <c r="X81" s="6"/>
      <c r="Y81" s="6"/>
      <c r="Z81" s="6"/>
      <c r="AA81" s="6"/>
      <c r="AB81" s="6"/>
    </row>
    <row r="82">
      <c r="A82" s="5"/>
      <c r="B82" s="132" t="s">
        <v>90</v>
      </c>
      <c r="C82" s="1101">
        <v>5000.0</v>
      </c>
      <c r="D82" s="1115">
        <v>5000.0</v>
      </c>
      <c r="E82" s="1116"/>
      <c r="F82" s="121"/>
      <c r="G82" s="121"/>
      <c r="H82" s="122"/>
      <c r="I82" s="113"/>
      <c r="J82" s="116"/>
      <c r="K82" s="121"/>
      <c r="L82" s="123"/>
      <c r="M82" s="123"/>
      <c r="N82" s="123"/>
      <c r="O82" s="133"/>
      <c r="P82" s="123"/>
      <c r="Q82" s="123"/>
      <c r="R82" s="123"/>
      <c r="S82" s="246">
        <f t="shared" si="10"/>
        <v>5000</v>
      </c>
      <c r="T82" s="263">
        <f t="shared" si="11"/>
        <v>0</v>
      </c>
      <c r="U82" s="92"/>
      <c r="V82" s="6"/>
      <c r="W82" s="6"/>
      <c r="X82" s="6"/>
      <c r="Y82" s="6"/>
      <c r="Z82" s="6"/>
      <c r="AA82" s="6"/>
      <c r="AB82" s="6"/>
    </row>
    <row r="83">
      <c r="A83" s="5"/>
      <c r="B83" s="132" t="s">
        <v>91</v>
      </c>
      <c r="C83" s="1101">
        <v>8000.0</v>
      </c>
      <c r="D83" s="1115">
        <v>8000.0</v>
      </c>
      <c r="E83" s="1116"/>
      <c r="F83" s="121"/>
      <c r="G83" s="121"/>
      <c r="H83" s="122"/>
      <c r="I83" s="113">
        <v>1260.0</v>
      </c>
      <c r="J83" s="116"/>
      <c r="K83" s="121"/>
      <c r="L83" s="123"/>
      <c r="M83" s="123"/>
      <c r="N83" s="123"/>
      <c r="O83" s="123"/>
      <c r="P83" s="123"/>
      <c r="Q83" s="123"/>
      <c r="R83" s="123"/>
      <c r="S83" s="246">
        <f t="shared" si="10"/>
        <v>9260</v>
      </c>
      <c r="T83" s="263">
        <f t="shared" si="11"/>
        <v>-1260</v>
      </c>
      <c r="U83" s="92"/>
      <c r="V83" s="6"/>
      <c r="W83" s="6"/>
      <c r="X83" s="6"/>
      <c r="Y83" s="6"/>
      <c r="Z83" s="6"/>
      <c r="AA83" s="6"/>
      <c r="AB83" s="6"/>
    </row>
    <row r="84">
      <c r="A84" s="5"/>
      <c r="B84" s="132" t="s">
        <v>93</v>
      </c>
      <c r="C84" s="1101">
        <v>8000.0</v>
      </c>
      <c r="D84" s="1115">
        <v>8000.0</v>
      </c>
      <c r="E84" s="1116"/>
      <c r="F84" s="121"/>
      <c r="G84" s="121"/>
      <c r="H84" s="122"/>
      <c r="I84" s="113">
        <v>2520.0</v>
      </c>
      <c r="J84" s="116"/>
      <c r="K84" s="121"/>
      <c r="L84" s="123"/>
      <c r="M84" s="123"/>
      <c r="N84" s="123"/>
      <c r="O84" s="133"/>
      <c r="P84" s="123"/>
      <c r="Q84" s="123"/>
      <c r="R84" s="123"/>
      <c r="S84" s="246">
        <f t="shared" si="10"/>
        <v>10520</v>
      </c>
      <c r="T84" s="263">
        <f t="shared" si="11"/>
        <v>-2520</v>
      </c>
      <c r="U84" s="92"/>
      <c r="V84" s="6"/>
      <c r="W84" s="6"/>
      <c r="X84" s="6"/>
      <c r="Y84" s="6"/>
      <c r="Z84" s="6"/>
      <c r="AA84" s="6"/>
      <c r="AB84" s="6"/>
    </row>
    <row r="85">
      <c r="A85" s="5"/>
      <c r="B85" s="132" t="s">
        <v>95</v>
      </c>
      <c r="C85" s="1111">
        <v>3000.0</v>
      </c>
      <c r="D85" s="1102">
        <v>3000.0</v>
      </c>
      <c r="E85" s="1103"/>
      <c r="F85" s="121"/>
      <c r="G85" s="121"/>
      <c r="H85" s="121"/>
      <c r="I85" s="113"/>
      <c r="J85" s="116"/>
      <c r="K85" s="121"/>
      <c r="L85" s="123"/>
      <c r="M85" s="123"/>
      <c r="N85" s="123"/>
      <c r="O85" s="123"/>
      <c r="P85" s="123"/>
      <c r="Q85" s="123"/>
      <c r="R85" s="123"/>
      <c r="S85" s="246">
        <f t="shared" si="10"/>
        <v>3000</v>
      </c>
      <c r="T85" s="263">
        <f t="shared" si="11"/>
        <v>0</v>
      </c>
      <c r="U85" s="92"/>
      <c r="V85" s="6"/>
      <c r="W85" s="6"/>
      <c r="X85" s="6"/>
      <c r="Y85" s="6"/>
      <c r="Z85" s="6"/>
      <c r="AA85" s="6"/>
      <c r="AB85" s="6"/>
    </row>
    <row r="86">
      <c r="A86" s="5"/>
      <c r="B86" s="132" t="s">
        <v>96</v>
      </c>
      <c r="C86" s="1111">
        <v>3000.0</v>
      </c>
      <c r="D86" s="1102">
        <v>3000.0</v>
      </c>
      <c r="E86" s="1103"/>
      <c r="F86" s="121"/>
      <c r="G86" s="121"/>
      <c r="H86" s="122"/>
      <c r="I86" s="113"/>
      <c r="J86" s="116"/>
      <c r="K86" s="121"/>
      <c r="L86" s="123"/>
      <c r="M86" s="123"/>
      <c r="N86" s="123"/>
      <c r="O86" s="133"/>
      <c r="P86" s="123"/>
      <c r="Q86" s="123"/>
      <c r="R86" s="123"/>
      <c r="S86" s="246">
        <f t="shared" si="10"/>
        <v>3000</v>
      </c>
      <c r="T86" s="263">
        <f t="shared" si="11"/>
        <v>0</v>
      </c>
      <c r="U86" s="92"/>
      <c r="V86" s="6"/>
      <c r="W86" s="6"/>
      <c r="X86" s="6"/>
      <c r="Y86" s="6"/>
      <c r="Z86" s="6"/>
      <c r="AA86" s="6"/>
      <c r="AB86" s="6"/>
    </row>
    <row r="87">
      <c r="A87" s="5"/>
      <c r="B87" s="132" t="s">
        <v>97</v>
      </c>
      <c r="C87" s="1101">
        <v>21000.0</v>
      </c>
      <c r="D87" s="1115">
        <v>21000.0</v>
      </c>
      <c r="E87" s="1116"/>
      <c r="F87" s="121"/>
      <c r="G87" s="121"/>
      <c r="H87" s="121"/>
      <c r="I87" s="113">
        <v>1988.64</v>
      </c>
      <c r="J87" s="116"/>
      <c r="K87" s="121"/>
      <c r="L87" s="123"/>
      <c r="M87" s="123"/>
      <c r="N87" s="133"/>
      <c r="O87" s="133"/>
      <c r="P87" s="123"/>
      <c r="Q87" s="123"/>
      <c r="R87" s="123"/>
      <c r="S87" s="246">
        <f t="shared" si="10"/>
        <v>22988.64</v>
      </c>
      <c r="T87" s="263">
        <f t="shared" si="11"/>
        <v>-1988.64</v>
      </c>
      <c r="U87" s="92"/>
      <c r="V87" s="6"/>
      <c r="W87" s="6"/>
      <c r="X87" s="6"/>
      <c r="Y87" s="6"/>
      <c r="Z87" s="6"/>
      <c r="AA87" s="6"/>
      <c r="AB87" s="6"/>
    </row>
    <row r="88">
      <c r="A88" s="5"/>
      <c r="B88" s="132" t="s">
        <v>98</v>
      </c>
      <c r="C88" s="1111">
        <v>10000.0</v>
      </c>
      <c r="D88" s="1102">
        <v>10000.0</v>
      </c>
      <c r="E88" s="1103"/>
      <c r="F88" s="121"/>
      <c r="G88" s="121"/>
      <c r="H88" s="121"/>
      <c r="I88" s="113">
        <v>5069.88</v>
      </c>
      <c r="J88" s="116"/>
      <c r="K88" s="121"/>
      <c r="L88" s="123"/>
      <c r="M88" s="123"/>
      <c r="N88" s="123"/>
      <c r="O88" s="123"/>
      <c r="P88" s="123"/>
      <c r="Q88" s="123"/>
      <c r="R88" s="123"/>
      <c r="S88" s="246">
        <f t="shared" si="10"/>
        <v>15069.88</v>
      </c>
      <c r="T88" s="263">
        <f t="shared" si="11"/>
        <v>-5069.88</v>
      </c>
      <c r="U88" s="92"/>
      <c r="V88" s="6"/>
      <c r="W88" s="6"/>
      <c r="X88" s="6"/>
      <c r="Y88" s="6"/>
      <c r="Z88" s="6"/>
      <c r="AA88" s="6"/>
      <c r="AB88" s="6"/>
    </row>
    <row r="89">
      <c r="A89" s="5"/>
      <c r="B89" s="132" t="s">
        <v>99</v>
      </c>
      <c r="C89" s="1111">
        <v>10000.0</v>
      </c>
      <c r="D89" s="1102">
        <v>10000.0</v>
      </c>
      <c r="E89" s="1103"/>
      <c r="F89" s="121"/>
      <c r="G89" s="121"/>
      <c r="H89" s="121"/>
      <c r="I89" s="113">
        <v>1584.0</v>
      </c>
      <c r="J89" s="116"/>
      <c r="K89" s="121"/>
      <c r="L89" s="123"/>
      <c r="M89" s="123"/>
      <c r="N89" s="123"/>
      <c r="O89" s="123"/>
      <c r="P89" s="123"/>
      <c r="Q89" s="123"/>
      <c r="R89" s="123"/>
      <c r="S89" s="246">
        <f t="shared" si="10"/>
        <v>11584</v>
      </c>
      <c r="T89" s="263">
        <f t="shared" si="11"/>
        <v>-1584</v>
      </c>
      <c r="U89" s="92"/>
      <c r="V89" s="6"/>
      <c r="W89" s="6"/>
      <c r="X89" s="6"/>
      <c r="Y89" s="6"/>
      <c r="Z89" s="6"/>
      <c r="AA89" s="6"/>
      <c r="AB89" s="6"/>
    </row>
    <row r="90">
      <c r="A90" s="5"/>
      <c r="B90" s="132" t="s">
        <v>100</v>
      </c>
      <c r="C90" s="1101">
        <v>5000.0</v>
      </c>
      <c r="D90" s="1115">
        <v>5000.0</v>
      </c>
      <c r="E90" s="1116"/>
      <c r="F90" s="121"/>
      <c r="G90" s="121"/>
      <c r="H90" s="122"/>
      <c r="I90" s="113">
        <v>745.2</v>
      </c>
      <c r="J90" s="116"/>
      <c r="K90" s="121"/>
      <c r="L90" s="123"/>
      <c r="M90" s="123"/>
      <c r="N90" s="123"/>
      <c r="O90" s="123"/>
      <c r="P90" s="123"/>
      <c r="Q90" s="123"/>
      <c r="R90" s="123"/>
      <c r="S90" s="246">
        <f t="shared" si="10"/>
        <v>5745.2</v>
      </c>
      <c r="T90" s="263">
        <f t="shared" si="11"/>
        <v>-745.2</v>
      </c>
      <c r="U90" s="92"/>
      <c r="V90" s="6"/>
      <c r="W90" s="6"/>
      <c r="X90" s="6"/>
      <c r="Y90" s="6"/>
      <c r="Z90" s="6"/>
      <c r="AA90" s="6"/>
      <c r="AB90" s="6"/>
    </row>
    <row r="91">
      <c r="A91" s="5"/>
      <c r="B91" s="132" t="s">
        <v>101</v>
      </c>
      <c r="C91" s="1111">
        <v>5000.0</v>
      </c>
      <c r="D91" s="1102">
        <v>5000.0</v>
      </c>
      <c r="E91" s="1103"/>
      <c r="F91" s="121"/>
      <c r="G91" s="121"/>
      <c r="H91" s="122"/>
      <c r="I91" s="113"/>
      <c r="J91" s="116"/>
      <c r="K91" s="121"/>
      <c r="L91" s="123"/>
      <c r="M91" s="123"/>
      <c r="N91" s="123"/>
      <c r="O91" s="123"/>
      <c r="P91" s="123"/>
      <c r="Q91" s="123"/>
      <c r="R91" s="123"/>
      <c r="S91" s="246">
        <f t="shared" si="10"/>
        <v>5000</v>
      </c>
      <c r="T91" s="263">
        <f t="shared" si="11"/>
        <v>0</v>
      </c>
      <c r="U91" s="92"/>
      <c r="V91" s="6"/>
      <c r="W91" s="6"/>
      <c r="X91" s="6"/>
      <c r="Y91" s="6"/>
      <c r="Z91" s="6"/>
      <c r="AA91" s="6"/>
      <c r="AB91" s="6"/>
    </row>
    <row r="92">
      <c r="A92" s="5"/>
      <c r="B92" s="132" t="s">
        <v>102</v>
      </c>
      <c r="C92" s="1101">
        <v>25000.0</v>
      </c>
      <c r="D92" s="1115">
        <v>25000.0</v>
      </c>
      <c r="E92" s="1116"/>
      <c r="F92" s="121"/>
      <c r="G92" s="121"/>
      <c r="H92" s="121"/>
      <c r="I92" s="113"/>
      <c r="J92" s="116"/>
      <c r="K92" s="121"/>
      <c r="L92" s="123"/>
      <c r="M92" s="123"/>
      <c r="N92" s="123"/>
      <c r="O92" s="123"/>
      <c r="P92" s="123"/>
      <c r="Q92" s="123"/>
      <c r="R92" s="123"/>
      <c r="S92" s="246">
        <f t="shared" si="10"/>
        <v>25000</v>
      </c>
      <c r="T92" s="263">
        <f t="shared" si="11"/>
        <v>0</v>
      </c>
      <c r="U92" s="92"/>
      <c r="V92" s="6"/>
      <c r="W92" s="6"/>
      <c r="X92" s="6"/>
      <c r="Y92" s="6"/>
      <c r="Z92" s="6"/>
      <c r="AA92" s="6"/>
      <c r="AB92" s="6"/>
    </row>
    <row r="93">
      <c r="A93" s="5"/>
      <c r="B93" s="132" t="s">
        <v>103</v>
      </c>
      <c r="C93" s="1111">
        <v>7000.0</v>
      </c>
      <c r="D93" s="1102">
        <v>7000.0</v>
      </c>
      <c r="E93" s="1103"/>
      <c r="F93" s="121"/>
      <c r="G93" s="121"/>
      <c r="H93" s="121"/>
      <c r="I93" s="113">
        <v>720.0</v>
      </c>
      <c r="J93" s="116"/>
      <c r="K93" s="121"/>
      <c r="L93" s="123"/>
      <c r="M93" s="123"/>
      <c r="N93" s="123"/>
      <c r="O93" s="123"/>
      <c r="P93" s="123"/>
      <c r="Q93" s="123"/>
      <c r="R93" s="123"/>
      <c r="S93" s="246">
        <f t="shared" si="10"/>
        <v>7720</v>
      </c>
      <c r="T93" s="263">
        <f t="shared" si="11"/>
        <v>-720</v>
      </c>
      <c r="U93" s="92"/>
      <c r="V93" s="6"/>
      <c r="W93" s="6"/>
      <c r="X93" s="6"/>
      <c r="Y93" s="6"/>
      <c r="Z93" s="6"/>
      <c r="AA93" s="6"/>
      <c r="AB93" s="6"/>
    </row>
    <row r="94">
      <c r="A94" s="4"/>
      <c r="B94" s="132" t="s">
        <v>104</v>
      </c>
      <c r="C94" s="1111">
        <v>5000.0</v>
      </c>
      <c r="D94" s="1102">
        <v>5000.0</v>
      </c>
      <c r="E94" s="1103"/>
      <c r="F94" s="121"/>
      <c r="G94" s="121"/>
      <c r="H94" s="121"/>
      <c r="I94" s="113"/>
      <c r="J94" s="116"/>
      <c r="K94" s="121"/>
      <c r="L94" s="123"/>
      <c r="M94" s="123"/>
      <c r="N94" s="123"/>
      <c r="O94" s="123"/>
      <c r="P94" s="123"/>
      <c r="Q94" s="123"/>
      <c r="R94" s="123"/>
      <c r="S94" s="246">
        <f t="shared" si="10"/>
        <v>5000</v>
      </c>
      <c r="T94" s="263">
        <f t="shared" si="11"/>
        <v>0</v>
      </c>
      <c r="U94" s="92"/>
      <c r="V94" s="6"/>
      <c r="W94" s="6"/>
      <c r="X94" s="6"/>
      <c r="Y94" s="6"/>
      <c r="Z94" s="6"/>
      <c r="AA94" s="6"/>
      <c r="AB94" s="6"/>
    </row>
    <row r="95">
      <c r="A95" s="4"/>
      <c r="B95" s="1100" t="s">
        <v>490</v>
      </c>
      <c r="C95" s="1101">
        <v>4000.0</v>
      </c>
      <c r="D95" s="1115">
        <v>4000.0</v>
      </c>
      <c r="E95" s="1116"/>
      <c r="F95" s="121"/>
      <c r="G95" s="121"/>
      <c r="H95" s="122"/>
      <c r="I95" s="113"/>
      <c r="J95" s="116"/>
      <c r="K95" s="121"/>
      <c r="L95" s="123"/>
      <c r="M95" s="123"/>
      <c r="N95" s="123"/>
      <c r="O95" s="133"/>
      <c r="P95" s="123"/>
      <c r="Q95" s="123"/>
      <c r="R95" s="123"/>
      <c r="S95" s="246"/>
      <c r="T95" s="263"/>
      <c r="U95" s="92"/>
      <c r="V95" s="6"/>
      <c r="W95" s="6"/>
      <c r="X95" s="6"/>
      <c r="Y95" s="6"/>
      <c r="Z95" s="6"/>
      <c r="AA95" s="6"/>
      <c r="AB95" s="6"/>
    </row>
    <row r="96">
      <c r="A96" s="4"/>
      <c r="B96" s="1117" t="s">
        <v>491</v>
      </c>
      <c r="C96" s="1118">
        <v>20000.0</v>
      </c>
      <c r="D96" s="1119">
        <v>20000.0</v>
      </c>
      <c r="E96" s="1120"/>
      <c r="F96" s="121"/>
      <c r="G96" s="121"/>
      <c r="H96" s="122"/>
      <c r="I96" s="113"/>
      <c r="J96" s="116"/>
      <c r="K96" s="121"/>
      <c r="L96" s="123"/>
      <c r="M96" s="123"/>
      <c r="N96" s="123"/>
      <c r="O96" s="133"/>
      <c r="P96" s="123"/>
      <c r="Q96" s="123"/>
      <c r="R96" s="123"/>
      <c r="S96" s="246">
        <f t="shared" ref="S96:S97" si="14">SUM(D96:R96)</f>
        <v>20000</v>
      </c>
      <c r="T96" s="263">
        <f t="shared" ref="T96:T97" si="15">C96-S96</f>
        <v>0</v>
      </c>
      <c r="U96" s="92"/>
      <c r="V96" s="6"/>
      <c r="W96" s="6"/>
      <c r="X96" s="6"/>
      <c r="Y96" s="6"/>
      <c r="Z96" s="6"/>
      <c r="AA96" s="6"/>
      <c r="AB96" s="6"/>
    </row>
    <row r="97">
      <c r="A97" s="4"/>
      <c r="B97" s="275" t="s">
        <v>69</v>
      </c>
      <c r="C97" s="276">
        <f t="shared" ref="C97:D97" si="12">SUM(C63:C96)</f>
        <v>514000</v>
      </c>
      <c r="D97" s="1121">
        <f t="shared" si="12"/>
        <v>624000</v>
      </c>
      <c r="E97" s="276"/>
      <c r="F97" s="276">
        <f t="shared" ref="F97:I97" si="13">SUM(F63:F96)</f>
        <v>0</v>
      </c>
      <c r="G97" s="276">
        <f t="shared" si="13"/>
        <v>0</v>
      </c>
      <c r="H97" s="276">
        <f t="shared" si="13"/>
        <v>0</v>
      </c>
      <c r="I97" s="276">
        <f t="shared" si="13"/>
        <v>25407.72</v>
      </c>
      <c r="J97" s="276"/>
      <c r="K97" s="276"/>
      <c r="L97" s="276"/>
      <c r="M97" s="276"/>
      <c r="N97" s="276"/>
      <c r="O97" s="276"/>
      <c r="P97" s="276"/>
      <c r="Q97" s="276"/>
      <c r="R97" s="276"/>
      <c r="S97" s="276">
        <f t="shared" si="14"/>
        <v>649407.72</v>
      </c>
      <c r="T97" s="278">
        <f t="shared" si="15"/>
        <v>-135407.72</v>
      </c>
      <c r="U97" s="92"/>
      <c r="V97" s="6"/>
      <c r="W97" s="6"/>
      <c r="X97" s="6"/>
      <c r="Y97" s="6"/>
      <c r="Z97" s="6"/>
      <c r="AA97" s="6"/>
      <c r="AB97" s="6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6"/>
      <c r="V98" s="6"/>
      <c r="W98" s="6"/>
      <c r="X98" s="6"/>
      <c r="Y98" s="6"/>
      <c r="Z98" s="6"/>
      <c r="AA98" s="6"/>
      <c r="AB98" s="6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6"/>
      <c r="V99" s="6"/>
      <c r="W99" s="6"/>
      <c r="X99" s="6"/>
      <c r="Y99" s="6"/>
      <c r="Z99" s="6"/>
      <c r="AA99" s="6"/>
      <c r="AB99" s="6"/>
    </row>
    <row r="100">
      <c r="A100" s="279">
        <v>5.0</v>
      </c>
      <c r="B100" s="280" t="s">
        <v>107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6"/>
      <c r="V100" s="6"/>
      <c r="W100" s="6"/>
      <c r="X100" s="6"/>
      <c r="Y100" s="6"/>
      <c r="Z100" s="6"/>
      <c r="AA100" s="6"/>
      <c r="AB100" s="6"/>
    </row>
    <row r="101">
      <c r="A101" s="4"/>
      <c r="B101" s="148" t="s">
        <v>17</v>
      </c>
      <c r="C101" s="148" t="s">
        <v>18</v>
      </c>
      <c r="D101" s="101"/>
      <c r="E101" s="101"/>
      <c r="F101" s="88" t="s">
        <v>569</v>
      </c>
      <c r="G101" s="101"/>
      <c r="H101" s="101"/>
      <c r="I101" s="90"/>
      <c r="J101" s="148"/>
      <c r="K101" s="148"/>
      <c r="L101" s="225"/>
      <c r="M101" s="225"/>
      <c r="N101" s="225"/>
      <c r="O101" s="225"/>
      <c r="P101" s="225"/>
      <c r="Q101" s="225"/>
      <c r="R101" s="225"/>
      <c r="S101" s="148" t="s">
        <v>57</v>
      </c>
      <c r="T101" s="148" t="s">
        <v>2</v>
      </c>
      <c r="U101" s="6"/>
      <c r="V101" s="6"/>
      <c r="W101" s="6"/>
      <c r="X101" s="6"/>
      <c r="Y101" s="6"/>
      <c r="Z101" s="6"/>
      <c r="AA101" s="6"/>
      <c r="AB101" s="6"/>
    </row>
    <row r="102">
      <c r="A102" s="4"/>
      <c r="B102" s="225"/>
      <c r="C102" s="225"/>
      <c r="D102" s="1006"/>
      <c r="E102" s="1006"/>
      <c r="F102" s="1055"/>
      <c r="G102" s="560"/>
      <c r="H102" s="1006"/>
      <c r="I102" s="1006"/>
      <c r="J102" s="1006"/>
      <c r="K102" s="1006"/>
      <c r="L102" s="89"/>
      <c r="M102" s="89"/>
      <c r="N102" s="89"/>
      <c r="O102" s="225"/>
      <c r="P102" s="225"/>
      <c r="Q102" s="225"/>
      <c r="R102" s="225"/>
      <c r="S102" s="225"/>
      <c r="T102" s="225"/>
      <c r="U102" s="6"/>
      <c r="V102" s="6"/>
      <c r="W102" s="6"/>
      <c r="X102" s="6"/>
      <c r="Y102" s="6"/>
      <c r="Z102" s="6"/>
      <c r="AA102" s="6"/>
      <c r="AB102" s="6"/>
    </row>
    <row r="103">
      <c r="A103" s="4"/>
      <c r="B103" s="1122" t="s">
        <v>36</v>
      </c>
      <c r="C103" s="89"/>
      <c r="D103" s="89"/>
      <c r="E103" s="89"/>
      <c r="F103" s="1012" t="s">
        <v>195</v>
      </c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6"/>
      <c r="V103" s="6"/>
      <c r="W103" s="6"/>
      <c r="X103" s="6"/>
      <c r="Y103" s="6"/>
      <c r="Z103" s="6"/>
      <c r="AA103" s="6"/>
      <c r="AB103" s="6"/>
    </row>
    <row r="104">
      <c r="A104" s="4"/>
      <c r="B104" s="1122" t="s">
        <v>40</v>
      </c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6"/>
      <c r="V104" s="6"/>
      <c r="W104" s="6"/>
      <c r="X104" s="6"/>
      <c r="Y104" s="6"/>
      <c r="Z104" s="6"/>
      <c r="AA104" s="6"/>
      <c r="AB104" s="6"/>
    </row>
    <row r="105">
      <c r="A105" s="4"/>
      <c r="B105" s="1123" t="s">
        <v>117</v>
      </c>
      <c r="C105" s="1124">
        <v>30000.0</v>
      </c>
      <c r="D105" s="1125"/>
      <c r="E105" s="1125"/>
      <c r="F105" s="1124"/>
      <c r="G105" s="1126"/>
      <c r="H105" s="1127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739">
        <f t="shared" ref="S105:S111" si="16">SUM(D105:R105)</f>
        <v>0</v>
      </c>
      <c r="T105" s="739">
        <f t="shared" ref="T105:T111" si="17">C105-S105</f>
        <v>30000</v>
      </c>
      <c r="U105" s="6"/>
      <c r="V105" s="6"/>
      <c r="W105" s="6"/>
      <c r="X105" s="6"/>
      <c r="Y105" s="6"/>
      <c r="Z105" s="6"/>
      <c r="AA105" s="6"/>
      <c r="AB105" s="6"/>
    </row>
    <row r="106">
      <c r="A106" s="4"/>
      <c r="B106" s="1123" t="s">
        <v>122</v>
      </c>
      <c r="C106" s="372">
        <v>7000.0</v>
      </c>
      <c r="D106" s="739"/>
      <c r="E106" s="739"/>
      <c r="F106" s="372">
        <v>7000.0</v>
      </c>
      <c r="G106" s="218"/>
      <c r="H106" s="561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739">
        <f t="shared" si="16"/>
        <v>7000</v>
      </c>
      <c r="T106" s="739">
        <f t="shared" si="17"/>
        <v>0</v>
      </c>
      <c r="U106" s="6"/>
      <c r="V106" s="6"/>
      <c r="W106" s="6"/>
      <c r="X106" s="6"/>
      <c r="Y106" s="6"/>
      <c r="Z106" s="6"/>
      <c r="AA106" s="6"/>
      <c r="AB106" s="6"/>
    </row>
    <row r="107">
      <c r="A107" s="4"/>
      <c r="B107" s="1123" t="s">
        <v>123</v>
      </c>
      <c r="C107" s="1124">
        <v>4000.0</v>
      </c>
      <c r="D107" s="739"/>
      <c r="E107" s="739"/>
      <c r="F107" s="1124">
        <v>4000.0</v>
      </c>
      <c r="G107" s="218"/>
      <c r="H107" s="561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739">
        <f t="shared" si="16"/>
        <v>4000</v>
      </c>
      <c r="T107" s="739">
        <f t="shared" si="17"/>
        <v>0</v>
      </c>
      <c r="U107" s="6"/>
      <c r="V107" s="6"/>
      <c r="W107" s="6"/>
      <c r="X107" s="6"/>
      <c r="Y107" s="6"/>
      <c r="Z107" s="6"/>
      <c r="AA107" s="6"/>
      <c r="AB107" s="6"/>
    </row>
    <row r="108">
      <c r="A108" s="4"/>
      <c r="B108" s="1123" t="s">
        <v>124</v>
      </c>
      <c r="C108" s="1124">
        <v>7500.0</v>
      </c>
      <c r="D108" s="739"/>
      <c r="E108" s="739"/>
      <c r="F108" s="1124">
        <v>7500.0</v>
      </c>
      <c r="G108" s="218"/>
      <c r="H108" s="561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739">
        <f t="shared" si="16"/>
        <v>7500</v>
      </c>
      <c r="T108" s="739">
        <f t="shared" si="17"/>
        <v>0</v>
      </c>
      <c r="U108" s="6"/>
      <c r="V108" s="6"/>
      <c r="W108" s="6"/>
      <c r="X108" s="6"/>
      <c r="Y108" s="6"/>
      <c r="Z108" s="6"/>
      <c r="AA108" s="6"/>
      <c r="AB108" s="6"/>
    </row>
    <row r="109">
      <c r="A109" s="4"/>
      <c r="B109" s="1123" t="s">
        <v>125</v>
      </c>
      <c r="C109" s="372">
        <v>10000.0</v>
      </c>
      <c r="D109" s="739"/>
      <c r="E109" s="739"/>
      <c r="F109" s="372">
        <v>10000.0</v>
      </c>
      <c r="G109" s="218"/>
      <c r="H109" s="561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739">
        <f t="shared" si="16"/>
        <v>10000</v>
      </c>
      <c r="T109" s="739">
        <f t="shared" si="17"/>
        <v>0</v>
      </c>
      <c r="U109" s="6"/>
      <c r="V109" s="6"/>
      <c r="W109" s="6"/>
      <c r="X109" s="6"/>
      <c r="Y109" s="6"/>
      <c r="Z109" s="6"/>
      <c r="AA109" s="6"/>
      <c r="AB109" s="6"/>
    </row>
    <row r="110">
      <c r="A110" s="4"/>
      <c r="B110" s="1123" t="s">
        <v>127</v>
      </c>
      <c r="C110" s="1124">
        <v>3000.0</v>
      </c>
      <c r="D110" s="739"/>
      <c r="E110" s="739"/>
      <c r="F110" s="1124">
        <v>3000.0</v>
      </c>
      <c r="G110" s="218"/>
      <c r="H110" s="561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739">
        <f t="shared" si="16"/>
        <v>3000</v>
      </c>
      <c r="T110" s="739">
        <f t="shared" si="17"/>
        <v>0</v>
      </c>
      <c r="U110" s="6"/>
      <c r="V110" s="6"/>
      <c r="W110" s="6"/>
      <c r="X110" s="6"/>
      <c r="Y110" s="6"/>
      <c r="Z110" s="6"/>
      <c r="AA110" s="6"/>
      <c r="AB110" s="6"/>
    </row>
    <row r="111">
      <c r="A111" s="4"/>
      <c r="B111" s="148" t="s">
        <v>69</v>
      </c>
      <c r="C111" s="149">
        <f t="shared" ref="C111:D111" si="18">SUM(C105:C110)</f>
        <v>61500</v>
      </c>
      <c r="D111" s="152">
        <f t="shared" si="18"/>
        <v>0</v>
      </c>
      <c r="E111" s="152"/>
      <c r="F111" s="215">
        <f t="shared" ref="F111:H111" si="19">SUM(F105:F110)</f>
        <v>31500</v>
      </c>
      <c r="G111" s="215">
        <f t="shared" si="19"/>
        <v>0</v>
      </c>
      <c r="H111" s="149">
        <f t="shared" si="19"/>
        <v>0</v>
      </c>
      <c r="I111" s="314"/>
      <c r="J111" s="149"/>
      <c r="K111" s="149"/>
      <c r="L111" s="314"/>
      <c r="M111" s="314"/>
      <c r="N111" s="314"/>
      <c r="O111" s="314"/>
      <c r="P111" s="314"/>
      <c r="Q111" s="314"/>
      <c r="R111" s="314"/>
      <c r="S111" s="149">
        <f t="shared" si="16"/>
        <v>31500</v>
      </c>
      <c r="T111" s="739">
        <f t="shared" si="17"/>
        <v>30000</v>
      </c>
      <c r="U111" s="6"/>
      <c r="V111" s="6"/>
      <c r="W111" s="6"/>
      <c r="X111" s="6"/>
      <c r="Y111" s="6"/>
      <c r="Z111" s="6"/>
      <c r="AA111" s="6"/>
      <c r="AB111" s="6"/>
    </row>
    <row r="112">
      <c r="A112" s="4"/>
      <c r="B112" s="4"/>
      <c r="C112" s="4"/>
      <c r="D112" s="4"/>
      <c r="E112" s="4"/>
      <c r="F112" s="317"/>
      <c r="G112" s="31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6"/>
      <c r="V112" s="6"/>
      <c r="W112" s="6"/>
      <c r="X112" s="6"/>
      <c r="Y112" s="6"/>
      <c r="Z112" s="6"/>
      <c r="AA112" s="6"/>
      <c r="AB112" s="6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6"/>
      <c r="V113" s="6"/>
      <c r="W113" s="6"/>
      <c r="X113" s="6"/>
      <c r="Y113" s="6"/>
      <c r="Z113" s="6"/>
      <c r="AA113" s="6"/>
      <c r="AB113" s="6"/>
    </row>
    <row r="114">
      <c r="A114" s="828">
        <v>6.0</v>
      </c>
      <c r="B114" s="320" t="s">
        <v>129</v>
      </c>
      <c r="C114" s="223"/>
      <c r="D114" s="223"/>
      <c r="E114" s="223"/>
      <c r="F114" s="223"/>
      <c r="G114" s="223"/>
      <c r="H114" s="223"/>
      <c r="I114" s="223"/>
      <c r="J114" s="223"/>
      <c r="K114" s="223"/>
      <c r="L114" s="224"/>
      <c r="M114" s="321"/>
      <c r="N114" s="5"/>
      <c r="O114" s="5"/>
      <c r="P114" s="4"/>
      <c r="Q114" s="4"/>
      <c r="R114" s="4"/>
      <c r="S114" s="4"/>
      <c r="T114" s="4"/>
      <c r="U114" s="6"/>
      <c r="V114" s="6"/>
      <c r="W114" s="6"/>
      <c r="X114" s="6"/>
      <c r="Y114" s="6"/>
      <c r="Z114" s="6"/>
      <c r="AA114" s="6"/>
      <c r="AB114" s="6"/>
    </row>
    <row r="115">
      <c r="A115" s="4"/>
      <c r="B115" s="233" t="s">
        <v>130</v>
      </c>
      <c r="C115" s="1128" t="s">
        <v>131</v>
      </c>
      <c r="D115" s="745" t="s">
        <v>570</v>
      </c>
      <c r="E115" s="745"/>
      <c r="F115" s="1094" t="s">
        <v>132</v>
      </c>
      <c r="G115" s="102"/>
      <c r="H115" s="553" t="s">
        <v>133</v>
      </c>
      <c r="I115" s="745" t="s">
        <v>134</v>
      </c>
      <c r="J115" s="745" t="s">
        <v>571</v>
      </c>
      <c r="K115" s="745" t="s">
        <v>572</v>
      </c>
      <c r="L115" s="1094" t="s">
        <v>135</v>
      </c>
      <c r="M115" s="1129" t="s">
        <v>136</v>
      </c>
      <c r="N115" s="4"/>
      <c r="O115" s="4"/>
      <c r="P115" s="4"/>
      <c r="Q115" s="4"/>
      <c r="R115" s="4"/>
      <c r="S115" s="4"/>
      <c r="T115" s="4"/>
      <c r="U115" s="6"/>
      <c r="V115" s="6"/>
      <c r="W115" s="6"/>
      <c r="X115" s="6"/>
      <c r="Y115" s="6"/>
      <c r="Z115" s="6"/>
      <c r="AA115" s="6"/>
      <c r="AB115" s="6"/>
    </row>
    <row r="116">
      <c r="A116" s="4"/>
      <c r="B116" s="1130"/>
      <c r="C116" s="1131"/>
      <c r="D116" s="1132"/>
      <c r="E116" s="1132"/>
      <c r="F116" s="1131"/>
      <c r="G116" s="89"/>
      <c r="H116" s="560"/>
      <c r="I116" s="558"/>
      <c r="J116" s="558"/>
      <c r="K116" s="558"/>
      <c r="L116" s="560"/>
      <c r="M116" s="562"/>
      <c r="N116" s="334"/>
      <c r="O116" s="334"/>
      <c r="P116" s="335"/>
      <c r="Q116" s="335"/>
      <c r="R116" s="335"/>
      <c r="S116" s="4"/>
      <c r="T116" s="4"/>
      <c r="U116" s="6"/>
      <c r="V116" s="6"/>
      <c r="W116" s="6"/>
      <c r="X116" s="6"/>
      <c r="Y116" s="6"/>
      <c r="Z116" s="6"/>
      <c r="AA116" s="6"/>
      <c r="AB116" s="6"/>
    </row>
    <row r="117">
      <c r="A117" s="5"/>
      <c r="B117" s="1133" t="s">
        <v>573</v>
      </c>
      <c r="C117" s="1134" t="s">
        <v>30</v>
      </c>
      <c r="D117" s="1135"/>
      <c r="E117" s="1135"/>
      <c r="F117" s="1136"/>
      <c r="G117" s="1137"/>
      <c r="H117" s="1134" t="s">
        <v>574</v>
      </c>
      <c r="I117" s="558"/>
      <c r="J117" s="558"/>
      <c r="K117" s="558"/>
      <c r="L117" s="1012" t="s">
        <v>195</v>
      </c>
      <c r="M117" s="562">
        <v>105000.0</v>
      </c>
      <c r="N117" s="334"/>
      <c r="O117" s="334"/>
      <c r="P117" s="335"/>
      <c r="Q117" s="335"/>
      <c r="R117" s="335"/>
      <c r="S117" s="4"/>
      <c r="T117" s="4"/>
      <c r="U117" s="6"/>
      <c r="V117" s="6"/>
      <c r="W117" s="6"/>
      <c r="X117" s="6"/>
      <c r="Y117" s="6"/>
      <c r="Z117" s="6"/>
      <c r="AA117" s="6"/>
      <c r="AB117" s="6"/>
    </row>
    <row r="118">
      <c r="A118" s="5"/>
      <c r="B118" s="1133" t="s">
        <v>575</v>
      </c>
      <c r="C118" s="1134" t="s">
        <v>30</v>
      </c>
      <c r="D118" s="1135"/>
      <c r="E118" s="1135"/>
      <c r="F118" s="1136"/>
      <c r="G118" s="1137"/>
      <c r="H118" s="1134" t="s">
        <v>574</v>
      </c>
      <c r="I118" s="558"/>
      <c r="J118" s="558"/>
      <c r="K118" s="558"/>
      <c r="L118" s="1012" t="s">
        <v>195</v>
      </c>
      <c r="M118" s="562">
        <v>100000.0</v>
      </c>
      <c r="N118" s="334"/>
      <c r="O118" s="334"/>
      <c r="P118" s="335"/>
      <c r="Q118" s="335"/>
      <c r="R118" s="335"/>
      <c r="S118" s="4"/>
      <c r="T118" s="4"/>
      <c r="U118" s="6"/>
      <c r="V118" s="6"/>
      <c r="W118" s="6"/>
      <c r="X118" s="6"/>
      <c r="Y118" s="6"/>
      <c r="Z118" s="6"/>
      <c r="AA118" s="6"/>
      <c r="AB118" s="6"/>
    </row>
    <row r="119">
      <c r="A119" s="5"/>
      <c r="B119" s="1134" t="s">
        <v>576</v>
      </c>
      <c r="C119" s="1134" t="s">
        <v>34</v>
      </c>
      <c r="D119" s="1138"/>
      <c r="E119" s="1138"/>
      <c r="F119" s="1136"/>
      <c r="G119" s="1137"/>
      <c r="H119" s="1134" t="s">
        <v>574</v>
      </c>
      <c r="I119" s="558"/>
      <c r="J119" s="558"/>
      <c r="K119" s="558"/>
      <c r="L119" s="562" t="s">
        <v>577</v>
      </c>
      <c r="M119" s="1139">
        <v>61238.8</v>
      </c>
      <c r="N119" s="334"/>
      <c r="O119" s="334"/>
      <c r="P119" s="335"/>
      <c r="Q119" s="335"/>
      <c r="R119" s="335"/>
      <c r="S119" s="4"/>
      <c r="T119" s="4"/>
      <c r="U119" s="6"/>
      <c r="V119" s="6"/>
      <c r="W119" s="6"/>
      <c r="X119" s="6"/>
      <c r="Y119" s="6"/>
      <c r="Z119" s="6"/>
      <c r="AA119" s="6"/>
      <c r="AB119" s="6"/>
    </row>
    <row r="120">
      <c r="A120" s="5"/>
      <c r="B120" s="1140"/>
      <c r="C120" s="1141"/>
      <c r="D120" s="89"/>
      <c r="E120" s="89"/>
      <c r="F120" s="1141"/>
      <c r="G120" s="89"/>
      <c r="H120" s="1141"/>
      <c r="I120" s="558"/>
      <c r="J120" s="558"/>
      <c r="K120" s="558"/>
      <c r="L120" s="558"/>
      <c r="M120" s="562"/>
      <c r="N120" s="334"/>
      <c r="O120" s="334"/>
      <c r="P120" s="335"/>
      <c r="Q120" s="335"/>
      <c r="R120" s="335"/>
      <c r="S120" s="4"/>
      <c r="T120" s="4"/>
      <c r="U120" s="6"/>
      <c r="V120" s="6"/>
      <c r="W120" s="6"/>
      <c r="X120" s="6"/>
      <c r="Y120" s="6"/>
      <c r="Z120" s="6"/>
      <c r="AA120" s="6"/>
      <c r="AB120" s="6"/>
    </row>
    <row r="121">
      <c r="A121" s="4"/>
      <c r="B121" s="1140"/>
      <c r="C121" s="1141"/>
      <c r="D121" s="89"/>
      <c r="E121" s="89"/>
      <c r="F121" s="1141"/>
      <c r="G121" s="89"/>
      <c r="H121" s="1141"/>
      <c r="I121" s="558"/>
      <c r="J121" s="558"/>
      <c r="K121" s="558"/>
      <c r="L121" s="558"/>
      <c r="M121" s="562"/>
      <c r="N121" s="334"/>
      <c r="O121" s="334"/>
      <c r="P121" s="335"/>
      <c r="Q121" s="335"/>
      <c r="R121" s="335"/>
      <c r="S121" s="4"/>
      <c r="T121" s="4"/>
      <c r="U121" s="6"/>
      <c r="V121" s="6"/>
      <c r="W121" s="6"/>
      <c r="X121" s="6"/>
      <c r="Y121" s="6"/>
      <c r="Z121" s="6"/>
      <c r="AA121" s="6"/>
      <c r="AB121" s="6"/>
    </row>
    <row r="122">
      <c r="A122" s="4"/>
      <c r="B122" s="1140"/>
      <c r="C122" s="1141"/>
      <c r="D122" s="89"/>
      <c r="E122" s="89"/>
      <c r="F122" s="89"/>
      <c r="G122" s="89"/>
      <c r="H122" s="89"/>
      <c r="I122" s="558"/>
      <c r="J122" s="558"/>
      <c r="K122" s="558"/>
      <c r="L122" s="558"/>
      <c r="M122" s="562"/>
      <c r="N122" s="334"/>
      <c r="O122" s="334"/>
      <c r="P122" s="335"/>
      <c r="Q122" s="335"/>
      <c r="R122" s="335"/>
      <c r="S122" s="4"/>
      <c r="T122" s="4"/>
      <c r="U122" s="6"/>
      <c r="V122" s="6"/>
      <c r="W122" s="6"/>
      <c r="X122" s="6"/>
      <c r="Y122" s="6"/>
      <c r="Z122" s="6"/>
      <c r="AA122" s="6"/>
      <c r="AB122" s="6"/>
    </row>
    <row r="123">
      <c r="A123" s="4"/>
      <c r="B123" s="89"/>
      <c r="C123" s="89"/>
      <c r="D123" s="89"/>
      <c r="E123" s="89"/>
      <c r="F123" s="89"/>
      <c r="G123" s="89"/>
      <c r="H123" s="89"/>
      <c r="I123" s="558"/>
      <c r="J123" s="558"/>
      <c r="K123" s="558"/>
      <c r="L123" s="558"/>
      <c r="M123" s="558"/>
      <c r="N123" s="334"/>
      <c r="O123" s="334"/>
      <c r="P123" s="335"/>
      <c r="Q123" s="335"/>
      <c r="R123" s="335"/>
      <c r="S123" s="4"/>
      <c r="T123" s="4"/>
      <c r="U123" s="6"/>
      <c r="V123" s="6"/>
      <c r="W123" s="6"/>
      <c r="X123" s="6"/>
      <c r="Y123" s="6"/>
      <c r="Z123" s="6"/>
      <c r="AA123" s="6"/>
      <c r="AB123" s="6"/>
    </row>
    <row r="124">
      <c r="A124" s="4"/>
      <c r="B124" s="89"/>
      <c r="C124" s="89"/>
      <c r="D124" s="89"/>
      <c r="E124" s="89"/>
      <c r="F124" s="89"/>
      <c r="G124" s="89"/>
      <c r="H124" s="89"/>
      <c r="I124" s="558"/>
      <c r="J124" s="558"/>
      <c r="K124" s="558"/>
      <c r="L124" s="558"/>
      <c r="M124" s="558"/>
      <c r="N124" s="334"/>
      <c r="O124" s="334"/>
      <c r="P124" s="335"/>
      <c r="Q124" s="335"/>
      <c r="R124" s="335"/>
      <c r="S124" s="4"/>
      <c r="T124" s="4"/>
      <c r="U124" s="6"/>
      <c r="V124" s="6"/>
      <c r="W124" s="6"/>
      <c r="X124" s="6"/>
      <c r="Y124" s="6"/>
      <c r="Z124" s="6"/>
      <c r="AA124" s="6"/>
      <c r="AB124" s="6"/>
    </row>
    <row r="125">
      <c r="A125" s="4"/>
      <c r="B125" s="89"/>
      <c r="C125" s="89"/>
      <c r="D125" s="89"/>
      <c r="E125" s="89"/>
      <c r="F125" s="89"/>
      <c r="G125" s="89"/>
      <c r="H125" s="89"/>
      <c r="I125" s="558"/>
      <c r="J125" s="558"/>
      <c r="K125" s="558"/>
      <c r="L125" s="558"/>
      <c r="M125" s="558"/>
      <c r="N125" s="334"/>
      <c r="O125" s="334"/>
      <c r="P125" s="335"/>
      <c r="Q125" s="335"/>
      <c r="R125" s="335"/>
      <c r="S125" s="4"/>
      <c r="T125" s="4"/>
      <c r="U125" s="6"/>
      <c r="V125" s="6"/>
      <c r="W125" s="6"/>
      <c r="X125" s="6"/>
      <c r="Y125" s="6"/>
      <c r="Z125" s="6"/>
      <c r="AA125" s="6"/>
      <c r="AB125" s="6"/>
    </row>
    <row r="126">
      <c r="A126" s="4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559"/>
      <c r="N126" s="361"/>
      <c r="O126" s="361"/>
      <c r="P126" s="4"/>
      <c r="Q126" s="4"/>
      <c r="R126" s="4"/>
      <c r="S126" s="4"/>
      <c r="T126" s="4"/>
      <c r="U126" s="6"/>
      <c r="V126" s="6"/>
      <c r="W126" s="6"/>
      <c r="X126" s="6"/>
      <c r="Y126" s="6"/>
      <c r="Z126" s="6"/>
      <c r="AA126" s="6"/>
      <c r="AB126" s="6"/>
    </row>
    <row r="127">
      <c r="A127" s="4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5"/>
      <c r="O127" s="5"/>
      <c r="P127" s="4"/>
      <c r="Q127" s="4"/>
      <c r="R127" s="4"/>
      <c r="S127" s="4"/>
      <c r="T127" s="4"/>
      <c r="U127" s="6"/>
      <c r="V127" s="6"/>
      <c r="W127" s="6"/>
      <c r="X127" s="6"/>
      <c r="Y127" s="6"/>
      <c r="Z127" s="6"/>
      <c r="AA127" s="6"/>
      <c r="AB127" s="6"/>
    </row>
    <row r="128">
      <c r="A128" s="4"/>
      <c r="B128" s="369" t="s">
        <v>69</v>
      </c>
      <c r="C128" s="370"/>
      <c r="D128" s="370"/>
      <c r="E128" s="370"/>
      <c r="F128" s="370"/>
      <c r="G128" s="371"/>
      <c r="H128" s="371"/>
      <c r="I128" s="315"/>
      <c r="J128" s="315"/>
      <c r="K128" s="315"/>
      <c r="L128" s="315"/>
      <c r="M128" s="1142">
        <f>SUM(M116:M127)</f>
        <v>266238.8</v>
      </c>
      <c r="N128" s="335"/>
      <c r="O128" s="335"/>
      <c r="P128" s="335"/>
      <c r="Q128" s="335"/>
      <c r="R128" s="335"/>
      <c r="S128" s="4"/>
      <c r="T128" s="4"/>
      <c r="U128" s="6"/>
      <c r="V128" s="6"/>
      <c r="W128" s="6"/>
      <c r="X128" s="6"/>
      <c r="Y128" s="6"/>
      <c r="Z128" s="6"/>
      <c r="AA128" s="6"/>
      <c r="AB128" s="6"/>
    </row>
    <row r="129">
      <c r="A129" s="4"/>
      <c r="B129" s="4"/>
      <c r="C129" s="4"/>
      <c r="D129" s="4"/>
      <c r="E129" s="4"/>
      <c r="F129" s="4"/>
      <c r="G129" s="4"/>
      <c r="H129" s="4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4"/>
      <c r="T129" s="4"/>
      <c r="U129" s="6"/>
      <c r="V129" s="6"/>
      <c r="W129" s="6"/>
      <c r="X129" s="6"/>
      <c r="Y129" s="6"/>
      <c r="Z129" s="6"/>
      <c r="AA129" s="6"/>
      <c r="AB129" s="6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6"/>
      <c r="V130" s="6"/>
      <c r="W130" s="6"/>
      <c r="X130" s="6"/>
      <c r="Y130" s="6"/>
      <c r="Z130" s="6"/>
      <c r="AA130" s="6"/>
      <c r="AB130" s="6"/>
    </row>
    <row r="131">
      <c r="A131" s="845">
        <v>7.0</v>
      </c>
      <c r="B131" s="375" t="s">
        <v>8</v>
      </c>
      <c r="C131" s="376"/>
      <c r="D131" s="376"/>
      <c r="E131" s="376"/>
      <c r="F131" s="376"/>
      <c r="G131" s="376"/>
      <c r="H131" s="376"/>
      <c r="I131" s="376"/>
      <c r="J131" s="376"/>
      <c r="K131" s="376"/>
      <c r="L131" s="377"/>
      <c r="M131" s="321"/>
      <c r="N131" s="5"/>
      <c r="O131" s="5"/>
      <c r="P131" s="4"/>
      <c r="Q131" s="4"/>
      <c r="R131" s="4"/>
      <c r="S131" s="4"/>
      <c r="T131" s="4"/>
      <c r="U131" s="6"/>
      <c r="V131" s="6"/>
      <c r="W131" s="6"/>
      <c r="X131" s="6"/>
      <c r="Y131" s="6"/>
      <c r="Z131" s="6"/>
      <c r="AA131" s="6"/>
      <c r="AB131" s="6"/>
    </row>
    <row r="132">
      <c r="A132" s="4"/>
      <c r="B132" s="225"/>
      <c r="C132" s="1143" t="s">
        <v>152</v>
      </c>
      <c r="D132" s="1144"/>
      <c r="E132" s="1144"/>
      <c r="F132" s="1145" t="s">
        <v>153</v>
      </c>
      <c r="G132" s="1145" t="s">
        <v>154</v>
      </c>
      <c r="H132" s="1145" t="s">
        <v>155</v>
      </c>
      <c r="I132" s="1146" t="s">
        <v>502</v>
      </c>
      <c r="J132" s="102"/>
      <c r="K132" s="102"/>
      <c r="L132" s="1147" t="s">
        <v>135</v>
      </c>
      <c r="M132" s="1148" t="s">
        <v>157</v>
      </c>
      <c r="N132" s="4"/>
      <c r="O132" s="4"/>
      <c r="P132" s="4"/>
      <c r="Q132" s="4"/>
      <c r="R132" s="4"/>
      <c r="S132" s="4"/>
      <c r="T132" s="4"/>
      <c r="U132" s="6"/>
      <c r="V132" s="6"/>
      <c r="W132" s="6"/>
      <c r="X132" s="6"/>
      <c r="Y132" s="6"/>
      <c r="Z132" s="6"/>
      <c r="AA132" s="6"/>
      <c r="AB132" s="6"/>
    </row>
    <row r="133">
      <c r="A133" s="4"/>
      <c r="B133" s="1133" t="s">
        <v>546</v>
      </c>
      <c r="C133" s="1149"/>
      <c r="D133" s="1150"/>
      <c r="E133" s="1150"/>
      <c r="F133" s="1151" t="s">
        <v>173</v>
      </c>
      <c r="G133" s="1152"/>
      <c r="H133" s="1133"/>
      <c r="I133" s="1149">
        <v>200000.0</v>
      </c>
      <c r="J133" s="89"/>
      <c r="K133" s="89"/>
      <c r="L133" s="1012" t="s">
        <v>195</v>
      </c>
      <c r="M133" s="1153"/>
      <c r="N133" s="390"/>
      <c r="O133" s="390"/>
      <c r="P133" s="4"/>
      <c r="Q133" s="4"/>
      <c r="R133" s="4"/>
      <c r="S133" s="4"/>
      <c r="T133" s="4"/>
      <c r="U133" s="6"/>
      <c r="V133" s="6"/>
      <c r="W133" s="6"/>
      <c r="X133" s="6"/>
      <c r="Y133" s="6"/>
      <c r="Z133" s="6"/>
      <c r="AA133" s="6"/>
      <c r="AB133" s="6"/>
    </row>
    <row r="134">
      <c r="A134" s="4"/>
      <c r="B134" s="1133" t="s">
        <v>547</v>
      </c>
      <c r="C134" s="1149"/>
      <c r="D134" s="1150"/>
      <c r="E134" s="1150"/>
      <c r="F134" s="1151" t="s">
        <v>173</v>
      </c>
      <c r="G134" s="1152"/>
      <c r="H134" s="1133"/>
      <c r="I134" s="1149">
        <v>80000.0</v>
      </c>
      <c r="J134" s="89"/>
      <c r="K134" s="89"/>
      <c r="L134" s="1012" t="s">
        <v>195</v>
      </c>
      <c r="M134" s="1153"/>
      <c r="N134" s="390"/>
      <c r="O134" s="390"/>
      <c r="P134" s="4"/>
      <c r="Q134" s="4"/>
      <c r="R134" s="4"/>
      <c r="S134" s="4"/>
      <c r="T134" s="4"/>
      <c r="U134" s="6"/>
      <c r="V134" s="6"/>
      <c r="W134" s="6"/>
      <c r="X134" s="6"/>
      <c r="Y134" s="6"/>
      <c r="Z134" s="6"/>
      <c r="AA134" s="6"/>
      <c r="AB134" s="6"/>
    </row>
    <row r="135">
      <c r="A135" s="4"/>
      <c r="B135" s="1154" t="s">
        <v>578</v>
      </c>
      <c r="C135" s="1155"/>
      <c r="D135" s="1156"/>
      <c r="E135" s="1156"/>
      <c r="F135" s="1157" t="s">
        <v>173</v>
      </c>
      <c r="G135" s="1158"/>
      <c r="H135" s="1159"/>
      <c r="I135" s="1155">
        <v>178000.0</v>
      </c>
      <c r="J135" s="89"/>
      <c r="K135" s="89"/>
      <c r="L135" s="1012" t="s">
        <v>195</v>
      </c>
      <c r="M135" s="1153"/>
      <c r="N135" s="390"/>
      <c r="O135" s="390"/>
      <c r="P135" s="4"/>
      <c r="Q135" s="4"/>
      <c r="R135" s="4"/>
      <c r="S135" s="4"/>
      <c r="T135" s="4"/>
      <c r="U135" s="6"/>
      <c r="V135" s="6"/>
      <c r="W135" s="6"/>
      <c r="X135" s="6"/>
      <c r="Y135" s="6"/>
      <c r="Z135" s="6"/>
      <c r="AA135" s="6"/>
      <c r="AB135" s="6"/>
    </row>
    <row r="136">
      <c r="A136" s="4"/>
      <c r="B136" s="1133" t="s">
        <v>579</v>
      </c>
      <c r="C136" s="1149"/>
      <c r="D136" s="1150"/>
      <c r="E136" s="1150"/>
      <c r="F136" s="1151" t="s">
        <v>580</v>
      </c>
      <c r="G136" s="1152"/>
      <c r="H136" s="1133" t="s">
        <v>138</v>
      </c>
      <c r="I136" s="1149">
        <v>237800.0</v>
      </c>
      <c r="J136" s="89"/>
      <c r="K136" s="89"/>
      <c r="L136" s="1012" t="s">
        <v>195</v>
      </c>
      <c r="M136" s="1153"/>
      <c r="N136" s="390"/>
      <c r="O136" s="390"/>
      <c r="P136" s="4"/>
      <c r="Q136" s="4"/>
      <c r="R136" s="4"/>
      <c r="S136" s="4"/>
      <c r="T136" s="4"/>
      <c r="U136" s="6"/>
      <c r="V136" s="6"/>
      <c r="W136" s="6"/>
      <c r="X136" s="6"/>
      <c r="Y136" s="6"/>
      <c r="Z136" s="6"/>
      <c r="AA136" s="6"/>
      <c r="AB136" s="6"/>
    </row>
    <row r="137">
      <c r="A137" s="4"/>
      <c r="B137" s="1140"/>
      <c r="C137" s="1160"/>
      <c r="D137" s="89"/>
      <c r="E137" s="89"/>
      <c r="F137" s="1161"/>
      <c r="G137" s="1162"/>
      <c r="H137" s="1131"/>
      <c r="I137" s="1160"/>
      <c r="J137" s="558"/>
      <c r="K137" s="558"/>
      <c r="L137" s="1163"/>
      <c r="M137" s="314"/>
      <c r="N137" s="335"/>
      <c r="O137" s="335"/>
      <c r="P137" s="4"/>
      <c r="Q137" s="4"/>
      <c r="R137" s="4"/>
      <c r="S137" s="4"/>
      <c r="T137" s="4"/>
      <c r="U137" s="6"/>
      <c r="V137" s="6"/>
      <c r="W137" s="6"/>
      <c r="X137" s="6"/>
      <c r="Y137" s="6"/>
      <c r="Z137" s="6"/>
      <c r="AA137" s="6"/>
      <c r="AB137" s="6"/>
    </row>
    <row r="138">
      <c r="A138" s="4"/>
      <c r="B138" s="1140"/>
      <c r="C138" s="1160"/>
      <c r="D138" s="89"/>
      <c r="E138" s="89"/>
      <c r="F138" s="1131"/>
      <c r="G138" s="1162"/>
      <c r="H138" s="1131"/>
      <c r="I138" s="1160"/>
      <c r="J138" s="558"/>
      <c r="K138" s="558"/>
      <c r="L138" s="1163"/>
      <c r="M138" s="314"/>
      <c r="N138" s="335"/>
      <c r="O138" s="335"/>
      <c r="P138" s="4"/>
      <c r="Q138" s="4"/>
      <c r="R138" s="4"/>
      <c r="S138" s="4"/>
      <c r="T138" s="4"/>
      <c r="U138" s="6"/>
      <c r="V138" s="6"/>
      <c r="W138" s="6"/>
      <c r="X138" s="6"/>
      <c r="Y138" s="6"/>
      <c r="Z138" s="6"/>
      <c r="AA138" s="6"/>
      <c r="AB138" s="6"/>
    </row>
    <row r="139">
      <c r="A139" s="4"/>
      <c r="B139" s="148" t="s">
        <v>69</v>
      </c>
      <c r="C139" s="438"/>
      <c r="D139" s="225"/>
      <c r="E139" s="439"/>
      <c r="F139" s="439"/>
      <c r="G139" s="439"/>
      <c r="H139" s="225"/>
      <c r="I139" s="438">
        <f>SUM(I133:I138)</f>
        <v>695800</v>
      </c>
      <c r="J139" s="441"/>
      <c r="K139" s="441"/>
      <c r="L139" s="441"/>
      <c r="M139" s="439"/>
      <c r="N139" s="4"/>
      <c r="O139" s="4"/>
      <c r="P139" s="4"/>
      <c r="Q139" s="4"/>
      <c r="R139" s="4"/>
      <c r="S139" s="4"/>
      <c r="T139" s="4"/>
      <c r="U139" s="6"/>
      <c r="V139" s="6"/>
      <c r="W139" s="6"/>
      <c r="X139" s="6"/>
      <c r="Y139" s="6"/>
      <c r="Z139" s="6"/>
      <c r="AA139" s="6"/>
      <c r="AB139" s="6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6"/>
      <c r="V140" s="6"/>
      <c r="W140" s="6"/>
      <c r="X140" s="6"/>
      <c r="Y140" s="6"/>
      <c r="Z140" s="6"/>
      <c r="AA140" s="6"/>
      <c r="AB140" s="6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6"/>
      <c r="V141" s="6"/>
      <c r="W141" s="6"/>
      <c r="X141" s="6"/>
      <c r="Y141" s="6"/>
      <c r="Z141" s="6"/>
      <c r="AA141" s="6"/>
      <c r="AB141" s="6"/>
    </row>
    <row r="142">
      <c r="A142" s="866">
        <v>8.0</v>
      </c>
      <c r="B142" s="443" t="s">
        <v>181</v>
      </c>
      <c r="C142" s="376"/>
      <c r="D142" s="376"/>
      <c r="E142" s="376"/>
      <c r="F142" s="376"/>
      <c r="G142" s="376"/>
      <c r="H142" s="376"/>
      <c r="I142" s="376"/>
      <c r="J142" s="376"/>
      <c r="K142" s="376"/>
      <c r="L142" s="377"/>
      <c r="M142" s="321"/>
      <c r="N142" s="5"/>
      <c r="O142" s="5"/>
      <c r="P142" s="4"/>
      <c r="Q142" s="4"/>
      <c r="R142" s="4"/>
      <c r="S142" s="4"/>
      <c r="T142" s="4"/>
      <c r="U142" s="6"/>
      <c r="V142" s="6"/>
      <c r="W142" s="6"/>
      <c r="X142" s="6"/>
      <c r="Y142" s="6"/>
      <c r="Z142" s="6"/>
      <c r="AA142" s="6"/>
      <c r="AB142" s="6"/>
    </row>
    <row r="143">
      <c r="A143" s="4"/>
      <c r="B143" s="233" t="s">
        <v>182</v>
      </c>
      <c r="C143" s="1164" t="s">
        <v>131</v>
      </c>
      <c r="D143" s="1165"/>
      <c r="E143" s="1165"/>
      <c r="F143" s="1166" t="s">
        <v>517</v>
      </c>
      <c r="G143" s="1166" t="s">
        <v>581</v>
      </c>
      <c r="H143" s="1167" t="s">
        <v>156</v>
      </c>
      <c r="I143" s="906"/>
      <c r="J143" s="906"/>
      <c r="K143" s="102"/>
      <c r="L143" s="1168" t="s">
        <v>135</v>
      </c>
      <c r="M143" s="870" t="s">
        <v>157</v>
      </c>
      <c r="N143" s="4"/>
      <c r="O143" s="4"/>
      <c r="P143" s="4"/>
      <c r="Q143" s="4"/>
      <c r="R143" s="4"/>
      <c r="S143" s="4"/>
      <c r="T143" s="4"/>
      <c r="U143" s="6"/>
      <c r="V143" s="6"/>
      <c r="W143" s="6"/>
      <c r="X143" s="6"/>
      <c r="Y143" s="6"/>
      <c r="Z143" s="6"/>
      <c r="AA143" s="6"/>
      <c r="AB143" s="6"/>
    </row>
    <row r="144">
      <c r="A144" s="5"/>
      <c r="B144" s="1133" t="s">
        <v>520</v>
      </c>
      <c r="C144" s="1169"/>
      <c r="D144" s="1138"/>
      <c r="E144" s="1138"/>
      <c r="F144" s="1170">
        <v>64150.0</v>
      </c>
      <c r="G144" s="1171">
        <f t="shared" ref="G144:G152" si="20">F144*8/100</f>
        <v>5132</v>
      </c>
      <c r="H144" s="1172">
        <f t="shared" ref="H144:H152" si="21">F144+Q144</f>
        <v>69282</v>
      </c>
      <c r="I144" s="89"/>
      <c r="J144" s="89"/>
      <c r="K144" s="89"/>
      <c r="L144" s="1012" t="s">
        <v>195</v>
      </c>
      <c r="M144" s="1153"/>
      <c r="N144" s="390"/>
      <c r="O144" s="390"/>
      <c r="P144" s="4"/>
      <c r="Q144" s="1173">
        <f t="shared" ref="Q144:Q152" si="22">F144*8/100</f>
        <v>5132</v>
      </c>
      <c r="R144" s="4"/>
      <c r="S144" s="4"/>
      <c r="T144" s="4"/>
      <c r="U144" s="6"/>
      <c r="V144" s="6"/>
      <c r="W144" s="6"/>
      <c r="X144" s="6"/>
      <c r="Y144" s="6"/>
      <c r="Z144" s="6"/>
      <c r="AA144" s="6"/>
      <c r="AB144" s="6"/>
    </row>
    <row r="145">
      <c r="A145" s="5"/>
      <c r="B145" s="1174" t="s">
        <v>190</v>
      </c>
      <c r="C145" s="1169"/>
      <c r="D145" s="1138"/>
      <c r="E145" s="1138"/>
      <c r="F145" s="1170">
        <v>120000.0</v>
      </c>
      <c r="G145" s="1171">
        <f t="shared" si="20"/>
        <v>9600</v>
      </c>
      <c r="H145" s="1172">
        <f t="shared" si="21"/>
        <v>129600</v>
      </c>
      <c r="I145" s="89"/>
      <c r="J145" s="89"/>
      <c r="K145" s="89"/>
      <c r="L145" s="1012" t="s">
        <v>195</v>
      </c>
      <c r="M145" s="1153"/>
      <c r="N145" s="390"/>
      <c r="O145" s="390"/>
      <c r="P145" s="4"/>
      <c r="Q145" s="1173">
        <f t="shared" si="22"/>
        <v>9600</v>
      </c>
      <c r="R145" s="4"/>
      <c r="S145" s="4"/>
      <c r="T145" s="4"/>
      <c r="U145" s="6"/>
      <c r="V145" s="6"/>
      <c r="W145" s="6"/>
      <c r="X145" s="6"/>
      <c r="Y145" s="6"/>
      <c r="Z145" s="6"/>
      <c r="AA145" s="6"/>
      <c r="AB145" s="6"/>
    </row>
    <row r="146">
      <c r="A146" s="4"/>
      <c r="B146" s="1174" t="s">
        <v>191</v>
      </c>
      <c r="C146" s="1169"/>
      <c r="D146" s="1138"/>
      <c r="E146" s="1138"/>
      <c r="F146" s="1170">
        <v>160000.0</v>
      </c>
      <c r="G146" s="1171">
        <f t="shared" si="20"/>
        <v>12800</v>
      </c>
      <c r="H146" s="1172">
        <f t="shared" si="21"/>
        <v>172800</v>
      </c>
      <c r="I146" s="89"/>
      <c r="J146" s="89"/>
      <c r="K146" s="89"/>
      <c r="L146" s="1012" t="s">
        <v>195</v>
      </c>
      <c r="M146" s="1153"/>
      <c r="N146" s="390"/>
      <c r="O146" s="390"/>
      <c r="P146" s="4"/>
      <c r="Q146" s="1173">
        <f t="shared" si="22"/>
        <v>12800</v>
      </c>
      <c r="R146" s="4"/>
      <c r="S146" s="4"/>
      <c r="T146" s="4"/>
      <c r="U146" s="6"/>
      <c r="V146" s="6"/>
      <c r="W146" s="6"/>
      <c r="X146" s="6"/>
      <c r="Y146" s="6"/>
      <c r="Z146" s="6"/>
      <c r="AA146" s="6"/>
      <c r="AB146" s="6"/>
    </row>
    <row r="147">
      <c r="A147" s="4"/>
      <c r="B147" s="1133" t="s">
        <v>193</v>
      </c>
      <c r="C147" s="1169"/>
      <c r="D147" s="1175"/>
      <c r="E147" s="1175"/>
      <c r="F147" s="1170">
        <v>48000.0</v>
      </c>
      <c r="G147" s="1171">
        <f t="shared" si="20"/>
        <v>3840</v>
      </c>
      <c r="H147" s="1172">
        <f t="shared" si="21"/>
        <v>51840</v>
      </c>
      <c r="I147" s="1176"/>
      <c r="J147" s="89"/>
      <c r="K147" s="89"/>
      <c r="L147" s="1012" t="s">
        <v>195</v>
      </c>
      <c r="M147" s="1153"/>
      <c r="N147" s="390"/>
      <c r="O147" s="390"/>
      <c r="P147" s="4"/>
      <c r="Q147" s="1173">
        <f t="shared" si="22"/>
        <v>3840</v>
      </c>
      <c r="R147" s="4"/>
      <c r="S147" s="4"/>
      <c r="T147" s="4"/>
      <c r="U147" s="6"/>
      <c r="V147" s="6"/>
      <c r="W147" s="6"/>
      <c r="X147" s="6"/>
      <c r="Y147" s="6"/>
      <c r="Z147" s="6"/>
      <c r="AA147" s="6"/>
      <c r="AB147" s="6"/>
    </row>
    <row r="148">
      <c r="A148" s="4"/>
      <c r="B148" s="1133" t="s">
        <v>582</v>
      </c>
      <c r="C148" s="1169"/>
      <c r="D148" s="1138"/>
      <c r="E148" s="1138"/>
      <c r="F148" s="1170">
        <v>185000.0</v>
      </c>
      <c r="G148" s="1171">
        <f t="shared" si="20"/>
        <v>14800</v>
      </c>
      <c r="H148" s="1172">
        <f t="shared" si="21"/>
        <v>199800</v>
      </c>
      <c r="I148" s="89"/>
      <c r="J148" s="89"/>
      <c r="K148" s="89"/>
      <c r="L148" s="1012" t="s">
        <v>195</v>
      </c>
      <c r="M148" s="1177"/>
      <c r="N148" s="390"/>
      <c r="O148" s="390"/>
      <c r="P148" s="4"/>
      <c r="Q148" s="1173">
        <f t="shared" si="22"/>
        <v>14800</v>
      </c>
      <c r="R148" s="4"/>
      <c r="S148" s="4"/>
      <c r="T148" s="4"/>
      <c r="U148" s="6"/>
      <c r="V148" s="6"/>
      <c r="W148" s="6"/>
      <c r="X148" s="6"/>
      <c r="Y148" s="6"/>
      <c r="Z148" s="6"/>
      <c r="AA148" s="6"/>
      <c r="AB148" s="6"/>
    </row>
    <row r="149">
      <c r="A149" s="4"/>
      <c r="B149" s="1133" t="s">
        <v>523</v>
      </c>
      <c r="C149" s="1137"/>
      <c r="D149" s="1138"/>
      <c r="E149" s="1138"/>
      <c r="F149" s="1170">
        <v>106000.0</v>
      </c>
      <c r="G149" s="1171">
        <f t="shared" si="20"/>
        <v>8480</v>
      </c>
      <c r="H149" s="1172">
        <f t="shared" si="21"/>
        <v>114480</v>
      </c>
      <c r="I149" s="89"/>
      <c r="J149" s="89"/>
      <c r="K149" s="89"/>
      <c r="L149" s="1012" t="s">
        <v>195</v>
      </c>
      <c r="M149" s="1153"/>
      <c r="N149" s="390"/>
      <c r="O149" s="390"/>
      <c r="P149" s="4"/>
      <c r="Q149" s="1173">
        <f t="shared" si="22"/>
        <v>8480</v>
      </c>
      <c r="R149" s="4"/>
      <c r="S149" s="4"/>
      <c r="T149" s="4"/>
      <c r="U149" s="6"/>
      <c r="V149" s="6"/>
      <c r="W149" s="6"/>
      <c r="X149" s="6"/>
      <c r="Y149" s="6"/>
      <c r="Z149" s="6"/>
      <c r="AA149" s="6"/>
      <c r="AB149" s="6"/>
    </row>
    <row r="150">
      <c r="A150" s="4"/>
      <c r="B150" s="1133" t="s">
        <v>524</v>
      </c>
      <c r="C150" s="1137"/>
      <c r="D150" s="1138"/>
      <c r="E150" s="1138"/>
      <c r="F150" s="1170">
        <v>93000.0</v>
      </c>
      <c r="G150" s="1171">
        <f t="shared" si="20"/>
        <v>7440</v>
      </c>
      <c r="H150" s="1172">
        <f t="shared" si="21"/>
        <v>100440</v>
      </c>
      <c r="I150" s="89"/>
      <c r="J150" s="89"/>
      <c r="K150" s="89"/>
      <c r="L150" s="1012" t="s">
        <v>195</v>
      </c>
      <c r="M150" s="1153"/>
      <c r="N150" s="390"/>
      <c r="O150" s="390"/>
      <c r="P150" s="4"/>
      <c r="Q150" s="1173">
        <f t="shared" si="22"/>
        <v>7440</v>
      </c>
      <c r="R150" s="4"/>
      <c r="S150" s="4"/>
      <c r="T150" s="4"/>
      <c r="U150" s="6"/>
      <c r="V150" s="6"/>
      <c r="W150" s="6"/>
      <c r="X150" s="6"/>
      <c r="Y150" s="6"/>
      <c r="Z150" s="6"/>
      <c r="AA150" s="6"/>
      <c r="AB150" s="6"/>
    </row>
    <row r="151">
      <c r="A151" s="4"/>
      <c r="B151" s="1174" t="s">
        <v>196</v>
      </c>
      <c r="C151" s="1137"/>
      <c r="D151" s="1138"/>
      <c r="E151" s="1138"/>
      <c r="F151" s="1170">
        <v>70000.0</v>
      </c>
      <c r="G151" s="1171">
        <f t="shared" si="20"/>
        <v>5600</v>
      </c>
      <c r="H151" s="1172">
        <f t="shared" si="21"/>
        <v>75600</v>
      </c>
      <c r="I151" s="89"/>
      <c r="J151" s="89"/>
      <c r="K151" s="89"/>
      <c r="L151" s="1012" t="s">
        <v>195</v>
      </c>
      <c r="M151" s="1153"/>
      <c r="N151" s="390"/>
      <c r="O151" s="390"/>
      <c r="P151" s="4"/>
      <c r="Q151" s="1173">
        <f t="shared" si="22"/>
        <v>5600</v>
      </c>
      <c r="R151" s="4"/>
      <c r="S151" s="4"/>
      <c r="T151" s="4"/>
      <c r="U151" s="6"/>
      <c r="V151" s="6"/>
      <c r="W151" s="6"/>
      <c r="X151" s="6"/>
      <c r="Y151" s="6"/>
      <c r="Z151" s="6"/>
      <c r="AA151" s="6"/>
      <c r="AB151" s="6"/>
    </row>
    <row r="152">
      <c r="A152" s="4"/>
      <c r="B152" s="1133" t="s">
        <v>583</v>
      </c>
      <c r="C152" s="1178" t="s">
        <v>584</v>
      </c>
      <c r="D152" s="1138"/>
      <c r="E152" s="1138"/>
      <c r="F152" s="1170">
        <v>41000.0</v>
      </c>
      <c r="G152" s="1171">
        <f t="shared" si="20"/>
        <v>3280</v>
      </c>
      <c r="H152" s="1172">
        <f t="shared" si="21"/>
        <v>44280</v>
      </c>
      <c r="I152" s="89"/>
      <c r="J152" s="89"/>
      <c r="K152" s="89"/>
      <c r="L152" s="1012" t="s">
        <v>195</v>
      </c>
      <c r="M152" s="1153"/>
      <c r="N152" s="390"/>
      <c r="O152" s="390"/>
      <c r="P152" s="4"/>
      <c r="Q152" s="1173">
        <f t="shared" si="22"/>
        <v>3280</v>
      </c>
      <c r="R152" s="4"/>
      <c r="S152" s="4"/>
      <c r="T152" s="4"/>
      <c r="U152" s="6"/>
      <c r="V152" s="6"/>
      <c r="W152" s="6"/>
      <c r="X152" s="6"/>
      <c r="Y152" s="6"/>
      <c r="Z152" s="6"/>
      <c r="AA152" s="6"/>
      <c r="AB152" s="6"/>
    </row>
    <row r="153">
      <c r="A153" s="4"/>
      <c r="B153" s="369" t="s">
        <v>69</v>
      </c>
      <c r="C153" s="370"/>
      <c r="D153" s="481">
        <f>SUM(D144:D149)</f>
        <v>0</v>
      </c>
      <c r="E153" s="481"/>
      <c r="F153" s="481">
        <f t="shared" ref="F153:H153" si="23">SUM(F144:F152)</f>
        <v>887150</v>
      </c>
      <c r="G153" s="481">
        <f t="shared" si="23"/>
        <v>70972</v>
      </c>
      <c r="H153" s="1179">
        <f t="shared" si="23"/>
        <v>958122</v>
      </c>
      <c r="I153" s="1180"/>
      <c r="J153" s="1180"/>
      <c r="K153" s="1180"/>
      <c r="L153" s="1180"/>
      <c r="M153" s="483">
        <f>SUM(M144:M149)</f>
        <v>0</v>
      </c>
      <c r="N153" s="390"/>
      <c r="O153" s="390"/>
      <c r="P153" s="4"/>
      <c r="Q153" s="4"/>
      <c r="R153" s="4"/>
      <c r="S153" s="4"/>
      <c r="T153" s="4"/>
      <c r="U153" s="6"/>
      <c r="V153" s="6"/>
      <c r="W153" s="6"/>
      <c r="X153" s="6"/>
      <c r="Y153" s="6"/>
      <c r="Z153" s="6"/>
      <c r="AA153" s="6"/>
      <c r="AB153" s="6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6"/>
      <c r="V154" s="6"/>
      <c r="W154" s="6"/>
      <c r="X154" s="6"/>
      <c r="Y154" s="6"/>
      <c r="Z154" s="6"/>
      <c r="AA154" s="6"/>
      <c r="AB154" s="6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6"/>
      <c r="V155" s="6"/>
      <c r="W155" s="6"/>
      <c r="X155" s="6"/>
      <c r="Y155" s="6"/>
      <c r="Z155" s="6"/>
      <c r="AA155" s="6"/>
      <c r="AB155" s="6"/>
    </row>
    <row r="156">
      <c r="A156" s="896">
        <v>9.0</v>
      </c>
      <c r="B156" s="485" t="s">
        <v>197</v>
      </c>
      <c r="C156" s="2"/>
      <c r="D156" s="2"/>
      <c r="E156" s="2"/>
      <c r="F156" s="2"/>
      <c r="G156" s="2"/>
      <c r="H156" s="3"/>
      <c r="I156" s="4"/>
      <c r="J156" s="4"/>
      <c r="K156" s="4"/>
      <c r="L156" s="4"/>
      <c r="M156" s="4"/>
      <c r="N156" s="4"/>
      <c r="O156" s="4"/>
      <c r="P156" s="4"/>
      <c r="Q156" s="486" t="s">
        <v>198</v>
      </c>
      <c r="R156" s="4"/>
      <c r="S156" s="4"/>
      <c r="T156" s="4"/>
      <c r="U156" s="6"/>
      <c r="V156" s="6"/>
      <c r="W156" s="6"/>
      <c r="X156" s="6"/>
      <c r="Y156" s="6"/>
      <c r="Z156" s="6"/>
      <c r="AA156" s="6"/>
      <c r="AB156" s="6"/>
    </row>
    <row r="157">
      <c r="A157" s="4"/>
      <c r="B157" s="523" t="s">
        <v>182</v>
      </c>
      <c r="C157" s="830" t="s">
        <v>130</v>
      </c>
      <c r="D157" s="1181"/>
      <c r="E157" s="1181"/>
      <c r="F157" s="830" t="s">
        <v>199</v>
      </c>
      <c r="G157" s="1182" t="s">
        <v>134</v>
      </c>
      <c r="H157" s="830" t="s">
        <v>132</v>
      </c>
      <c r="I157" s="897"/>
      <c r="J157" s="897"/>
      <c r="K157" s="897"/>
      <c r="L157" s="898" t="s">
        <v>135</v>
      </c>
      <c r="M157" s="4"/>
      <c r="N157" s="4"/>
      <c r="O157" s="4"/>
      <c r="P157" s="4"/>
      <c r="Q157" s="4"/>
      <c r="R157" s="4"/>
      <c r="S157" s="4"/>
      <c r="T157" s="4"/>
      <c r="U157" s="6"/>
      <c r="V157" s="6"/>
      <c r="W157" s="6"/>
      <c r="X157" s="6"/>
      <c r="Y157" s="6"/>
      <c r="Z157" s="6"/>
      <c r="AA157" s="6"/>
      <c r="AB157" s="6"/>
    </row>
    <row r="158">
      <c r="A158" s="4"/>
      <c r="B158" s="391" t="s">
        <v>585</v>
      </c>
      <c r="C158" s="451"/>
      <c r="D158" s="399"/>
      <c r="E158" s="399"/>
      <c r="F158" s="399"/>
      <c r="G158" s="1183">
        <v>20000.0</v>
      </c>
      <c r="H158" s="1184" t="s">
        <v>138</v>
      </c>
      <c r="I158" s="491"/>
      <c r="J158" s="491"/>
      <c r="K158" s="491"/>
      <c r="L158" s="1012" t="s">
        <v>195</v>
      </c>
      <c r="M158" s="4"/>
      <c r="N158" s="4"/>
      <c r="O158" s="4"/>
      <c r="P158" s="4"/>
      <c r="Q158" s="4"/>
      <c r="R158" s="4"/>
      <c r="S158" s="4"/>
      <c r="T158" s="4"/>
      <c r="U158" s="6"/>
      <c r="V158" s="6"/>
      <c r="W158" s="6"/>
      <c r="X158" s="6"/>
      <c r="Y158" s="6"/>
      <c r="Z158" s="6"/>
      <c r="AA158" s="6"/>
      <c r="AB158" s="6"/>
    </row>
    <row r="159">
      <c r="A159" s="4"/>
      <c r="B159" s="402" t="s">
        <v>586</v>
      </c>
      <c r="C159" s="402" t="s">
        <v>587</v>
      </c>
      <c r="D159" s="341"/>
      <c r="E159" s="341"/>
      <c r="F159" s="402" t="s">
        <v>588</v>
      </c>
      <c r="G159" s="861">
        <v>11400.0</v>
      </c>
      <c r="H159" s="1185" t="s">
        <v>143</v>
      </c>
      <c r="I159" s="360"/>
      <c r="J159" s="360"/>
      <c r="K159" s="360"/>
      <c r="L159" s="1012" t="s">
        <v>195</v>
      </c>
      <c r="M159" s="4"/>
      <c r="N159" s="4"/>
      <c r="O159" s="4"/>
      <c r="P159" s="4"/>
      <c r="Q159" s="4"/>
      <c r="R159" s="4"/>
      <c r="S159" s="4"/>
      <c r="T159" s="4"/>
      <c r="U159" s="6"/>
      <c r="V159" s="6"/>
      <c r="W159" s="6"/>
      <c r="X159" s="6"/>
      <c r="Y159" s="6"/>
      <c r="Z159" s="6"/>
      <c r="AA159" s="6"/>
      <c r="AB159" s="6"/>
    </row>
    <row r="160">
      <c r="A160" s="4"/>
      <c r="B160" s="341"/>
      <c r="C160" s="341"/>
      <c r="D160" s="341"/>
      <c r="E160" s="341"/>
      <c r="F160" s="341"/>
      <c r="G160" s="341"/>
      <c r="H160" s="341"/>
      <c r="I160" s="360"/>
      <c r="J160" s="360"/>
      <c r="K160" s="360"/>
      <c r="L160" s="495"/>
      <c r="M160" s="4"/>
      <c r="N160" s="4"/>
      <c r="O160" s="4"/>
      <c r="P160" s="4"/>
      <c r="Q160" s="4"/>
      <c r="R160" s="4"/>
      <c r="S160" s="4"/>
      <c r="T160" s="4"/>
      <c r="U160" s="6"/>
      <c r="V160" s="6"/>
      <c r="W160" s="6"/>
      <c r="X160" s="6"/>
      <c r="Y160" s="6"/>
      <c r="Z160" s="6"/>
      <c r="AA160" s="6"/>
      <c r="AB160" s="6"/>
    </row>
    <row r="161">
      <c r="A161" s="4"/>
      <c r="B161" s="496"/>
      <c r="C161" s="496"/>
      <c r="D161" s="496"/>
      <c r="E161" s="496"/>
      <c r="F161" s="496"/>
      <c r="G161" s="496"/>
      <c r="H161" s="496"/>
      <c r="I161" s="424"/>
      <c r="J161" s="424"/>
      <c r="K161" s="424"/>
      <c r="L161" s="497"/>
      <c r="M161" s="4"/>
      <c r="N161" s="4"/>
      <c r="O161" s="4"/>
      <c r="P161" s="4"/>
      <c r="Q161" s="4"/>
      <c r="R161" s="4"/>
      <c r="S161" s="4"/>
      <c r="T161" s="4"/>
      <c r="U161" s="6"/>
      <c r="V161" s="6"/>
      <c r="W161" s="6"/>
      <c r="X161" s="6"/>
      <c r="Y161" s="6"/>
      <c r="Z161" s="6"/>
      <c r="AA161" s="6"/>
      <c r="AB161" s="6"/>
    </row>
    <row r="162">
      <c r="A162" s="4"/>
      <c r="B162" s="496"/>
      <c r="C162" s="496"/>
      <c r="D162" s="496"/>
      <c r="E162" s="496"/>
      <c r="F162" s="496"/>
      <c r="G162" s="496"/>
      <c r="H162" s="496"/>
      <c r="I162" s="424"/>
      <c r="J162" s="424"/>
      <c r="K162" s="424"/>
      <c r="L162" s="497"/>
      <c r="M162" s="4"/>
      <c r="N162" s="4"/>
      <c r="O162" s="4"/>
      <c r="P162" s="4"/>
      <c r="Q162" s="4"/>
      <c r="R162" s="4"/>
      <c r="S162" s="4"/>
      <c r="T162" s="4"/>
      <c r="U162" s="6"/>
      <c r="V162" s="6"/>
      <c r="W162" s="6"/>
      <c r="X162" s="6"/>
      <c r="Y162" s="6"/>
      <c r="Z162" s="6"/>
      <c r="AA162" s="6"/>
      <c r="AB162" s="6"/>
    </row>
    <row r="163">
      <c r="A163" s="4"/>
      <c r="B163" s="439"/>
      <c r="C163" s="439"/>
      <c r="D163" s="439"/>
      <c r="E163" s="439"/>
      <c r="F163" s="439"/>
      <c r="G163" s="439"/>
      <c r="H163" s="439"/>
      <c r="I163" s="499"/>
      <c r="J163" s="499"/>
      <c r="K163" s="499"/>
      <c r="L163" s="499"/>
      <c r="M163" s="4"/>
      <c r="N163" s="4"/>
      <c r="O163" s="4"/>
      <c r="P163" s="4"/>
      <c r="Q163" s="486" t="s">
        <v>200</v>
      </c>
      <c r="R163" s="4"/>
      <c r="S163" s="4"/>
      <c r="T163" s="4"/>
      <c r="U163" s="6"/>
      <c r="V163" s="6"/>
      <c r="W163" s="6"/>
      <c r="X163" s="6"/>
      <c r="Y163" s="6"/>
      <c r="Z163" s="6"/>
      <c r="AA163" s="6"/>
      <c r="AB163" s="6"/>
    </row>
    <row r="164">
      <c r="A164" s="4"/>
      <c r="B164" s="369" t="s">
        <v>69</v>
      </c>
      <c r="C164" s="370"/>
      <c r="D164" s="370"/>
      <c r="E164" s="370"/>
      <c r="F164" s="370"/>
      <c r="G164" s="500">
        <f>SUM(G158:G163)</f>
        <v>31400</v>
      </c>
      <c r="H164" s="370"/>
      <c r="I164" s="5"/>
      <c r="J164" s="5"/>
      <c r="K164" s="5"/>
      <c r="L164" s="5"/>
      <c r="M164" s="4"/>
      <c r="N164" s="4"/>
      <c r="O164" s="4"/>
      <c r="P164" s="4"/>
      <c r="Q164" s="4"/>
      <c r="R164" s="4"/>
      <c r="S164" s="4"/>
      <c r="T164" s="4"/>
      <c r="U164" s="6"/>
      <c r="V164" s="6"/>
      <c r="W164" s="6"/>
      <c r="X164" s="6"/>
      <c r="Y164" s="6"/>
      <c r="Z164" s="6"/>
      <c r="AA164" s="6"/>
      <c r="AB164" s="6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6"/>
      <c r="V165" s="6"/>
      <c r="W165" s="6"/>
      <c r="X165" s="6"/>
      <c r="Y165" s="6"/>
      <c r="Z165" s="6"/>
      <c r="AA165" s="6"/>
      <c r="AB165" s="6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6"/>
      <c r="V166" s="6"/>
      <c r="W166" s="6"/>
      <c r="X166" s="6"/>
      <c r="Y166" s="6"/>
      <c r="Z166" s="6"/>
      <c r="AA166" s="6"/>
      <c r="AB166" s="6"/>
    </row>
    <row r="167">
      <c r="A167" s="903">
        <v>10.0</v>
      </c>
      <c r="B167" s="904" t="s">
        <v>525</v>
      </c>
      <c r="C167" s="504"/>
      <c r="D167" s="504"/>
      <c r="E167" s="504"/>
      <c r="F167" s="504"/>
      <c r="G167" s="504"/>
      <c r="H167" s="504"/>
      <c r="I167" s="504"/>
      <c r="J167" s="504"/>
      <c r="K167" s="505"/>
      <c r="L167" s="4"/>
      <c r="M167" s="4"/>
      <c r="N167" s="4"/>
      <c r="O167" s="4"/>
      <c r="P167" s="4"/>
      <c r="Q167" s="4"/>
      <c r="R167" s="4"/>
      <c r="S167" s="4"/>
      <c r="T167" s="4"/>
      <c r="U167" s="6"/>
      <c r="V167" s="6"/>
      <c r="W167" s="6"/>
      <c r="X167" s="6"/>
      <c r="Y167" s="6"/>
      <c r="Z167" s="6"/>
      <c r="AA167" s="6"/>
      <c r="AB167" s="6"/>
    </row>
    <row r="168">
      <c r="A168" s="4"/>
      <c r="B168" s="905"/>
      <c r="C168" s="563"/>
      <c r="D168" s="89"/>
      <c r="E168" s="89"/>
      <c r="F168" s="89"/>
      <c r="G168" s="89"/>
      <c r="H168" s="89"/>
      <c r="I168" s="89"/>
      <c r="J168" s="89"/>
      <c r="K168" s="89"/>
      <c r="L168" s="508"/>
      <c r="M168" s="4"/>
      <c r="N168" s="4"/>
      <c r="O168" s="4"/>
      <c r="P168" s="4"/>
      <c r="Q168" s="4"/>
      <c r="R168" s="4"/>
      <c r="S168" s="4"/>
      <c r="T168" s="4"/>
      <c r="U168" s="6"/>
      <c r="V168" s="6"/>
      <c r="W168" s="6"/>
      <c r="X168" s="6"/>
      <c r="Y168" s="6"/>
      <c r="Z168" s="6"/>
      <c r="AA168" s="6"/>
      <c r="AB168" s="6"/>
    </row>
    <row r="169">
      <c r="A169" s="5"/>
      <c r="B169" s="879"/>
      <c r="C169" s="907"/>
      <c r="D169" s="456"/>
      <c r="E169" s="456"/>
      <c r="F169" s="456"/>
      <c r="G169" s="399"/>
      <c r="H169" s="399"/>
      <c r="I169" s="491"/>
      <c r="J169" s="491"/>
      <c r="K169" s="491"/>
      <c r="L169" s="491"/>
      <c r="M169" s="4"/>
      <c r="N169" s="4"/>
      <c r="O169" s="4"/>
      <c r="P169" s="4"/>
      <c r="Q169" s="4"/>
      <c r="R169" s="4"/>
      <c r="S169" s="4"/>
      <c r="T169" s="4"/>
      <c r="U169" s="6"/>
      <c r="V169" s="6"/>
      <c r="W169" s="6"/>
      <c r="X169" s="6"/>
      <c r="Y169" s="6"/>
      <c r="Z169" s="6"/>
      <c r="AA169" s="6"/>
      <c r="AB169" s="6"/>
    </row>
    <row r="170">
      <c r="A170" s="4"/>
      <c r="B170" s="459"/>
      <c r="C170" s="908"/>
      <c r="D170" s="341"/>
      <c r="E170" s="341"/>
      <c r="F170" s="341"/>
      <c r="G170" s="341"/>
      <c r="H170" s="341"/>
      <c r="I170" s="360"/>
      <c r="J170" s="360"/>
      <c r="K170" s="360"/>
      <c r="L170" s="360"/>
      <c r="M170" s="4"/>
      <c r="N170" s="4"/>
      <c r="O170" s="4"/>
      <c r="P170" s="4"/>
      <c r="Q170" s="4"/>
      <c r="R170" s="4"/>
      <c r="S170" s="4"/>
      <c r="T170" s="4"/>
      <c r="U170" s="6"/>
      <c r="V170" s="6"/>
      <c r="W170" s="6"/>
      <c r="X170" s="6"/>
      <c r="Y170" s="6"/>
      <c r="Z170" s="6"/>
      <c r="AA170" s="6"/>
      <c r="AB170" s="6"/>
    </row>
    <row r="171">
      <c r="A171" s="4"/>
      <c r="B171" s="459"/>
      <c r="C171" s="908"/>
      <c r="D171" s="341"/>
      <c r="E171" s="341"/>
      <c r="F171" s="459"/>
      <c r="G171" s="341"/>
      <c r="H171" s="341"/>
      <c r="I171" s="360"/>
      <c r="J171" s="360"/>
      <c r="K171" s="360"/>
      <c r="L171" s="512"/>
      <c r="M171" s="4"/>
      <c r="N171" s="4"/>
      <c r="O171" s="4"/>
      <c r="P171" s="4"/>
      <c r="Q171" s="4"/>
      <c r="R171" s="4"/>
      <c r="S171" s="4"/>
      <c r="T171" s="4"/>
      <c r="U171" s="6"/>
      <c r="V171" s="6"/>
      <c r="W171" s="6"/>
      <c r="X171" s="6"/>
      <c r="Y171" s="6"/>
      <c r="Z171" s="6"/>
      <c r="AA171" s="6"/>
      <c r="AB171" s="6"/>
    </row>
    <row r="172">
      <c r="A172" s="4"/>
      <c r="B172" s="459"/>
      <c r="C172" s="908"/>
      <c r="D172" s="341"/>
      <c r="E172" s="341"/>
      <c r="F172" s="341"/>
      <c r="G172" s="341"/>
      <c r="H172" s="341"/>
      <c r="I172" s="360"/>
      <c r="J172" s="360"/>
      <c r="K172" s="360"/>
      <c r="L172" s="360"/>
      <c r="M172" s="4"/>
      <c r="N172" s="4"/>
      <c r="O172" s="4"/>
      <c r="P172" s="4"/>
      <c r="Q172" s="4"/>
      <c r="R172" s="4"/>
      <c r="S172" s="4"/>
      <c r="T172" s="4"/>
      <c r="U172" s="6"/>
      <c r="V172" s="6"/>
      <c r="W172" s="6"/>
      <c r="X172" s="6"/>
      <c r="Y172" s="6"/>
      <c r="Z172" s="6"/>
      <c r="AA172" s="6"/>
      <c r="AB172" s="6"/>
    </row>
    <row r="173">
      <c r="A173" s="4"/>
      <c r="B173" s="341"/>
      <c r="C173" s="909"/>
      <c r="D173" s="341"/>
      <c r="E173" s="341"/>
      <c r="F173" s="341"/>
      <c r="G173" s="341"/>
      <c r="H173" s="341"/>
      <c r="I173" s="360"/>
      <c r="J173" s="360"/>
      <c r="K173" s="360"/>
      <c r="L173" s="360"/>
      <c r="M173" s="4"/>
      <c r="N173" s="4"/>
      <c r="O173" s="4"/>
      <c r="P173" s="4"/>
      <c r="Q173" s="4"/>
      <c r="R173" s="4"/>
      <c r="S173" s="4"/>
      <c r="T173" s="4"/>
      <c r="U173" s="6"/>
      <c r="V173" s="6"/>
      <c r="W173" s="6"/>
      <c r="X173" s="6"/>
      <c r="Y173" s="6"/>
      <c r="Z173" s="6"/>
      <c r="AA173" s="6"/>
      <c r="AB173" s="6"/>
    </row>
    <row r="174">
      <c r="A174" s="4"/>
      <c r="B174" s="515"/>
      <c r="C174" s="910"/>
      <c r="D174" s="515"/>
      <c r="E174" s="515"/>
      <c r="F174" s="515"/>
      <c r="G174" s="515"/>
      <c r="H174" s="515"/>
      <c r="I174" s="516"/>
      <c r="J174" s="516"/>
      <c r="K174" s="516"/>
      <c r="L174" s="516"/>
      <c r="M174" s="4"/>
      <c r="N174" s="4"/>
      <c r="O174" s="4"/>
      <c r="P174" s="4"/>
      <c r="Q174" s="4"/>
      <c r="R174" s="4"/>
      <c r="S174" s="4"/>
      <c r="T174" s="4"/>
      <c r="U174" s="6"/>
      <c r="V174" s="6"/>
      <c r="W174" s="6"/>
      <c r="X174" s="6"/>
      <c r="Y174" s="6"/>
      <c r="Z174" s="6"/>
      <c r="AA174" s="6"/>
      <c r="AB174" s="6"/>
    </row>
    <row r="175">
      <c r="A175" s="4"/>
      <c r="B175" s="369" t="s">
        <v>69</v>
      </c>
      <c r="C175" s="912">
        <f>SUM(C168:C174)</f>
        <v>0</v>
      </c>
      <c r="D175" s="370"/>
      <c r="E175" s="370"/>
      <c r="F175" s="370"/>
      <c r="G175" s="370"/>
      <c r="H175" s="370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6"/>
      <c r="V175" s="6"/>
      <c r="W175" s="6"/>
      <c r="X175" s="6"/>
      <c r="Y175" s="6"/>
      <c r="Z175" s="6"/>
      <c r="AA175" s="6"/>
      <c r="AB175" s="6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6"/>
      <c r="V176" s="6"/>
      <c r="W176" s="6"/>
      <c r="X176" s="6"/>
      <c r="Y176" s="6"/>
      <c r="Z176" s="6"/>
      <c r="AA176" s="6"/>
      <c r="AB176" s="6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6"/>
      <c r="V177" s="6"/>
      <c r="W177" s="6"/>
      <c r="X177" s="6"/>
      <c r="Y177" s="6"/>
      <c r="Z177" s="6"/>
      <c r="AA177" s="6"/>
      <c r="AB177" s="6"/>
    </row>
    <row r="178">
      <c r="A178" s="913">
        <v>12.0</v>
      </c>
      <c r="B178" s="914" t="s">
        <v>526</v>
      </c>
      <c r="C178" s="521"/>
      <c r="D178" s="521"/>
      <c r="E178" s="521"/>
      <c r="F178" s="521"/>
      <c r="G178" s="521"/>
      <c r="H178" s="522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6"/>
      <c r="V178" s="6"/>
      <c r="W178" s="6"/>
      <c r="X178" s="6"/>
      <c r="Y178" s="6"/>
      <c r="Z178" s="6"/>
      <c r="AA178" s="6"/>
      <c r="AB178" s="6"/>
    </row>
    <row r="179">
      <c r="A179" s="4"/>
      <c r="B179" s="523" t="s">
        <v>215</v>
      </c>
      <c r="C179" s="148" t="s">
        <v>134</v>
      </c>
      <c r="D179" s="148" t="s">
        <v>199</v>
      </c>
      <c r="E179" s="148"/>
      <c r="F179" s="148" t="s">
        <v>131</v>
      </c>
      <c r="G179" s="225"/>
      <c r="H179" s="148" t="s">
        <v>216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6"/>
      <c r="V179" s="6"/>
      <c r="W179" s="6"/>
      <c r="X179" s="6"/>
      <c r="Y179" s="6"/>
      <c r="Z179" s="6"/>
      <c r="AA179" s="6"/>
      <c r="AB179" s="6"/>
    </row>
    <row r="180">
      <c r="A180" s="4"/>
      <c r="B180" s="1186" t="s">
        <v>589</v>
      </c>
      <c r="C180" s="1187">
        <v>120000.0</v>
      </c>
      <c r="D180" s="1188" t="s">
        <v>590</v>
      </c>
      <c r="E180" s="1188"/>
      <c r="F180" s="1189" t="s">
        <v>591</v>
      </c>
      <c r="G180" s="1190"/>
      <c r="H180" s="717" t="s">
        <v>195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6"/>
      <c r="V180" s="6"/>
      <c r="W180" s="6"/>
      <c r="X180" s="6"/>
      <c r="Y180" s="6"/>
      <c r="Z180" s="6"/>
      <c r="AA180" s="6"/>
      <c r="AB180" s="6"/>
    </row>
    <row r="181">
      <c r="A181" s="4"/>
      <c r="B181" s="1186" t="s">
        <v>592</v>
      </c>
      <c r="C181" s="1187">
        <v>45000.0</v>
      </c>
      <c r="D181" s="1188" t="s">
        <v>593</v>
      </c>
      <c r="E181" s="1191"/>
      <c r="F181" s="1192" t="s">
        <v>35</v>
      </c>
      <c r="G181" s="1193"/>
      <c r="H181" s="717" t="s">
        <v>195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6"/>
      <c r="V181" s="6"/>
      <c r="W181" s="6"/>
      <c r="X181" s="6"/>
      <c r="Y181" s="6"/>
      <c r="Z181" s="6"/>
      <c r="AA181" s="6"/>
      <c r="AB181" s="6"/>
    </row>
    <row r="182">
      <c r="A182" s="4"/>
      <c r="B182" s="1194" t="s">
        <v>594</v>
      </c>
      <c r="C182" s="1195">
        <v>97144.62</v>
      </c>
      <c r="D182" s="1196"/>
      <c r="E182" s="1197"/>
      <c r="F182" s="1198" t="s">
        <v>148</v>
      </c>
      <c r="G182" s="1193"/>
      <c r="H182" s="717" t="s">
        <v>195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6"/>
      <c r="V182" s="6"/>
      <c r="W182" s="6"/>
      <c r="X182" s="6"/>
      <c r="Y182" s="6"/>
      <c r="Z182" s="6"/>
      <c r="AA182" s="6"/>
      <c r="AB182" s="6"/>
    </row>
    <row r="183">
      <c r="A183" s="4"/>
      <c r="B183" s="1199" t="s">
        <v>595</v>
      </c>
      <c r="C183" s="1200">
        <v>250000.0</v>
      </c>
      <c r="D183" s="1200" t="s">
        <v>596</v>
      </c>
      <c r="E183" s="1201"/>
      <c r="F183" s="1202" t="s">
        <v>138</v>
      </c>
      <c r="G183" s="1201"/>
      <c r="H183" s="717" t="s">
        <v>195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6"/>
      <c r="V183" s="6"/>
      <c r="W183" s="6"/>
      <c r="X183" s="6"/>
      <c r="Y183" s="6"/>
      <c r="Z183" s="6"/>
      <c r="AA183" s="6"/>
      <c r="AB183" s="6"/>
    </row>
    <row r="184">
      <c r="A184" s="4"/>
      <c r="B184" s="515"/>
      <c r="C184" s="437"/>
      <c r="D184" s="437"/>
      <c r="E184" s="1203"/>
      <c r="F184" s="1203"/>
      <c r="G184" s="928"/>
      <c r="H184" s="439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6"/>
      <c r="V184" s="6"/>
      <c r="W184" s="6"/>
      <c r="X184" s="6"/>
      <c r="Y184" s="6"/>
      <c r="Z184" s="6"/>
      <c r="AA184" s="6"/>
      <c r="AB184" s="6"/>
    </row>
    <row r="185">
      <c r="A185" s="4"/>
      <c r="B185" s="369" t="s">
        <v>69</v>
      </c>
      <c r="C185" s="929">
        <f>SUM(C180:C184)</f>
        <v>512144.62</v>
      </c>
      <c r="D185" s="370"/>
      <c r="E185" s="370"/>
      <c r="F185" s="545"/>
      <c r="G185" s="545"/>
      <c r="H185" s="370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6"/>
      <c r="V185" s="6"/>
      <c r="W185" s="6"/>
      <c r="X185" s="6"/>
      <c r="Y185" s="6"/>
      <c r="Z185" s="6"/>
      <c r="AA185" s="6"/>
      <c r="AB185" s="6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6"/>
      <c r="V186" s="6"/>
      <c r="W186" s="6"/>
      <c r="X186" s="6"/>
      <c r="Y186" s="6"/>
      <c r="Z186" s="6"/>
      <c r="AA186" s="6"/>
      <c r="AB186" s="6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6"/>
      <c r="V187" s="6"/>
      <c r="W187" s="6"/>
      <c r="X187" s="6"/>
      <c r="Y187" s="6"/>
      <c r="Z187" s="6"/>
      <c r="AA187" s="6"/>
      <c r="AB187" s="6"/>
    </row>
    <row r="188">
      <c r="A188" s="546">
        <v>11.0</v>
      </c>
      <c r="B188" s="931" t="s">
        <v>233</v>
      </c>
      <c r="C188" s="223"/>
      <c r="D188" s="223"/>
      <c r="E188" s="223"/>
      <c r="F188" s="223"/>
      <c r="G188" s="223"/>
      <c r="H188" s="22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6"/>
      <c r="V188" s="6"/>
      <c r="W188" s="6"/>
      <c r="X188" s="6"/>
      <c r="Y188" s="6"/>
      <c r="Z188" s="6"/>
      <c r="AA188" s="6"/>
      <c r="AB188" s="6"/>
    </row>
    <row r="189">
      <c r="A189" s="4"/>
      <c r="B189" s="548" t="s">
        <v>36</v>
      </c>
      <c r="C189" s="1"/>
      <c r="D189" s="2"/>
      <c r="E189" s="2"/>
      <c r="F189" s="2"/>
      <c r="G189" s="2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6"/>
      <c r="V189" s="6"/>
      <c r="W189" s="6"/>
      <c r="X189" s="6"/>
      <c r="Y189" s="6"/>
      <c r="Z189" s="6"/>
      <c r="AA189" s="6"/>
      <c r="AB189" s="6"/>
    </row>
    <row r="190">
      <c r="A190" s="4"/>
      <c r="B190" s="548" t="s">
        <v>234</v>
      </c>
      <c r="C190" s="548" t="s">
        <v>134</v>
      </c>
      <c r="D190" s="234"/>
      <c r="E190" s="234"/>
      <c r="F190" s="548" t="s">
        <v>131</v>
      </c>
      <c r="G190" s="234"/>
      <c r="H190" s="148" t="s">
        <v>235</v>
      </c>
      <c r="I190" s="4"/>
      <c r="J190" s="4"/>
      <c r="K190" s="4"/>
      <c r="L190" s="4"/>
      <c r="M190" s="4" t="s">
        <v>200</v>
      </c>
      <c r="N190" s="4"/>
      <c r="O190" s="4"/>
      <c r="P190" s="4"/>
      <c r="Q190" s="4"/>
      <c r="R190" s="4"/>
      <c r="S190" s="4"/>
      <c r="T190" s="4"/>
      <c r="U190" s="6"/>
      <c r="V190" s="6"/>
      <c r="W190" s="6"/>
      <c r="X190" s="6"/>
      <c r="Y190" s="6"/>
      <c r="Z190" s="6"/>
      <c r="AA190" s="6"/>
      <c r="AB190" s="6"/>
    </row>
    <row r="191">
      <c r="A191" s="4"/>
      <c r="B191" s="1204" t="s">
        <v>236</v>
      </c>
      <c r="C191" s="1205">
        <v>60000.0</v>
      </c>
      <c r="D191" s="1137"/>
      <c r="E191" s="1137"/>
      <c r="F191" s="1206" t="s">
        <v>597</v>
      </c>
      <c r="G191" s="1207"/>
      <c r="H191" s="103" t="s">
        <v>195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6"/>
      <c r="V191" s="6"/>
      <c r="W191" s="6"/>
      <c r="X191" s="6"/>
      <c r="Y191" s="6"/>
      <c r="Z191" s="6"/>
      <c r="AA191" s="6"/>
      <c r="AB191" s="6"/>
    </row>
    <row r="192">
      <c r="A192" s="4"/>
      <c r="B192" s="1169" t="s">
        <v>598</v>
      </c>
      <c r="C192" s="1208">
        <v>12500.0</v>
      </c>
      <c r="D192" s="1137"/>
      <c r="E192" s="1137"/>
      <c r="F192" s="1209" t="s">
        <v>597</v>
      </c>
      <c r="G192" s="1207"/>
      <c r="H192" s="103" t="s">
        <v>195</v>
      </c>
      <c r="I192" s="5"/>
      <c r="J192" s="5"/>
      <c r="K192" s="5"/>
      <c r="L192" s="5"/>
      <c r="M192" s="4"/>
      <c r="N192" s="4"/>
      <c r="O192" s="4"/>
      <c r="P192" s="4"/>
      <c r="Q192" s="4"/>
      <c r="R192" s="4"/>
      <c r="S192" s="4"/>
      <c r="T192" s="4"/>
      <c r="U192" s="6"/>
      <c r="V192" s="6"/>
      <c r="W192" s="6"/>
      <c r="X192" s="6"/>
      <c r="Y192" s="6"/>
      <c r="Z192" s="6"/>
      <c r="AA192" s="6"/>
      <c r="AB192" s="6"/>
    </row>
    <row r="193">
      <c r="A193" s="4"/>
      <c r="B193" s="89"/>
      <c r="C193" s="563"/>
      <c r="D193" s="89"/>
      <c r="E193" s="89"/>
      <c r="F193" s="1210"/>
      <c r="G193" s="558"/>
      <c r="H193" s="89"/>
      <c r="I193" s="5"/>
      <c r="J193" s="5"/>
      <c r="K193" s="5"/>
      <c r="L193" s="5"/>
      <c r="M193" s="4"/>
      <c r="N193" s="4"/>
      <c r="O193" s="4"/>
      <c r="P193" s="4"/>
      <c r="Q193" s="4"/>
      <c r="R193" s="4"/>
      <c r="S193" s="4"/>
      <c r="T193" s="4"/>
      <c r="U193" s="6"/>
      <c r="V193" s="6"/>
      <c r="W193" s="6"/>
      <c r="X193" s="6"/>
      <c r="Y193" s="6"/>
      <c r="Z193" s="6"/>
      <c r="AA193" s="6"/>
      <c r="AB193" s="6"/>
    </row>
    <row r="194">
      <c r="A194" s="4"/>
      <c r="B194" s="89"/>
      <c r="C194" s="563"/>
      <c r="D194" s="89"/>
      <c r="E194" s="89"/>
      <c r="F194" s="1210"/>
      <c r="G194" s="558"/>
      <c r="H194" s="89"/>
      <c r="I194" s="5"/>
      <c r="J194" s="5"/>
      <c r="K194" s="5"/>
      <c r="L194" s="5"/>
      <c r="M194" s="4"/>
      <c r="N194" s="4"/>
      <c r="O194" s="4"/>
      <c r="P194" s="4"/>
      <c r="Q194" s="4"/>
      <c r="R194" s="4"/>
      <c r="S194" s="4"/>
      <c r="T194" s="4"/>
      <c r="U194" s="6"/>
      <c r="V194" s="6"/>
      <c r="W194" s="6"/>
      <c r="X194" s="6"/>
      <c r="Y194" s="6"/>
      <c r="Z194" s="6"/>
      <c r="AA194" s="6"/>
      <c r="AB194" s="6"/>
    </row>
    <row r="195">
      <c r="A195" s="4"/>
      <c r="B195" s="564" t="s">
        <v>69</v>
      </c>
      <c r="C195" s="936">
        <f>SUM(C191:C194)</f>
        <v>72500</v>
      </c>
      <c r="D195" s="225"/>
      <c r="E195" s="225"/>
      <c r="F195" s="558"/>
      <c r="G195" s="558"/>
      <c r="H195" s="8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6"/>
      <c r="V195" s="6"/>
      <c r="W195" s="6"/>
      <c r="X195" s="6"/>
      <c r="Y195" s="6"/>
      <c r="Z195" s="6"/>
      <c r="AA195" s="6"/>
      <c r="AB195" s="6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6"/>
      <c r="V196" s="6"/>
      <c r="W196" s="6"/>
      <c r="X196" s="6"/>
      <c r="Y196" s="6"/>
      <c r="Z196" s="6"/>
      <c r="AA196" s="6"/>
      <c r="AB196" s="6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6"/>
      <c r="V197" s="6"/>
      <c r="W197" s="6"/>
      <c r="X197" s="6"/>
      <c r="Y197" s="6"/>
      <c r="Z197" s="6"/>
      <c r="AA197" s="6"/>
      <c r="AB197" s="6"/>
    </row>
    <row r="198">
      <c r="A198" s="937">
        <v>3.0</v>
      </c>
      <c r="B198" s="938" t="s">
        <v>239</v>
      </c>
      <c r="C198" s="223"/>
      <c r="D198" s="223"/>
      <c r="E198" s="223"/>
      <c r="F198" s="223"/>
      <c r="G198" s="223"/>
      <c r="H198" s="22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6"/>
      <c r="V198" s="6"/>
      <c r="W198" s="6"/>
      <c r="X198" s="6"/>
      <c r="Y198" s="6"/>
      <c r="Z198" s="6"/>
      <c r="AA198" s="6"/>
      <c r="AB198" s="6"/>
    </row>
    <row r="199">
      <c r="A199" s="4"/>
      <c r="B199" s="234"/>
      <c r="C199" s="225"/>
      <c r="D199" s="569"/>
      <c r="E199" s="569"/>
      <c r="F199" s="570" t="s">
        <v>18</v>
      </c>
      <c r="G199" s="88" t="s">
        <v>563</v>
      </c>
      <c r="H199" s="88" t="s">
        <v>599</v>
      </c>
      <c r="I199" s="88" t="s">
        <v>564</v>
      </c>
      <c r="J199" s="574" t="s">
        <v>600</v>
      </c>
      <c r="K199" s="574" t="s">
        <v>600</v>
      </c>
      <c r="L199" s="576"/>
      <c r="M199" s="225"/>
      <c r="N199" s="4"/>
      <c r="O199" s="4"/>
      <c r="P199" s="4"/>
      <c r="Q199" s="4"/>
      <c r="R199" s="4"/>
      <c r="S199" s="4"/>
      <c r="T199" s="4"/>
      <c r="U199" s="6"/>
      <c r="V199" s="6"/>
      <c r="W199" s="6"/>
      <c r="X199" s="6"/>
      <c r="Y199" s="6"/>
      <c r="Z199" s="6"/>
      <c r="AA199" s="6"/>
      <c r="AB199" s="6"/>
    </row>
    <row r="200">
      <c r="A200" s="4"/>
      <c r="B200" s="548" t="s">
        <v>36</v>
      </c>
      <c r="C200" s="548" t="s">
        <v>243</v>
      </c>
      <c r="D200" s="234"/>
      <c r="E200" s="234"/>
      <c r="F200" s="1211"/>
      <c r="G200" s="1012" t="s">
        <v>195</v>
      </c>
      <c r="H200" s="1012" t="s">
        <v>195</v>
      </c>
      <c r="I200" s="560"/>
      <c r="J200" s="1012" t="s">
        <v>195</v>
      </c>
      <c r="K200" s="1012" t="s">
        <v>195</v>
      </c>
      <c r="L200" s="1212" t="s">
        <v>244</v>
      </c>
      <c r="M200" s="580" t="s">
        <v>245</v>
      </c>
      <c r="N200" s="4"/>
      <c r="O200" s="4"/>
      <c r="P200" s="4"/>
      <c r="Q200" s="4"/>
      <c r="R200" s="4"/>
      <c r="S200" s="4"/>
      <c r="T200" s="4"/>
      <c r="U200" s="6"/>
      <c r="V200" s="6"/>
      <c r="W200" s="6"/>
      <c r="X200" s="6"/>
      <c r="Y200" s="6"/>
      <c r="Z200" s="6"/>
      <c r="AA200" s="6"/>
      <c r="AB200" s="6"/>
    </row>
    <row r="201">
      <c r="A201" s="5"/>
      <c r="B201" s="1213" t="s">
        <v>601</v>
      </c>
      <c r="C201" s="1214" t="s">
        <v>247</v>
      </c>
      <c r="D201" s="1215"/>
      <c r="E201" s="1215"/>
      <c r="F201" s="1216">
        <v>25000.0</v>
      </c>
      <c r="G201" s="1217">
        <f t="shared" ref="G201:G204" si="24">F201</f>
        <v>25000</v>
      </c>
      <c r="H201" s="1218"/>
      <c r="I201" s="1219">
        <v>2000.0</v>
      </c>
      <c r="J201" s="1217"/>
      <c r="K201" s="1220"/>
      <c r="L201" s="1221">
        <f t="shared" ref="L201:L284" si="25">G201+H201+I201+J201+K201</f>
        <v>27000</v>
      </c>
      <c r="M201" s="593">
        <f>F201-L201</f>
        <v>-2000</v>
      </c>
      <c r="N201" s="334"/>
      <c r="O201" s="334"/>
      <c r="P201" s="4"/>
      <c r="Q201" s="4"/>
      <c r="R201" s="4"/>
      <c r="S201" s="4"/>
      <c r="T201" s="4"/>
      <c r="U201" s="6"/>
      <c r="V201" s="6"/>
      <c r="W201" s="6"/>
      <c r="X201" s="6"/>
      <c r="Y201" s="6"/>
      <c r="Z201" s="6"/>
      <c r="AA201" s="6"/>
      <c r="AB201" s="6"/>
    </row>
    <row r="202">
      <c r="A202" s="5"/>
      <c r="B202" s="1213" t="s">
        <v>602</v>
      </c>
      <c r="C202" s="1213" t="s">
        <v>603</v>
      </c>
      <c r="D202" s="1215"/>
      <c r="E202" s="1215"/>
      <c r="F202" s="1222">
        <v>0.0</v>
      </c>
      <c r="G202" s="1223">
        <f t="shared" si="24"/>
        <v>0</v>
      </c>
      <c r="H202" s="1224"/>
      <c r="I202" s="1225"/>
      <c r="J202" s="1223" t="str">
        <f>I202</f>
        <v/>
      </c>
      <c r="K202" s="1226"/>
      <c r="L202" s="1221">
        <f t="shared" si="25"/>
        <v>0</v>
      </c>
      <c r="M202" s="593"/>
      <c r="N202" s="334"/>
      <c r="O202" s="334"/>
      <c r="P202" s="4"/>
      <c r="Q202" s="4"/>
      <c r="R202" s="4"/>
      <c r="S202" s="4"/>
      <c r="T202" s="4"/>
      <c r="U202" s="6"/>
      <c r="V202" s="6"/>
      <c r="W202" s="6"/>
      <c r="X202" s="6"/>
      <c r="Y202" s="6"/>
      <c r="Z202" s="6"/>
      <c r="AA202" s="6"/>
      <c r="AB202" s="6"/>
    </row>
    <row r="203">
      <c r="A203" s="5"/>
      <c r="B203" s="1214" t="s">
        <v>248</v>
      </c>
      <c r="C203" s="1227" t="s">
        <v>604</v>
      </c>
      <c r="D203" s="1215"/>
      <c r="E203" s="1215"/>
      <c r="F203" s="1222">
        <v>25000.0</v>
      </c>
      <c r="G203" s="1223">
        <f t="shared" si="24"/>
        <v>25000</v>
      </c>
      <c r="H203" s="1224"/>
      <c r="I203" s="1228">
        <v>2500.0</v>
      </c>
      <c r="J203" s="1223"/>
      <c r="K203" s="1229"/>
      <c r="L203" s="1221">
        <f t="shared" si="25"/>
        <v>27500</v>
      </c>
      <c r="M203" s="593">
        <f t="shared" ref="M203:M217" si="26">F203-L203</f>
        <v>-2500</v>
      </c>
      <c r="N203" s="334"/>
      <c r="O203" s="334"/>
      <c r="P203" s="4"/>
      <c r="Q203" s="4"/>
      <c r="R203" s="4"/>
      <c r="S203" s="4"/>
      <c r="T203" s="4"/>
      <c r="U203" s="6"/>
      <c r="V203" s="6"/>
      <c r="W203" s="6"/>
      <c r="X203" s="6"/>
      <c r="Y203" s="6"/>
      <c r="Z203" s="6"/>
      <c r="AA203" s="6"/>
      <c r="AB203" s="6"/>
    </row>
    <row r="204">
      <c r="A204" s="5"/>
      <c r="B204" s="1214" t="s">
        <v>253</v>
      </c>
      <c r="C204" s="1227" t="s">
        <v>605</v>
      </c>
      <c r="D204" s="1215"/>
      <c r="E204" s="1215"/>
      <c r="F204" s="1222">
        <v>30000.0</v>
      </c>
      <c r="G204" s="1223">
        <f t="shared" si="24"/>
        <v>30000</v>
      </c>
      <c r="H204" s="1224"/>
      <c r="I204" s="1230"/>
      <c r="J204" s="1223" t="str">
        <f t="shared" ref="J204:J208" si="27">I204</f>
        <v/>
      </c>
      <c r="K204" s="1229"/>
      <c r="L204" s="1221">
        <f t="shared" si="25"/>
        <v>30000</v>
      </c>
      <c r="M204" s="593">
        <f t="shared" si="26"/>
        <v>0</v>
      </c>
      <c r="N204" s="334"/>
      <c r="O204" s="334"/>
      <c r="P204" s="4"/>
      <c r="Q204" s="4"/>
      <c r="R204" s="4"/>
      <c r="S204" s="4"/>
      <c r="T204" s="4"/>
      <c r="U204" s="6"/>
      <c r="V204" s="6"/>
      <c r="W204" s="6"/>
      <c r="X204" s="6"/>
      <c r="Y204" s="6"/>
      <c r="Z204" s="6"/>
      <c r="AA204" s="6"/>
      <c r="AB204" s="6"/>
    </row>
    <row r="205">
      <c r="A205" s="5"/>
      <c r="B205" s="1214" t="s">
        <v>110</v>
      </c>
      <c r="C205" s="1214" t="s">
        <v>254</v>
      </c>
      <c r="D205" s="1215"/>
      <c r="E205" s="1215"/>
      <c r="F205" s="1222">
        <v>53750.0</v>
      </c>
      <c r="G205" s="1223"/>
      <c r="H205" s="1228"/>
      <c r="I205" s="1225"/>
      <c r="J205" s="1223" t="str">
        <f t="shared" si="27"/>
        <v/>
      </c>
      <c r="K205" s="1231">
        <v>53750.0</v>
      </c>
      <c r="L205" s="1221">
        <f t="shared" si="25"/>
        <v>53750</v>
      </c>
      <c r="M205" s="593">
        <f t="shared" si="26"/>
        <v>0</v>
      </c>
      <c r="N205" s="334"/>
      <c r="O205" s="334"/>
      <c r="P205" s="4"/>
      <c r="Q205" s="4"/>
      <c r="R205" s="4"/>
      <c r="S205" s="4"/>
      <c r="T205" s="4"/>
      <c r="U205" s="6"/>
      <c r="V205" s="6"/>
      <c r="W205" s="6"/>
      <c r="X205" s="6"/>
      <c r="Y205" s="6"/>
      <c r="Z205" s="6"/>
      <c r="AA205" s="6"/>
      <c r="AB205" s="6"/>
    </row>
    <row r="206">
      <c r="A206" s="5"/>
      <c r="B206" s="1214" t="s">
        <v>267</v>
      </c>
      <c r="C206" s="1214" t="s">
        <v>268</v>
      </c>
      <c r="D206" s="1215"/>
      <c r="E206" s="1215"/>
      <c r="F206" s="1222">
        <v>30000.0</v>
      </c>
      <c r="G206" s="1223">
        <f t="shared" ref="G206:G211" si="28">F206</f>
        <v>30000</v>
      </c>
      <c r="H206" s="1228"/>
      <c r="I206" s="1225"/>
      <c r="J206" s="1223" t="str">
        <f t="shared" si="27"/>
        <v/>
      </c>
      <c r="K206" s="1229"/>
      <c r="L206" s="1221">
        <f t="shared" si="25"/>
        <v>30000</v>
      </c>
      <c r="M206" s="593">
        <f t="shared" si="26"/>
        <v>0</v>
      </c>
      <c r="N206" s="334"/>
      <c r="O206" s="334"/>
      <c r="P206" s="4"/>
      <c r="Q206" s="4"/>
      <c r="R206" s="4"/>
      <c r="S206" s="4"/>
      <c r="T206" s="4"/>
      <c r="U206" s="6"/>
      <c r="V206" s="6"/>
      <c r="W206" s="6"/>
      <c r="X206" s="6"/>
      <c r="Y206" s="6"/>
      <c r="Z206" s="6"/>
      <c r="AA206" s="6"/>
      <c r="AB206" s="6"/>
    </row>
    <row r="207">
      <c r="A207" s="5"/>
      <c r="B207" s="1213" t="s">
        <v>293</v>
      </c>
      <c r="C207" s="1213" t="s">
        <v>606</v>
      </c>
      <c r="D207" s="1215"/>
      <c r="E207" s="1215"/>
      <c r="F207" s="1222">
        <v>40000.0</v>
      </c>
      <c r="G207" s="1223">
        <f t="shared" si="28"/>
        <v>40000</v>
      </c>
      <c r="H207" s="1228"/>
      <c r="I207" s="1225"/>
      <c r="J207" s="1223" t="str">
        <f t="shared" si="27"/>
        <v/>
      </c>
      <c r="K207" s="1229"/>
      <c r="L207" s="1221">
        <f t="shared" si="25"/>
        <v>40000</v>
      </c>
      <c r="M207" s="593">
        <f t="shared" si="26"/>
        <v>0</v>
      </c>
      <c r="N207" s="334"/>
      <c r="O207" s="334"/>
      <c r="P207" s="4"/>
      <c r="Q207" s="4"/>
      <c r="R207" s="4"/>
      <c r="S207" s="4"/>
      <c r="T207" s="4"/>
      <c r="U207" s="6"/>
      <c r="V207" s="6"/>
      <c r="W207" s="6"/>
      <c r="X207" s="6"/>
      <c r="Y207" s="6"/>
      <c r="Z207" s="6"/>
      <c r="AA207" s="6"/>
      <c r="AB207" s="6"/>
    </row>
    <row r="208">
      <c r="A208" s="5"/>
      <c r="B208" s="1214" t="s">
        <v>255</v>
      </c>
      <c r="C208" s="1214" t="s">
        <v>256</v>
      </c>
      <c r="D208" s="1215"/>
      <c r="E208" s="1215"/>
      <c r="F208" s="1222">
        <v>60000.0</v>
      </c>
      <c r="G208" s="1223">
        <f t="shared" si="28"/>
        <v>60000</v>
      </c>
      <c r="H208" s="1228"/>
      <c r="I208" s="1225"/>
      <c r="J208" s="1223" t="str">
        <f t="shared" si="27"/>
        <v/>
      </c>
      <c r="K208" s="1232"/>
      <c r="L208" s="1221">
        <f t="shared" si="25"/>
        <v>60000</v>
      </c>
      <c r="M208" s="593">
        <f t="shared" si="26"/>
        <v>0</v>
      </c>
      <c r="N208" s="334"/>
      <c r="O208" s="334"/>
      <c r="P208" s="4"/>
      <c r="Q208" s="4"/>
      <c r="R208" s="4"/>
      <c r="S208" s="4"/>
      <c r="T208" s="4"/>
      <c r="U208" s="6"/>
      <c r="V208" s="6"/>
      <c r="W208" s="6"/>
      <c r="X208" s="6"/>
      <c r="Y208" s="6"/>
      <c r="Z208" s="6"/>
      <c r="AA208" s="6"/>
      <c r="AB208" s="6"/>
    </row>
    <row r="209">
      <c r="A209" s="5"/>
      <c r="B209" s="1214" t="s">
        <v>262</v>
      </c>
      <c r="C209" s="1214" t="s">
        <v>263</v>
      </c>
      <c r="D209" s="1215"/>
      <c r="E209" s="1215"/>
      <c r="F209" s="1216">
        <v>20000.0</v>
      </c>
      <c r="G209" s="1223">
        <f t="shared" si="28"/>
        <v>20000</v>
      </c>
      <c r="H209" s="1228"/>
      <c r="I209" s="1225"/>
      <c r="J209" s="1223">
        <v>12000.0</v>
      </c>
      <c r="K209" s="1232"/>
      <c r="L209" s="1221">
        <f t="shared" si="25"/>
        <v>32000</v>
      </c>
      <c r="M209" s="593">
        <f t="shared" si="26"/>
        <v>-12000</v>
      </c>
      <c r="N209" s="334"/>
      <c r="O209" s="334"/>
      <c r="P209" s="4"/>
      <c r="Q209" s="4"/>
      <c r="R209" s="4"/>
      <c r="S209" s="4"/>
      <c r="T209" s="4"/>
      <c r="U209" s="6"/>
      <c r="V209" s="6"/>
      <c r="W209" s="6"/>
      <c r="X209" s="6"/>
      <c r="Y209" s="6"/>
      <c r="Z209" s="6"/>
      <c r="AA209" s="6"/>
      <c r="AB209" s="6"/>
    </row>
    <row r="210">
      <c r="A210" s="5"/>
      <c r="B210" s="1214" t="s">
        <v>265</v>
      </c>
      <c r="C210" s="1214" t="s">
        <v>263</v>
      </c>
      <c r="D210" s="1215"/>
      <c r="E210" s="1215"/>
      <c r="F210" s="1216">
        <v>20000.0</v>
      </c>
      <c r="G210" s="1223">
        <f t="shared" si="28"/>
        <v>20000</v>
      </c>
      <c r="H210" s="1228"/>
      <c r="I210" s="1228">
        <v>2500.0</v>
      </c>
      <c r="J210" s="1223">
        <v>12000.0</v>
      </c>
      <c r="K210" s="1232"/>
      <c r="L210" s="1221">
        <f t="shared" si="25"/>
        <v>34500</v>
      </c>
      <c r="M210" s="593">
        <f t="shared" si="26"/>
        <v>-14500</v>
      </c>
      <c r="N210" s="334"/>
      <c r="O210" s="334"/>
      <c r="P210" s="4"/>
      <c r="Q210" s="4"/>
      <c r="R210" s="4"/>
      <c r="S210" s="4"/>
      <c r="T210" s="4"/>
      <c r="U210" s="6"/>
      <c r="V210" s="6"/>
      <c r="W210" s="6"/>
      <c r="X210" s="6"/>
      <c r="Y210" s="6"/>
      <c r="Z210" s="6"/>
      <c r="AA210" s="6"/>
      <c r="AB210" s="6"/>
    </row>
    <row r="211">
      <c r="A211" s="5"/>
      <c r="B211" s="1213" t="s">
        <v>607</v>
      </c>
      <c r="C211" s="1214" t="s">
        <v>263</v>
      </c>
      <c r="D211" s="1215"/>
      <c r="E211" s="1215"/>
      <c r="F211" s="1222">
        <v>20000.0</v>
      </c>
      <c r="G211" s="1223">
        <f t="shared" si="28"/>
        <v>20000</v>
      </c>
      <c r="H211" s="1228"/>
      <c r="I211" s="1225"/>
      <c r="J211" s="1223">
        <v>12000.0</v>
      </c>
      <c r="K211" s="1232"/>
      <c r="L211" s="1221">
        <f t="shared" si="25"/>
        <v>32000</v>
      </c>
      <c r="M211" s="593">
        <f t="shared" si="26"/>
        <v>-12000</v>
      </c>
      <c r="N211" s="334"/>
      <c r="O211" s="334"/>
      <c r="P211" s="4"/>
      <c r="Q211" s="4"/>
      <c r="R211" s="4"/>
      <c r="S211" s="4"/>
      <c r="T211" s="4"/>
      <c r="U211" s="6"/>
      <c r="V211" s="6"/>
      <c r="W211" s="6"/>
      <c r="X211" s="6"/>
      <c r="Y211" s="6"/>
      <c r="Z211" s="6"/>
      <c r="AA211" s="6"/>
      <c r="AB211" s="6"/>
    </row>
    <row r="212">
      <c r="A212" s="5"/>
      <c r="B212" s="1214" t="s">
        <v>257</v>
      </c>
      <c r="C212" s="1214" t="s">
        <v>258</v>
      </c>
      <c r="D212" s="1215"/>
      <c r="E212" s="1233" t="s">
        <v>608</v>
      </c>
      <c r="F212" s="1222">
        <v>40000.0</v>
      </c>
      <c r="G212" s="1223">
        <v>40000.0</v>
      </c>
      <c r="H212" s="1228"/>
      <c r="I212" s="1225"/>
      <c r="J212" s="1223" t="str">
        <f t="shared" ref="J212:J284" si="29">I212</f>
        <v/>
      </c>
      <c r="K212" s="1232"/>
      <c r="L212" s="1221">
        <f t="shared" si="25"/>
        <v>40000</v>
      </c>
      <c r="M212" s="593">
        <f t="shared" si="26"/>
        <v>0</v>
      </c>
      <c r="N212" s="334"/>
      <c r="O212" s="334"/>
      <c r="P212" s="4"/>
      <c r="Q212" s="4"/>
      <c r="R212" s="4"/>
      <c r="S212" s="4"/>
      <c r="T212" s="4"/>
      <c r="U212" s="6"/>
      <c r="V212" s="6"/>
      <c r="W212" s="6"/>
      <c r="X212" s="6"/>
      <c r="Y212" s="6"/>
      <c r="Z212" s="6"/>
      <c r="AA212" s="6"/>
      <c r="AB212" s="6"/>
    </row>
    <row r="213">
      <c r="A213" s="5"/>
      <c r="B213" s="1213" t="s">
        <v>271</v>
      </c>
      <c r="C213" s="1213" t="s">
        <v>609</v>
      </c>
      <c r="D213" s="1215"/>
      <c r="E213" s="1215"/>
      <c r="F213" s="1222">
        <v>15000.0</v>
      </c>
      <c r="G213" s="1223">
        <f t="shared" ref="G213:G283" si="30">F213</f>
        <v>15000</v>
      </c>
      <c r="H213" s="1228"/>
      <c r="I213" s="1225"/>
      <c r="J213" s="1223" t="str">
        <f t="shared" si="29"/>
        <v/>
      </c>
      <c r="K213" s="1232"/>
      <c r="L213" s="1221">
        <f t="shared" si="25"/>
        <v>15000</v>
      </c>
      <c r="M213" s="593">
        <f t="shared" si="26"/>
        <v>0</v>
      </c>
      <c r="N213" s="334"/>
      <c r="O213" s="334"/>
      <c r="P213" s="4"/>
      <c r="Q213" s="4"/>
      <c r="R213" s="4"/>
      <c r="S213" s="4"/>
      <c r="T213" s="4"/>
      <c r="U213" s="6"/>
      <c r="V213" s="6"/>
      <c r="W213" s="6"/>
      <c r="X213" s="6"/>
      <c r="Y213" s="6"/>
      <c r="Z213" s="6"/>
      <c r="AA213" s="6"/>
      <c r="AB213" s="6"/>
    </row>
    <row r="214">
      <c r="A214" s="5"/>
      <c r="B214" s="1214" t="s">
        <v>269</v>
      </c>
      <c r="C214" s="1214" t="s">
        <v>270</v>
      </c>
      <c r="D214" s="1215"/>
      <c r="E214" s="1215"/>
      <c r="F214" s="1222">
        <v>8000.0</v>
      </c>
      <c r="G214" s="1223">
        <f t="shared" si="30"/>
        <v>8000</v>
      </c>
      <c r="H214" s="1230"/>
      <c r="I214" s="1228"/>
      <c r="J214" s="1223" t="str">
        <f t="shared" si="29"/>
        <v/>
      </c>
      <c r="K214" s="1226"/>
      <c r="L214" s="1221">
        <f t="shared" si="25"/>
        <v>8000</v>
      </c>
      <c r="M214" s="593">
        <f t="shared" si="26"/>
        <v>0</v>
      </c>
      <c r="N214" s="334"/>
      <c r="O214" s="334"/>
      <c r="P214" s="4"/>
      <c r="Q214" s="4"/>
      <c r="R214" s="4"/>
      <c r="S214" s="4"/>
      <c r="T214" s="4"/>
      <c r="U214" s="6"/>
      <c r="V214" s="6"/>
      <c r="W214" s="6"/>
      <c r="X214" s="6"/>
      <c r="Y214" s="6"/>
      <c r="Z214" s="6"/>
      <c r="AA214" s="6"/>
      <c r="AB214" s="6"/>
    </row>
    <row r="215">
      <c r="A215" s="5"/>
      <c r="B215" s="1214" t="s">
        <v>111</v>
      </c>
      <c r="C215" s="1214" t="s">
        <v>266</v>
      </c>
      <c r="D215" s="1215"/>
      <c r="E215" s="1215"/>
      <c r="F215" s="1216">
        <v>40000.0</v>
      </c>
      <c r="G215" s="1223">
        <f t="shared" si="30"/>
        <v>40000</v>
      </c>
      <c r="H215" s="1224"/>
      <c r="I215" s="1225"/>
      <c r="J215" s="1223" t="str">
        <f t="shared" si="29"/>
        <v/>
      </c>
      <c r="K215" s="1226"/>
      <c r="L215" s="1221">
        <f t="shared" si="25"/>
        <v>40000</v>
      </c>
      <c r="M215" s="593">
        <f t="shared" si="26"/>
        <v>0</v>
      </c>
      <c r="N215" s="334"/>
      <c r="O215" s="334"/>
      <c r="P215" s="4"/>
      <c r="Q215" s="4"/>
      <c r="R215" s="4"/>
      <c r="S215" s="4"/>
      <c r="T215" s="4"/>
      <c r="U215" s="6"/>
      <c r="V215" s="6"/>
      <c r="W215" s="6"/>
      <c r="X215" s="6"/>
      <c r="Y215" s="6"/>
      <c r="Z215" s="6"/>
      <c r="AA215" s="6"/>
      <c r="AB215" s="6"/>
    </row>
    <row r="216">
      <c r="A216" s="600" t="s">
        <v>259</v>
      </c>
      <c r="B216" s="1214" t="s">
        <v>273</v>
      </c>
      <c r="C216" s="1214" t="s">
        <v>274</v>
      </c>
      <c r="D216" s="1215"/>
      <c r="E216" s="1215"/>
      <c r="F216" s="1222">
        <v>30000.0</v>
      </c>
      <c r="G216" s="1223">
        <f t="shared" si="30"/>
        <v>30000</v>
      </c>
      <c r="H216" s="1224"/>
      <c r="I216" s="1225"/>
      <c r="J216" s="1223" t="str">
        <f t="shared" si="29"/>
        <v/>
      </c>
      <c r="K216" s="1229"/>
      <c r="L216" s="1221">
        <f t="shared" si="25"/>
        <v>30000</v>
      </c>
      <c r="M216" s="593">
        <f t="shared" si="26"/>
        <v>0</v>
      </c>
      <c r="N216" s="334"/>
      <c r="O216" s="334"/>
      <c r="P216" s="4"/>
      <c r="Q216" s="4"/>
      <c r="R216" s="4"/>
      <c r="S216" s="4"/>
      <c r="T216" s="4"/>
      <c r="U216" s="6"/>
      <c r="V216" s="6"/>
      <c r="W216" s="6"/>
      <c r="X216" s="6"/>
      <c r="Y216" s="6"/>
      <c r="Z216" s="6"/>
      <c r="AA216" s="6"/>
      <c r="AB216" s="6"/>
    </row>
    <row r="217">
      <c r="A217" s="5"/>
      <c r="B217" s="1214" t="s">
        <v>276</v>
      </c>
      <c r="C217" s="1213" t="s">
        <v>610</v>
      </c>
      <c r="D217" s="1215"/>
      <c r="E217" s="1215"/>
      <c r="F217" s="1222">
        <v>8000.0</v>
      </c>
      <c r="G217" s="1223">
        <f t="shared" si="30"/>
        <v>8000</v>
      </c>
      <c r="H217" s="1224"/>
      <c r="I217" s="1225"/>
      <c r="J217" s="1223" t="str">
        <f t="shared" si="29"/>
        <v/>
      </c>
      <c r="K217" s="1229"/>
      <c r="L217" s="1221">
        <f t="shared" si="25"/>
        <v>8000</v>
      </c>
      <c r="M217" s="593">
        <f t="shared" si="26"/>
        <v>0</v>
      </c>
      <c r="N217" s="334"/>
      <c r="O217" s="334"/>
      <c r="P217" s="4"/>
      <c r="Q217" s="4"/>
      <c r="R217" s="4"/>
      <c r="S217" s="4"/>
      <c r="T217" s="4"/>
      <c r="U217" s="6"/>
      <c r="V217" s="6"/>
      <c r="W217" s="6"/>
      <c r="X217" s="6"/>
      <c r="Y217" s="6"/>
      <c r="Z217" s="6"/>
      <c r="AA217" s="6"/>
      <c r="AB217" s="6"/>
    </row>
    <row r="218">
      <c r="A218" s="5"/>
      <c r="B218" s="1213"/>
      <c r="C218" s="1227" t="s">
        <v>537</v>
      </c>
      <c r="D218" s="1215"/>
      <c r="E218" s="1215"/>
      <c r="F218" s="1222">
        <v>5000.0</v>
      </c>
      <c r="G218" s="1223">
        <f t="shared" si="30"/>
        <v>5000</v>
      </c>
      <c r="H218" s="1228"/>
      <c r="I218" s="1225"/>
      <c r="J218" s="1223" t="str">
        <f t="shared" si="29"/>
        <v/>
      </c>
      <c r="K218" s="1229"/>
      <c r="L218" s="1221">
        <f t="shared" si="25"/>
        <v>5000</v>
      </c>
      <c r="M218" s="602">
        <v>0.0</v>
      </c>
      <c r="N218" s="334"/>
      <c r="O218" s="334"/>
      <c r="P218" s="4"/>
      <c r="Q218" s="4"/>
      <c r="R218" s="4"/>
      <c r="S218" s="4"/>
      <c r="T218" s="4"/>
      <c r="U218" s="6"/>
      <c r="V218" s="6"/>
      <c r="W218" s="6"/>
      <c r="X218" s="6"/>
      <c r="Y218" s="6"/>
      <c r="Z218" s="6"/>
      <c r="AA218" s="6"/>
      <c r="AB218" s="6"/>
    </row>
    <row r="219">
      <c r="A219" s="5"/>
      <c r="B219" s="1213" t="s">
        <v>611</v>
      </c>
      <c r="C219" s="1227" t="s">
        <v>612</v>
      </c>
      <c r="D219" s="1215"/>
      <c r="E219" s="1215"/>
      <c r="F219" s="1216">
        <v>15000.0</v>
      </c>
      <c r="G219" s="1223">
        <f t="shared" si="30"/>
        <v>15000</v>
      </c>
      <c r="H219" s="1228"/>
      <c r="I219" s="1225"/>
      <c r="J219" s="1223" t="str">
        <f t="shared" si="29"/>
        <v/>
      </c>
      <c r="K219" s="1229"/>
      <c r="L219" s="1221">
        <f t="shared" si="25"/>
        <v>15000</v>
      </c>
      <c r="M219" s="602">
        <v>0.0</v>
      </c>
      <c r="N219" s="334"/>
      <c r="O219" s="334"/>
      <c r="P219" s="4"/>
      <c r="Q219" s="4"/>
      <c r="R219" s="4"/>
      <c r="S219" s="4"/>
      <c r="T219" s="4"/>
      <c r="U219" s="6"/>
      <c r="V219" s="6"/>
      <c r="W219" s="6"/>
      <c r="X219" s="6"/>
      <c r="Y219" s="6"/>
      <c r="Z219" s="6"/>
      <c r="AA219" s="6"/>
      <c r="AB219" s="6"/>
    </row>
    <row r="220">
      <c r="A220" s="5"/>
      <c r="B220" s="1214" t="s">
        <v>281</v>
      </c>
      <c r="C220" s="1214" t="s">
        <v>282</v>
      </c>
      <c r="D220" s="1215"/>
      <c r="E220" s="1215"/>
      <c r="F220" s="1222">
        <v>15000.0</v>
      </c>
      <c r="G220" s="1223">
        <f t="shared" si="30"/>
        <v>15000</v>
      </c>
      <c r="H220" s="1224"/>
      <c r="I220" s="1225"/>
      <c r="J220" s="1223" t="str">
        <f t="shared" si="29"/>
        <v/>
      </c>
      <c r="K220" s="1226"/>
      <c r="L220" s="1221">
        <f t="shared" si="25"/>
        <v>15000</v>
      </c>
      <c r="M220" s="602">
        <v>0.0</v>
      </c>
      <c r="N220" s="334"/>
      <c r="O220" s="334"/>
      <c r="P220" s="4"/>
      <c r="Q220" s="4"/>
      <c r="R220" s="4"/>
      <c r="S220" s="4"/>
      <c r="T220" s="4"/>
      <c r="U220" s="6"/>
      <c r="V220" s="6"/>
      <c r="W220" s="6"/>
      <c r="X220" s="6"/>
      <c r="Y220" s="6"/>
      <c r="Z220" s="6"/>
      <c r="AA220" s="6"/>
      <c r="AB220" s="6"/>
    </row>
    <row r="221">
      <c r="A221" s="5"/>
      <c r="B221" s="1214" t="s">
        <v>283</v>
      </c>
      <c r="C221" s="1214" t="s">
        <v>284</v>
      </c>
      <c r="D221" s="1215"/>
      <c r="E221" s="1215"/>
      <c r="F221" s="1216">
        <v>12000.0</v>
      </c>
      <c r="G221" s="1223">
        <f t="shared" si="30"/>
        <v>12000</v>
      </c>
      <c r="H221" s="1224"/>
      <c r="I221" s="1225"/>
      <c r="J221" s="1223" t="str">
        <f t="shared" si="29"/>
        <v/>
      </c>
      <c r="K221" s="1226"/>
      <c r="L221" s="1221">
        <f t="shared" si="25"/>
        <v>12000</v>
      </c>
      <c r="M221" s="593">
        <f t="shared" ref="M221:M234" si="31">F221-L221</f>
        <v>0</v>
      </c>
      <c r="N221" s="334"/>
      <c r="O221" s="334"/>
      <c r="P221" s="4"/>
      <c r="Q221" s="4"/>
      <c r="R221" s="4"/>
      <c r="S221" s="4"/>
      <c r="T221" s="4"/>
      <c r="U221" s="6"/>
      <c r="V221" s="6"/>
      <c r="W221" s="6"/>
      <c r="X221" s="6"/>
      <c r="Y221" s="6"/>
      <c r="Z221" s="6"/>
      <c r="AA221" s="6"/>
      <c r="AB221" s="6"/>
    </row>
    <row r="222">
      <c r="A222" s="5"/>
      <c r="B222" s="1214" t="s">
        <v>305</v>
      </c>
      <c r="C222" s="1214" t="s">
        <v>306</v>
      </c>
      <c r="D222" s="1215"/>
      <c r="E222" s="1215"/>
      <c r="F222" s="1222">
        <v>12500.0</v>
      </c>
      <c r="G222" s="1223">
        <f t="shared" si="30"/>
        <v>12500</v>
      </c>
      <c r="H222" s="1224"/>
      <c r="I222" s="1225"/>
      <c r="J222" s="1223" t="str">
        <f t="shared" si="29"/>
        <v/>
      </c>
      <c r="K222" s="1226"/>
      <c r="L222" s="1221">
        <f t="shared" si="25"/>
        <v>12500</v>
      </c>
      <c r="M222" s="593">
        <f t="shared" si="31"/>
        <v>0</v>
      </c>
      <c r="N222" s="334"/>
      <c r="O222" s="334"/>
      <c r="P222" s="4"/>
      <c r="Q222" s="4"/>
      <c r="R222" s="4"/>
      <c r="S222" s="4"/>
      <c r="T222" s="4"/>
      <c r="U222" s="6"/>
      <c r="V222" s="6"/>
      <c r="W222" s="6"/>
      <c r="X222" s="6"/>
      <c r="Y222" s="6"/>
      <c r="Z222" s="6"/>
      <c r="AA222" s="6"/>
      <c r="AB222" s="6"/>
    </row>
    <row r="223">
      <c r="A223" s="5"/>
      <c r="B223" s="1214" t="s">
        <v>309</v>
      </c>
      <c r="C223" s="1214" t="s">
        <v>310</v>
      </c>
      <c r="D223" s="1215"/>
      <c r="E223" s="1215"/>
      <c r="F223" s="1222">
        <v>16000.0</v>
      </c>
      <c r="G223" s="1223">
        <f t="shared" si="30"/>
        <v>16000</v>
      </c>
      <c r="H223" s="1230"/>
      <c r="I223" s="1225"/>
      <c r="J223" s="1223" t="str">
        <f t="shared" si="29"/>
        <v/>
      </c>
      <c r="K223" s="1232"/>
      <c r="L223" s="1221">
        <f t="shared" si="25"/>
        <v>16000</v>
      </c>
      <c r="M223" s="604">
        <f t="shared" si="31"/>
        <v>0</v>
      </c>
      <c r="N223" s="334"/>
      <c r="O223" s="334"/>
      <c r="P223" s="4"/>
      <c r="Q223" s="4"/>
      <c r="R223" s="4"/>
      <c r="S223" s="4"/>
      <c r="T223" s="4"/>
      <c r="U223" s="6"/>
      <c r="V223" s="6"/>
      <c r="W223" s="6"/>
      <c r="X223" s="6"/>
      <c r="Y223" s="6"/>
      <c r="Z223" s="6"/>
      <c r="AA223" s="6"/>
      <c r="AB223" s="6"/>
    </row>
    <row r="224">
      <c r="A224" s="5"/>
      <c r="B224" s="1214" t="s">
        <v>116</v>
      </c>
      <c r="C224" s="1213" t="s">
        <v>613</v>
      </c>
      <c r="D224" s="1215"/>
      <c r="E224" s="1215"/>
      <c r="F224" s="1222">
        <v>30000.0</v>
      </c>
      <c r="G224" s="1223">
        <f t="shared" si="30"/>
        <v>30000</v>
      </c>
      <c r="H224" s="1224"/>
      <c r="I224" s="1225"/>
      <c r="J224" s="1223" t="str">
        <f t="shared" si="29"/>
        <v/>
      </c>
      <c r="K224" s="1226"/>
      <c r="L224" s="1221">
        <f t="shared" si="25"/>
        <v>30000</v>
      </c>
      <c r="M224" s="593">
        <f t="shared" si="31"/>
        <v>0</v>
      </c>
      <c r="N224" s="334"/>
      <c r="O224" s="334"/>
      <c r="P224" s="4"/>
      <c r="Q224" s="4"/>
      <c r="R224" s="4"/>
      <c r="S224" s="4"/>
      <c r="T224" s="4"/>
      <c r="U224" s="6"/>
      <c r="V224" s="6"/>
      <c r="W224" s="6"/>
      <c r="X224" s="6"/>
      <c r="Y224" s="6"/>
      <c r="Z224" s="6"/>
      <c r="AA224" s="6"/>
      <c r="AB224" s="6"/>
    </row>
    <row r="225">
      <c r="A225" s="5"/>
      <c r="B225" s="1213" t="s">
        <v>444</v>
      </c>
      <c r="C225" s="1213" t="s">
        <v>614</v>
      </c>
      <c r="D225" s="1215"/>
      <c r="E225" s="1215"/>
      <c r="F225" s="1222">
        <v>7500.0</v>
      </c>
      <c r="G225" s="1223">
        <f t="shared" si="30"/>
        <v>7500</v>
      </c>
      <c r="H225" s="1224"/>
      <c r="I225" s="1225"/>
      <c r="J225" s="1223" t="str">
        <f t="shared" si="29"/>
        <v/>
      </c>
      <c r="K225" s="1226"/>
      <c r="L225" s="1221">
        <f t="shared" si="25"/>
        <v>7500</v>
      </c>
      <c r="M225" s="593">
        <f t="shared" si="31"/>
        <v>0</v>
      </c>
      <c r="N225" s="334"/>
      <c r="O225" s="334"/>
      <c r="P225" s="4"/>
      <c r="Q225" s="4"/>
      <c r="R225" s="4"/>
      <c r="S225" s="4"/>
      <c r="T225" s="4"/>
      <c r="U225" s="6"/>
      <c r="V225" s="6"/>
      <c r="W225" s="6"/>
      <c r="X225" s="6"/>
      <c r="Y225" s="6"/>
      <c r="Z225" s="6"/>
      <c r="AA225" s="6"/>
      <c r="AB225" s="6"/>
    </row>
    <row r="226">
      <c r="A226" s="5"/>
      <c r="B226" s="1214" t="s">
        <v>408</v>
      </c>
      <c r="C226" s="1214" t="s">
        <v>409</v>
      </c>
      <c r="D226" s="1215"/>
      <c r="E226" s="1215"/>
      <c r="F226" s="1222">
        <v>5000.0</v>
      </c>
      <c r="G226" s="1223">
        <f t="shared" si="30"/>
        <v>5000</v>
      </c>
      <c r="H226" s="1224"/>
      <c r="I226" s="1225"/>
      <c r="J226" s="1223" t="str">
        <f t="shared" si="29"/>
        <v/>
      </c>
      <c r="K226" s="1226"/>
      <c r="L226" s="1221">
        <f t="shared" si="25"/>
        <v>5000</v>
      </c>
      <c r="M226" s="593">
        <f t="shared" si="31"/>
        <v>0</v>
      </c>
      <c r="N226" s="334"/>
      <c r="O226" s="334"/>
      <c r="P226" s="4"/>
      <c r="Q226" s="4"/>
      <c r="R226" s="4"/>
      <c r="S226" s="4"/>
      <c r="T226" s="4"/>
      <c r="U226" s="6"/>
      <c r="V226" s="6"/>
      <c r="W226" s="6"/>
      <c r="X226" s="6"/>
      <c r="Y226" s="6"/>
      <c r="Z226" s="6"/>
      <c r="AA226" s="6"/>
      <c r="AB226" s="6"/>
    </row>
    <row r="227">
      <c r="A227" s="5"/>
      <c r="B227" s="1214" t="s">
        <v>442</v>
      </c>
      <c r="C227" s="1214" t="s">
        <v>443</v>
      </c>
      <c r="D227" s="1215"/>
      <c r="E227" s="1215"/>
      <c r="F227" s="1222">
        <v>2000.0</v>
      </c>
      <c r="G227" s="1223">
        <f t="shared" si="30"/>
        <v>2000</v>
      </c>
      <c r="H227" s="1224"/>
      <c r="I227" s="1225"/>
      <c r="J227" s="1223" t="str">
        <f t="shared" si="29"/>
        <v/>
      </c>
      <c r="K227" s="1226"/>
      <c r="L227" s="1221">
        <f t="shared" si="25"/>
        <v>2000</v>
      </c>
      <c r="M227" s="593">
        <f t="shared" si="31"/>
        <v>0</v>
      </c>
      <c r="N227" s="334"/>
      <c r="O227" s="334"/>
      <c r="P227" s="4"/>
      <c r="Q227" s="4"/>
      <c r="R227" s="4"/>
      <c r="S227" s="4"/>
      <c r="T227" s="4"/>
      <c r="U227" s="6"/>
      <c r="V227" s="6"/>
      <c r="W227" s="6"/>
      <c r="X227" s="6"/>
      <c r="Y227" s="6"/>
      <c r="Z227" s="6"/>
      <c r="AA227" s="6"/>
      <c r="AB227" s="6"/>
    </row>
    <row r="228">
      <c r="A228" s="5"/>
      <c r="B228" s="1213" t="s">
        <v>540</v>
      </c>
      <c r="C228" s="1227" t="s">
        <v>614</v>
      </c>
      <c r="D228" s="1215"/>
      <c r="E228" s="1215"/>
      <c r="F228" s="1222"/>
      <c r="G228" s="1223" t="str">
        <f t="shared" si="30"/>
        <v/>
      </c>
      <c r="H228" s="1224"/>
      <c r="I228" s="1225"/>
      <c r="J228" s="1223" t="str">
        <f t="shared" si="29"/>
        <v/>
      </c>
      <c r="K228" s="1226"/>
      <c r="L228" s="1221">
        <f t="shared" si="25"/>
        <v>0</v>
      </c>
      <c r="M228" s="593">
        <f t="shared" si="31"/>
        <v>0</v>
      </c>
      <c r="N228" s="334"/>
      <c r="O228" s="334"/>
      <c r="P228" s="4"/>
      <c r="Q228" s="4"/>
      <c r="R228" s="4"/>
      <c r="S228" s="4"/>
      <c r="T228" s="4"/>
      <c r="U228" s="6"/>
      <c r="V228" s="6"/>
      <c r="W228" s="6"/>
      <c r="X228" s="6"/>
      <c r="Y228" s="6"/>
      <c r="Z228" s="6"/>
      <c r="AA228" s="6"/>
      <c r="AB228" s="6"/>
    </row>
    <row r="229">
      <c r="A229" s="5"/>
      <c r="B229" s="1214" t="s">
        <v>372</v>
      </c>
      <c r="C229" s="1214" t="s">
        <v>373</v>
      </c>
      <c r="D229" s="1215"/>
      <c r="E229" s="1215"/>
      <c r="F229" s="1222">
        <v>6000.0</v>
      </c>
      <c r="G229" s="1223">
        <f t="shared" si="30"/>
        <v>6000</v>
      </c>
      <c r="H229" s="1224"/>
      <c r="I229" s="1225"/>
      <c r="J229" s="1223" t="str">
        <f t="shared" si="29"/>
        <v/>
      </c>
      <c r="K229" s="1226"/>
      <c r="L229" s="1221">
        <f t="shared" si="25"/>
        <v>6000</v>
      </c>
      <c r="M229" s="593">
        <f t="shared" si="31"/>
        <v>0</v>
      </c>
      <c r="N229" s="334"/>
      <c r="O229" s="334"/>
      <c r="P229" s="4"/>
      <c r="Q229" s="4"/>
      <c r="R229" s="4"/>
      <c r="S229" s="4"/>
      <c r="T229" s="4"/>
      <c r="U229" s="6"/>
      <c r="V229" s="6"/>
      <c r="W229" s="6"/>
      <c r="X229" s="6"/>
      <c r="Y229" s="6"/>
      <c r="Z229" s="6"/>
      <c r="AA229" s="6"/>
      <c r="AB229" s="6"/>
    </row>
    <row r="230">
      <c r="A230" s="5"/>
      <c r="B230" s="1213" t="s">
        <v>615</v>
      </c>
      <c r="C230" s="1214" t="s">
        <v>375</v>
      </c>
      <c r="D230" s="1215"/>
      <c r="E230" s="1215"/>
      <c r="F230" s="1222">
        <v>7000.0</v>
      </c>
      <c r="G230" s="1223">
        <f t="shared" si="30"/>
        <v>7000</v>
      </c>
      <c r="H230" s="1224"/>
      <c r="I230" s="1225"/>
      <c r="J230" s="1223" t="str">
        <f t="shared" si="29"/>
        <v/>
      </c>
      <c r="K230" s="1226"/>
      <c r="L230" s="1221">
        <f t="shared" si="25"/>
        <v>7000</v>
      </c>
      <c r="M230" s="593">
        <f t="shared" si="31"/>
        <v>0</v>
      </c>
      <c r="N230" s="334"/>
      <c r="O230" s="334"/>
      <c r="P230" s="4"/>
      <c r="Q230" s="4"/>
      <c r="R230" s="4"/>
      <c r="S230" s="4"/>
      <c r="T230" s="4"/>
      <c r="U230" s="6"/>
      <c r="V230" s="6"/>
      <c r="W230" s="6"/>
      <c r="X230" s="6"/>
      <c r="Y230" s="6"/>
      <c r="Z230" s="6"/>
      <c r="AA230" s="6"/>
      <c r="AB230" s="6"/>
    </row>
    <row r="231">
      <c r="A231" s="5"/>
      <c r="B231" s="1234" t="s">
        <v>616</v>
      </c>
      <c r="C231" s="1235"/>
      <c r="D231" s="1236"/>
      <c r="E231" s="1237"/>
      <c r="F231" s="1238">
        <v>5000.0</v>
      </c>
      <c r="G231" s="1223">
        <f t="shared" si="30"/>
        <v>5000</v>
      </c>
      <c r="H231" s="1224"/>
      <c r="I231" s="1225"/>
      <c r="J231" s="1223" t="str">
        <f t="shared" si="29"/>
        <v/>
      </c>
      <c r="K231" s="1226"/>
      <c r="L231" s="1221">
        <f t="shared" si="25"/>
        <v>5000</v>
      </c>
      <c r="M231" s="593">
        <f t="shared" si="31"/>
        <v>0</v>
      </c>
      <c r="N231" s="334"/>
      <c r="O231" s="334"/>
      <c r="P231" s="4"/>
      <c r="Q231" s="4"/>
      <c r="R231" s="4"/>
      <c r="S231" s="4"/>
      <c r="T231" s="4"/>
      <c r="U231" s="6"/>
      <c r="V231" s="6"/>
      <c r="W231" s="6"/>
      <c r="X231" s="6"/>
      <c r="Y231" s="6"/>
      <c r="Z231" s="6"/>
      <c r="AA231" s="6"/>
      <c r="AB231" s="6"/>
    </row>
    <row r="232">
      <c r="A232" s="5"/>
      <c r="B232" s="1234" t="s">
        <v>617</v>
      </c>
      <c r="C232" s="1235"/>
      <c r="D232" s="1236"/>
      <c r="E232" s="1237"/>
      <c r="F232" s="1238">
        <v>5000.0</v>
      </c>
      <c r="G232" s="1223">
        <f t="shared" si="30"/>
        <v>5000</v>
      </c>
      <c r="H232" s="1224"/>
      <c r="I232" s="1225"/>
      <c r="J232" s="1223" t="str">
        <f t="shared" si="29"/>
        <v/>
      </c>
      <c r="K232" s="1226"/>
      <c r="L232" s="1221">
        <f t="shared" si="25"/>
        <v>5000</v>
      </c>
      <c r="M232" s="593">
        <f t="shared" si="31"/>
        <v>0</v>
      </c>
      <c r="N232" s="334"/>
      <c r="O232" s="334"/>
      <c r="P232" s="4"/>
      <c r="Q232" s="4"/>
      <c r="R232" s="4"/>
      <c r="S232" s="4"/>
      <c r="T232" s="4"/>
      <c r="U232" s="6"/>
      <c r="V232" s="6"/>
      <c r="W232" s="6"/>
      <c r="X232" s="6"/>
      <c r="Y232" s="6"/>
      <c r="Z232" s="6"/>
      <c r="AA232" s="6"/>
      <c r="AB232" s="6"/>
    </row>
    <row r="233">
      <c r="A233" s="5"/>
      <c r="B233" s="1234" t="s">
        <v>618</v>
      </c>
      <c r="C233" s="1235"/>
      <c r="D233" s="1236"/>
      <c r="E233" s="1237"/>
      <c r="F233" s="1238">
        <v>10000.0</v>
      </c>
      <c r="G233" s="1223">
        <f t="shared" si="30"/>
        <v>10000</v>
      </c>
      <c r="H233" s="1224"/>
      <c r="I233" s="1225"/>
      <c r="J233" s="1223" t="str">
        <f t="shared" si="29"/>
        <v/>
      </c>
      <c r="K233" s="1226"/>
      <c r="L233" s="1221">
        <f t="shared" si="25"/>
        <v>10000</v>
      </c>
      <c r="M233" s="593">
        <f t="shared" si="31"/>
        <v>0</v>
      </c>
      <c r="N233" s="334"/>
      <c r="O233" s="334"/>
      <c r="P233" s="4"/>
      <c r="Q233" s="4"/>
      <c r="R233" s="4"/>
      <c r="S233" s="4"/>
      <c r="T233" s="4"/>
      <c r="U233" s="6"/>
      <c r="V233" s="6"/>
      <c r="W233" s="6"/>
      <c r="X233" s="6"/>
      <c r="Y233" s="6"/>
      <c r="Z233" s="6"/>
      <c r="AA233" s="6"/>
      <c r="AB233" s="6"/>
    </row>
    <row r="234">
      <c r="A234" s="5"/>
      <c r="B234" s="1239" t="s">
        <v>285</v>
      </c>
      <c r="C234" s="1239" t="s">
        <v>286</v>
      </c>
      <c r="D234" s="323"/>
      <c r="E234" s="323"/>
      <c r="F234" s="1240">
        <v>8000.0</v>
      </c>
      <c r="G234" s="1223">
        <f t="shared" si="30"/>
        <v>8000</v>
      </c>
      <c r="H234" s="1224"/>
      <c r="I234" s="1225"/>
      <c r="J234" s="1223" t="str">
        <f t="shared" si="29"/>
        <v/>
      </c>
      <c r="K234" s="1226"/>
      <c r="L234" s="1221">
        <f t="shared" si="25"/>
        <v>8000</v>
      </c>
      <c r="M234" s="604">
        <f t="shared" si="31"/>
        <v>0</v>
      </c>
      <c r="N234" s="334"/>
      <c r="O234" s="334"/>
      <c r="P234" s="4"/>
      <c r="Q234" s="4"/>
      <c r="R234" s="4"/>
      <c r="S234" s="4"/>
      <c r="T234" s="4"/>
      <c r="U234" s="6"/>
      <c r="V234" s="6"/>
      <c r="W234" s="6"/>
      <c r="X234" s="6"/>
      <c r="Y234" s="6"/>
      <c r="Z234" s="6"/>
      <c r="AA234" s="6"/>
      <c r="AB234" s="6"/>
    </row>
    <row r="235">
      <c r="A235" s="5"/>
      <c r="B235" s="1239" t="s">
        <v>296</v>
      </c>
      <c r="C235" s="1239" t="s">
        <v>286</v>
      </c>
      <c r="D235" s="323"/>
      <c r="E235" s="323"/>
      <c r="F235" s="1240">
        <v>5000.0</v>
      </c>
      <c r="G235" s="1223">
        <f t="shared" si="30"/>
        <v>5000</v>
      </c>
      <c r="H235" s="1224"/>
      <c r="I235" s="1225"/>
      <c r="J235" s="1223" t="str">
        <f t="shared" si="29"/>
        <v/>
      </c>
      <c r="K235" s="1226"/>
      <c r="L235" s="1221">
        <f t="shared" si="25"/>
        <v>5000</v>
      </c>
      <c r="M235" s="953">
        <v>0.0</v>
      </c>
      <c r="N235" s="334"/>
      <c r="O235" s="334"/>
      <c r="P235" s="4"/>
      <c r="Q235" s="4"/>
      <c r="R235" s="4"/>
      <c r="S235" s="4"/>
      <c r="T235" s="4"/>
      <c r="U235" s="6"/>
      <c r="V235" s="6"/>
      <c r="W235" s="6"/>
      <c r="X235" s="6"/>
      <c r="Y235" s="6"/>
      <c r="Z235" s="6"/>
      <c r="AA235" s="6"/>
      <c r="AB235" s="6"/>
    </row>
    <row r="236">
      <c r="A236" s="5"/>
      <c r="B236" s="1239" t="s">
        <v>297</v>
      </c>
      <c r="C236" s="1239" t="s">
        <v>286</v>
      </c>
      <c r="D236" s="323"/>
      <c r="E236" s="323"/>
      <c r="F236" s="1240">
        <v>2000.0</v>
      </c>
      <c r="G236" s="1223">
        <f t="shared" si="30"/>
        <v>2000</v>
      </c>
      <c r="H236" s="1224"/>
      <c r="I236" s="1225"/>
      <c r="J236" s="1223" t="str">
        <f t="shared" si="29"/>
        <v/>
      </c>
      <c r="K236" s="1226"/>
      <c r="L236" s="1221">
        <f t="shared" si="25"/>
        <v>2000</v>
      </c>
      <c r="M236" s="604">
        <f>F236-L236</f>
        <v>0</v>
      </c>
      <c r="N236" s="334"/>
      <c r="O236" s="334"/>
      <c r="P236" s="4"/>
      <c r="Q236" s="4"/>
      <c r="R236" s="4"/>
      <c r="S236" s="4"/>
      <c r="T236" s="4"/>
      <c r="U236" s="6"/>
      <c r="V236" s="6"/>
      <c r="W236" s="6"/>
      <c r="X236" s="6"/>
      <c r="Y236" s="6"/>
      <c r="Z236" s="6"/>
      <c r="AA236" s="6"/>
      <c r="AB236" s="6"/>
    </row>
    <row r="237">
      <c r="A237" s="5"/>
      <c r="B237" s="1239" t="s">
        <v>304</v>
      </c>
      <c r="C237" s="1239" t="s">
        <v>286</v>
      </c>
      <c r="D237" s="323"/>
      <c r="E237" s="323"/>
      <c r="F237" s="1240">
        <v>5000.0</v>
      </c>
      <c r="G237" s="1223">
        <f t="shared" si="30"/>
        <v>5000</v>
      </c>
      <c r="H237" s="1224"/>
      <c r="I237" s="1225"/>
      <c r="J237" s="1223" t="str">
        <f t="shared" si="29"/>
        <v/>
      </c>
      <c r="K237" s="1226"/>
      <c r="L237" s="1221">
        <f t="shared" si="25"/>
        <v>5000</v>
      </c>
      <c r="M237" s="953">
        <v>0.0</v>
      </c>
      <c r="N237" s="334"/>
      <c r="O237" s="334"/>
      <c r="P237" s="4"/>
      <c r="Q237" s="4"/>
      <c r="R237" s="4"/>
      <c r="S237" s="4"/>
      <c r="T237" s="4"/>
      <c r="U237" s="6"/>
      <c r="V237" s="6"/>
      <c r="W237" s="6"/>
      <c r="X237" s="6"/>
      <c r="Y237" s="6"/>
      <c r="Z237" s="6"/>
      <c r="AA237" s="6"/>
      <c r="AB237" s="6"/>
    </row>
    <row r="238">
      <c r="A238" s="5"/>
      <c r="B238" s="1239" t="s">
        <v>316</v>
      </c>
      <c r="C238" s="1239" t="s">
        <v>286</v>
      </c>
      <c r="D238" s="323"/>
      <c r="E238" s="323"/>
      <c r="F238" s="1240">
        <v>3000.0</v>
      </c>
      <c r="G238" s="1223">
        <f t="shared" si="30"/>
        <v>3000</v>
      </c>
      <c r="H238" s="1224"/>
      <c r="I238" s="1225"/>
      <c r="J238" s="1223" t="str">
        <f t="shared" si="29"/>
        <v/>
      </c>
      <c r="K238" s="1226"/>
      <c r="L238" s="1221">
        <f t="shared" si="25"/>
        <v>3000</v>
      </c>
      <c r="M238" s="593">
        <f t="shared" ref="M238:M259" si="32">F238-L238</f>
        <v>0</v>
      </c>
      <c r="N238" s="334"/>
      <c r="O238" s="334"/>
      <c r="P238" s="4"/>
      <c r="Q238" s="4"/>
      <c r="R238" s="4"/>
      <c r="S238" s="4"/>
      <c r="T238" s="4"/>
      <c r="U238" s="6"/>
      <c r="V238" s="6"/>
      <c r="W238" s="6"/>
      <c r="X238" s="6"/>
      <c r="Y238" s="6"/>
      <c r="Z238" s="6"/>
      <c r="AA238" s="6"/>
      <c r="AB238" s="6"/>
    </row>
    <row r="239">
      <c r="A239" s="5"/>
      <c r="B239" s="1239" t="s">
        <v>358</v>
      </c>
      <c r="C239" s="1239" t="s">
        <v>286</v>
      </c>
      <c r="D239" s="323"/>
      <c r="E239" s="323"/>
      <c r="F239" s="1240">
        <v>1000.0</v>
      </c>
      <c r="G239" s="1223">
        <f t="shared" si="30"/>
        <v>1000</v>
      </c>
      <c r="H239" s="1224"/>
      <c r="I239" s="1225"/>
      <c r="J239" s="1223" t="str">
        <f t="shared" si="29"/>
        <v/>
      </c>
      <c r="K239" s="1226"/>
      <c r="L239" s="1221">
        <f t="shared" si="25"/>
        <v>1000</v>
      </c>
      <c r="M239" s="593">
        <f t="shared" si="32"/>
        <v>0</v>
      </c>
      <c r="N239" s="334"/>
      <c r="O239" s="334"/>
      <c r="P239" s="4"/>
      <c r="Q239" s="4"/>
      <c r="R239" s="4"/>
      <c r="S239" s="4"/>
      <c r="T239" s="4"/>
      <c r="U239" s="6"/>
      <c r="V239" s="6"/>
      <c r="W239" s="6"/>
      <c r="X239" s="6"/>
      <c r="Y239" s="6"/>
      <c r="Z239" s="6"/>
      <c r="AA239" s="6"/>
      <c r="AB239" s="6"/>
    </row>
    <row r="240">
      <c r="A240" s="5"/>
      <c r="B240" s="1239" t="s">
        <v>359</v>
      </c>
      <c r="C240" s="1239" t="s">
        <v>286</v>
      </c>
      <c r="D240" s="323"/>
      <c r="E240" s="323"/>
      <c r="F240" s="1240">
        <v>2000.0</v>
      </c>
      <c r="G240" s="1223">
        <f t="shared" si="30"/>
        <v>2000</v>
      </c>
      <c r="H240" s="1224"/>
      <c r="I240" s="1225"/>
      <c r="J240" s="1223" t="str">
        <f t="shared" si="29"/>
        <v/>
      </c>
      <c r="K240" s="1226"/>
      <c r="L240" s="1221">
        <f t="shared" si="25"/>
        <v>2000</v>
      </c>
      <c r="M240" s="593">
        <f t="shared" si="32"/>
        <v>0</v>
      </c>
      <c r="N240" s="334"/>
      <c r="O240" s="334"/>
      <c r="P240" s="4"/>
      <c r="Q240" s="4"/>
      <c r="R240" s="4"/>
      <c r="S240" s="4"/>
      <c r="T240" s="4"/>
      <c r="U240" s="6"/>
      <c r="V240" s="6"/>
      <c r="W240" s="6"/>
      <c r="X240" s="6"/>
      <c r="Y240" s="6"/>
      <c r="Z240" s="6"/>
      <c r="AA240" s="6"/>
      <c r="AB240" s="6"/>
    </row>
    <row r="241">
      <c r="A241" s="5"/>
      <c r="B241" s="1241" t="s">
        <v>371</v>
      </c>
      <c r="C241" s="1241" t="s">
        <v>286</v>
      </c>
      <c r="D241" s="323"/>
      <c r="E241" s="323"/>
      <c r="F241" s="1240">
        <v>1000.0</v>
      </c>
      <c r="G241" s="1223">
        <f t="shared" si="30"/>
        <v>1000</v>
      </c>
      <c r="H241" s="1224">
        <v>800.0</v>
      </c>
      <c r="I241" s="1225"/>
      <c r="J241" s="1223" t="str">
        <f t="shared" si="29"/>
        <v/>
      </c>
      <c r="K241" s="1226"/>
      <c r="L241" s="1221">
        <f t="shared" si="25"/>
        <v>1800</v>
      </c>
      <c r="M241" s="593">
        <f t="shared" si="32"/>
        <v>-800</v>
      </c>
      <c r="N241" s="334"/>
      <c r="O241" s="334"/>
      <c r="P241" s="4"/>
      <c r="Q241" s="4"/>
      <c r="R241" s="4"/>
      <c r="S241" s="4"/>
      <c r="T241" s="4"/>
      <c r="U241" s="6"/>
      <c r="V241" s="6"/>
      <c r="W241" s="6"/>
      <c r="X241" s="6"/>
      <c r="Y241" s="6"/>
      <c r="Z241" s="6"/>
      <c r="AA241" s="6"/>
      <c r="AB241" s="6"/>
    </row>
    <row r="242">
      <c r="A242" s="5"/>
      <c r="B242" s="1241" t="s">
        <v>402</v>
      </c>
      <c r="C242" s="1241" t="s">
        <v>286</v>
      </c>
      <c r="D242" s="323"/>
      <c r="E242" s="323"/>
      <c r="F242" s="1240">
        <v>1000.0</v>
      </c>
      <c r="G242" s="1223">
        <f t="shared" si="30"/>
        <v>1000</v>
      </c>
      <c r="H242" s="1224"/>
      <c r="I242" s="1225"/>
      <c r="J242" s="1223" t="str">
        <f t="shared" si="29"/>
        <v/>
      </c>
      <c r="K242" s="1226"/>
      <c r="L242" s="1221">
        <f t="shared" si="25"/>
        <v>1000</v>
      </c>
      <c r="M242" s="593">
        <f t="shared" si="32"/>
        <v>0</v>
      </c>
      <c r="N242" s="334"/>
      <c r="O242" s="334"/>
      <c r="P242" s="4"/>
      <c r="Q242" s="4"/>
      <c r="R242" s="4"/>
      <c r="S242" s="4"/>
      <c r="T242" s="4"/>
      <c r="U242" s="6"/>
      <c r="V242" s="6"/>
      <c r="W242" s="6"/>
      <c r="X242" s="6"/>
      <c r="Y242" s="6"/>
      <c r="Z242" s="6"/>
      <c r="AA242" s="6"/>
      <c r="AB242" s="6"/>
    </row>
    <row r="243">
      <c r="A243" s="1242"/>
      <c r="B243" s="1243" t="s">
        <v>619</v>
      </c>
      <c r="C243" s="1243" t="s">
        <v>286</v>
      </c>
      <c r="D243" s="1244"/>
      <c r="E243" s="1244"/>
      <c r="F243" s="1245">
        <v>8000.0</v>
      </c>
      <c r="G243" s="1246">
        <f t="shared" si="30"/>
        <v>8000</v>
      </c>
      <c r="H243" s="1247">
        <v>8000.0</v>
      </c>
      <c r="I243" s="1248"/>
      <c r="J243" s="1246" t="str">
        <f t="shared" si="29"/>
        <v/>
      </c>
      <c r="K243" s="1249"/>
      <c r="L243" s="1250">
        <f t="shared" si="25"/>
        <v>16000</v>
      </c>
      <c r="M243" s="1251">
        <f t="shared" si="32"/>
        <v>-8000</v>
      </c>
      <c r="N243" s="334"/>
      <c r="O243" s="334"/>
      <c r="P243" s="4"/>
      <c r="Q243" s="4"/>
      <c r="R243" s="4"/>
      <c r="S243" s="4"/>
      <c r="T243" s="4"/>
      <c r="U243" s="6"/>
      <c r="V243" s="6"/>
      <c r="W243" s="6"/>
      <c r="X243" s="6"/>
      <c r="Y243" s="6"/>
      <c r="Z243" s="6"/>
      <c r="AA243" s="6"/>
      <c r="AB243" s="6"/>
    </row>
    <row r="244">
      <c r="A244" s="1242"/>
      <c r="B244" s="1243" t="s">
        <v>413</v>
      </c>
      <c r="C244" s="1243" t="s">
        <v>286</v>
      </c>
      <c r="D244" s="1244"/>
      <c r="E244" s="1244"/>
      <c r="F244" s="1245">
        <v>1000.0</v>
      </c>
      <c r="G244" s="1246">
        <f t="shared" si="30"/>
        <v>1000</v>
      </c>
      <c r="H244" s="1247">
        <v>1000.0</v>
      </c>
      <c r="I244" s="1248"/>
      <c r="J244" s="1246" t="str">
        <f t="shared" si="29"/>
        <v/>
      </c>
      <c r="K244" s="1249"/>
      <c r="L244" s="1250">
        <f t="shared" si="25"/>
        <v>2000</v>
      </c>
      <c r="M244" s="1251">
        <f t="shared" si="32"/>
        <v>-1000</v>
      </c>
      <c r="N244" s="334"/>
      <c r="O244" s="334"/>
      <c r="P244" s="4"/>
      <c r="Q244" s="4"/>
      <c r="R244" s="4"/>
      <c r="S244" s="4"/>
      <c r="T244" s="4"/>
      <c r="U244" s="6"/>
      <c r="V244" s="6"/>
      <c r="W244" s="6"/>
      <c r="X244" s="6"/>
      <c r="Y244" s="6"/>
      <c r="Z244" s="6"/>
      <c r="AA244" s="6"/>
      <c r="AB244" s="6"/>
    </row>
    <row r="245">
      <c r="A245" s="1242"/>
      <c r="B245" s="1243" t="s">
        <v>620</v>
      </c>
      <c r="C245" s="1243" t="s">
        <v>286</v>
      </c>
      <c r="D245" s="1244"/>
      <c r="E245" s="1244"/>
      <c r="F245" s="1245">
        <v>1000.0</v>
      </c>
      <c r="G245" s="1246">
        <f t="shared" si="30"/>
        <v>1000</v>
      </c>
      <c r="H245" s="1247">
        <v>1000.0</v>
      </c>
      <c r="I245" s="1248"/>
      <c r="J245" s="1246" t="str">
        <f t="shared" si="29"/>
        <v/>
      </c>
      <c r="K245" s="1249"/>
      <c r="L245" s="1250">
        <f t="shared" si="25"/>
        <v>2000</v>
      </c>
      <c r="M245" s="1251">
        <f t="shared" si="32"/>
        <v>-1000</v>
      </c>
      <c r="N245" s="334"/>
      <c r="O245" s="334"/>
      <c r="P245" s="4"/>
      <c r="Q245" s="4"/>
      <c r="R245" s="4"/>
      <c r="S245" s="4"/>
      <c r="T245" s="4"/>
      <c r="U245" s="6"/>
      <c r="V245" s="6"/>
      <c r="W245" s="6"/>
      <c r="X245" s="6"/>
      <c r="Y245" s="6"/>
      <c r="Z245" s="6"/>
      <c r="AA245" s="6"/>
      <c r="AB245" s="6"/>
    </row>
    <row r="246">
      <c r="A246" s="1242"/>
      <c r="B246" s="1243" t="s">
        <v>621</v>
      </c>
      <c r="C246" s="1243" t="s">
        <v>286</v>
      </c>
      <c r="D246" s="1244"/>
      <c r="E246" s="1244"/>
      <c r="F246" s="1245">
        <v>1000.0</v>
      </c>
      <c r="G246" s="1246">
        <f t="shared" si="30"/>
        <v>1000</v>
      </c>
      <c r="H246" s="1247">
        <v>1000.0</v>
      </c>
      <c r="I246" s="1248"/>
      <c r="J246" s="1246" t="str">
        <f t="shared" si="29"/>
        <v/>
      </c>
      <c r="K246" s="1249"/>
      <c r="L246" s="1250">
        <f t="shared" si="25"/>
        <v>2000</v>
      </c>
      <c r="M246" s="1251">
        <f t="shared" si="32"/>
        <v>-1000</v>
      </c>
      <c r="N246" s="334"/>
      <c r="O246" s="334"/>
      <c r="P246" s="4"/>
      <c r="Q246" s="4"/>
      <c r="R246" s="4"/>
      <c r="S246" s="4"/>
      <c r="T246" s="4"/>
      <c r="U246" s="6"/>
      <c r="V246" s="6"/>
      <c r="W246" s="6"/>
      <c r="X246" s="6"/>
      <c r="Y246" s="6"/>
      <c r="Z246" s="6"/>
      <c r="AA246" s="6"/>
      <c r="AB246" s="6"/>
    </row>
    <row r="247">
      <c r="A247" s="1242"/>
      <c r="B247" s="1243" t="s">
        <v>407</v>
      </c>
      <c r="C247" s="1243" t="s">
        <v>286</v>
      </c>
      <c r="D247" s="1244"/>
      <c r="E247" s="1244"/>
      <c r="F247" s="1245">
        <v>1000.0</v>
      </c>
      <c r="G247" s="1246">
        <f t="shared" si="30"/>
        <v>1000</v>
      </c>
      <c r="H247" s="1247">
        <v>1000.0</v>
      </c>
      <c r="I247" s="1248"/>
      <c r="J247" s="1246" t="str">
        <f t="shared" si="29"/>
        <v/>
      </c>
      <c r="K247" s="1249"/>
      <c r="L247" s="1250">
        <f t="shared" si="25"/>
        <v>2000</v>
      </c>
      <c r="M247" s="1251">
        <f t="shared" si="32"/>
        <v>-1000</v>
      </c>
      <c r="N247" s="334"/>
      <c r="O247" s="334"/>
      <c r="P247" s="4"/>
      <c r="Q247" s="4"/>
      <c r="R247" s="4"/>
      <c r="S247" s="4"/>
      <c r="T247" s="4"/>
      <c r="U247" s="6"/>
      <c r="V247" s="6"/>
      <c r="W247" s="6"/>
      <c r="X247" s="6"/>
      <c r="Y247" s="6"/>
      <c r="Z247" s="6"/>
      <c r="AA247" s="6"/>
      <c r="AB247" s="6"/>
    </row>
    <row r="248">
      <c r="A248" s="1242"/>
      <c r="B248" s="1243" t="s">
        <v>622</v>
      </c>
      <c r="C248" s="1243" t="s">
        <v>286</v>
      </c>
      <c r="D248" s="1244"/>
      <c r="E248" s="1244"/>
      <c r="F248" s="1245">
        <v>1000.0</v>
      </c>
      <c r="G248" s="1246">
        <f t="shared" si="30"/>
        <v>1000</v>
      </c>
      <c r="H248" s="1247">
        <v>1000.0</v>
      </c>
      <c r="I248" s="1248"/>
      <c r="J248" s="1246" t="str">
        <f t="shared" si="29"/>
        <v/>
      </c>
      <c r="K248" s="1249"/>
      <c r="L248" s="1250">
        <f t="shared" si="25"/>
        <v>2000</v>
      </c>
      <c r="M248" s="1251">
        <f t="shared" si="32"/>
        <v>-1000</v>
      </c>
      <c r="N248" s="334"/>
      <c r="O248" s="334"/>
      <c r="P248" s="4"/>
      <c r="Q248" s="4"/>
      <c r="R248" s="4"/>
      <c r="S248" s="4"/>
      <c r="T248" s="4"/>
      <c r="U248" s="6"/>
      <c r="V248" s="6"/>
      <c r="W248" s="6"/>
      <c r="X248" s="6"/>
      <c r="Y248" s="6"/>
      <c r="Z248" s="6"/>
      <c r="AA248" s="6"/>
      <c r="AB248" s="6"/>
    </row>
    <row r="249">
      <c r="A249" s="1242"/>
      <c r="B249" s="1243" t="s">
        <v>113</v>
      </c>
      <c r="C249" s="1243" t="s">
        <v>286</v>
      </c>
      <c r="D249" s="1244"/>
      <c r="E249" s="1244"/>
      <c r="F249" s="1245">
        <v>5000.0</v>
      </c>
      <c r="G249" s="1246">
        <f t="shared" si="30"/>
        <v>5000</v>
      </c>
      <c r="H249" s="1247">
        <v>5000.0</v>
      </c>
      <c r="I249" s="1248"/>
      <c r="J249" s="1246" t="str">
        <f t="shared" si="29"/>
        <v/>
      </c>
      <c r="K249" s="1249"/>
      <c r="L249" s="1250">
        <f t="shared" si="25"/>
        <v>10000</v>
      </c>
      <c r="M249" s="1251">
        <f t="shared" si="32"/>
        <v>-5000</v>
      </c>
      <c r="N249" s="334"/>
      <c r="O249" s="334"/>
      <c r="P249" s="4"/>
      <c r="Q249" s="4"/>
      <c r="R249" s="4"/>
      <c r="S249" s="4"/>
      <c r="T249" s="4"/>
      <c r="U249" s="6"/>
      <c r="V249" s="6"/>
      <c r="W249" s="6"/>
      <c r="X249" s="6"/>
      <c r="Y249" s="6"/>
      <c r="Z249" s="6"/>
      <c r="AA249" s="6"/>
      <c r="AB249" s="6"/>
    </row>
    <row r="250">
      <c r="A250" s="1242"/>
      <c r="B250" s="1243" t="s">
        <v>307</v>
      </c>
      <c r="C250" s="1243" t="s">
        <v>286</v>
      </c>
      <c r="D250" s="1244"/>
      <c r="E250" s="1244"/>
      <c r="F250" s="1245">
        <v>2000.0</v>
      </c>
      <c r="G250" s="1246">
        <f t="shared" si="30"/>
        <v>2000</v>
      </c>
      <c r="H250" s="1247">
        <v>2000.0</v>
      </c>
      <c r="I250" s="1248"/>
      <c r="J250" s="1246" t="str">
        <f t="shared" si="29"/>
        <v/>
      </c>
      <c r="K250" s="1249"/>
      <c r="L250" s="1250">
        <f t="shared" si="25"/>
        <v>4000</v>
      </c>
      <c r="M250" s="1251">
        <f t="shared" si="32"/>
        <v>-2000</v>
      </c>
      <c r="N250" s="334"/>
      <c r="O250" s="334"/>
      <c r="P250" s="4"/>
      <c r="Q250" s="4"/>
      <c r="R250" s="4"/>
      <c r="S250" s="4"/>
      <c r="T250" s="4"/>
      <c r="U250" s="6"/>
      <c r="V250" s="6"/>
      <c r="W250" s="6"/>
      <c r="X250" s="6"/>
      <c r="Y250" s="6"/>
      <c r="Z250" s="6"/>
      <c r="AA250" s="6"/>
      <c r="AB250" s="6"/>
    </row>
    <row r="251">
      <c r="A251" s="1242"/>
      <c r="B251" s="1243" t="s">
        <v>623</v>
      </c>
      <c r="C251" s="1243" t="s">
        <v>286</v>
      </c>
      <c r="D251" s="1244"/>
      <c r="E251" s="1244"/>
      <c r="F251" s="1245">
        <v>1000.0</v>
      </c>
      <c r="G251" s="1246">
        <f t="shared" si="30"/>
        <v>1000</v>
      </c>
      <c r="H251" s="1247">
        <v>1000.0</v>
      </c>
      <c r="I251" s="1248"/>
      <c r="J251" s="1246" t="str">
        <f t="shared" si="29"/>
        <v/>
      </c>
      <c r="K251" s="1249"/>
      <c r="L251" s="1250">
        <f t="shared" si="25"/>
        <v>2000</v>
      </c>
      <c r="M251" s="1251">
        <f t="shared" si="32"/>
        <v>-1000</v>
      </c>
      <c r="N251" s="334"/>
      <c r="O251" s="334"/>
      <c r="P251" s="4"/>
      <c r="Q251" s="4"/>
      <c r="R251" s="4"/>
      <c r="S251" s="4"/>
      <c r="T251" s="4"/>
      <c r="U251" s="6"/>
      <c r="V251" s="6"/>
      <c r="W251" s="6"/>
      <c r="X251" s="6"/>
      <c r="Y251" s="6"/>
      <c r="Z251" s="6"/>
      <c r="AA251" s="6"/>
      <c r="AB251" s="6"/>
    </row>
    <row r="252">
      <c r="A252" s="1242"/>
      <c r="B252" s="1243" t="s">
        <v>624</v>
      </c>
      <c r="C252" s="1243" t="s">
        <v>286</v>
      </c>
      <c r="D252" s="1244"/>
      <c r="E252" s="1244"/>
      <c r="F252" s="1245">
        <v>1000.0</v>
      </c>
      <c r="G252" s="1246">
        <f t="shared" si="30"/>
        <v>1000</v>
      </c>
      <c r="H252" s="1247">
        <v>1000.0</v>
      </c>
      <c r="I252" s="1248"/>
      <c r="J252" s="1246" t="str">
        <f t="shared" si="29"/>
        <v/>
      </c>
      <c r="K252" s="1249"/>
      <c r="L252" s="1250">
        <f t="shared" si="25"/>
        <v>2000</v>
      </c>
      <c r="M252" s="1251">
        <f t="shared" si="32"/>
        <v>-1000</v>
      </c>
      <c r="N252" s="334"/>
      <c r="O252" s="334"/>
      <c r="P252" s="4"/>
      <c r="Q252" s="4"/>
      <c r="R252" s="4"/>
      <c r="S252" s="4"/>
      <c r="T252" s="4"/>
      <c r="U252" s="6"/>
      <c r="V252" s="6"/>
      <c r="W252" s="6"/>
      <c r="X252" s="6"/>
      <c r="Y252" s="6"/>
      <c r="Z252" s="6"/>
      <c r="AA252" s="6"/>
      <c r="AB252" s="6"/>
    </row>
    <row r="253">
      <c r="A253" s="5"/>
      <c r="B253" s="1252" t="s">
        <v>531</v>
      </c>
      <c r="C253" s="1253" t="s">
        <v>625</v>
      </c>
      <c r="D253" s="1254"/>
      <c r="E253" s="1237"/>
      <c r="F253" s="1255">
        <v>10000.0</v>
      </c>
      <c r="G253" s="1223">
        <f t="shared" si="30"/>
        <v>10000</v>
      </c>
      <c r="H253" s="1224"/>
      <c r="I253" s="1225"/>
      <c r="J253" s="1223" t="str">
        <f t="shared" si="29"/>
        <v/>
      </c>
      <c r="K253" s="1226"/>
      <c r="L253" s="1221">
        <f t="shared" si="25"/>
        <v>10000</v>
      </c>
      <c r="M253" s="593">
        <f t="shared" si="32"/>
        <v>0</v>
      </c>
      <c r="N253" s="334"/>
      <c r="O253" s="334"/>
      <c r="P253" s="45" t="s">
        <v>538</v>
      </c>
      <c r="Q253" s="4"/>
      <c r="R253" s="4"/>
      <c r="S253" s="4"/>
      <c r="T253" s="4"/>
      <c r="U253" s="6"/>
      <c r="V253" s="6"/>
      <c r="W253" s="6"/>
      <c r="X253" s="6"/>
      <c r="Y253" s="6"/>
      <c r="Z253" s="6"/>
      <c r="AA253" s="6"/>
      <c r="AB253" s="6"/>
    </row>
    <row r="254">
      <c r="A254" s="5"/>
      <c r="B254" s="1253" t="s">
        <v>533</v>
      </c>
      <c r="C254" s="1253" t="s">
        <v>626</v>
      </c>
      <c r="D254" s="1254"/>
      <c r="E254" s="1237"/>
      <c r="F254" s="1255">
        <v>2500.0</v>
      </c>
      <c r="G254" s="1223">
        <f t="shared" si="30"/>
        <v>2500</v>
      </c>
      <c r="H254" s="1224"/>
      <c r="I254" s="1225"/>
      <c r="J254" s="1223" t="str">
        <f t="shared" si="29"/>
        <v/>
      </c>
      <c r="K254" s="1226"/>
      <c r="L254" s="1221">
        <f t="shared" si="25"/>
        <v>2500</v>
      </c>
      <c r="M254" s="593">
        <f t="shared" si="32"/>
        <v>0</v>
      </c>
      <c r="N254" s="334"/>
      <c r="O254" s="334"/>
      <c r="P254" s="4"/>
      <c r="Q254" s="4"/>
      <c r="R254" s="4"/>
      <c r="S254" s="4"/>
      <c r="T254" s="4"/>
      <c r="U254" s="6"/>
      <c r="V254" s="6"/>
      <c r="W254" s="6"/>
      <c r="X254" s="6"/>
      <c r="Y254" s="6"/>
      <c r="Z254" s="6"/>
      <c r="AA254" s="6"/>
      <c r="AB254" s="6"/>
    </row>
    <row r="255">
      <c r="A255" s="5"/>
      <c r="B255" s="1256" t="s">
        <v>278</v>
      </c>
      <c r="C255" s="1257" t="s">
        <v>627</v>
      </c>
      <c r="D255" s="1254"/>
      <c r="E255" s="1254"/>
      <c r="F255" s="1255">
        <v>8000.0</v>
      </c>
      <c r="G255" s="1223">
        <f t="shared" si="30"/>
        <v>8000</v>
      </c>
      <c r="H255" s="1224"/>
      <c r="I255" s="1225"/>
      <c r="J255" s="1223" t="str">
        <f t="shared" si="29"/>
        <v/>
      </c>
      <c r="K255" s="1226"/>
      <c r="L255" s="1221">
        <f t="shared" si="25"/>
        <v>8000</v>
      </c>
      <c r="M255" s="593">
        <f t="shared" si="32"/>
        <v>0</v>
      </c>
      <c r="N255" s="334"/>
      <c r="O255" s="334"/>
      <c r="P255" s="4"/>
      <c r="Q255" s="4"/>
      <c r="R255" s="4"/>
      <c r="S255" s="4"/>
      <c r="T255" s="4"/>
      <c r="U255" s="6"/>
      <c r="V255" s="6"/>
      <c r="W255" s="6"/>
      <c r="X255" s="6"/>
      <c r="Y255" s="6"/>
      <c r="Z255" s="6"/>
      <c r="AA255" s="6"/>
      <c r="AB255" s="6"/>
    </row>
    <row r="256">
      <c r="A256" s="5"/>
      <c r="B256" s="1256" t="s">
        <v>291</v>
      </c>
      <c r="C256" s="1256" t="s">
        <v>292</v>
      </c>
      <c r="D256" s="1254"/>
      <c r="E256" s="1254"/>
      <c r="F256" s="1258">
        <v>10000.0</v>
      </c>
      <c r="G256" s="1223">
        <f t="shared" si="30"/>
        <v>10000</v>
      </c>
      <c r="H256" s="1224"/>
      <c r="I256" s="1225"/>
      <c r="J256" s="1223" t="str">
        <f t="shared" si="29"/>
        <v/>
      </c>
      <c r="K256" s="1226"/>
      <c r="L256" s="1221">
        <f t="shared" si="25"/>
        <v>10000</v>
      </c>
      <c r="M256" s="593">
        <f t="shared" si="32"/>
        <v>0</v>
      </c>
      <c r="N256" s="334"/>
      <c r="O256" s="334"/>
      <c r="P256" s="4"/>
      <c r="Q256" s="4"/>
      <c r="R256" s="4"/>
      <c r="S256" s="4"/>
      <c r="T256" s="4"/>
      <c r="U256" s="6"/>
      <c r="V256" s="6"/>
      <c r="W256" s="6"/>
      <c r="X256" s="6"/>
      <c r="Y256" s="6"/>
      <c r="Z256" s="6"/>
      <c r="AA256" s="6"/>
      <c r="AB256" s="6"/>
    </row>
    <row r="257">
      <c r="A257" s="5"/>
      <c r="B257" s="1256" t="s">
        <v>335</v>
      </c>
      <c r="C257" s="1256" t="s">
        <v>336</v>
      </c>
      <c r="D257" s="1254"/>
      <c r="E257" s="1254"/>
      <c r="F257" s="1255">
        <v>8000.0</v>
      </c>
      <c r="G257" s="1223">
        <f t="shared" si="30"/>
        <v>8000</v>
      </c>
      <c r="H257" s="1224"/>
      <c r="I257" s="1225"/>
      <c r="J257" s="1223" t="str">
        <f t="shared" si="29"/>
        <v/>
      </c>
      <c r="K257" s="1226"/>
      <c r="L257" s="1221">
        <f t="shared" si="25"/>
        <v>8000</v>
      </c>
      <c r="M257" s="593">
        <f t="shared" si="32"/>
        <v>0</v>
      </c>
      <c r="N257" s="334"/>
      <c r="O257" s="334"/>
      <c r="P257" s="4"/>
      <c r="Q257" s="4"/>
      <c r="R257" s="4"/>
      <c r="S257" s="4"/>
      <c r="T257" s="4"/>
      <c r="U257" s="6"/>
      <c r="V257" s="6"/>
      <c r="W257" s="6"/>
      <c r="X257" s="6"/>
      <c r="Y257" s="6"/>
      <c r="Z257" s="6"/>
      <c r="AA257" s="6"/>
      <c r="AB257" s="6"/>
    </row>
    <row r="258">
      <c r="A258" s="600" t="s">
        <v>295</v>
      </c>
      <c r="B258" s="1256" t="s">
        <v>301</v>
      </c>
      <c r="C258" s="1257" t="s">
        <v>628</v>
      </c>
      <c r="D258" s="1254"/>
      <c r="E258" s="1237"/>
      <c r="F258" s="1255">
        <v>7200.0</v>
      </c>
      <c r="G258" s="1223">
        <f t="shared" si="30"/>
        <v>7200</v>
      </c>
      <c r="H258" s="1224"/>
      <c r="I258" s="1225"/>
      <c r="J258" s="1223" t="str">
        <f t="shared" si="29"/>
        <v/>
      </c>
      <c r="K258" s="1226"/>
      <c r="L258" s="1221">
        <f t="shared" si="25"/>
        <v>7200</v>
      </c>
      <c r="M258" s="593">
        <f t="shared" si="32"/>
        <v>0</v>
      </c>
      <c r="N258" s="334"/>
      <c r="O258" s="334"/>
      <c r="P258" s="4"/>
      <c r="Q258" s="4"/>
      <c r="R258" s="4"/>
      <c r="S258" s="4"/>
      <c r="T258" s="4"/>
      <c r="U258" s="6"/>
      <c r="V258" s="6"/>
      <c r="W258" s="6"/>
      <c r="X258" s="6"/>
      <c r="Y258" s="6"/>
      <c r="Z258" s="6"/>
      <c r="AA258" s="6"/>
      <c r="AB258" s="6"/>
    </row>
    <row r="259">
      <c r="A259" s="5"/>
      <c r="B259" s="1256" t="s">
        <v>312</v>
      </c>
      <c r="C259" s="1256" t="s">
        <v>313</v>
      </c>
      <c r="D259" s="1254"/>
      <c r="E259" s="1237"/>
      <c r="F259" s="1258">
        <v>6000.0</v>
      </c>
      <c r="G259" s="1223">
        <f t="shared" si="30"/>
        <v>6000</v>
      </c>
      <c r="H259" s="1224"/>
      <c r="I259" s="1225"/>
      <c r="J259" s="1223" t="str">
        <f t="shared" si="29"/>
        <v/>
      </c>
      <c r="K259" s="1226"/>
      <c r="L259" s="1221">
        <f t="shared" si="25"/>
        <v>6000</v>
      </c>
      <c r="M259" s="593">
        <f t="shared" si="32"/>
        <v>0</v>
      </c>
      <c r="N259" s="334"/>
      <c r="O259" s="334"/>
      <c r="P259" s="4"/>
      <c r="Q259" s="4"/>
      <c r="R259" s="4"/>
      <c r="S259" s="4"/>
      <c r="T259" s="4"/>
      <c r="U259" s="6"/>
      <c r="V259" s="6"/>
      <c r="W259" s="6"/>
      <c r="X259" s="6"/>
      <c r="Y259" s="6"/>
      <c r="Z259" s="6"/>
      <c r="AA259" s="6"/>
      <c r="AB259" s="6"/>
    </row>
    <row r="260">
      <c r="A260" s="5"/>
      <c r="B260" s="1256" t="s">
        <v>317</v>
      </c>
      <c r="C260" s="1256" t="s">
        <v>318</v>
      </c>
      <c r="D260" s="1254"/>
      <c r="E260" s="1254"/>
      <c r="F260" s="1255">
        <v>4000.0</v>
      </c>
      <c r="G260" s="1223">
        <f t="shared" si="30"/>
        <v>4000</v>
      </c>
      <c r="H260" s="1224"/>
      <c r="I260" s="1225"/>
      <c r="J260" s="1223" t="str">
        <f t="shared" si="29"/>
        <v/>
      </c>
      <c r="K260" s="1226"/>
      <c r="L260" s="1221">
        <f t="shared" si="25"/>
        <v>4000</v>
      </c>
      <c r="M260" s="602">
        <v>0.0</v>
      </c>
      <c r="N260" s="334"/>
      <c r="O260" s="334"/>
      <c r="P260" s="4"/>
      <c r="Q260" s="4"/>
      <c r="R260" s="4"/>
      <c r="S260" s="4"/>
      <c r="T260" s="4"/>
      <c r="U260" s="6"/>
      <c r="V260" s="6"/>
      <c r="W260" s="6"/>
      <c r="X260" s="6"/>
      <c r="Y260" s="6"/>
      <c r="Z260" s="6"/>
      <c r="AA260" s="6"/>
      <c r="AB260" s="6"/>
    </row>
    <row r="261">
      <c r="A261" s="5"/>
      <c r="B261" s="1256" t="s">
        <v>341</v>
      </c>
      <c r="C261" s="1256" t="s">
        <v>342</v>
      </c>
      <c r="D261" s="1254"/>
      <c r="E261" s="1254"/>
      <c r="F261" s="1258">
        <v>4000.0</v>
      </c>
      <c r="G261" s="1223">
        <f t="shared" si="30"/>
        <v>4000</v>
      </c>
      <c r="H261" s="1224"/>
      <c r="I261" s="1225"/>
      <c r="J261" s="1223" t="str">
        <f t="shared" si="29"/>
        <v/>
      </c>
      <c r="K261" s="1226"/>
      <c r="L261" s="1221">
        <f t="shared" si="25"/>
        <v>4000</v>
      </c>
      <c r="M261" s="593">
        <f t="shared" ref="M261:M284" si="33">F261-L261</f>
        <v>0</v>
      </c>
      <c r="N261" s="334"/>
      <c r="O261" s="334"/>
      <c r="P261" s="4"/>
      <c r="Q261" s="4"/>
      <c r="R261" s="4"/>
      <c r="S261" s="4"/>
      <c r="T261" s="4"/>
      <c r="U261" s="6"/>
      <c r="V261" s="6"/>
      <c r="W261" s="6"/>
      <c r="X261" s="6"/>
      <c r="Y261" s="6"/>
      <c r="Z261" s="6"/>
      <c r="AA261" s="6"/>
      <c r="AB261" s="6"/>
    </row>
    <row r="262">
      <c r="A262" s="5"/>
      <c r="B262" s="1256" t="s">
        <v>395</v>
      </c>
      <c r="C262" s="1256" t="s">
        <v>396</v>
      </c>
      <c r="D262" s="1254"/>
      <c r="E262" s="1254"/>
      <c r="F262" s="1255">
        <v>3000.0</v>
      </c>
      <c r="G262" s="1223">
        <f t="shared" si="30"/>
        <v>3000</v>
      </c>
      <c r="H262" s="1224"/>
      <c r="I262" s="1225"/>
      <c r="J262" s="1223" t="str">
        <f t="shared" si="29"/>
        <v/>
      </c>
      <c r="K262" s="1226"/>
      <c r="L262" s="1221">
        <f t="shared" si="25"/>
        <v>3000</v>
      </c>
      <c r="M262" s="593">
        <f t="shared" si="33"/>
        <v>0</v>
      </c>
      <c r="N262" s="334"/>
      <c r="O262" s="334"/>
      <c r="P262" s="4"/>
      <c r="Q262" s="4"/>
      <c r="R262" s="4"/>
      <c r="S262" s="4"/>
      <c r="T262" s="4"/>
      <c r="U262" s="6"/>
      <c r="V262" s="6"/>
      <c r="W262" s="6"/>
      <c r="X262" s="6"/>
      <c r="Y262" s="6"/>
      <c r="Z262" s="6"/>
      <c r="AA262" s="6"/>
      <c r="AB262" s="6"/>
    </row>
    <row r="263">
      <c r="A263" s="5"/>
      <c r="B263" s="1259" t="s">
        <v>337</v>
      </c>
      <c r="C263" s="1260" t="s">
        <v>629</v>
      </c>
      <c r="D263" s="1261"/>
      <c r="E263" s="1261"/>
      <c r="F263" s="1262">
        <v>4500.0</v>
      </c>
      <c r="G263" s="1223">
        <f t="shared" si="30"/>
        <v>4500</v>
      </c>
      <c r="H263" s="1228"/>
      <c r="I263" s="1225"/>
      <c r="J263" s="1223" t="str">
        <f t="shared" si="29"/>
        <v/>
      </c>
      <c r="K263" s="1226"/>
      <c r="L263" s="1221">
        <f t="shared" si="25"/>
        <v>4500</v>
      </c>
      <c r="M263" s="593">
        <f t="shared" si="33"/>
        <v>0</v>
      </c>
      <c r="N263" s="334"/>
      <c r="O263" s="334"/>
      <c r="P263" s="4"/>
      <c r="Q263" s="4"/>
      <c r="R263" s="4"/>
      <c r="S263" s="4"/>
      <c r="T263" s="4"/>
      <c r="U263" s="6"/>
      <c r="V263" s="6"/>
      <c r="W263" s="6"/>
      <c r="X263" s="6"/>
      <c r="Y263" s="6"/>
      <c r="Z263" s="6"/>
      <c r="AA263" s="6"/>
      <c r="AB263" s="6"/>
    </row>
    <row r="264">
      <c r="A264" s="5"/>
      <c r="B264" s="1259" t="s">
        <v>329</v>
      </c>
      <c r="C264" s="1259" t="s">
        <v>330</v>
      </c>
      <c r="D264" s="1261"/>
      <c r="E264" s="1261"/>
      <c r="F264" s="1262">
        <v>5000.0</v>
      </c>
      <c r="G264" s="1223">
        <f t="shared" si="30"/>
        <v>5000</v>
      </c>
      <c r="H264" s="1224"/>
      <c r="I264" s="1225"/>
      <c r="J264" s="1223" t="str">
        <f t="shared" si="29"/>
        <v/>
      </c>
      <c r="K264" s="1226"/>
      <c r="L264" s="1221">
        <f t="shared" si="25"/>
        <v>5000</v>
      </c>
      <c r="M264" s="593">
        <f t="shared" si="33"/>
        <v>0</v>
      </c>
      <c r="N264" s="334"/>
      <c r="O264" s="334"/>
      <c r="P264" s="4"/>
      <c r="Q264" s="4"/>
      <c r="R264" s="4"/>
      <c r="S264" s="4"/>
      <c r="T264" s="4"/>
      <c r="U264" s="6"/>
      <c r="V264" s="6"/>
      <c r="W264" s="6"/>
      <c r="X264" s="6"/>
      <c r="Y264" s="6"/>
      <c r="Z264" s="6"/>
      <c r="AA264" s="6"/>
      <c r="AB264" s="6"/>
    </row>
    <row r="265">
      <c r="A265" s="5"/>
      <c r="B265" s="1259" t="s">
        <v>356</v>
      </c>
      <c r="C265" s="1259" t="s">
        <v>357</v>
      </c>
      <c r="D265" s="1261"/>
      <c r="E265" s="1261"/>
      <c r="F265" s="1263">
        <v>2500.0</v>
      </c>
      <c r="G265" s="1223">
        <f t="shared" si="30"/>
        <v>2500</v>
      </c>
      <c r="H265" s="1224"/>
      <c r="I265" s="1225"/>
      <c r="J265" s="1223" t="str">
        <f t="shared" si="29"/>
        <v/>
      </c>
      <c r="K265" s="1226"/>
      <c r="L265" s="1221">
        <f t="shared" si="25"/>
        <v>2500</v>
      </c>
      <c r="M265" s="593">
        <f t="shared" si="33"/>
        <v>0</v>
      </c>
      <c r="N265" s="334"/>
      <c r="O265" s="334"/>
      <c r="P265" s="4"/>
      <c r="Q265" s="4"/>
      <c r="R265" s="4"/>
      <c r="S265" s="4"/>
      <c r="T265" s="4"/>
      <c r="U265" s="6"/>
      <c r="V265" s="6"/>
      <c r="W265" s="6"/>
      <c r="X265" s="6"/>
      <c r="Y265" s="6"/>
      <c r="Z265" s="6"/>
      <c r="AA265" s="6"/>
      <c r="AB265" s="6"/>
    </row>
    <row r="266">
      <c r="A266" s="5"/>
      <c r="B266" s="1264" t="s">
        <v>322</v>
      </c>
      <c r="C266" s="1264" t="s">
        <v>323</v>
      </c>
      <c r="D266" s="1265"/>
      <c r="E266" s="1265"/>
      <c r="F266" s="1266">
        <v>5000.0</v>
      </c>
      <c r="G266" s="1223">
        <f t="shared" si="30"/>
        <v>5000</v>
      </c>
      <c r="H266" s="1224"/>
      <c r="I266" s="1225"/>
      <c r="J266" s="1223" t="str">
        <f t="shared" si="29"/>
        <v/>
      </c>
      <c r="K266" s="1226"/>
      <c r="L266" s="1221">
        <f t="shared" si="25"/>
        <v>5000</v>
      </c>
      <c r="M266" s="593">
        <f t="shared" si="33"/>
        <v>0</v>
      </c>
      <c r="N266" s="334"/>
      <c r="O266" s="334"/>
      <c r="P266" s="4"/>
      <c r="Q266" s="4"/>
      <c r="R266" s="4"/>
      <c r="S266" s="4"/>
      <c r="T266" s="4"/>
      <c r="U266" s="6"/>
      <c r="V266" s="6"/>
      <c r="W266" s="6"/>
      <c r="X266" s="6"/>
      <c r="Y266" s="6"/>
      <c r="Z266" s="6"/>
      <c r="AA266" s="6"/>
      <c r="AB266" s="6"/>
    </row>
    <row r="267">
      <c r="A267" s="5"/>
      <c r="B267" s="1264" t="s">
        <v>324</v>
      </c>
      <c r="C267" s="1264" t="s">
        <v>325</v>
      </c>
      <c r="D267" s="1265"/>
      <c r="E267" s="1265"/>
      <c r="F267" s="1267"/>
      <c r="G267" s="1223" t="str">
        <f t="shared" si="30"/>
        <v/>
      </c>
      <c r="H267" s="1224"/>
      <c r="I267" s="1225"/>
      <c r="J267" s="1223" t="str">
        <f t="shared" si="29"/>
        <v/>
      </c>
      <c r="K267" s="1226"/>
      <c r="L267" s="1221">
        <f t="shared" si="25"/>
        <v>0</v>
      </c>
      <c r="M267" s="593">
        <f t="shared" si="33"/>
        <v>0</v>
      </c>
      <c r="N267" s="334"/>
      <c r="O267" s="334"/>
      <c r="P267" s="4"/>
      <c r="Q267" s="4"/>
      <c r="R267" s="4"/>
      <c r="S267" s="4"/>
      <c r="T267" s="4"/>
      <c r="U267" s="6"/>
      <c r="V267" s="6"/>
      <c r="W267" s="6"/>
      <c r="X267" s="6"/>
      <c r="Y267" s="6"/>
      <c r="Z267" s="6"/>
      <c r="AA267" s="6"/>
      <c r="AB267" s="6"/>
    </row>
    <row r="268">
      <c r="A268" s="5"/>
      <c r="B268" s="1264" t="s">
        <v>326</v>
      </c>
      <c r="C268" s="1264" t="s">
        <v>325</v>
      </c>
      <c r="D268" s="1265"/>
      <c r="E268" s="1265"/>
      <c r="F268" s="1267"/>
      <c r="G268" s="1223" t="str">
        <f t="shared" si="30"/>
        <v/>
      </c>
      <c r="H268" s="1224"/>
      <c r="I268" s="1225"/>
      <c r="J268" s="1223" t="str">
        <f t="shared" si="29"/>
        <v/>
      </c>
      <c r="K268" s="1226"/>
      <c r="L268" s="1221">
        <f t="shared" si="25"/>
        <v>0</v>
      </c>
      <c r="M268" s="593">
        <f t="shared" si="33"/>
        <v>0</v>
      </c>
      <c r="N268" s="334"/>
      <c r="O268" s="334"/>
      <c r="P268" s="4"/>
      <c r="Q268" s="4"/>
      <c r="R268" s="4"/>
      <c r="S268" s="4"/>
      <c r="T268" s="4"/>
      <c r="U268" s="6"/>
      <c r="V268" s="6"/>
      <c r="W268" s="6"/>
      <c r="X268" s="6"/>
      <c r="Y268" s="6"/>
      <c r="Z268" s="6"/>
      <c r="AA268" s="6"/>
      <c r="AB268" s="6"/>
    </row>
    <row r="269">
      <c r="A269" s="5"/>
      <c r="B269" s="1264" t="s">
        <v>339</v>
      </c>
      <c r="C269" s="1264" t="s">
        <v>340</v>
      </c>
      <c r="D269" s="1265"/>
      <c r="E269" s="1265"/>
      <c r="F269" s="1267">
        <v>10000.0</v>
      </c>
      <c r="G269" s="1223">
        <f t="shared" si="30"/>
        <v>10000</v>
      </c>
      <c r="H269" s="1224"/>
      <c r="I269" s="1225"/>
      <c r="J269" s="1223" t="str">
        <f t="shared" si="29"/>
        <v/>
      </c>
      <c r="K269" s="1226"/>
      <c r="L269" s="1221">
        <f t="shared" si="25"/>
        <v>10000</v>
      </c>
      <c r="M269" s="593">
        <f t="shared" si="33"/>
        <v>0</v>
      </c>
      <c r="N269" s="334"/>
      <c r="O269" s="334"/>
      <c r="P269" s="4"/>
      <c r="Q269" s="4"/>
      <c r="R269" s="4"/>
      <c r="S269" s="4"/>
      <c r="T269" s="4"/>
      <c r="U269" s="6"/>
      <c r="V269" s="6"/>
      <c r="W269" s="6"/>
      <c r="X269" s="6"/>
      <c r="Y269" s="6"/>
      <c r="Z269" s="6"/>
      <c r="AA269" s="6"/>
      <c r="AB269" s="6"/>
    </row>
    <row r="270">
      <c r="A270" s="5"/>
      <c r="B270" s="1264" t="s">
        <v>345</v>
      </c>
      <c r="C270" s="1264" t="s">
        <v>346</v>
      </c>
      <c r="D270" s="1265"/>
      <c r="E270" s="1265"/>
      <c r="F270" s="1267">
        <v>4000.0</v>
      </c>
      <c r="G270" s="1223">
        <f t="shared" si="30"/>
        <v>4000</v>
      </c>
      <c r="H270" s="1224"/>
      <c r="I270" s="1225"/>
      <c r="J270" s="1223" t="str">
        <f t="shared" si="29"/>
        <v/>
      </c>
      <c r="K270" s="1226"/>
      <c r="L270" s="1221">
        <f t="shared" si="25"/>
        <v>4000</v>
      </c>
      <c r="M270" s="593">
        <f t="shared" si="33"/>
        <v>0</v>
      </c>
      <c r="N270" s="334"/>
      <c r="O270" s="334"/>
      <c r="P270" s="4"/>
      <c r="Q270" s="4"/>
      <c r="R270" s="4"/>
      <c r="S270" s="4"/>
      <c r="T270" s="4"/>
      <c r="U270" s="6"/>
      <c r="V270" s="6"/>
      <c r="W270" s="6"/>
      <c r="X270" s="6"/>
      <c r="Y270" s="6"/>
      <c r="Z270" s="6"/>
      <c r="AA270" s="6"/>
      <c r="AB270" s="6"/>
    </row>
    <row r="271">
      <c r="A271" s="4"/>
      <c r="B271" s="1264" t="s">
        <v>348</v>
      </c>
      <c r="C271" s="1264" t="s">
        <v>349</v>
      </c>
      <c r="D271" s="1265"/>
      <c r="E271" s="1265"/>
      <c r="F271" s="1267">
        <v>3000.0</v>
      </c>
      <c r="G271" s="1223">
        <f t="shared" si="30"/>
        <v>3000</v>
      </c>
      <c r="H271" s="1224"/>
      <c r="I271" s="1225"/>
      <c r="J271" s="1223" t="str">
        <f t="shared" si="29"/>
        <v/>
      </c>
      <c r="K271" s="1226"/>
      <c r="L271" s="1221">
        <f t="shared" si="25"/>
        <v>3000</v>
      </c>
      <c r="M271" s="593">
        <f t="shared" si="33"/>
        <v>0</v>
      </c>
      <c r="N271" s="334"/>
      <c r="O271" s="334"/>
      <c r="P271" s="4"/>
      <c r="Q271" s="4"/>
      <c r="R271" s="4"/>
      <c r="S271" s="4"/>
      <c r="T271" s="4"/>
      <c r="U271" s="6"/>
      <c r="V271" s="6"/>
      <c r="W271" s="6"/>
      <c r="X271" s="6"/>
      <c r="Y271" s="6"/>
      <c r="Z271" s="6"/>
      <c r="AA271" s="6"/>
      <c r="AB271" s="6"/>
    </row>
    <row r="272">
      <c r="A272" s="4"/>
      <c r="B272" s="1264" t="s">
        <v>351</v>
      </c>
      <c r="C272" s="1264" t="s">
        <v>325</v>
      </c>
      <c r="D272" s="1265"/>
      <c r="E272" s="1265"/>
      <c r="F272" s="1267">
        <v>2000.0</v>
      </c>
      <c r="G272" s="1223">
        <f t="shared" si="30"/>
        <v>2000</v>
      </c>
      <c r="H272" s="1224"/>
      <c r="I272" s="1225"/>
      <c r="J272" s="1223" t="str">
        <f t="shared" si="29"/>
        <v/>
      </c>
      <c r="K272" s="1226"/>
      <c r="L272" s="1221">
        <f t="shared" si="25"/>
        <v>2000</v>
      </c>
      <c r="M272" s="593">
        <f t="shared" si="33"/>
        <v>0</v>
      </c>
      <c r="N272" s="334"/>
      <c r="O272" s="334"/>
      <c r="P272" s="4"/>
      <c r="Q272" s="4"/>
      <c r="R272" s="4"/>
      <c r="S272" s="4"/>
      <c r="T272" s="4"/>
      <c r="U272" s="6"/>
      <c r="V272" s="6"/>
      <c r="W272" s="6"/>
      <c r="X272" s="6"/>
      <c r="Y272" s="6"/>
      <c r="Z272" s="6"/>
      <c r="AA272" s="6"/>
      <c r="AB272" s="6"/>
    </row>
    <row r="273">
      <c r="A273" s="4"/>
      <c r="B273" s="1264" t="s">
        <v>352</v>
      </c>
      <c r="C273" s="1264" t="s">
        <v>353</v>
      </c>
      <c r="D273" s="1265"/>
      <c r="E273" s="1265"/>
      <c r="F273" s="1267">
        <v>3000.0</v>
      </c>
      <c r="G273" s="1223">
        <f t="shared" si="30"/>
        <v>3000</v>
      </c>
      <c r="H273" s="1230"/>
      <c r="I273" s="1225"/>
      <c r="J273" s="1223" t="str">
        <f t="shared" si="29"/>
        <v/>
      </c>
      <c r="K273" s="1226"/>
      <c r="L273" s="1221">
        <f t="shared" si="25"/>
        <v>3000</v>
      </c>
      <c r="M273" s="593">
        <f t="shared" si="33"/>
        <v>0</v>
      </c>
      <c r="N273" s="334"/>
      <c r="O273" s="334"/>
      <c r="P273" s="4"/>
      <c r="Q273" s="4"/>
      <c r="R273" s="4"/>
      <c r="S273" s="4"/>
      <c r="T273" s="4"/>
      <c r="U273" s="6"/>
      <c r="V273" s="6"/>
      <c r="W273" s="6"/>
      <c r="X273" s="6"/>
      <c r="Y273" s="6"/>
      <c r="Z273" s="6"/>
      <c r="AA273" s="6"/>
      <c r="AB273" s="6"/>
    </row>
    <row r="274">
      <c r="A274" s="4"/>
      <c r="B274" s="1264" t="s">
        <v>364</v>
      </c>
      <c r="C274" s="1264" t="s">
        <v>325</v>
      </c>
      <c r="D274" s="1265"/>
      <c r="E274" s="1265"/>
      <c r="F274" s="1267">
        <v>1500.0</v>
      </c>
      <c r="G274" s="1223">
        <f t="shared" si="30"/>
        <v>1500</v>
      </c>
      <c r="H274" s="1224"/>
      <c r="I274" s="1225"/>
      <c r="J274" s="1223" t="str">
        <f t="shared" si="29"/>
        <v/>
      </c>
      <c r="K274" s="1226"/>
      <c r="L274" s="1221">
        <f t="shared" si="25"/>
        <v>1500</v>
      </c>
      <c r="M274" s="593">
        <f t="shared" si="33"/>
        <v>0</v>
      </c>
      <c r="N274" s="334"/>
      <c r="O274" s="334"/>
      <c r="P274" s="4"/>
      <c r="Q274" s="4"/>
      <c r="R274" s="4"/>
      <c r="S274" s="4"/>
      <c r="T274" s="4"/>
      <c r="U274" s="6"/>
      <c r="V274" s="6"/>
      <c r="W274" s="6"/>
      <c r="X274" s="6"/>
      <c r="Y274" s="6"/>
      <c r="Z274" s="6"/>
      <c r="AA274" s="6"/>
      <c r="AB274" s="6"/>
    </row>
    <row r="275">
      <c r="A275" s="4"/>
      <c r="B275" s="1264" t="s">
        <v>369</v>
      </c>
      <c r="C275" s="1264" t="s">
        <v>370</v>
      </c>
      <c r="D275" s="1265"/>
      <c r="E275" s="1265"/>
      <c r="F275" s="1266">
        <v>3000.0</v>
      </c>
      <c r="G275" s="1223">
        <f t="shared" si="30"/>
        <v>3000</v>
      </c>
      <c r="H275" s="1224"/>
      <c r="I275" s="1225"/>
      <c r="J275" s="1223" t="str">
        <f t="shared" si="29"/>
        <v/>
      </c>
      <c r="K275" s="1226"/>
      <c r="L275" s="1221">
        <f t="shared" si="25"/>
        <v>3000</v>
      </c>
      <c r="M275" s="593">
        <f t="shared" si="33"/>
        <v>0</v>
      </c>
      <c r="N275" s="334"/>
      <c r="O275" s="334"/>
      <c r="P275" s="4"/>
      <c r="Q275" s="4"/>
      <c r="R275" s="4"/>
      <c r="S275" s="4"/>
      <c r="T275" s="4"/>
      <c r="U275" s="6"/>
      <c r="V275" s="6"/>
      <c r="W275" s="6"/>
      <c r="X275" s="6"/>
      <c r="Y275" s="6"/>
      <c r="Z275" s="6"/>
      <c r="AA275" s="6"/>
      <c r="AB275" s="6"/>
    </row>
    <row r="276">
      <c r="A276" s="4"/>
      <c r="B276" s="1264" t="s">
        <v>376</v>
      </c>
      <c r="C276" s="1264" t="s">
        <v>377</v>
      </c>
      <c r="D276" s="1265"/>
      <c r="E276" s="1265"/>
      <c r="F276" s="1267">
        <v>2500.0</v>
      </c>
      <c r="G276" s="1223">
        <f t="shared" si="30"/>
        <v>2500</v>
      </c>
      <c r="H276" s="1224"/>
      <c r="I276" s="1225"/>
      <c r="J276" s="1223" t="str">
        <f t="shared" si="29"/>
        <v/>
      </c>
      <c r="K276" s="1226"/>
      <c r="L276" s="1221">
        <f t="shared" si="25"/>
        <v>2500</v>
      </c>
      <c r="M276" s="593">
        <f t="shared" si="33"/>
        <v>0</v>
      </c>
      <c r="N276" s="334"/>
      <c r="O276" s="334"/>
      <c r="P276" s="4"/>
      <c r="Q276" s="4"/>
      <c r="R276" s="4"/>
      <c r="S276" s="4"/>
      <c r="T276" s="4"/>
      <c r="U276" s="6"/>
      <c r="V276" s="6"/>
      <c r="W276" s="6"/>
      <c r="X276" s="6"/>
      <c r="Y276" s="6"/>
      <c r="Z276" s="6"/>
      <c r="AA276" s="6"/>
      <c r="AB276" s="6"/>
    </row>
    <row r="277">
      <c r="A277" s="4"/>
      <c r="B277" s="1264" t="s">
        <v>379</v>
      </c>
      <c r="C277" s="1264" t="s">
        <v>325</v>
      </c>
      <c r="D277" s="1265"/>
      <c r="E277" s="1265"/>
      <c r="F277" s="1267">
        <v>2000.0</v>
      </c>
      <c r="G277" s="1223">
        <f t="shared" si="30"/>
        <v>2000</v>
      </c>
      <c r="H277" s="1224"/>
      <c r="I277" s="1225"/>
      <c r="J277" s="1223" t="str">
        <f t="shared" si="29"/>
        <v/>
      </c>
      <c r="K277" s="1226"/>
      <c r="L277" s="1221">
        <f t="shared" si="25"/>
        <v>2000</v>
      </c>
      <c r="M277" s="593">
        <f t="shared" si="33"/>
        <v>0</v>
      </c>
      <c r="N277" s="334"/>
      <c r="O277" s="334"/>
      <c r="P277" s="4"/>
      <c r="Q277" s="4"/>
      <c r="R277" s="4"/>
      <c r="S277" s="4"/>
      <c r="T277" s="4"/>
      <c r="U277" s="6"/>
      <c r="V277" s="6"/>
      <c r="W277" s="6"/>
      <c r="X277" s="6"/>
      <c r="Y277" s="6"/>
      <c r="Z277" s="6"/>
      <c r="AA277" s="6"/>
      <c r="AB277" s="6"/>
    </row>
    <row r="278">
      <c r="A278" s="4"/>
      <c r="B278" s="1264" t="s">
        <v>384</v>
      </c>
      <c r="C278" s="1264" t="s">
        <v>325</v>
      </c>
      <c r="D278" s="1265"/>
      <c r="E278" s="1265"/>
      <c r="F278" s="1267">
        <v>1500.0</v>
      </c>
      <c r="G278" s="1223">
        <f t="shared" si="30"/>
        <v>1500</v>
      </c>
      <c r="H278" s="1224"/>
      <c r="I278" s="1225"/>
      <c r="J278" s="1223" t="str">
        <f t="shared" si="29"/>
        <v/>
      </c>
      <c r="K278" s="1226"/>
      <c r="L278" s="1221">
        <f t="shared" si="25"/>
        <v>1500</v>
      </c>
      <c r="M278" s="593">
        <f t="shared" si="33"/>
        <v>0</v>
      </c>
      <c r="N278" s="334"/>
      <c r="O278" s="334"/>
      <c r="P278" s="4"/>
      <c r="Q278" s="4"/>
      <c r="R278" s="4"/>
      <c r="S278" s="4"/>
      <c r="T278" s="4"/>
      <c r="U278" s="6"/>
      <c r="V278" s="6"/>
      <c r="W278" s="6"/>
      <c r="X278" s="6"/>
      <c r="Y278" s="6"/>
      <c r="Z278" s="6"/>
      <c r="AA278" s="6"/>
      <c r="AB278" s="6"/>
    </row>
    <row r="279">
      <c r="A279" s="4"/>
      <c r="B279" s="1264" t="s">
        <v>387</v>
      </c>
      <c r="C279" s="1264" t="s">
        <v>388</v>
      </c>
      <c r="D279" s="1265"/>
      <c r="E279" s="1265"/>
      <c r="F279" s="1266">
        <v>2500.0</v>
      </c>
      <c r="G279" s="1223">
        <f t="shared" si="30"/>
        <v>2500</v>
      </c>
      <c r="H279" s="1224"/>
      <c r="I279" s="1225"/>
      <c r="J279" s="1223" t="str">
        <f t="shared" si="29"/>
        <v/>
      </c>
      <c r="K279" s="1226"/>
      <c r="L279" s="1221">
        <f t="shared" si="25"/>
        <v>2500</v>
      </c>
      <c r="M279" s="593">
        <f t="shared" si="33"/>
        <v>0</v>
      </c>
      <c r="N279" s="334"/>
      <c r="O279" s="334"/>
      <c r="P279" s="4"/>
      <c r="Q279" s="4"/>
      <c r="R279" s="4"/>
      <c r="S279" s="4"/>
      <c r="T279" s="4"/>
      <c r="U279" s="6"/>
      <c r="V279" s="6"/>
      <c r="W279" s="6"/>
      <c r="X279" s="6"/>
      <c r="Y279" s="6"/>
      <c r="Z279" s="6"/>
      <c r="AA279" s="6"/>
      <c r="AB279" s="6"/>
    </row>
    <row r="280">
      <c r="A280" s="4"/>
      <c r="B280" s="1264" t="s">
        <v>410</v>
      </c>
      <c r="C280" s="1264" t="s">
        <v>411</v>
      </c>
      <c r="D280" s="1265"/>
      <c r="E280" s="1265"/>
      <c r="F280" s="1267">
        <v>3000.0</v>
      </c>
      <c r="G280" s="1223">
        <f t="shared" si="30"/>
        <v>3000</v>
      </c>
      <c r="H280" s="1224"/>
      <c r="I280" s="1225"/>
      <c r="J280" s="1223" t="str">
        <f t="shared" si="29"/>
        <v/>
      </c>
      <c r="K280" s="1226"/>
      <c r="L280" s="1221">
        <f t="shared" si="25"/>
        <v>3000</v>
      </c>
      <c r="M280" s="593">
        <f t="shared" si="33"/>
        <v>0</v>
      </c>
      <c r="N280" s="334"/>
      <c r="O280" s="334"/>
      <c r="P280" s="4"/>
      <c r="Q280" s="4"/>
      <c r="R280" s="4"/>
      <c r="S280" s="4"/>
      <c r="T280" s="4"/>
      <c r="U280" s="6"/>
      <c r="V280" s="6"/>
      <c r="W280" s="6"/>
      <c r="X280" s="6"/>
      <c r="Y280" s="6"/>
      <c r="Z280" s="6"/>
      <c r="AA280" s="6"/>
      <c r="AB280" s="6"/>
    </row>
    <row r="281">
      <c r="A281" s="4"/>
      <c r="B281" s="1264" t="s">
        <v>415</v>
      </c>
      <c r="C281" s="1264" t="s">
        <v>416</v>
      </c>
      <c r="D281" s="1265"/>
      <c r="E281" s="1265"/>
      <c r="F281" s="1266">
        <v>2000.0</v>
      </c>
      <c r="G281" s="1223">
        <f t="shared" si="30"/>
        <v>2000</v>
      </c>
      <c r="H281" s="1224"/>
      <c r="I281" s="1225"/>
      <c r="J281" s="1223" t="str">
        <f t="shared" si="29"/>
        <v/>
      </c>
      <c r="K281" s="1226"/>
      <c r="L281" s="1221">
        <f t="shared" si="25"/>
        <v>2000</v>
      </c>
      <c r="M281" s="593">
        <f t="shared" si="33"/>
        <v>0</v>
      </c>
      <c r="N281" s="334"/>
      <c r="O281" s="334"/>
      <c r="P281" s="4"/>
      <c r="Q281" s="4"/>
      <c r="R281" s="4"/>
      <c r="S281" s="4"/>
      <c r="T281" s="4"/>
      <c r="U281" s="6"/>
      <c r="V281" s="6"/>
      <c r="W281" s="6"/>
      <c r="X281" s="6"/>
      <c r="Y281" s="6"/>
      <c r="Z281" s="6"/>
      <c r="AA281" s="6"/>
      <c r="AB281" s="6"/>
    </row>
    <row r="282">
      <c r="A282" s="4"/>
      <c r="B282" s="1264" t="s">
        <v>419</v>
      </c>
      <c r="C282" s="1265"/>
      <c r="D282" s="1265"/>
      <c r="E282" s="1265"/>
      <c r="F282" s="1267"/>
      <c r="G282" s="1223" t="str">
        <f t="shared" si="30"/>
        <v/>
      </c>
      <c r="H282" s="1224"/>
      <c r="I282" s="1225"/>
      <c r="J282" s="1223" t="str">
        <f t="shared" si="29"/>
        <v/>
      </c>
      <c r="K282" s="1226"/>
      <c r="L282" s="1221">
        <f t="shared" si="25"/>
        <v>0</v>
      </c>
      <c r="M282" s="593">
        <f t="shared" si="33"/>
        <v>0</v>
      </c>
      <c r="N282" s="334"/>
      <c r="O282" s="334"/>
      <c r="P282" s="4"/>
      <c r="Q282" s="4"/>
      <c r="R282" s="4"/>
      <c r="S282" s="4"/>
      <c r="T282" s="4"/>
      <c r="U282" s="6"/>
      <c r="V282" s="6"/>
      <c r="W282" s="6"/>
      <c r="X282" s="6"/>
      <c r="Y282" s="6"/>
      <c r="Z282" s="6"/>
      <c r="AA282" s="6"/>
      <c r="AB282" s="6"/>
    </row>
    <row r="283">
      <c r="A283" s="4"/>
      <c r="B283" s="1264" t="s">
        <v>426</v>
      </c>
      <c r="C283" s="1264" t="s">
        <v>427</v>
      </c>
      <c r="D283" s="1265"/>
      <c r="E283" s="1265"/>
      <c r="F283" s="1267">
        <v>3000.0</v>
      </c>
      <c r="G283" s="1223">
        <f t="shared" si="30"/>
        <v>3000</v>
      </c>
      <c r="H283" s="1224"/>
      <c r="I283" s="1225"/>
      <c r="J283" s="1223" t="str">
        <f t="shared" si="29"/>
        <v/>
      </c>
      <c r="K283" s="1226"/>
      <c r="L283" s="1221">
        <f t="shared" si="25"/>
        <v>3000</v>
      </c>
      <c r="M283" s="593">
        <f t="shared" si="33"/>
        <v>0</v>
      </c>
      <c r="N283" s="334"/>
      <c r="O283" s="334"/>
      <c r="P283" s="4"/>
      <c r="Q283" s="4"/>
      <c r="R283" s="4"/>
      <c r="S283" s="4"/>
      <c r="T283" s="4"/>
      <c r="U283" s="6"/>
      <c r="V283" s="6"/>
      <c r="W283" s="6"/>
      <c r="X283" s="6"/>
      <c r="Y283" s="6"/>
      <c r="Z283" s="6"/>
      <c r="AA283" s="6"/>
      <c r="AB283" s="6"/>
    </row>
    <row r="284">
      <c r="A284" s="4"/>
      <c r="B284" s="1268" t="s">
        <v>630</v>
      </c>
      <c r="C284" s="1264"/>
      <c r="D284" s="1265"/>
      <c r="E284" s="1265"/>
      <c r="F284" s="1267">
        <v>15000.0</v>
      </c>
      <c r="G284" s="1223">
        <v>15000.0</v>
      </c>
      <c r="H284" s="1224">
        <v>15000.0</v>
      </c>
      <c r="I284" s="1225"/>
      <c r="J284" s="1223" t="str">
        <f t="shared" si="29"/>
        <v/>
      </c>
      <c r="K284" s="1226"/>
      <c r="L284" s="1221">
        <f t="shared" si="25"/>
        <v>30000</v>
      </c>
      <c r="M284" s="593">
        <f t="shared" si="33"/>
        <v>-15000</v>
      </c>
      <c r="N284" s="334"/>
      <c r="O284" s="334"/>
      <c r="P284" s="4"/>
      <c r="Q284" s="4"/>
      <c r="R284" s="4"/>
      <c r="S284" s="4"/>
      <c r="T284" s="4"/>
      <c r="U284" s="6"/>
      <c r="V284" s="6"/>
      <c r="W284" s="6"/>
      <c r="X284" s="6"/>
      <c r="Y284" s="6"/>
      <c r="Z284" s="6"/>
      <c r="AA284" s="6"/>
      <c r="AB284" s="6"/>
    </row>
    <row r="285">
      <c r="A285" s="4"/>
      <c r="B285" s="1268" t="s">
        <v>631</v>
      </c>
      <c r="C285" s="1264"/>
      <c r="D285" s="1265"/>
      <c r="E285" s="1265"/>
      <c r="F285" s="1267">
        <v>3000.0</v>
      </c>
      <c r="G285" s="1269"/>
      <c r="H285" s="1270"/>
      <c r="I285" s="1271"/>
      <c r="J285" s="1269">
        <v>3000.0</v>
      </c>
      <c r="K285" s="1272"/>
      <c r="L285" s="1221"/>
      <c r="M285" s="593"/>
      <c r="N285" s="334"/>
      <c r="O285" s="334"/>
      <c r="P285" s="4"/>
      <c r="Q285" s="4"/>
      <c r="R285" s="4"/>
      <c r="S285" s="4"/>
      <c r="T285" s="4"/>
      <c r="U285" s="6"/>
      <c r="V285" s="6"/>
      <c r="W285" s="6"/>
      <c r="X285" s="6"/>
      <c r="Y285" s="6"/>
      <c r="Z285" s="6"/>
      <c r="AA285" s="6"/>
      <c r="AB285" s="6"/>
    </row>
    <row r="286">
      <c r="A286" s="4"/>
      <c r="B286" s="1268" t="s">
        <v>632</v>
      </c>
      <c r="C286" s="1264"/>
      <c r="D286" s="1265"/>
      <c r="E286" s="1265"/>
      <c r="F286" s="1267">
        <v>15000.0</v>
      </c>
      <c r="G286" s="1269">
        <v>15000.0</v>
      </c>
      <c r="H286" s="1270">
        <v>15000.0</v>
      </c>
      <c r="I286" s="1271"/>
      <c r="J286" s="1269" t="str">
        <f>I286</f>
        <v/>
      </c>
      <c r="K286" s="1272"/>
      <c r="L286" s="1221">
        <f>G286+H286+I286+J286+K286</f>
        <v>30000</v>
      </c>
      <c r="M286" s="1273">
        <f t="shared" ref="M286:M287" si="36">F286-L286</f>
        <v>-15000</v>
      </c>
      <c r="N286" s="334"/>
      <c r="O286" s="334"/>
      <c r="P286" s="4"/>
      <c r="Q286" s="4"/>
      <c r="R286" s="4"/>
      <c r="S286" s="4"/>
      <c r="T286" s="4"/>
      <c r="U286" s="6"/>
      <c r="V286" s="6"/>
      <c r="W286" s="6"/>
      <c r="X286" s="6"/>
      <c r="Y286" s="6"/>
      <c r="Z286" s="6"/>
      <c r="AA286" s="6"/>
      <c r="AB286" s="6"/>
    </row>
    <row r="287">
      <c r="A287" s="4"/>
      <c r="B287" s="148" t="s">
        <v>15</v>
      </c>
      <c r="C287" s="225"/>
      <c r="D287" s="225"/>
      <c r="E287" s="225"/>
      <c r="F287" s="650">
        <f t="shared" ref="F287:G287" si="34">SUM(F201:F286)</f>
        <v>823450</v>
      </c>
      <c r="G287" s="650">
        <f t="shared" si="34"/>
        <v>766700</v>
      </c>
      <c r="H287" s="650">
        <f t="shared" ref="H287:J287" si="35">SUM(H201:H283)</f>
        <v>22800</v>
      </c>
      <c r="I287" s="650">
        <f t="shared" si="35"/>
        <v>7000</v>
      </c>
      <c r="J287" s="650">
        <f t="shared" si="35"/>
        <v>36000</v>
      </c>
      <c r="K287" s="1274">
        <f>SUM(K200:K286)</f>
        <v>53750</v>
      </c>
      <c r="L287" s="1221">
        <f>SUM(L201:L286)</f>
        <v>916250</v>
      </c>
      <c r="M287" s="1275">
        <f t="shared" si="36"/>
        <v>-92800</v>
      </c>
      <c r="N287" s="334"/>
      <c r="O287" s="334"/>
      <c r="P287" s="4"/>
      <c r="Q287" s="4"/>
      <c r="R287" s="4"/>
      <c r="S287" s="4"/>
      <c r="T287" s="4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57"/>
      <c r="E292" s="65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57"/>
      <c r="E293" s="657"/>
      <c r="F293" s="65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57"/>
      <c r="E294" s="657"/>
      <c r="F294" s="657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</sheetData>
  <mergeCells count="15">
    <mergeCell ref="B142:L142"/>
    <mergeCell ref="B156:H156"/>
    <mergeCell ref="B167:K167"/>
    <mergeCell ref="B178:H178"/>
    <mergeCell ref="B188:H188"/>
    <mergeCell ref="C189:H189"/>
    <mergeCell ref="B198:H198"/>
    <mergeCell ref="F199:F200"/>
    <mergeCell ref="A2:H2"/>
    <mergeCell ref="B18:T18"/>
    <mergeCell ref="B39:T39"/>
    <mergeCell ref="B58:T58"/>
    <mergeCell ref="B100:T100"/>
    <mergeCell ref="B114:L114"/>
    <mergeCell ref="B131:L131"/>
  </mergeCells>
  <hyperlinks>
    <hyperlink r:id="rId1" ref="B25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44.38"/>
    <col customWidth="1" min="3" max="3" width="18.0"/>
    <col customWidth="1" min="4" max="4" width="23.38"/>
    <col customWidth="1" min="5" max="5" width="19.13"/>
    <col customWidth="1" min="6" max="6" width="24.25"/>
    <col customWidth="1" min="7" max="7" width="19.88"/>
    <col customWidth="1" min="8" max="8" width="19.13"/>
    <col customWidth="1" min="9" max="9" width="19.38"/>
    <col customWidth="1" min="10" max="10" width="20.0"/>
    <col customWidth="1" min="11" max="11" width="16.25"/>
    <col hidden="1" min="15" max="22" width="12.63"/>
  </cols>
  <sheetData>
    <row r="1">
      <c r="A1" s="658"/>
    </row>
    <row r="2">
      <c r="A2" s="1"/>
      <c r="B2" s="2"/>
      <c r="C2" s="2"/>
      <c r="D2" s="2"/>
      <c r="E2" s="2"/>
      <c r="F2" s="2"/>
      <c r="G2" s="3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6"/>
      <c r="Z2" s="6"/>
      <c r="AA2" s="6"/>
      <c r="AB2" s="6"/>
      <c r="AC2" s="6"/>
      <c r="AD2" s="6"/>
      <c r="AE2" s="6"/>
      <c r="AF2" s="6"/>
    </row>
    <row r="3">
      <c r="A3" s="7"/>
      <c r="B3" s="8" t="s">
        <v>0</v>
      </c>
      <c r="C3" s="8" t="s">
        <v>0</v>
      </c>
      <c r="D3" s="9" t="s">
        <v>544</v>
      </c>
      <c r="E3" s="8" t="s">
        <v>462</v>
      </c>
      <c r="F3" s="10" t="s">
        <v>1</v>
      </c>
      <c r="G3" s="12" t="s">
        <v>2</v>
      </c>
      <c r="H3" s="5"/>
      <c r="I3" s="5"/>
      <c r="J3" s="5"/>
      <c r="K3" s="5"/>
      <c r="L3" s="4"/>
      <c r="M3" s="4"/>
      <c r="N3" s="4"/>
      <c r="O3" s="4"/>
      <c r="P3" s="4"/>
      <c r="Q3" s="4"/>
      <c r="R3" s="4"/>
      <c r="S3" s="13"/>
      <c r="T3" s="13"/>
      <c r="U3" s="13"/>
      <c r="V3" s="13"/>
      <c r="W3" s="5"/>
      <c r="X3" s="4"/>
      <c r="Y3" s="6"/>
      <c r="Z3" s="6"/>
      <c r="AA3" s="6"/>
      <c r="AB3" s="6"/>
      <c r="AC3" s="6"/>
      <c r="AD3" s="6"/>
      <c r="AE3" s="6"/>
      <c r="AF3" s="6"/>
    </row>
    <row r="4">
      <c r="A4" s="14">
        <v>1.0</v>
      </c>
      <c r="B4" s="661" t="s">
        <v>16</v>
      </c>
      <c r="C4" s="16">
        <v>1200000.0</v>
      </c>
      <c r="D4" s="972">
        <v>200000.0</v>
      </c>
      <c r="E4" s="972"/>
      <c r="F4" s="972">
        <v>1000000.0</v>
      </c>
      <c r="G4" s="664">
        <f>C4-D4-F4</f>
        <v>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6"/>
      <c r="Z4" s="6"/>
      <c r="AA4" s="6"/>
      <c r="AB4" s="6"/>
      <c r="AC4" s="6"/>
      <c r="AD4" s="6"/>
      <c r="AE4" s="6"/>
      <c r="AF4" s="6"/>
    </row>
    <row r="5">
      <c r="A5" s="19">
        <v>2.0</v>
      </c>
      <c r="B5" s="665" t="s">
        <v>463</v>
      </c>
      <c r="C5" s="666">
        <f>C55</f>
        <v>1057500</v>
      </c>
      <c r="D5" s="23">
        <v>342500.0</v>
      </c>
      <c r="E5" s="1276"/>
      <c r="F5" s="23">
        <f>W55</f>
        <v>1057500</v>
      </c>
      <c r="G5" s="664">
        <f>C5-F5</f>
        <v>0</v>
      </c>
      <c r="H5" s="4"/>
      <c r="I5" s="4"/>
      <c r="J5" s="4"/>
      <c r="K5" s="4"/>
      <c r="L5" s="4"/>
      <c r="M5" s="4"/>
      <c r="N5" s="4"/>
      <c r="O5" s="4"/>
      <c r="P5" s="25"/>
      <c r="Q5" s="25"/>
      <c r="R5" s="25"/>
      <c r="S5" s="4"/>
      <c r="T5" s="4"/>
      <c r="U5" s="4"/>
      <c r="V5" s="4"/>
      <c r="W5" s="4"/>
      <c r="X5" s="4"/>
      <c r="Y5" s="6"/>
      <c r="Z5" s="6"/>
      <c r="AA5" s="6"/>
      <c r="AB5" s="6"/>
      <c r="AC5" s="6"/>
      <c r="AD5" s="6"/>
      <c r="AE5" s="6"/>
      <c r="AF5" s="6"/>
    </row>
    <row r="6">
      <c r="A6" s="669">
        <v>3.0</v>
      </c>
      <c r="B6" s="670" t="s">
        <v>464</v>
      </c>
      <c r="C6" s="973">
        <f>E261</f>
        <v>751406</v>
      </c>
      <c r="D6" s="974">
        <v>334500.0</v>
      </c>
      <c r="E6" s="1277"/>
      <c r="F6" s="1278">
        <v>349500.0</v>
      </c>
      <c r="G6" s="664">
        <f>C6-D6-F6</f>
        <v>67406</v>
      </c>
      <c r="H6" s="4"/>
      <c r="I6" s="4"/>
      <c r="J6" s="4"/>
      <c r="K6" s="4"/>
      <c r="L6" s="4"/>
      <c r="M6" s="4"/>
      <c r="N6" s="4"/>
      <c r="O6" s="4"/>
      <c r="P6" s="25"/>
      <c r="Q6" s="25"/>
      <c r="R6" s="25"/>
      <c r="S6" s="4"/>
      <c r="T6" s="4"/>
      <c r="U6" s="4"/>
      <c r="V6" s="4"/>
      <c r="W6" s="4"/>
      <c r="X6" s="4"/>
      <c r="Y6" s="6"/>
      <c r="Z6" s="6"/>
      <c r="AA6" s="6"/>
      <c r="AB6" s="6"/>
      <c r="AC6" s="6"/>
      <c r="AD6" s="6"/>
      <c r="AE6" s="6"/>
      <c r="AF6" s="6"/>
    </row>
    <row r="7">
      <c r="A7" s="976">
        <v>4.0</v>
      </c>
      <c r="B7" s="977" t="s">
        <v>465</v>
      </c>
      <c r="C7" s="978">
        <v>514000.0</v>
      </c>
      <c r="D7" s="979"/>
      <c r="E7" s="1279"/>
      <c r="F7" s="980">
        <f>W98</f>
        <v>524500</v>
      </c>
      <c r="G7" s="664">
        <f>C7-F7</f>
        <v>-10500</v>
      </c>
      <c r="H7" s="4"/>
      <c r="I7" s="4"/>
      <c r="J7" s="4"/>
      <c r="K7" s="4"/>
      <c r="L7" s="4"/>
      <c r="M7" s="4"/>
      <c r="N7" s="4"/>
      <c r="O7" s="4"/>
      <c r="P7" s="25"/>
      <c r="Q7" s="25"/>
      <c r="R7" s="25"/>
      <c r="S7" s="4"/>
      <c r="T7" s="4"/>
      <c r="U7" s="4"/>
      <c r="V7" s="4"/>
      <c r="W7" s="4"/>
      <c r="X7" s="4"/>
      <c r="Y7" s="6"/>
      <c r="Z7" s="6"/>
      <c r="AA7" s="6"/>
      <c r="AB7" s="6"/>
      <c r="AC7" s="6"/>
      <c r="AD7" s="6"/>
      <c r="AE7" s="6"/>
      <c r="AF7" s="6"/>
    </row>
    <row r="8">
      <c r="A8" s="678">
        <v>5.0</v>
      </c>
      <c r="B8" s="679" t="s">
        <v>466</v>
      </c>
      <c r="C8" s="1280">
        <f>C112</f>
        <v>101500</v>
      </c>
      <c r="D8" s="681">
        <v>111500.0</v>
      </c>
      <c r="E8" s="35"/>
      <c r="F8" s="681">
        <v>111500.0</v>
      </c>
      <c r="G8" s="664">
        <v>0.0</v>
      </c>
      <c r="H8" s="4"/>
      <c r="I8" s="682"/>
      <c r="J8" s="68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6"/>
      <c r="Z8" s="6"/>
      <c r="AA8" s="6"/>
      <c r="AB8" s="6"/>
      <c r="AC8" s="6"/>
      <c r="AD8" s="6"/>
      <c r="AE8" s="6"/>
      <c r="AF8" s="6"/>
    </row>
    <row r="9">
      <c r="A9" s="981">
        <v>6.0</v>
      </c>
      <c r="B9" s="982" t="s">
        <v>467</v>
      </c>
      <c r="C9" s="983">
        <f>G124</f>
        <v>236921.17</v>
      </c>
      <c r="D9" s="984"/>
      <c r="E9" s="984"/>
      <c r="F9" s="985">
        <v>236921.17</v>
      </c>
      <c r="G9" s="664">
        <f t="shared" ref="G9:G15" si="1">C9-F9</f>
        <v>0</v>
      </c>
      <c r="H9" s="4"/>
      <c r="I9" s="682"/>
      <c r="J9" s="68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6"/>
      <c r="Z9" s="6"/>
      <c r="AA9" s="6"/>
      <c r="AB9" s="6"/>
      <c r="AC9" s="6"/>
      <c r="AD9" s="6"/>
      <c r="AE9" s="6"/>
      <c r="AF9" s="6"/>
    </row>
    <row r="10">
      <c r="A10" s="686">
        <v>7.0</v>
      </c>
      <c r="B10" s="687" t="s">
        <v>468</v>
      </c>
      <c r="C10" s="43">
        <f>H138</f>
        <v>991672.9078</v>
      </c>
      <c r="D10" s="44"/>
      <c r="E10" s="44"/>
      <c r="F10" s="689">
        <f>H138</f>
        <v>991672.9078</v>
      </c>
      <c r="G10" s="664">
        <f t="shared" si="1"/>
        <v>0</v>
      </c>
      <c r="H10" s="4"/>
      <c r="I10" s="682"/>
      <c r="J10" s="68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6"/>
      <c r="Z10" s="6"/>
      <c r="AA10" s="6"/>
      <c r="AB10" s="6"/>
      <c r="AC10" s="6"/>
      <c r="AD10" s="6"/>
      <c r="AE10" s="6"/>
      <c r="AF10" s="6"/>
    </row>
    <row r="11">
      <c r="A11" s="986">
        <v>8.0</v>
      </c>
      <c r="B11" s="987" t="s">
        <v>469</v>
      </c>
      <c r="C11" s="988">
        <f>G153</f>
        <v>1159017.12</v>
      </c>
      <c r="D11" s="989"/>
      <c r="E11" s="989"/>
      <c r="F11" s="990">
        <v>1159017.12</v>
      </c>
      <c r="G11" s="664">
        <f t="shared" si="1"/>
        <v>0</v>
      </c>
      <c r="H11" s="4"/>
      <c r="I11" s="682"/>
      <c r="J11" s="68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6"/>
      <c r="Z11" s="6"/>
      <c r="AA11" s="6"/>
      <c r="AB11" s="6"/>
      <c r="AC11" s="6"/>
      <c r="AD11" s="6"/>
      <c r="AE11" s="6"/>
      <c r="AF11" s="6"/>
    </row>
    <row r="12">
      <c r="A12" s="693">
        <v>9.0</v>
      </c>
      <c r="B12" s="694" t="s">
        <v>470</v>
      </c>
      <c r="C12" s="695">
        <f>F163/0.92</f>
        <v>98587.28261</v>
      </c>
      <c r="D12" s="53"/>
      <c r="E12" s="53"/>
      <c r="F12" s="992">
        <v>90730.0</v>
      </c>
      <c r="G12" s="664">
        <f t="shared" si="1"/>
        <v>7857.282609</v>
      </c>
      <c r="H12" s="4"/>
      <c r="I12" s="682"/>
      <c r="J12" s="68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6"/>
      <c r="Z12" s="6"/>
      <c r="AA12" s="6"/>
      <c r="AB12" s="6"/>
      <c r="AC12" s="6"/>
      <c r="AD12" s="6"/>
      <c r="AE12" s="6"/>
      <c r="AF12" s="6"/>
    </row>
    <row r="13">
      <c r="A13" s="697">
        <v>10.0</v>
      </c>
      <c r="B13" s="698" t="s">
        <v>471</v>
      </c>
      <c r="C13" s="57">
        <v>0.0</v>
      </c>
      <c r="D13" s="58"/>
      <c r="E13" s="59"/>
      <c r="F13" s="1281">
        <v>0.0</v>
      </c>
      <c r="G13" s="664">
        <f t="shared" si="1"/>
        <v>0</v>
      </c>
      <c r="H13" s="4"/>
      <c r="I13" s="682"/>
      <c r="J13" s="68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6"/>
      <c r="Z13" s="6"/>
      <c r="AA13" s="6"/>
      <c r="AB13" s="6"/>
      <c r="AC13" s="6"/>
      <c r="AD13" s="6"/>
      <c r="AE13" s="6"/>
      <c r="AF13" s="6"/>
    </row>
    <row r="14">
      <c r="A14" s="700">
        <v>11.0</v>
      </c>
      <c r="B14" s="459" t="s">
        <v>472</v>
      </c>
      <c r="C14" s="120">
        <v>72500.0</v>
      </c>
      <c r="D14" s="701"/>
      <c r="E14" s="701"/>
      <c r="F14" s="703">
        <v>72500.0</v>
      </c>
      <c r="G14" s="664">
        <f t="shared" si="1"/>
        <v>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6"/>
      <c r="Z14" s="6"/>
      <c r="AA14" s="6"/>
      <c r="AB14" s="6"/>
      <c r="AC14" s="6"/>
      <c r="AD14" s="6"/>
      <c r="AE14" s="6"/>
      <c r="AF14" s="6"/>
    </row>
    <row r="15">
      <c r="A15" s="704">
        <v>12.0</v>
      </c>
      <c r="B15" s="705" t="s">
        <v>473</v>
      </c>
      <c r="C15" s="706">
        <f>C184/0.92</f>
        <v>991793.4783</v>
      </c>
      <c r="D15" s="63"/>
      <c r="E15" s="64"/>
      <c r="F15" s="1282">
        <v>991783.0</v>
      </c>
      <c r="G15" s="664">
        <f t="shared" si="1"/>
        <v>10.47826087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6"/>
      <c r="Z15" s="6"/>
      <c r="AA15" s="6"/>
      <c r="AB15" s="6"/>
      <c r="AC15" s="6"/>
      <c r="AD15" s="6"/>
      <c r="AE15" s="6"/>
      <c r="AF15" s="6"/>
    </row>
    <row r="16">
      <c r="A16" s="77"/>
      <c r="B16" s="78" t="s">
        <v>15</v>
      </c>
      <c r="C16" s="79">
        <f t="shared" ref="C16:G16" si="2">SUM(C4:C15)</f>
        <v>7174897.959</v>
      </c>
      <c r="D16" s="79">
        <f t="shared" si="2"/>
        <v>988500</v>
      </c>
      <c r="E16" s="79">
        <f t="shared" si="2"/>
        <v>0</v>
      </c>
      <c r="F16" s="79">
        <f t="shared" si="2"/>
        <v>6585624.198</v>
      </c>
      <c r="G16" s="149">
        <f t="shared" si="2"/>
        <v>64773.76087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6"/>
      <c r="Z16" s="6"/>
      <c r="AA16" s="6"/>
      <c r="AB16" s="6"/>
      <c r="AC16" s="6"/>
      <c r="AD16" s="6"/>
      <c r="AE16" s="6"/>
      <c r="AF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  <c r="AF17" s="6"/>
    </row>
    <row r="18">
      <c r="A18" s="82">
        <v>1.0</v>
      </c>
      <c r="B18" s="83" t="s">
        <v>16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5"/>
      <c r="Y18" s="6"/>
      <c r="Z18" s="6"/>
      <c r="AA18" s="6"/>
      <c r="AB18" s="6"/>
      <c r="AC18" s="6"/>
      <c r="AD18" s="6"/>
      <c r="AE18" s="6"/>
      <c r="AF18" s="6"/>
    </row>
    <row r="19">
      <c r="A19" s="4"/>
      <c r="B19" s="86" t="s">
        <v>17</v>
      </c>
      <c r="C19" s="87" t="s">
        <v>18</v>
      </c>
      <c r="D19" s="101" t="s">
        <v>547</v>
      </c>
      <c r="E19" s="101" t="s">
        <v>633</v>
      </c>
      <c r="F19" s="101"/>
      <c r="G19" s="101" t="s">
        <v>634</v>
      </c>
      <c r="H19" s="101" t="s">
        <v>635</v>
      </c>
      <c r="I19" s="101" t="s">
        <v>636</v>
      </c>
      <c r="J19" s="101" t="s">
        <v>637</v>
      </c>
      <c r="K19" s="101"/>
      <c r="L19" s="90"/>
      <c r="M19" s="90"/>
      <c r="N19" s="90"/>
      <c r="O19" s="89"/>
      <c r="P19" s="89"/>
      <c r="Q19" s="89"/>
      <c r="R19" s="89"/>
      <c r="S19" s="89"/>
      <c r="T19" s="89"/>
      <c r="U19" s="89"/>
      <c r="V19" s="89"/>
      <c r="W19" s="90" t="s">
        <v>29</v>
      </c>
      <c r="X19" s="91" t="s">
        <v>2</v>
      </c>
      <c r="Y19" s="92"/>
      <c r="Z19" s="6"/>
      <c r="AA19" s="6"/>
      <c r="AB19" s="6"/>
      <c r="AC19" s="6"/>
      <c r="AD19" s="6"/>
      <c r="AE19" s="6"/>
      <c r="AF19" s="6"/>
    </row>
    <row r="20">
      <c r="A20" s="4"/>
      <c r="B20" s="1004" t="s">
        <v>554</v>
      </c>
      <c r="C20" s="94"/>
      <c r="D20" s="284" t="s">
        <v>220</v>
      </c>
      <c r="E20" s="284" t="s">
        <v>510</v>
      </c>
      <c r="F20" s="1006"/>
      <c r="G20" s="284" t="s">
        <v>220</v>
      </c>
      <c r="H20" s="284"/>
      <c r="I20" s="284" t="s">
        <v>35</v>
      </c>
      <c r="J20" s="1006"/>
      <c r="K20" s="1006"/>
      <c r="L20" s="1006"/>
      <c r="M20" s="1006"/>
      <c r="N20" s="1006"/>
      <c r="O20" s="89"/>
      <c r="P20" s="89"/>
      <c r="Q20" s="89"/>
      <c r="R20" s="89"/>
      <c r="S20" s="89"/>
      <c r="T20" s="89"/>
      <c r="U20" s="89"/>
      <c r="V20" s="89"/>
      <c r="W20" s="96"/>
      <c r="X20" s="97"/>
      <c r="Y20" s="92"/>
      <c r="Z20" s="6"/>
      <c r="AA20" s="6"/>
      <c r="AB20" s="6"/>
      <c r="AC20" s="6"/>
      <c r="AD20" s="6"/>
      <c r="AE20" s="6"/>
      <c r="AF20" s="6"/>
    </row>
    <row r="21">
      <c r="A21" s="4"/>
      <c r="B21" s="1007" t="s">
        <v>131</v>
      </c>
      <c r="C21" s="99"/>
      <c r="D21" s="1283" t="s">
        <v>194</v>
      </c>
      <c r="E21" s="1283" t="s">
        <v>194</v>
      </c>
      <c r="F21" s="745"/>
      <c r="G21" s="1283" t="s">
        <v>194</v>
      </c>
      <c r="H21" s="1283" t="s">
        <v>194</v>
      </c>
      <c r="I21" s="1283" t="s">
        <v>194</v>
      </c>
      <c r="J21" s="1283" t="s">
        <v>194</v>
      </c>
      <c r="K21" s="745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4"/>
      <c r="Y21" s="92"/>
      <c r="Z21" s="6"/>
      <c r="AA21" s="6"/>
      <c r="AB21" s="6"/>
      <c r="AC21" s="6"/>
      <c r="AD21" s="6"/>
      <c r="AE21" s="6"/>
      <c r="AF21" s="6"/>
    </row>
    <row r="22">
      <c r="A22" s="4"/>
      <c r="B22" s="105" t="s">
        <v>40</v>
      </c>
      <c r="C22" s="106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8"/>
      <c r="W22" s="109"/>
      <c r="X22" s="109"/>
      <c r="Y22" s="92"/>
      <c r="Z22" s="6"/>
      <c r="AA22" s="6"/>
      <c r="AB22" s="6"/>
      <c r="AC22" s="6"/>
      <c r="AD22" s="6"/>
      <c r="AE22" s="6"/>
      <c r="AF22" s="6"/>
    </row>
    <row r="23">
      <c r="A23" s="4"/>
      <c r="B23" s="110" t="s">
        <v>41</v>
      </c>
      <c r="C23" s="1284">
        <v>800000.0</v>
      </c>
      <c r="D23" s="1285">
        <v>150000.0</v>
      </c>
      <c r="E23" s="1285">
        <v>300000.0</v>
      </c>
      <c r="F23" s="1286"/>
      <c r="G23" s="113">
        <v>200000.0</v>
      </c>
      <c r="H23" s="113">
        <v>25000.0</v>
      </c>
      <c r="I23" s="114">
        <v>125000.0</v>
      </c>
      <c r="J23" s="114">
        <v>20800.0</v>
      </c>
      <c r="K23" s="114"/>
      <c r="L23" s="116"/>
      <c r="M23" s="115"/>
      <c r="N23" s="115"/>
      <c r="O23" s="116"/>
      <c r="P23" s="116"/>
      <c r="Q23" s="116"/>
      <c r="R23" s="116"/>
      <c r="S23" s="116"/>
      <c r="T23" s="116"/>
      <c r="U23" s="116"/>
      <c r="V23" s="117"/>
      <c r="W23" s="36">
        <f>SUM(D23:V23)</f>
        <v>820800</v>
      </c>
      <c r="X23" s="36">
        <f t="shared" ref="X23:X34" si="3">C23-W23</f>
        <v>-20800</v>
      </c>
      <c r="Y23" s="92"/>
      <c r="Z23" s="6"/>
      <c r="AA23" s="6"/>
      <c r="AB23" s="6"/>
      <c r="AC23" s="6"/>
      <c r="AD23" s="6"/>
      <c r="AE23" s="6"/>
      <c r="AF23" s="6"/>
    </row>
    <row r="24">
      <c r="A24" s="4"/>
      <c r="B24" s="118" t="s">
        <v>42</v>
      </c>
      <c r="C24" s="1287">
        <v>100000.0</v>
      </c>
      <c r="D24" s="1288">
        <v>100000.0</v>
      </c>
      <c r="E24" s="1285">
        <v>0.0</v>
      </c>
      <c r="F24" s="1289"/>
      <c r="G24" s="121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4"/>
      <c r="V24" s="125"/>
      <c r="W24" s="126">
        <f t="shared" ref="W24:W25" si="4">SUM(D24:U24)</f>
        <v>100000</v>
      </c>
      <c r="X24" s="36">
        <f t="shared" si="3"/>
        <v>0</v>
      </c>
      <c r="Y24" s="92"/>
      <c r="Z24" s="6"/>
      <c r="AA24" s="6"/>
      <c r="AB24" s="6"/>
      <c r="AC24" s="6"/>
      <c r="AD24" s="6"/>
      <c r="AE24" s="6"/>
      <c r="AF24" s="6"/>
    </row>
    <row r="25">
      <c r="A25" s="4"/>
      <c r="B25" s="127" t="s">
        <v>43</v>
      </c>
      <c r="C25" s="1290">
        <v>100000.0</v>
      </c>
      <c r="D25" s="1291">
        <v>0.0</v>
      </c>
      <c r="E25" s="1292"/>
      <c r="F25" s="1289"/>
      <c r="G25" s="122"/>
      <c r="H25" s="123"/>
      <c r="I25" s="122">
        <v>100000.0</v>
      </c>
      <c r="J25" s="122"/>
      <c r="K25" s="122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31"/>
      <c r="W25" s="126">
        <f t="shared" si="4"/>
        <v>100000</v>
      </c>
      <c r="X25" s="36">
        <f t="shared" si="3"/>
        <v>0</v>
      </c>
      <c r="Y25" s="92"/>
      <c r="Z25" s="6"/>
      <c r="AA25" s="6"/>
      <c r="AB25" s="6"/>
      <c r="AC25" s="6"/>
      <c r="AD25" s="6"/>
      <c r="AE25" s="6"/>
      <c r="AF25" s="6"/>
    </row>
    <row r="26">
      <c r="A26" s="4"/>
      <c r="B26" s="132" t="s">
        <v>44</v>
      </c>
      <c r="C26" s="1290">
        <v>25000.0</v>
      </c>
      <c r="D26" s="1291">
        <v>0.0</v>
      </c>
      <c r="E26" s="1285">
        <v>25000.0</v>
      </c>
      <c r="F26" s="1289"/>
      <c r="G26" s="122"/>
      <c r="H26" s="123"/>
      <c r="I26" s="123"/>
      <c r="J26" s="123"/>
      <c r="K26" s="123"/>
      <c r="L26" s="123"/>
      <c r="M26" s="123"/>
      <c r="N26" s="133"/>
      <c r="O26" s="123"/>
      <c r="P26" s="123"/>
      <c r="Q26" s="123"/>
      <c r="R26" s="123"/>
      <c r="S26" s="123"/>
      <c r="T26" s="123"/>
      <c r="U26" s="123"/>
      <c r="V26" s="131"/>
      <c r="W26" s="126">
        <f t="shared" ref="W26:W32" si="5">SUM(D26:V26)</f>
        <v>25000</v>
      </c>
      <c r="X26" s="36">
        <f t="shared" si="3"/>
        <v>0</v>
      </c>
      <c r="Y26" s="92"/>
      <c r="Z26" s="6"/>
      <c r="AA26" s="6"/>
      <c r="AB26" s="6"/>
      <c r="AC26" s="6"/>
      <c r="AD26" s="6"/>
      <c r="AE26" s="6"/>
      <c r="AF26" s="6"/>
    </row>
    <row r="27">
      <c r="A27" s="4"/>
      <c r="B27" s="132" t="s">
        <v>45</v>
      </c>
      <c r="C27" s="1290">
        <v>50000.0</v>
      </c>
      <c r="D27" s="1288">
        <v>12500.0</v>
      </c>
      <c r="E27" s="1285">
        <v>37500.0</v>
      </c>
      <c r="F27" s="1289"/>
      <c r="G27" s="121"/>
      <c r="H27" s="123"/>
      <c r="I27" s="123"/>
      <c r="J27" s="123"/>
      <c r="K27" s="123"/>
      <c r="L27" s="123"/>
      <c r="M27" s="123"/>
      <c r="N27" s="133"/>
      <c r="O27" s="123"/>
      <c r="P27" s="123"/>
      <c r="Q27" s="123"/>
      <c r="R27" s="123"/>
      <c r="S27" s="123"/>
      <c r="T27" s="123"/>
      <c r="U27" s="123"/>
      <c r="V27" s="131"/>
      <c r="W27" s="126">
        <f t="shared" si="5"/>
        <v>50000</v>
      </c>
      <c r="X27" s="36">
        <f t="shared" si="3"/>
        <v>0</v>
      </c>
      <c r="Y27" s="92"/>
      <c r="Z27" s="6"/>
      <c r="AA27" s="6"/>
      <c r="AB27" s="6"/>
      <c r="AC27" s="6"/>
      <c r="AD27" s="6"/>
      <c r="AE27" s="6"/>
      <c r="AF27" s="6"/>
    </row>
    <row r="28">
      <c r="A28" s="4"/>
      <c r="B28" s="132" t="s">
        <v>47</v>
      </c>
      <c r="C28" s="1290">
        <v>20000.0</v>
      </c>
      <c r="D28" s="1288">
        <v>10000.0</v>
      </c>
      <c r="E28" s="1285">
        <v>10000.0</v>
      </c>
      <c r="F28" s="1289"/>
      <c r="G28" s="121"/>
      <c r="H28" s="123"/>
      <c r="I28" s="123"/>
      <c r="J28" s="123"/>
      <c r="K28" s="123"/>
      <c r="L28" s="123"/>
      <c r="M28" s="123"/>
      <c r="N28" s="133"/>
      <c r="O28" s="123"/>
      <c r="P28" s="123"/>
      <c r="Q28" s="123"/>
      <c r="R28" s="123"/>
      <c r="S28" s="123"/>
      <c r="T28" s="123"/>
      <c r="U28" s="123"/>
      <c r="V28" s="131"/>
      <c r="W28" s="126">
        <f t="shared" si="5"/>
        <v>20000</v>
      </c>
      <c r="X28" s="36">
        <f t="shared" si="3"/>
        <v>0</v>
      </c>
      <c r="Y28" s="92"/>
      <c r="Z28" s="6"/>
      <c r="AA28" s="6"/>
      <c r="AB28" s="6"/>
      <c r="AC28" s="6"/>
      <c r="AD28" s="6"/>
      <c r="AE28" s="6"/>
      <c r="AF28" s="6"/>
    </row>
    <row r="29">
      <c r="A29" s="4"/>
      <c r="B29" s="132" t="s">
        <v>48</v>
      </c>
      <c r="C29" s="1290">
        <v>20000.0</v>
      </c>
      <c r="D29" s="1288">
        <v>10000.0</v>
      </c>
      <c r="E29" s="1285">
        <v>10000.0</v>
      </c>
      <c r="F29" s="1289"/>
      <c r="G29" s="121"/>
      <c r="H29" s="123"/>
      <c r="I29" s="133"/>
      <c r="J29" s="133"/>
      <c r="K29" s="13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31"/>
      <c r="W29" s="126">
        <f t="shared" si="5"/>
        <v>20000</v>
      </c>
      <c r="X29" s="136">
        <f t="shared" si="3"/>
        <v>0</v>
      </c>
      <c r="Y29" s="92"/>
      <c r="Z29" s="6"/>
      <c r="AA29" s="6"/>
      <c r="AB29" s="6"/>
      <c r="AC29" s="6"/>
      <c r="AD29" s="6"/>
      <c r="AE29" s="6"/>
      <c r="AF29" s="6"/>
    </row>
    <row r="30">
      <c r="A30" s="4"/>
      <c r="B30" s="132" t="s">
        <v>49</v>
      </c>
      <c r="C30" s="1290">
        <v>10000.0</v>
      </c>
      <c r="D30" s="1288">
        <v>5000.0</v>
      </c>
      <c r="E30" s="1285"/>
      <c r="F30" s="1289"/>
      <c r="G30" s="121"/>
      <c r="H30" s="123"/>
      <c r="I30" s="122">
        <v>5000.0</v>
      </c>
      <c r="J30" s="123"/>
      <c r="K30" s="123"/>
      <c r="L30" s="123"/>
      <c r="M30" s="133"/>
      <c r="N30" s="123"/>
      <c r="O30" s="123"/>
      <c r="P30" s="123"/>
      <c r="Q30" s="123"/>
      <c r="R30" s="123"/>
      <c r="S30" s="123"/>
      <c r="T30" s="123"/>
      <c r="U30" s="123"/>
      <c r="V30" s="131"/>
      <c r="W30" s="126">
        <f t="shared" si="5"/>
        <v>10000</v>
      </c>
      <c r="X30" s="36">
        <f t="shared" si="3"/>
        <v>0</v>
      </c>
      <c r="Y30" s="92"/>
      <c r="Z30" s="6"/>
      <c r="AA30" s="6"/>
      <c r="AB30" s="6"/>
      <c r="AC30" s="6"/>
      <c r="AD30" s="6"/>
      <c r="AE30" s="6"/>
      <c r="AF30" s="6"/>
    </row>
    <row r="31">
      <c r="A31" s="4"/>
      <c r="B31" s="1033" t="s">
        <v>50</v>
      </c>
      <c r="C31" s="1290">
        <v>10000.0</v>
      </c>
      <c r="D31" s="1288">
        <v>5000.0</v>
      </c>
      <c r="E31" s="1285">
        <v>5000.0</v>
      </c>
      <c r="F31" s="1289"/>
      <c r="G31" s="121"/>
      <c r="H31" s="123"/>
      <c r="I31" s="123"/>
      <c r="J31" s="123"/>
      <c r="K31" s="123"/>
      <c r="L31" s="123"/>
      <c r="M31" s="133"/>
      <c r="N31" s="123"/>
      <c r="O31" s="123"/>
      <c r="P31" s="123"/>
      <c r="Q31" s="123"/>
      <c r="R31" s="123"/>
      <c r="S31" s="123"/>
      <c r="T31" s="123"/>
      <c r="U31" s="123"/>
      <c r="V31" s="131"/>
      <c r="W31" s="126">
        <f t="shared" si="5"/>
        <v>10000</v>
      </c>
      <c r="X31" s="36">
        <f t="shared" si="3"/>
        <v>0</v>
      </c>
      <c r="Y31" s="92"/>
      <c r="Z31" s="6"/>
      <c r="AA31" s="6"/>
      <c r="AB31" s="6"/>
      <c r="AC31" s="6"/>
      <c r="AD31" s="6"/>
      <c r="AE31" s="6"/>
      <c r="AF31" s="6"/>
    </row>
    <row r="32">
      <c r="A32" s="4"/>
      <c r="B32" s="1033" t="s">
        <v>51</v>
      </c>
      <c r="C32" s="1290"/>
      <c r="D32" s="1288">
        <v>0.0</v>
      </c>
      <c r="E32" s="1285">
        <v>0.0</v>
      </c>
      <c r="F32" s="1289"/>
      <c r="G32" s="121"/>
      <c r="H32" s="123"/>
      <c r="I32" s="123"/>
      <c r="J32" s="123"/>
      <c r="K32" s="123"/>
      <c r="L32" s="123"/>
      <c r="M32" s="123"/>
      <c r="N32" s="133"/>
      <c r="O32" s="123"/>
      <c r="P32" s="123"/>
      <c r="Q32" s="123"/>
      <c r="R32" s="123"/>
      <c r="S32" s="123"/>
      <c r="T32" s="123"/>
      <c r="U32" s="123"/>
      <c r="V32" s="131"/>
      <c r="W32" s="126">
        <f t="shared" si="5"/>
        <v>0</v>
      </c>
      <c r="X32" s="36">
        <f t="shared" si="3"/>
        <v>0</v>
      </c>
      <c r="Y32" s="92"/>
      <c r="Z32" s="6"/>
      <c r="AA32" s="6"/>
      <c r="AB32" s="6"/>
      <c r="AC32" s="6"/>
      <c r="AD32" s="6"/>
      <c r="AE32" s="6"/>
      <c r="AF32" s="6"/>
    </row>
    <row r="33">
      <c r="A33" s="4"/>
      <c r="B33" s="118" t="s">
        <v>52</v>
      </c>
      <c r="C33" s="1293"/>
      <c r="D33" s="1288">
        <v>0.0</v>
      </c>
      <c r="E33" s="1285">
        <v>0.0</v>
      </c>
      <c r="F33" s="1289"/>
      <c r="G33" s="121"/>
      <c r="H33" s="123"/>
      <c r="I33" s="123"/>
      <c r="J33" s="123"/>
      <c r="K33" s="123"/>
      <c r="L33" s="133"/>
      <c r="M33" s="123"/>
      <c r="N33" s="123"/>
      <c r="O33" s="123"/>
      <c r="P33" s="123"/>
      <c r="Q33" s="123"/>
      <c r="R33" s="123"/>
      <c r="S33" s="123"/>
      <c r="T33" s="123"/>
      <c r="U33" s="123"/>
      <c r="V33" s="131"/>
      <c r="W33" s="126">
        <f>SUM(D33:L33)</f>
        <v>0</v>
      </c>
      <c r="X33" s="36">
        <f t="shared" si="3"/>
        <v>0</v>
      </c>
      <c r="Y33" s="92"/>
      <c r="Z33" s="6"/>
      <c r="AA33" s="6"/>
      <c r="AB33" s="6"/>
      <c r="AC33" s="6"/>
      <c r="AD33" s="6"/>
      <c r="AE33" s="6"/>
      <c r="AF33" s="6"/>
    </row>
    <row r="34">
      <c r="A34" s="4"/>
      <c r="B34" s="118" t="s">
        <v>53</v>
      </c>
      <c r="C34" s="1293">
        <v>44000.0</v>
      </c>
      <c r="D34" s="1288">
        <v>0.0</v>
      </c>
      <c r="E34" s="1285">
        <v>44000.0</v>
      </c>
      <c r="F34" s="1294"/>
      <c r="G34" s="121"/>
      <c r="H34" s="123"/>
      <c r="I34" s="123"/>
      <c r="J34" s="123"/>
      <c r="K34" s="123"/>
      <c r="L34" s="123"/>
      <c r="M34" s="146"/>
      <c r="N34" s="146"/>
      <c r="O34" s="123"/>
      <c r="P34" s="123"/>
      <c r="Q34" s="123"/>
      <c r="R34" s="123"/>
      <c r="S34" s="123"/>
      <c r="T34" s="123"/>
      <c r="U34" s="123"/>
      <c r="V34" s="131"/>
      <c r="W34" s="126">
        <f>SUM(D34:U34)</f>
        <v>44000</v>
      </c>
      <c r="X34" s="36">
        <f t="shared" si="3"/>
        <v>0</v>
      </c>
      <c r="Y34" s="92"/>
      <c r="Z34" s="6"/>
      <c r="AA34" s="6"/>
      <c r="AB34" s="6"/>
      <c r="AC34" s="6"/>
      <c r="AD34" s="6"/>
      <c r="AE34" s="6"/>
      <c r="AF34" s="6"/>
    </row>
    <row r="35">
      <c r="A35" s="4"/>
      <c r="B35" s="1036" t="s">
        <v>561</v>
      </c>
      <c r="C35" s="1295">
        <v>20000.0</v>
      </c>
      <c r="D35" s="1296">
        <v>0.0</v>
      </c>
      <c r="E35" s="1297">
        <v>20000.0</v>
      </c>
      <c r="F35" s="1298"/>
      <c r="G35" s="1299"/>
      <c r="H35" s="146"/>
      <c r="I35" s="146"/>
      <c r="J35" s="146"/>
      <c r="K35" s="146"/>
      <c r="L35" s="146"/>
      <c r="M35" s="146"/>
      <c r="N35" s="1300"/>
      <c r="O35" s="1300"/>
      <c r="P35" s="146"/>
      <c r="Q35" s="146"/>
      <c r="R35" s="146"/>
      <c r="S35" s="146"/>
      <c r="T35" s="146"/>
      <c r="U35" s="146"/>
      <c r="V35" s="1301"/>
      <c r="W35" s="1044"/>
      <c r="X35" s="1302"/>
      <c r="Y35" s="92"/>
      <c r="Z35" s="6"/>
      <c r="AA35" s="6"/>
      <c r="AB35" s="6"/>
      <c r="AC35" s="6"/>
      <c r="AD35" s="6"/>
      <c r="AE35" s="6"/>
      <c r="AF35" s="6"/>
    </row>
    <row r="36">
      <c r="A36" s="4"/>
      <c r="B36" s="161" t="s">
        <v>15</v>
      </c>
      <c r="C36" s="1046">
        <f t="shared" ref="C36:D36" si="6">SUM(C23:C35)</f>
        <v>1199000</v>
      </c>
      <c r="D36" s="152">
        <f t="shared" si="6"/>
        <v>292500</v>
      </c>
      <c r="E36" s="737">
        <f>SUM(E23:E34)</f>
        <v>431500</v>
      </c>
      <c r="F36" s="152"/>
      <c r="G36" s="152">
        <f t="shared" ref="G36:I36" si="7">SUM(G23:G34)</f>
        <v>200000</v>
      </c>
      <c r="H36" s="152">
        <f t="shared" si="7"/>
        <v>25000</v>
      </c>
      <c r="I36" s="152">
        <f t="shared" si="7"/>
        <v>230000</v>
      </c>
      <c r="J36" s="152"/>
      <c r="K36" s="152">
        <f t="shared" ref="K36:N36" si="8">SUM(K23:K34)</f>
        <v>0</v>
      </c>
      <c r="L36" s="152">
        <f t="shared" si="8"/>
        <v>0</v>
      </c>
      <c r="M36" s="152">
        <f t="shared" si="8"/>
        <v>0</v>
      </c>
      <c r="N36" s="152">
        <f t="shared" si="8"/>
        <v>0</v>
      </c>
      <c r="O36" s="558"/>
      <c r="P36" s="558"/>
      <c r="Q36" s="558"/>
      <c r="R36" s="558"/>
      <c r="S36" s="558"/>
      <c r="T36" s="558"/>
      <c r="U36" s="558"/>
      <c r="V36" s="558"/>
      <c r="W36" s="739">
        <f>SUM(D36:U36)</f>
        <v>1179000</v>
      </c>
      <c r="X36" s="157">
        <f>SUM(X23:X34)</f>
        <v>-20800</v>
      </c>
      <c r="Y36" s="92"/>
      <c r="Z36" s="6"/>
      <c r="AA36" s="6"/>
      <c r="AB36" s="6"/>
      <c r="AC36" s="6"/>
      <c r="AD36" s="6"/>
      <c r="AE36" s="6"/>
      <c r="AF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6"/>
      <c r="Z37" s="6"/>
      <c r="AA37" s="6"/>
      <c r="AB37" s="6"/>
      <c r="AC37" s="6"/>
      <c r="AD37" s="6"/>
      <c r="AE37" s="6"/>
      <c r="AF37" s="6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6"/>
      <c r="Z38" s="6"/>
      <c r="AA38" s="6"/>
      <c r="AB38" s="6"/>
      <c r="AC38" s="6"/>
      <c r="AD38" s="6"/>
      <c r="AE38" s="6"/>
      <c r="AF38" s="6"/>
    </row>
    <row r="39">
      <c r="A39" s="158">
        <v>2.0</v>
      </c>
      <c r="B39" s="159" t="s">
        <v>54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6"/>
      <c r="Z39" s="6"/>
      <c r="AA39" s="6"/>
      <c r="AB39" s="6"/>
      <c r="AC39" s="6"/>
      <c r="AD39" s="6"/>
      <c r="AE39" s="6"/>
      <c r="AF39" s="6"/>
    </row>
    <row r="40">
      <c r="A40" s="4"/>
      <c r="B40" s="160" t="s">
        <v>17</v>
      </c>
      <c r="C40" s="161" t="s">
        <v>18</v>
      </c>
      <c r="D40" s="101" t="s">
        <v>547</v>
      </c>
      <c r="E40" s="101"/>
      <c r="F40" s="101" t="s">
        <v>638</v>
      </c>
      <c r="G40" s="101" t="s">
        <v>634</v>
      </c>
      <c r="H40" s="741" t="s">
        <v>486</v>
      </c>
      <c r="I40" s="741" t="s">
        <v>635</v>
      </c>
      <c r="J40" s="101" t="s">
        <v>639</v>
      </c>
      <c r="K40" s="163"/>
      <c r="L40" s="163"/>
      <c r="M40" s="162"/>
      <c r="N40" s="162"/>
      <c r="O40" s="163"/>
      <c r="P40" s="163"/>
      <c r="Q40" s="163"/>
      <c r="R40" s="163"/>
      <c r="S40" s="163"/>
      <c r="T40" s="163"/>
      <c r="U40" s="163"/>
      <c r="V40" s="164"/>
      <c r="W40" s="161" t="s">
        <v>57</v>
      </c>
      <c r="X40" s="161" t="s">
        <v>2</v>
      </c>
      <c r="Y40" s="6"/>
      <c r="Z40" s="6"/>
      <c r="AA40" s="6"/>
      <c r="AB40" s="6"/>
      <c r="AC40" s="6"/>
      <c r="AD40" s="6"/>
      <c r="AE40" s="6"/>
      <c r="AF40" s="6"/>
    </row>
    <row r="41">
      <c r="A41" s="4"/>
      <c r="B41" s="165"/>
      <c r="C41" s="165"/>
      <c r="D41" s="284" t="s">
        <v>220</v>
      </c>
      <c r="E41" s="284"/>
      <c r="F41" s="1052" t="s">
        <v>510</v>
      </c>
      <c r="G41" s="284" t="s">
        <v>220</v>
      </c>
      <c r="H41" s="1005"/>
      <c r="I41" s="1005"/>
      <c r="J41" s="1303" t="s">
        <v>640</v>
      </c>
      <c r="K41" s="163"/>
      <c r="L41" s="163"/>
      <c r="M41" s="1304"/>
      <c r="N41" s="1304"/>
      <c r="O41" s="163"/>
      <c r="P41" s="163"/>
      <c r="Q41" s="163"/>
      <c r="R41" s="163"/>
      <c r="S41" s="163"/>
      <c r="T41" s="163"/>
      <c r="U41" s="163"/>
      <c r="V41" s="164"/>
      <c r="W41" s="166"/>
      <c r="X41" s="166"/>
      <c r="Y41" s="6"/>
      <c r="Z41" s="6"/>
      <c r="AA41" s="6"/>
      <c r="AB41" s="6"/>
      <c r="AC41" s="6"/>
      <c r="AD41" s="6"/>
      <c r="AE41" s="6"/>
      <c r="AF41" s="6"/>
    </row>
    <row r="42">
      <c r="A42" s="4"/>
      <c r="B42" s="168" t="s">
        <v>36</v>
      </c>
      <c r="C42" s="1057"/>
      <c r="D42" s="1283" t="s">
        <v>194</v>
      </c>
      <c r="E42" s="176"/>
      <c r="F42" s="1283" t="s">
        <v>194</v>
      </c>
      <c r="G42" s="1283" t="s">
        <v>194</v>
      </c>
      <c r="H42" s="1305"/>
      <c r="I42" s="1283" t="s">
        <v>194</v>
      </c>
      <c r="J42" s="1283" t="s">
        <v>194</v>
      </c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5"/>
      <c r="W42" s="176"/>
      <c r="X42" s="176"/>
      <c r="Y42" s="6"/>
      <c r="Z42" s="6"/>
      <c r="AA42" s="6"/>
      <c r="AB42" s="6"/>
      <c r="AC42" s="6"/>
      <c r="AD42" s="6"/>
      <c r="AE42" s="6"/>
      <c r="AF42" s="6"/>
    </row>
    <row r="43">
      <c r="A43" s="4"/>
      <c r="B43" s="160" t="s">
        <v>40</v>
      </c>
      <c r="C43" s="1060"/>
      <c r="D43" s="183"/>
      <c r="E43" s="183"/>
      <c r="F43" s="183"/>
      <c r="G43" s="183"/>
      <c r="H43" s="1306"/>
      <c r="I43" s="1306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2"/>
      <c r="W43" s="183"/>
      <c r="X43" s="183"/>
      <c r="Y43" s="6"/>
      <c r="Z43" s="6"/>
      <c r="AA43" s="6"/>
      <c r="AB43" s="6"/>
      <c r="AC43" s="6"/>
      <c r="AD43" s="6"/>
      <c r="AE43" s="6"/>
      <c r="AF43" s="6"/>
    </row>
    <row r="44">
      <c r="A44" s="4"/>
      <c r="B44" s="1307" t="s">
        <v>59</v>
      </c>
      <c r="C44" s="1308">
        <v>340000.0</v>
      </c>
      <c r="D44" s="1309">
        <v>80000.0</v>
      </c>
      <c r="E44" s="1310"/>
      <c r="F44" s="1310">
        <v>80000.0</v>
      </c>
      <c r="G44" s="1310">
        <v>80000.0</v>
      </c>
      <c r="H44" s="1310"/>
      <c r="I44" s="186">
        <v>20000.0</v>
      </c>
      <c r="J44" s="186">
        <v>80000.0</v>
      </c>
      <c r="K44" s="190"/>
      <c r="L44" s="190"/>
      <c r="M44" s="195"/>
      <c r="N44" s="190"/>
      <c r="O44" s="190"/>
      <c r="P44" s="190"/>
      <c r="Q44" s="190"/>
      <c r="R44" s="190"/>
      <c r="S44" s="190"/>
      <c r="T44" s="190"/>
      <c r="U44" s="190"/>
      <c r="V44" s="191"/>
      <c r="W44" s="192">
        <f t="shared" ref="W44:W48" si="9">SUM(D44:T44)</f>
        <v>340000</v>
      </c>
      <c r="X44" s="192">
        <f t="shared" ref="X44:X48" si="10">C44-W44</f>
        <v>0</v>
      </c>
      <c r="Y44" s="6"/>
      <c r="Z44" s="6"/>
      <c r="AA44" s="6"/>
      <c r="AB44" s="6"/>
      <c r="AC44" s="6"/>
      <c r="AD44" s="6"/>
      <c r="AE44" s="6"/>
      <c r="AF44" s="6"/>
    </row>
    <row r="45">
      <c r="A45" s="4"/>
      <c r="B45" s="1311" t="s">
        <v>60</v>
      </c>
      <c r="C45" s="1312">
        <v>100000.0</v>
      </c>
      <c r="D45" s="1313">
        <v>100000.0</v>
      </c>
      <c r="E45" s="1314"/>
      <c r="F45" s="1315"/>
      <c r="G45" s="1316"/>
      <c r="H45" s="1316"/>
      <c r="I45" s="203"/>
      <c r="J45" s="196"/>
      <c r="K45" s="196"/>
      <c r="L45" s="196"/>
      <c r="M45" s="196"/>
      <c r="N45" s="204"/>
      <c r="O45" s="196"/>
      <c r="P45" s="196"/>
      <c r="Q45" s="196"/>
      <c r="R45" s="196"/>
      <c r="S45" s="196"/>
      <c r="T45" s="196"/>
      <c r="U45" s="196"/>
      <c r="V45" s="199"/>
      <c r="W45" s="200">
        <f t="shared" si="9"/>
        <v>100000</v>
      </c>
      <c r="X45" s="200">
        <f t="shared" si="10"/>
        <v>0</v>
      </c>
      <c r="Y45" s="6"/>
      <c r="Z45" s="6"/>
      <c r="AA45" s="6"/>
      <c r="AB45" s="6"/>
      <c r="AC45" s="6"/>
      <c r="AD45" s="6"/>
      <c r="AE45" s="6"/>
      <c r="AF45" s="6"/>
    </row>
    <row r="46">
      <c r="A46" s="4"/>
      <c r="B46" s="1311" t="s">
        <v>61</v>
      </c>
      <c r="C46" s="1312">
        <v>20000.0</v>
      </c>
      <c r="D46" s="1317"/>
      <c r="E46" s="1315"/>
      <c r="F46" s="1316">
        <v>20000.0</v>
      </c>
      <c r="G46" s="1315"/>
      <c r="H46" s="1315"/>
      <c r="I46" s="196"/>
      <c r="J46" s="196"/>
      <c r="K46" s="196"/>
      <c r="L46" s="196"/>
      <c r="M46" s="196"/>
      <c r="N46" s="204"/>
      <c r="O46" s="196"/>
      <c r="P46" s="196"/>
      <c r="Q46" s="196"/>
      <c r="R46" s="196"/>
      <c r="S46" s="196"/>
      <c r="T46" s="196"/>
      <c r="U46" s="196"/>
      <c r="V46" s="199"/>
      <c r="W46" s="200">
        <f t="shared" si="9"/>
        <v>20000</v>
      </c>
      <c r="X46" s="200">
        <f t="shared" si="10"/>
        <v>0</v>
      </c>
      <c r="Y46" s="6"/>
      <c r="Z46" s="6"/>
      <c r="AA46" s="6"/>
      <c r="AB46" s="6"/>
      <c r="AC46" s="6"/>
      <c r="AD46" s="6"/>
      <c r="AE46" s="6"/>
      <c r="AF46" s="6"/>
    </row>
    <row r="47">
      <c r="A47" s="4"/>
      <c r="B47" s="1311" t="s">
        <v>62</v>
      </c>
      <c r="C47" s="1318">
        <v>260000.0</v>
      </c>
      <c r="D47" s="1319">
        <v>50000.0</v>
      </c>
      <c r="E47" s="1320"/>
      <c r="F47" s="1320">
        <v>40000.0</v>
      </c>
      <c r="G47" s="1320">
        <v>60000.0</v>
      </c>
      <c r="H47" s="1320">
        <v>30000.0</v>
      </c>
      <c r="I47" s="202">
        <v>20000.0</v>
      </c>
      <c r="J47" s="202">
        <v>60000.0</v>
      </c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99"/>
      <c r="W47" s="200">
        <f t="shared" si="9"/>
        <v>260000</v>
      </c>
      <c r="X47" s="200">
        <f t="shared" si="10"/>
        <v>0</v>
      </c>
      <c r="Y47" s="6"/>
      <c r="Z47" s="6"/>
      <c r="AA47" s="6"/>
      <c r="AB47" s="6"/>
      <c r="AC47" s="6"/>
      <c r="AD47" s="6"/>
      <c r="AE47" s="6"/>
      <c r="AF47" s="6"/>
    </row>
    <row r="48">
      <c r="A48" s="4"/>
      <c r="B48" s="1311" t="s">
        <v>63</v>
      </c>
      <c r="C48" s="1318">
        <v>90000.0</v>
      </c>
      <c r="D48" s="1313"/>
      <c r="E48" s="1320"/>
      <c r="F48" s="1314"/>
      <c r="G48" s="1320">
        <v>50000.0</v>
      </c>
      <c r="H48" s="1314"/>
      <c r="I48" s="204"/>
      <c r="J48" s="202">
        <v>40000.0</v>
      </c>
      <c r="K48" s="196"/>
      <c r="L48" s="196"/>
      <c r="M48" s="196"/>
      <c r="N48" s="196"/>
      <c r="O48" s="196"/>
      <c r="P48" s="196"/>
      <c r="Q48" s="196"/>
      <c r="R48" s="196"/>
      <c r="S48" s="196"/>
      <c r="T48" s="196"/>
      <c r="U48" s="196"/>
      <c r="V48" s="199"/>
      <c r="W48" s="200">
        <f t="shared" si="9"/>
        <v>90000</v>
      </c>
      <c r="X48" s="200">
        <f t="shared" si="10"/>
        <v>0</v>
      </c>
      <c r="Y48" s="6"/>
      <c r="Z48" s="6"/>
      <c r="AA48" s="6"/>
      <c r="AB48" s="6"/>
      <c r="AC48" s="6"/>
      <c r="AD48" s="6"/>
      <c r="AE48" s="6"/>
      <c r="AF48" s="6"/>
    </row>
    <row r="49">
      <c r="A49" s="4"/>
      <c r="B49" s="1321" t="s">
        <v>487</v>
      </c>
      <c r="C49" s="1318">
        <v>30000.0</v>
      </c>
      <c r="D49" s="1317"/>
      <c r="E49" s="1314"/>
      <c r="F49" s="1314"/>
      <c r="G49" s="1316">
        <v>30000.0</v>
      </c>
      <c r="H49" s="1315"/>
      <c r="I49" s="196"/>
      <c r="J49" s="196"/>
      <c r="K49" s="196"/>
      <c r="L49" s="196"/>
      <c r="M49" s="204"/>
      <c r="N49" s="196"/>
      <c r="O49" s="196"/>
      <c r="P49" s="196"/>
      <c r="Q49" s="196"/>
      <c r="R49" s="196"/>
      <c r="S49" s="196"/>
      <c r="T49" s="196"/>
      <c r="U49" s="196"/>
      <c r="V49" s="199"/>
      <c r="W49" s="200"/>
      <c r="X49" s="200"/>
      <c r="Y49" s="6"/>
      <c r="Z49" s="6"/>
      <c r="AA49" s="6"/>
      <c r="AB49" s="6"/>
      <c r="AC49" s="6"/>
      <c r="AD49" s="6"/>
      <c r="AE49" s="6"/>
      <c r="AF49" s="6"/>
    </row>
    <row r="50">
      <c r="A50" s="4"/>
      <c r="B50" s="1311" t="s">
        <v>65</v>
      </c>
      <c r="C50" s="1312">
        <v>15000.0</v>
      </c>
      <c r="D50" s="1317"/>
      <c r="E50" s="1314"/>
      <c r="F50" s="1314"/>
      <c r="G50" s="1316">
        <v>15000.0</v>
      </c>
      <c r="H50" s="1315"/>
      <c r="I50" s="196"/>
      <c r="J50" s="196"/>
      <c r="K50" s="196"/>
      <c r="L50" s="196"/>
      <c r="M50" s="204"/>
      <c r="N50" s="196"/>
      <c r="O50" s="196"/>
      <c r="P50" s="196"/>
      <c r="Q50" s="196"/>
      <c r="R50" s="196"/>
      <c r="S50" s="196"/>
      <c r="T50" s="196"/>
      <c r="U50" s="196"/>
      <c r="V50" s="199"/>
      <c r="W50" s="200">
        <f t="shared" ref="W50:W54" si="11">SUM(D50:T50)</f>
        <v>15000</v>
      </c>
      <c r="X50" s="200">
        <f t="shared" ref="X50:X54" si="12">C50-W50</f>
        <v>0</v>
      </c>
      <c r="Y50" s="6"/>
      <c r="Z50" s="6"/>
      <c r="AA50" s="6"/>
      <c r="AB50" s="6"/>
      <c r="AC50" s="6"/>
      <c r="AD50" s="6"/>
      <c r="AE50" s="6"/>
      <c r="AF50" s="6"/>
    </row>
    <row r="51">
      <c r="A51" s="4"/>
      <c r="B51" s="1322" t="s">
        <v>66</v>
      </c>
      <c r="C51" s="1323">
        <v>15000.0</v>
      </c>
      <c r="D51" s="1313">
        <v>7500.0</v>
      </c>
      <c r="E51" s="1314"/>
      <c r="F51" s="1314"/>
      <c r="G51" s="1316">
        <v>7500.0</v>
      </c>
      <c r="H51" s="1315"/>
      <c r="I51" s="196"/>
      <c r="J51" s="196"/>
      <c r="K51" s="196"/>
      <c r="L51" s="196"/>
      <c r="M51" s="204"/>
      <c r="N51" s="196"/>
      <c r="O51" s="196"/>
      <c r="P51" s="196"/>
      <c r="Q51" s="196"/>
      <c r="R51" s="196"/>
      <c r="S51" s="196"/>
      <c r="T51" s="196"/>
      <c r="U51" s="196"/>
      <c r="V51" s="199"/>
      <c r="W51" s="200">
        <f t="shared" si="11"/>
        <v>15000</v>
      </c>
      <c r="X51" s="200">
        <f t="shared" si="12"/>
        <v>0</v>
      </c>
      <c r="Y51" s="6"/>
      <c r="Z51" s="6"/>
      <c r="AA51" s="6"/>
      <c r="AB51" s="6"/>
      <c r="AC51" s="6"/>
      <c r="AD51" s="6"/>
      <c r="AE51" s="6"/>
      <c r="AF51" s="6"/>
    </row>
    <row r="52">
      <c r="A52" s="4"/>
      <c r="B52" s="1322" t="s">
        <v>67</v>
      </c>
      <c r="C52" s="1324">
        <v>50000.0</v>
      </c>
      <c r="D52" s="1317"/>
      <c r="E52" s="1316"/>
      <c r="F52" s="1315"/>
      <c r="G52" s="1316">
        <v>50000.0</v>
      </c>
      <c r="H52" s="1316"/>
      <c r="I52" s="203"/>
      <c r="J52" s="203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9"/>
      <c r="W52" s="200">
        <f t="shared" si="11"/>
        <v>50000</v>
      </c>
      <c r="X52" s="200">
        <f t="shared" si="12"/>
        <v>0</v>
      </c>
      <c r="Y52" s="6"/>
      <c r="Z52" s="6"/>
      <c r="AA52" s="6"/>
      <c r="AB52" s="6"/>
      <c r="AC52" s="6"/>
      <c r="AD52" s="6"/>
      <c r="AE52" s="6"/>
      <c r="AF52" s="6"/>
    </row>
    <row r="53">
      <c r="A53" s="4"/>
      <c r="B53" s="1325" t="s">
        <v>68</v>
      </c>
      <c r="C53" s="1323">
        <v>100000.0</v>
      </c>
      <c r="D53" s="1313">
        <v>50000.0</v>
      </c>
      <c r="E53" s="1316"/>
      <c r="F53" s="1315"/>
      <c r="G53" s="1316">
        <v>50000.0</v>
      </c>
      <c r="H53" s="1315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9"/>
      <c r="W53" s="200">
        <f t="shared" si="11"/>
        <v>100000</v>
      </c>
      <c r="X53" s="200">
        <f t="shared" si="12"/>
        <v>0</v>
      </c>
      <c r="Y53" s="6"/>
      <c r="Z53" s="6"/>
      <c r="AA53" s="6"/>
      <c r="AB53" s="6"/>
      <c r="AC53" s="6"/>
      <c r="AD53" s="6"/>
      <c r="AE53" s="6"/>
      <c r="AF53" s="6"/>
    </row>
    <row r="54">
      <c r="A54" s="4"/>
      <c r="B54" s="1326" t="s">
        <v>641</v>
      </c>
      <c r="C54" s="1327">
        <v>37500.0</v>
      </c>
      <c r="D54" s="1328"/>
      <c r="E54" s="1329"/>
      <c r="F54" s="1329"/>
      <c r="G54" s="1329"/>
      <c r="H54" s="1329"/>
      <c r="I54" s="211"/>
      <c r="J54" s="1330">
        <v>37500.0</v>
      </c>
      <c r="K54" s="211"/>
      <c r="L54" s="211"/>
      <c r="M54" s="211"/>
      <c r="N54" s="211"/>
      <c r="O54" s="211"/>
      <c r="P54" s="211"/>
      <c r="Q54" s="211"/>
      <c r="R54" s="211"/>
      <c r="S54" s="211"/>
      <c r="T54" s="211"/>
      <c r="U54" s="211"/>
      <c r="V54" s="212"/>
      <c r="W54" s="213">
        <f t="shared" si="11"/>
        <v>37500</v>
      </c>
      <c r="X54" s="200">
        <f t="shared" si="12"/>
        <v>0</v>
      </c>
      <c r="Y54" s="6"/>
      <c r="Z54" s="6"/>
      <c r="AA54" s="6"/>
      <c r="AB54" s="6"/>
      <c r="AC54" s="6"/>
      <c r="AD54" s="6"/>
      <c r="AE54" s="6"/>
      <c r="AF54" s="6"/>
    </row>
    <row r="55">
      <c r="A55" s="4"/>
      <c r="B55" s="214" t="s">
        <v>69</v>
      </c>
      <c r="C55" s="215">
        <f t="shared" ref="C55:J55" si="13">SUM(C44:C54)</f>
        <v>1057500</v>
      </c>
      <c r="D55" s="215">
        <f t="shared" si="13"/>
        <v>287500</v>
      </c>
      <c r="E55" s="216">
        <f t="shared" si="13"/>
        <v>0</v>
      </c>
      <c r="F55" s="215">
        <f t="shared" si="13"/>
        <v>140000</v>
      </c>
      <c r="G55" s="215">
        <f t="shared" si="13"/>
        <v>342500</v>
      </c>
      <c r="H55" s="215">
        <f t="shared" si="13"/>
        <v>30000</v>
      </c>
      <c r="I55" s="215">
        <f t="shared" si="13"/>
        <v>40000</v>
      </c>
      <c r="J55" s="215">
        <f t="shared" si="13"/>
        <v>217500</v>
      </c>
      <c r="K55" s="218"/>
      <c r="L55" s="218"/>
      <c r="M55" s="215"/>
      <c r="N55" s="218"/>
      <c r="O55" s="218"/>
      <c r="P55" s="218"/>
      <c r="Q55" s="218"/>
      <c r="R55" s="218"/>
      <c r="S55" s="218"/>
      <c r="T55" s="218"/>
      <c r="U55" s="218"/>
      <c r="V55" s="218"/>
      <c r="W55" s="220">
        <f>SUM(D55:Q55)</f>
        <v>1057500</v>
      </c>
      <c r="X55" s="220">
        <f>SUM(X44:X53)</f>
        <v>0</v>
      </c>
      <c r="Y55" s="6"/>
      <c r="Z55" s="6"/>
      <c r="AA55" s="6"/>
      <c r="AB55" s="6"/>
      <c r="AC55" s="6"/>
      <c r="AD55" s="6"/>
      <c r="AE55" s="6"/>
      <c r="AF55" s="6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6"/>
      <c r="Z56" s="6"/>
      <c r="AA56" s="6"/>
      <c r="AB56" s="6"/>
      <c r="AC56" s="6"/>
      <c r="AD56" s="6"/>
      <c r="AE56" s="6"/>
      <c r="AF56" s="6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6"/>
      <c r="Z57" s="6"/>
      <c r="AA57" s="6"/>
      <c r="AB57" s="6"/>
      <c r="AC57" s="6"/>
      <c r="AD57" s="6"/>
      <c r="AE57" s="6"/>
      <c r="AF57" s="6"/>
    </row>
    <row r="58">
      <c r="A58" s="771">
        <v>4.0</v>
      </c>
      <c r="B58" s="222" t="s">
        <v>70</v>
      </c>
      <c r="C58" s="223"/>
      <c r="D58" s="223"/>
      <c r="E58" s="223"/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223"/>
      <c r="T58" s="223"/>
      <c r="U58" s="223"/>
      <c r="V58" s="223"/>
      <c r="W58" s="223"/>
      <c r="X58" s="224"/>
      <c r="Y58" s="6"/>
      <c r="Z58" s="6"/>
      <c r="AA58" s="6"/>
      <c r="AB58" s="6"/>
      <c r="AC58" s="6"/>
      <c r="AD58" s="6"/>
      <c r="AE58" s="6"/>
      <c r="AF58" s="6"/>
    </row>
    <row r="59">
      <c r="A59" s="4"/>
      <c r="B59" s="1331"/>
      <c r="C59" s="226" t="s">
        <v>18</v>
      </c>
      <c r="D59" s="1332" t="s">
        <v>547</v>
      </c>
      <c r="E59" s="101"/>
      <c r="F59" s="101"/>
      <c r="G59" s="101"/>
      <c r="H59" s="101" t="s">
        <v>642</v>
      </c>
      <c r="I59" s="101" t="s">
        <v>639</v>
      </c>
      <c r="J59" s="90"/>
      <c r="K59" s="772"/>
      <c r="L59" s="228"/>
      <c r="M59" s="227"/>
      <c r="N59" s="227"/>
      <c r="O59" s="228"/>
      <c r="P59" s="228"/>
      <c r="Q59" s="228"/>
      <c r="R59" s="228"/>
      <c r="S59" s="228"/>
      <c r="T59" s="228"/>
      <c r="U59" s="228"/>
      <c r="V59" s="228"/>
      <c r="W59" s="90" t="s">
        <v>29</v>
      </c>
      <c r="X59" s="91" t="s">
        <v>2</v>
      </c>
      <c r="Y59" s="92"/>
      <c r="Z59" s="6"/>
      <c r="AA59" s="6"/>
      <c r="AB59" s="6"/>
      <c r="AC59" s="6"/>
      <c r="AD59" s="6"/>
      <c r="AE59" s="6"/>
      <c r="AF59" s="6"/>
    </row>
    <row r="60">
      <c r="A60" s="4"/>
      <c r="B60" s="1333"/>
      <c r="C60" s="230"/>
      <c r="D60" s="1283" t="s">
        <v>194</v>
      </c>
      <c r="E60" s="284"/>
      <c r="F60" s="1008"/>
      <c r="G60" s="745"/>
      <c r="H60" s="1283" t="s">
        <v>194</v>
      </c>
      <c r="I60" s="1283" t="s">
        <v>194</v>
      </c>
      <c r="J60" s="1006"/>
      <c r="K60" s="89"/>
      <c r="L60" s="232"/>
      <c r="M60" s="1092"/>
      <c r="N60" s="1092"/>
      <c r="O60" s="228"/>
      <c r="P60" s="232"/>
      <c r="Q60" s="232"/>
      <c r="R60" s="232"/>
      <c r="S60" s="232"/>
      <c r="T60" s="232"/>
      <c r="U60" s="232"/>
      <c r="V60" s="232"/>
      <c r="W60" s="232"/>
      <c r="X60" s="1334"/>
      <c r="Y60" s="92"/>
      <c r="Z60" s="6"/>
      <c r="AA60" s="6"/>
      <c r="AB60" s="6"/>
      <c r="AC60" s="6"/>
      <c r="AD60" s="6"/>
      <c r="AE60" s="6"/>
      <c r="AF60" s="6"/>
    </row>
    <row r="61">
      <c r="A61" s="4"/>
      <c r="B61" s="846" t="s">
        <v>36</v>
      </c>
      <c r="C61" s="234"/>
      <c r="D61" s="284" t="s">
        <v>220</v>
      </c>
      <c r="E61" s="102"/>
      <c r="F61" s="102"/>
      <c r="G61" s="745"/>
      <c r="H61" s="99"/>
      <c r="I61" s="99"/>
      <c r="J61" s="99"/>
      <c r="K61" s="102"/>
      <c r="L61" s="99"/>
      <c r="M61" s="99"/>
      <c r="N61" s="99"/>
      <c r="O61" s="102"/>
      <c r="P61" s="102"/>
      <c r="Q61" s="102"/>
      <c r="R61" s="102"/>
      <c r="S61" s="102"/>
      <c r="T61" s="102"/>
      <c r="U61" s="102"/>
      <c r="V61" s="102"/>
      <c r="W61" s="102"/>
      <c r="X61" s="1335"/>
      <c r="Y61" s="92"/>
      <c r="Z61" s="6"/>
      <c r="AA61" s="6"/>
      <c r="AB61" s="6"/>
      <c r="AC61" s="6"/>
      <c r="AD61" s="6"/>
      <c r="AE61" s="6"/>
      <c r="AF61" s="6"/>
    </row>
    <row r="62">
      <c r="A62" s="4"/>
      <c r="B62" s="1336" t="s">
        <v>40</v>
      </c>
      <c r="C62" s="558"/>
      <c r="D62" s="1337"/>
      <c r="E62" s="89"/>
      <c r="F62" s="89"/>
      <c r="G62" s="89"/>
      <c r="H62" s="89"/>
      <c r="I62" s="89"/>
      <c r="J62" s="89"/>
      <c r="K62" s="89"/>
      <c r="L62" s="558"/>
      <c r="M62" s="558"/>
      <c r="N62" s="558"/>
      <c r="O62" s="558"/>
      <c r="P62" s="558"/>
      <c r="Q62" s="558"/>
      <c r="R62" s="558"/>
      <c r="S62" s="558"/>
      <c r="T62" s="558"/>
      <c r="U62" s="558"/>
      <c r="V62" s="558"/>
      <c r="W62" s="1338"/>
      <c r="X62" s="1339"/>
      <c r="Y62" s="92"/>
      <c r="Z62" s="6"/>
      <c r="AA62" s="6"/>
      <c r="AB62" s="6"/>
      <c r="AC62" s="6"/>
      <c r="AD62" s="6"/>
      <c r="AE62" s="6"/>
      <c r="AF62" s="6"/>
    </row>
    <row r="63">
      <c r="A63" s="4"/>
      <c r="B63" s="1340" t="s">
        <v>643</v>
      </c>
      <c r="C63" s="113">
        <v>40000.0</v>
      </c>
      <c r="D63" s="1341">
        <v>30000.0</v>
      </c>
      <c r="E63" s="113"/>
      <c r="F63" s="113"/>
      <c r="G63" s="113"/>
      <c r="H63" s="781">
        <v>5000.0</v>
      </c>
      <c r="I63" s="114">
        <v>5000.0</v>
      </c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7"/>
      <c r="W63" s="1342">
        <f>SUM(D63:V63)</f>
        <v>40000</v>
      </c>
      <c r="X63" s="1343">
        <f>C63-W63</f>
        <v>0</v>
      </c>
      <c r="Y63" s="92"/>
      <c r="Z63" s="6"/>
      <c r="AA63" s="6"/>
      <c r="AB63" s="6"/>
      <c r="AC63" s="6"/>
      <c r="AD63" s="6"/>
      <c r="AE63" s="6"/>
      <c r="AF63" s="6"/>
    </row>
    <row r="64">
      <c r="A64" s="4"/>
      <c r="B64" s="248" t="s">
        <v>567</v>
      </c>
      <c r="C64" s="121">
        <v>30000.0</v>
      </c>
      <c r="D64" s="1344">
        <v>10000.0</v>
      </c>
      <c r="E64" s="121"/>
      <c r="F64" s="121"/>
      <c r="G64" s="121"/>
      <c r="H64" s="1345">
        <v>5000.0</v>
      </c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31"/>
      <c r="W64" s="1342"/>
      <c r="X64" s="1343"/>
      <c r="Y64" s="92"/>
      <c r="Z64" s="6"/>
      <c r="AA64" s="6"/>
      <c r="AB64" s="6"/>
      <c r="AC64" s="6"/>
      <c r="AD64" s="6"/>
      <c r="AE64" s="6"/>
      <c r="AF64" s="6"/>
    </row>
    <row r="65">
      <c r="A65" s="5"/>
      <c r="B65" s="248" t="s">
        <v>568</v>
      </c>
      <c r="C65" s="121">
        <v>30000.0</v>
      </c>
      <c r="D65" s="1346">
        <v>10000.0</v>
      </c>
      <c r="E65" s="121"/>
      <c r="F65" s="121"/>
      <c r="G65" s="133"/>
      <c r="H65" s="1347">
        <v>5000.0</v>
      </c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31"/>
      <c r="W65" s="1342"/>
      <c r="X65" s="1343"/>
      <c r="Y65" s="92"/>
      <c r="Z65" s="6"/>
      <c r="AA65" s="6"/>
      <c r="AB65" s="6"/>
      <c r="AC65" s="6"/>
      <c r="AD65" s="6"/>
      <c r="AE65" s="6"/>
      <c r="AF65" s="6"/>
    </row>
    <row r="66">
      <c r="A66" s="5"/>
      <c r="B66" s="1340" t="s">
        <v>644</v>
      </c>
      <c r="C66" s="113">
        <v>30000.0</v>
      </c>
      <c r="D66" s="1348">
        <v>20000.0</v>
      </c>
      <c r="E66" s="113"/>
      <c r="F66" s="113"/>
      <c r="G66" s="115"/>
      <c r="H66" s="1349">
        <v>5000.0</v>
      </c>
      <c r="I66" s="114">
        <v>5000.0</v>
      </c>
      <c r="J66" s="116"/>
      <c r="K66" s="116"/>
      <c r="L66" s="116"/>
      <c r="M66" s="116"/>
      <c r="N66" s="116"/>
      <c r="O66" s="116"/>
      <c r="P66" s="116"/>
      <c r="Q66" s="117"/>
      <c r="R66" s="116"/>
      <c r="S66" s="116"/>
      <c r="T66" s="116"/>
      <c r="U66" s="116"/>
      <c r="V66" s="117"/>
      <c r="W66" s="246">
        <f t="shared" ref="W66:W94" si="14">SUM(D66:V66)</f>
        <v>30000</v>
      </c>
      <c r="X66" s="1350">
        <f t="shared" ref="X66:X94" si="15">C66-W66</f>
        <v>0</v>
      </c>
      <c r="Y66" s="92"/>
      <c r="Z66" s="6"/>
      <c r="AA66" s="6"/>
      <c r="AB66" s="6"/>
      <c r="AC66" s="6"/>
      <c r="AD66" s="6"/>
      <c r="AE66" s="6"/>
      <c r="AF66" s="6"/>
    </row>
    <row r="67">
      <c r="A67" s="4"/>
      <c r="B67" s="251" t="s">
        <v>74</v>
      </c>
      <c r="C67" s="133">
        <v>10000.0</v>
      </c>
      <c r="D67" s="1341">
        <v>10000.0</v>
      </c>
      <c r="E67" s="113"/>
      <c r="F67" s="113"/>
      <c r="G67" s="121"/>
      <c r="H67" s="781"/>
      <c r="I67" s="115"/>
      <c r="J67" s="133"/>
      <c r="K67" s="123"/>
      <c r="L67" s="123"/>
      <c r="M67" s="123"/>
      <c r="N67" s="123"/>
      <c r="O67" s="123"/>
      <c r="P67" s="123"/>
      <c r="Q67" s="131"/>
      <c r="R67" s="123"/>
      <c r="S67" s="123"/>
      <c r="T67" s="123"/>
      <c r="U67" s="123"/>
      <c r="V67" s="131"/>
      <c r="W67" s="246">
        <f t="shared" si="14"/>
        <v>10000</v>
      </c>
      <c r="X67" s="250">
        <f t="shared" si="15"/>
        <v>0</v>
      </c>
      <c r="Y67" s="92"/>
      <c r="Z67" s="6"/>
      <c r="AA67" s="6"/>
      <c r="AB67" s="6"/>
      <c r="AC67" s="6"/>
      <c r="AD67" s="6"/>
      <c r="AE67" s="6"/>
      <c r="AF67" s="6"/>
    </row>
    <row r="68">
      <c r="A68" s="4"/>
      <c r="B68" s="248" t="s">
        <v>645</v>
      </c>
      <c r="C68" s="121">
        <v>10000.0</v>
      </c>
      <c r="D68" s="1341">
        <v>10000.0</v>
      </c>
      <c r="E68" s="113"/>
      <c r="F68" s="113"/>
      <c r="G68" s="121"/>
      <c r="H68" s="781"/>
      <c r="I68" s="116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31"/>
      <c r="W68" s="246">
        <f t="shared" si="14"/>
        <v>10000</v>
      </c>
      <c r="X68" s="250">
        <f t="shared" si="15"/>
        <v>0</v>
      </c>
      <c r="Y68" s="92"/>
      <c r="Z68" s="6"/>
      <c r="AA68" s="6"/>
      <c r="AB68" s="6"/>
      <c r="AC68" s="6"/>
      <c r="AD68" s="6"/>
      <c r="AE68" s="6"/>
      <c r="AF68" s="6"/>
    </row>
    <row r="69">
      <c r="A69" s="4"/>
      <c r="B69" s="1351" t="s">
        <v>76</v>
      </c>
      <c r="C69" s="1352">
        <v>55000.0</v>
      </c>
      <c r="D69" s="1341">
        <v>30000.0</v>
      </c>
      <c r="E69" s="1353"/>
      <c r="F69" s="113"/>
      <c r="G69" s="121"/>
      <c r="H69" s="781">
        <v>10000.0</v>
      </c>
      <c r="I69" s="114">
        <v>15000.0</v>
      </c>
      <c r="J69" s="123"/>
      <c r="K69" s="123"/>
      <c r="L69" s="123"/>
      <c r="M69" s="133"/>
      <c r="N69" s="123"/>
      <c r="O69" s="123"/>
      <c r="P69" s="123"/>
      <c r="Q69" s="123"/>
      <c r="R69" s="123"/>
      <c r="S69" s="123"/>
      <c r="T69" s="123"/>
      <c r="U69" s="123"/>
      <c r="V69" s="131"/>
      <c r="W69" s="258">
        <f t="shared" si="14"/>
        <v>55000</v>
      </c>
      <c r="X69" s="259">
        <f t="shared" si="15"/>
        <v>0</v>
      </c>
      <c r="Y69" s="92"/>
      <c r="Z69" s="6"/>
      <c r="AA69" s="6"/>
      <c r="AB69" s="6"/>
      <c r="AC69" s="6"/>
      <c r="AD69" s="6"/>
      <c r="AE69" s="6"/>
      <c r="AF69" s="6"/>
    </row>
    <row r="70">
      <c r="A70" s="4"/>
      <c r="B70" s="1351" t="s">
        <v>77</v>
      </c>
      <c r="C70" s="1352">
        <v>50000.0</v>
      </c>
      <c r="D70" s="1341">
        <v>30000.0</v>
      </c>
      <c r="E70" s="1353"/>
      <c r="F70" s="113"/>
      <c r="G70" s="121"/>
      <c r="H70" s="781">
        <v>10000.0</v>
      </c>
      <c r="I70" s="114">
        <v>10000.0</v>
      </c>
      <c r="J70" s="123"/>
      <c r="K70" s="123"/>
      <c r="L70" s="123"/>
      <c r="M70" s="123"/>
      <c r="N70" s="133"/>
      <c r="O70" s="123"/>
      <c r="P70" s="123"/>
      <c r="Q70" s="123"/>
      <c r="R70" s="123"/>
      <c r="S70" s="123"/>
      <c r="T70" s="123"/>
      <c r="U70" s="123"/>
      <c r="V70" s="131"/>
      <c r="W70" s="258">
        <f t="shared" si="14"/>
        <v>50000</v>
      </c>
      <c r="X70" s="259">
        <f t="shared" si="15"/>
        <v>0</v>
      </c>
      <c r="Y70" s="92"/>
      <c r="Z70" s="6"/>
      <c r="AA70" s="6"/>
      <c r="AB70" s="6"/>
      <c r="AC70" s="6"/>
      <c r="AD70" s="6"/>
      <c r="AE70" s="6"/>
      <c r="AF70" s="6"/>
    </row>
    <row r="71">
      <c r="A71" s="5"/>
      <c r="B71" s="1351" t="s">
        <v>78</v>
      </c>
      <c r="C71" s="255">
        <v>17500.0</v>
      </c>
      <c r="D71" s="1341">
        <v>17500.0</v>
      </c>
      <c r="E71" s="1353"/>
      <c r="F71" s="113"/>
      <c r="G71" s="122"/>
      <c r="H71" s="781"/>
      <c r="I71" s="116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31"/>
      <c r="W71" s="258">
        <f t="shared" si="14"/>
        <v>17500</v>
      </c>
      <c r="X71" s="259">
        <f t="shared" si="15"/>
        <v>0</v>
      </c>
      <c r="Y71" s="92"/>
      <c r="Z71" s="6"/>
      <c r="AA71" s="6"/>
      <c r="AB71" s="6"/>
      <c r="AC71" s="6"/>
      <c r="AD71" s="6"/>
      <c r="AE71" s="6"/>
      <c r="AF71" s="6"/>
    </row>
    <row r="72">
      <c r="A72" s="5"/>
      <c r="B72" s="1351" t="s">
        <v>79</v>
      </c>
      <c r="C72" s="1352">
        <v>17500.0</v>
      </c>
      <c r="D72" s="1341">
        <v>17500.0</v>
      </c>
      <c r="E72" s="1353"/>
      <c r="F72" s="113"/>
      <c r="G72" s="121"/>
      <c r="H72" s="781"/>
      <c r="I72" s="116"/>
      <c r="J72" s="123"/>
      <c r="K72" s="123"/>
      <c r="L72" s="123"/>
      <c r="M72" s="123"/>
      <c r="N72" s="133"/>
      <c r="O72" s="123"/>
      <c r="P72" s="123"/>
      <c r="Q72" s="123"/>
      <c r="R72" s="123"/>
      <c r="S72" s="123"/>
      <c r="T72" s="123"/>
      <c r="U72" s="123"/>
      <c r="V72" s="131"/>
      <c r="W72" s="258">
        <f t="shared" si="14"/>
        <v>17500</v>
      </c>
      <c r="X72" s="259">
        <f t="shared" si="15"/>
        <v>0</v>
      </c>
      <c r="Y72" s="92"/>
      <c r="Z72" s="6"/>
      <c r="AA72" s="6"/>
      <c r="AB72" s="6"/>
      <c r="AC72" s="6"/>
      <c r="AD72" s="6"/>
      <c r="AE72" s="6"/>
      <c r="AF72" s="6"/>
    </row>
    <row r="73">
      <c r="A73" s="5"/>
      <c r="B73" s="1351" t="s">
        <v>80</v>
      </c>
      <c r="C73" s="1352">
        <v>17500.0</v>
      </c>
      <c r="D73" s="1341">
        <v>17500.0</v>
      </c>
      <c r="E73" s="1353"/>
      <c r="F73" s="113"/>
      <c r="G73" s="121"/>
      <c r="H73" s="781"/>
      <c r="I73" s="116"/>
      <c r="J73" s="123"/>
      <c r="K73" s="123"/>
      <c r="L73" s="123"/>
      <c r="M73" s="123"/>
      <c r="N73" s="133"/>
      <c r="O73" s="123"/>
      <c r="P73" s="123"/>
      <c r="Q73" s="123"/>
      <c r="R73" s="123"/>
      <c r="S73" s="123"/>
      <c r="T73" s="123"/>
      <c r="U73" s="123"/>
      <c r="V73" s="131"/>
      <c r="W73" s="258">
        <f t="shared" si="14"/>
        <v>17500</v>
      </c>
      <c r="X73" s="259">
        <f t="shared" si="15"/>
        <v>0</v>
      </c>
      <c r="Y73" s="92"/>
      <c r="Z73" s="6"/>
      <c r="AA73" s="6"/>
      <c r="AB73" s="6"/>
      <c r="AC73" s="6"/>
      <c r="AD73" s="6"/>
      <c r="AE73" s="6"/>
      <c r="AF73" s="6"/>
    </row>
    <row r="74">
      <c r="A74" s="5"/>
      <c r="B74" s="1351" t="s">
        <v>81</v>
      </c>
      <c r="C74" s="1352">
        <v>17500.0</v>
      </c>
      <c r="D74" s="1341">
        <v>17500.0</v>
      </c>
      <c r="E74" s="1353"/>
      <c r="F74" s="113"/>
      <c r="G74" s="121"/>
      <c r="H74" s="781"/>
      <c r="I74" s="116"/>
      <c r="J74" s="123"/>
      <c r="K74" s="123"/>
      <c r="L74" s="123"/>
      <c r="M74" s="123"/>
      <c r="N74" s="133"/>
      <c r="O74" s="123"/>
      <c r="P74" s="123"/>
      <c r="Q74" s="123"/>
      <c r="R74" s="123"/>
      <c r="S74" s="123"/>
      <c r="T74" s="123"/>
      <c r="U74" s="123"/>
      <c r="V74" s="131"/>
      <c r="W74" s="258">
        <f t="shared" si="14"/>
        <v>17500</v>
      </c>
      <c r="X74" s="259">
        <f t="shared" si="15"/>
        <v>0</v>
      </c>
      <c r="Y74" s="92"/>
      <c r="Z74" s="6"/>
      <c r="AA74" s="6"/>
      <c r="AB74" s="6"/>
      <c r="AC74" s="6"/>
      <c r="AD74" s="6"/>
      <c r="AE74" s="6"/>
      <c r="AF74" s="6"/>
    </row>
    <row r="75">
      <c r="A75" s="5"/>
      <c r="B75" s="1351" t="s">
        <v>82</v>
      </c>
      <c r="C75" s="1352">
        <v>17500.0</v>
      </c>
      <c r="D75" s="1341">
        <v>17500.0</v>
      </c>
      <c r="E75" s="1353"/>
      <c r="F75" s="113"/>
      <c r="G75" s="121"/>
      <c r="H75" s="781"/>
      <c r="I75" s="116"/>
      <c r="J75" s="123"/>
      <c r="K75" s="123"/>
      <c r="L75" s="123"/>
      <c r="M75" s="123"/>
      <c r="N75" s="133"/>
      <c r="O75" s="123"/>
      <c r="P75" s="123"/>
      <c r="Q75" s="123"/>
      <c r="R75" s="123"/>
      <c r="S75" s="123"/>
      <c r="T75" s="123"/>
      <c r="U75" s="123"/>
      <c r="V75" s="131"/>
      <c r="W75" s="258">
        <f t="shared" si="14"/>
        <v>17500</v>
      </c>
      <c r="X75" s="259">
        <f t="shared" si="15"/>
        <v>0</v>
      </c>
      <c r="Y75" s="92"/>
      <c r="Z75" s="6"/>
      <c r="AA75" s="6"/>
      <c r="AB75" s="6"/>
      <c r="AC75" s="6"/>
      <c r="AD75" s="6"/>
      <c r="AE75" s="6"/>
      <c r="AF75" s="6"/>
    </row>
    <row r="76">
      <c r="A76" s="5"/>
      <c r="B76" s="1351" t="s">
        <v>83</v>
      </c>
      <c r="C76" s="1352">
        <v>17500.0</v>
      </c>
      <c r="D76" s="1341">
        <v>17500.0</v>
      </c>
      <c r="E76" s="1353"/>
      <c r="F76" s="113"/>
      <c r="G76" s="121"/>
      <c r="H76" s="781"/>
      <c r="I76" s="116"/>
      <c r="J76" s="123"/>
      <c r="K76" s="123"/>
      <c r="L76" s="123"/>
      <c r="M76" s="123"/>
      <c r="N76" s="133"/>
      <c r="O76" s="123"/>
      <c r="P76" s="123"/>
      <c r="Q76" s="123"/>
      <c r="R76" s="123"/>
      <c r="S76" s="123"/>
      <c r="T76" s="123"/>
      <c r="U76" s="123"/>
      <c r="V76" s="131"/>
      <c r="W76" s="258">
        <f t="shared" si="14"/>
        <v>17500</v>
      </c>
      <c r="X76" s="259">
        <f t="shared" si="15"/>
        <v>0</v>
      </c>
      <c r="Y76" s="92"/>
      <c r="Z76" s="6"/>
      <c r="AA76" s="6"/>
      <c r="AB76" s="6"/>
      <c r="AC76" s="6"/>
      <c r="AD76" s="6"/>
      <c r="AE76" s="6"/>
      <c r="AF76" s="6"/>
    </row>
    <row r="77">
      <c r="A77" s="5"/>
      <c r="B77" s="251" t="s">
        <v>84</v>
      </c>
      <c r="C77" s="121">
        <v>8000.0</v>
      </c>
      <c r="D77" s="1344">
        <v>4000.0</v>
      </c>
      <c r="E77" s="113"/>
      <c r="F77" s="113"/>
      <c r="G77" s="121"/>
      <c r="H77" s="781">
        <v>2000.0</v>
      </c>
      <c r="I77" s="114">
        <v>2000.0</v>
      </c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31"/>
      <c r="W77" s="246">
        <f t="shared" si="14"/>
        <v>8000</v>
      </c>
      <c r="X77" s="250">
        <f t="shared" si="15"/>
        <v>0</v>
      </c>
      <c r="Y77" s="92"/>
      <c r="Z77" s="6"/>
      <c r="AA77" s="6"/>
      <c r="AB77" s="6"/>
      <c r="AC77" s="6"/>
      <c r="AD77" s="6"/>
      <c r="AE77" s="6"/>
      <c r="AF77" s="6"/>
    </row>
    <row r="78">
      <c r="A78" s="5"/>
      <c r="B78" s="251" t="s">
        <v>86</v>
      </c>
      <c r="C78" s="133">
        <v>18000.0</v>
      </c>
      <c r="D78" s="1354">
        <v>18000.0</v>
      </c>
      <c r="E78" s="113"/>
      <c r="F78" s="113"/>
      <c r="G78" s="121"/>
      <c r="H78" s="781"/>
      <c r="I78" s="116"/>
      <c r="J78" s="123"/>
      <c r="K78" s="123"/>
      <c r="L78" s="123"/>
      <c r="M78" s="123"/>
      <c r="N78" s="133"/>
      <c r="O78" s="123"/>
      <c r="P78" s="123"/>
      <c r="Q78" s="123"/>
      <c r="R78" s="123"/>
      <c r="S78" s="123"/>
      <c r="T78" s="123"/>
      <c r="U78" s="123"/>
      <c r="V78" s="131"/>
      <c r="W78" s="246">
        <f t="shared" si="14"/>
        <v>18000</v>
      </c>
      <c r="X78" s="250">
        <f t="shared" si="15"/>
        <v>0</v>
      </c>
      <c r="Y78" s="92"/>
      <c r="Z78" s="6"/>
      <c r="AA78" s="6"/>
      <c r="AB78" s="6"/>
      <c r="AC78" s="6"/>
      <c r="AD78" s="6"/>
      <c r="AE78" s="6"/>
      <c r="AF78" s="6"/>
    </row>
    <row r="79">
      <c r="A79" s="5"/>
      <c r="B79" s="251" t="s">
        <v>87</v>
      </c>
      <c r="C79" s="133">
        <v>7000.0</v>
      </c>
      <c r="D79" s="1344">
        <v>3500.0</v>
      </c>
      <c r="E79" s="113"/>
      <c r="F79" s="113"/>
      <c r="G79" s="121"/>
      <c r="H79" s="781">
        <v>1750.0</v>
      </c>
      <c r="I79" s="114">
        <v>1750.0</v>
      </c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31"/>
      <c r="W79" s="246">
        <f t="shared" si="14"/>
        <v>7000</v>
      </c>
      <c r="X79" s="250">
        <f t="shared" si="15"/>
        <v>0</v>
      </c>
      <c r="Y79" s="92"/>
      <c r="Z79" s="6"/>
      <c r="AA79" s="6"/>
      <c r="AB79" s="6"/>
      <c r="AC79" s="6"/>
      <c r="AD79" s="6"/>
      <c r="AE79" s="6"/>
      <c r="AF79" s="6"/>
    </row>
    <row r="80">
      <c r="A80" s="5"/>
      <c r="B80" s="251" t="s">
        <v>88</v>
      </c>
      <c r="C80" s="133">
        <v>7000.0</v>
      </c>
      <c r="D80" s="1344">
        <v>3500.0</v>
      </c>
      <c r="E80" s="113"/>
      <c r="F80" s="113"/>
      <c r="G80" s="121"/>
      <c r="H80" s="781">
        <v>1750.0</v>
      </c>
      <c r="I80" s="114">
        <v>1750.0</v>
      </c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31"/>
      <c r="W80" s="246">
        <f t="shared" si="14"/>
        <v>7000</v>
      </c>
      <c r="X80" s="250">
        <f t="shared" si="15"/>
        <v>0</v>
      </c>
      <c r="Y80" s="92"/>
      <c r="Z80" s="6"/>
      <c r="AA80" s="6"/>
      <c r="AB80" s="6"/>
      <c r="AC80" s="6"/>
      <c r="AD80" s="6"/>
      <c r="AE80" s="6"/>
      <c r="AF80" s="6"/>
    </row>
    <row r="81">
      <c r="A81" s="5"/>
      <c r="B81" s="251" t="s">
        <v>89</v>
      </c>
      <c r="C81" s="121">
        <v>5000.0</v>
      </c>
      <c r="D81" s="1344">
        <v>5000.0</v>
      </c>
      <c r="E81" s="113"/>
      <c r="F81" s="113"/>
      <c r="G81" s="122"/>
      <c r="H81" s="781"/>
      <c r="I81" s="116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31"/>
      <c r="W81" s="246">
        <f t="shared" si="14"/>
        <v>5000</v>
      </c>
      <c r="X81" s="250">
        <f t="shared" si="15"/>
        <v>0</v>
      </c>
      <c r="Y81" s="92"/>
      <c r="Z81" s="6"/>
      <c r="AA81" s="6"/>
      <c r="AB81" s="6"/>
      <c r="AC81" s="6"/>
      <c r="AD81" s="6"/>
      <c r="AE81" s="6"/>
      <c r="AF81" s="6"/>
    </row>
    <row r="82">
      <c r="A82" s="5"/>
      <c r="B82" s="251" t="s">
        <v>90</v>
      </c>
      <c r="C82" s="121">
        <v>5000.0</v>
      </c>
      <c r="D82" s="1344">
        <v>2500.0</v>
      </c>
      <c r="E82" s="113"/>
      <c r="F82" s="113"/>
      <c r="G82" s="122"/>
      <c r="H82" s="781">
        <v>1250.0</v>
      </c>
      <c r="I82" s="114">
        <v>1250.0</v>
      </c>
      <c r="J82" s="123"/>
      <c r="K82" s="123"/>
      <c r="L82" s="123"/>
      <c r="M82" s="123"/>
      <c r="N82" s="133"/>
      <c r="O82" s="123"/>
      <c r="P82" s="123"/>
      <c r="Q82" s="123"/>
      <c r="R82" s="123"/>
      <c r="S82" s="123"/>
      <c r="T82" s="123"/>
      <c r="U82" s="123"/>
      <c r="V82" s="131"/>
      <c r="W82" s="246">
        <f t="shared" si="14"/>
        <v>5000</v>
      </c>
      <c r="X82" s="250">
        <f t="shared" si="15"/>
        <v>0</v>
      </c>
      <c r="Y82" s="92"/>
      <c r="Z82" s="6"/>
      <c r="AA82" s="6"/>
      <c r="AB82" s="6"/>
      <c r="AC82" s="6"/>
      <c r="AD82" s="6"/>
      <c r="AE82" s="6"/>
      <c r="AF82" s="6"/>
    </row>
    <row r="83">
      <c r="A83" s="5"/>
      <c r="B83" s="251" t="s">
        <v>91</v>
      </c>
      <c r="C83" s="121">
        <v>8000.0</v>
      </c>
      <c r="D83" s="1344">
        <v>4000.0</v>
      </c>
      <c r="E83" s="113"/>
      <c r="F83" s="113"/>
      <c r="G83" s="122"/>
      <c r="H83" s="781">
        <v>2000.0</v>
      </c>
      <c r="I83" s="114">
        <v>2000.0</v>
      </c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31"/>
      <c r="W83" s="246">
        <f t="shared" si="14"/>
        <v>8000</v>
      </c>
      <c r="X83" s="250">
        <f t="shared" si="15"/>
        <v>0</v>
      </c>
      <c r="Y83" s="92"/>
      <c r="Z83" s="6"/>
      <c r="AA83" s="6"/>
      <c r="AB83" s="6"/>
      <c r="AC83" s="6"/>
      <c r="AD83" s="6"/>
      <c r="AE83" s="6"/>
      <c r="AF83" s="6"/>
    </row>
    <row r="84">
      <c r="A84" s="5"/>
      <c r="B84" s="251" t="s">
        <v>93</v>
      </c>
      <c r="C84" s="121">
        <v>8000.0</v>
      </c>
      <c r="D84" s="1344">
        <v>4000.0</v>
      </c>
      <c r="E84" s="113"/>
      <c r="F84" s="113"/>
      <c r="G84" s="122"/>
      <c r="H84" s="781">
        <v>2000.0</v>
      </c>
      <c r="I84" s="114">
        <v>2000.0</v>
      </c>
      <c r="J84" s="123"/>
      <c r="K84" s="123"/>
      <c r="L84" s="123"/>
      <c r="M84" s="123"/>
      <c r="N84" s="133"/>
      <c r="O84" s="123"/>
      <c r="P84" s="123"/>
      <c r="Q84" s="123"/>
      <c r="R84" s="123"/>
      <c r="S84" s="123"/>
      <c r="T84" s="123"/>
      <c r="U84" s="123"/>
      <c r="V84" s="131"/>
      <c r="W84" s="246">
        <f t="shared" si="14"/>
        <v>8000</v>
      </c>
      <c r="X84" s="250">
        <f t="shared" si="15"/>
        <v>0</v>
      </c>
      <c r="Y84" s="92"/>
      <c r="Z84" s="6"/>
      <c r="AA84" s="6"/>
      <c r="AB84" s="6"/>
      <c r="AC84" s="6"/>
      <c r="AD84" s="6"/>
      <c r="AE84" s="6"/>
      <c r="AF84" s="6"/>
    </row>
    <row r="85">
      <c r="A85" s="5"/>
      <c r="B85" s="251" t="s">
        <v>95</v>
      </c>
      <c r="C85" s="133">
        <v>3000.0</v>
      </c>
      <c r="D85" s="1354">
        <v>3000.0</v>
      </c>
      <c r="E85" s="113"/>
      <c r="F85" s="113"/>
      <c r="G85" s="121"/>
      <c r="H85" s="781"/>
      <c r="I85" s="116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31"/>
      <c r="W85" s="246">
        <f t="shared" si="14"/>
        <v>3000</v>
      </c>
      <c r="X85" s="250">
        <f t="shared" si="15"/>
        <v>0</v>
      </c>
      <c r="Y85" s="92"/>
      <c r="Z85" s="6"/>
      <c r="AA85" s="6"/>
      <c r="AB85" s="6"/>
      <c r="AC85" s="6"/>
      <c r="AD85" s="6"/>
      <c r="AE85" s="6"/>
      <c r="AF85" s="6"/>
    </row>
    <row r="86">
      <c r="A86" s="5"/>
      <c r="B86" s="251" t="s">
        <v>96</v>
      </c>
      <c r="C86" s="133">
        <v>3000.0</v>
      </c>
      <c r="D86" s="1344">
        <v>1500.0</v>
      </c>
      <c r="E86" s="113"/>
      <c r="F86" s="113"/>
      <c r="G86" s="122"/>
      <c r="H86" s="781">
        <v>1500.0</v>
      </c>
      <c r="I86" s="116"/>
      <c r="J86" s="123"/>
      <c r="K86" s="123"/>
      <c r="L86" s="123"/>
      <c r="M86" s="123"/>
      <c r="N86" s="133"/>
      <c r="O86" s="123"/>
      <c r="P86" s="123"/>
      <c r="Q86" s="123"/>
      <c r="R86" s="123"/>
      <c r="S86" s="123"/>
      <c r="T86" s="123"/>
      <c r="U86" s="123"/>
      <c r="V86" s="131"/>
      <c r="W86" s="246">
        <f t="shared" si="14"/>
        <v>3000</v>
      </c>
      <c r="X86" s="250">
        <f t="shared" si="15"/>
        <v>0</v>
      </c>
      <c r="Y86" s="92"/>
      <c r="Z86" s="6"/>
      <c r="AA86" s="6"/>
      <c r="AB86" s="6"/>
      <c r="AC86" s="6"/>
      <c r="AD86" s="6"/>
      <c r="AE86" s="6"/>
      <c r="AF86" s="6"/>
    </row>
    <row r="87">
      <c r="A87" s="5"/>
      <c r="B87" s="251" t="s">
        <v>97</v>
      </c>
      <c r="C87" s="121">
        <v>21000.0</v>
      </c>
      <c r="D87" s="1344">
        <v>15000.0</v>
      </c>
      <c r="E87" s="113"/>
      <c r="F87" s="113"/>
      <c r="G87" s="121"/>
      <c r="H87" s="781">
        <v>1500.0</v>
      </c>
      <c r="I87" s="114">
        <v>4500.0</v>
      </c>
      <c r="J87" s="123"/>
      <c r="K87" s="123"/>
      <c r="L87" s="123"/>
      <c r="M87" s="133"/>
      <c r="N87" s="133"/>
      <c r="O87" s="123"/>
      <c r="P87" s="123"/>
      <c r="Q87" s="123"/>
      <c r="R87" s="123"/>
      <c r="S87" s="123"/>
      <c r="T87" s="123"/>
      <c r="U87" s="123"/>
      <c r="V87" s="131"/>
      <c r="W87" s="246">
        <f t="shared" si="14"/>
        <v>21000</v>
      </c>
      <c r="X87" s="250">
        <f t="shared" si="15"/>
        <v>0</v>
      </c>
      <c r="Y87" s="92"/>
      <c r="Z87" s="6"/>
      <c r="AA87" s="6"/>
      <c r="AB87" s="6"/>
      <c r="AC87" s="6"/>
      <c r="AD87" s="6"/>
      <c r="AE87" s="6"/>
      <c r="AF87" s="6"/>
    </row>
    <row r="88">
      <c r="A88" s="4"/>
      <c r="B88" s="251" t="s">
        <v>98</v>
      </c>
      <c r="C88" s="133">
        <v>10000.0</v>
      </c>
      <c r="D88" s="1344">
        <v>5000.0</v>
      </c>
      <c r="E88" s="113"/>
      <c r="F88" s="113"/>
      <c r="G88" s="121"/>
      <c r="H88" s="781">
        <v>2500.0</v>
      </c>
      <c r="I88" s="114">
        <v>2500.0</v>
      </c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31"/>
      <c r="W88" s="246">
        <f t="shared" si="14"/>
        <v>10000</v>
      </c>
      <c r="X88" s="250">
        <f t="shared" si="15"/>
        <v>0</v>
      </c>
      <c r="Y88" s="92"/>
      <c r="Z88" s="6"/>
      <c r="AA88" s="6"/>
      <c r="AB88" s="6"/>
      <c r="AC88" s="6"/>
      <c r="AD88" s="6"/>
      <c r="AE88" s="6"/>
      <c r="AF88" s="6"/>
    </row>
    <row r="89">
      <c r="A89" s="4"/>
      <c r="B89" s="251" t="s">
        <v>99</v>
      </c>
      <c r="C89" s="133">
        <v>10000.0</v>
      </c>
      <c r="D89" s="1344">
        <v>5000.0</v>
      </c>
      <c r="E89" s="113"/>
      <c r="F89" s="113"/>
      <c r="G89" s="121"/>
      <c r="H89" s="781">
        <v>2500.0</v>
      </c>
      <c r="I89" s="114">
        <v>2500.0</v>
      </c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31"/>
      <c r="W89" s="246">
        <f t="shared" si="14"/>
        <v>10000</v>
      </c>
      <c r="X89" s="250">
        <f t="shared" si="15"/>
        <v>0</v>
      </c>
      <c r="Y89" s="92"/>
      <c r="Z89" s="6"/>
      <c r="AA89" s="6"/>
      <c r="AB89" s="6"/>
      <c r="AC89" s="6"/>
      <c r="AD89" s="6"/>
      <c r="AE89" s="6"/>
      <c r="AF89" s="6"/>
    </row>
    <row r="90">
      <c r="A90" s="4"/>
      <c r="B90" s="251" t="s">
        <v>100</v>
      </c>
      <c r="C90" s="121">
        <v>5000.0</v>
      </c>
      <c r="D90" s="1344">
        <v>2500.0</v>
      </c>
      <c r="E90" s="113"/>
      <c r="F90" s="113"/>
      <c r="G90" s="122"/>
      <c r="H90" s="781">
        <v>2500.0</v>
      </c>
      <c r="I90" s="116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31"/>
      <c r="W90" s="246">
        <f t="shared" si="14"/>
        <v>5000</v>
      </c>
      <c r="X90" s="250">
        <f t="shared" si="15"/>
        <v>0</v>
      </c>
      <c r="Y90" s="92"/>
      <c r="Z90" s="6"/>
      <c r="AA90" s="6"/>
      <c r="AB90" s="6"/>
      <c r="AC90" s="6"/>
      <c r="AD90" s="6"/>
      <c r="AE90" s="6"/>
      <c r="AF90" s="6"/>
    </row>
    <row r="91">
      <c r="A91" s="4"/>
      <c r="B91" s="251" t="s">
        <v>101</v>
      </c>
      <c r="C91" s="133">
        <v>5000.0</v>
      </c>
      <c r="D91" s="1354">
        <v>5000.0</v>
      </c>
      <c r="E91" s="113"/>
      <c r="F91" s="113"/>
      <c r="G91" s="122"/>
      <c r="H91" s="781"/>
      <c r="I91" s="116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31"/>
      <c r="W91" s="246">
        <f t="shared" si="14"/>
        <v>5000</v>
      </c>
      <c r="X91" s="250">
        <f t="shared" si="15"/>
        <v>0</v>
      </c>
      <c r="Y91" s="92"/>
      <c r="Z91" s="6"/>
      <c r="AA91" s="6"/>
      <c r="AB91" s="6"/>
      <c r="AC91" s="6"/>
      <c r="AD91" s="6"/>
      <c r="AE91" s="6"/>
      <c r="AF91" s="6"/>
    </row>
    <row r="92">
      <c r="A92" s="5"/>
      <c r="B92" s="251" t="s">
        <v>102</v>
      </c>
      <c r="C92" s="121">
        <v>25000.0</v>
      </c>
      <c r="D92" s="1344">
        <v>20000.0</v>
      </c>
      <c r="E92" s="113"/>
      <c r="F92" s="113"/>
      <c r="G92" s="121"/>
      <c r="H92" s="781">
        <v>2500.0</v>
      </c>
      <c r="I92" s="114">
        <v>2500.0</v>
      </c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31"/>
      <c r="W92" s="246">
        <f t="shared" si="14"/>
        <v>25000</v>
      </c>
      <c r="X92" s="250">
        <f t="shared" si="15"/>
        <v>0</v>
      </c>
      <c r="Y92" s="92"/>
      <c r="Z92" s="6"/>
      <c r="AA92" s="6"/>
      <c r="AB92" s="6"/>
      <c r="AC92" s="6"/>
      <c r="AD92" s="6"/>
      <c r="AE92" s="6"/>
      <c r="AF92" s="6"/>
    </row>
    <row r="93">
      <c r="A93" s="4"/>
      <c r="B93" s="251" t="s">
        <v>103</v>
      </c>
      <c r="C93" s="121">
        <v>3500.0</v>
      </c>
      <c r="D93" s="1344">
        <v>2000.0</v>
      </c>
      <c r="E93" s="113"/>
      <c r="F93" s="113"/>
      <c r="G93" s="121"/>
      <c r="H93" s="781">
        <v>1500.0</v>
      </c>
      <c r="I93" s="114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31"/>
      <c r="W93" s="246">
        <f t="shared" si="14"/>
        <v>3500</v>
      </c>
      <c r="X93" s="250">
        <f t="shared" si="15"/>
        <v>0</v>
      </c>
      <c r="Y93" s="92"/>
      <c r="Z93" s="6"/>
      <c r="AA93" s="6"/>
      <c r="AB93" s="6"/>
      <c r="AC93" s="6"/>
      <c r="AD93" s="6"/>
      <c r="AE93" s="6"/>
      <c r="AF93" s="6"/>
    </row>
    <row r="94">
      <c r="A94" s="4"/>
      <c r="B94" s="251" t="s">
        <v>104</v>
      </c>
      <c r="C94" s="133">
        <v>5000.0</v>
      </c>
      <c r="D94" s="1344">
        <v>3000.0</v>
      </c>
      <c r="E94" s="113"/>
      <c r="F94" s="113"/>
      <c r="G94" s="121"/>
      <c r="H94" s="781">
        <v>2000.0</v>
      </c>
      <c r="I94" s="116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31"/>
      <c r="W94" s="246">
        <f t="shared" si="14"/>
        <v>5000</v>
      </c>
      <c r="X94" s="263">
        <f t="shared" si="15"/>
        <v>0</v>
      </c>
      <c r="Y94" s="92"/>
      <c r="Z94" s="6"/>
      <c r="AA94" s="6"/>
      <c r="AB94" s="6"/>
      <c r="AC94" s="6"/>
      <c r="AD94" s="6"/>
      <c r="AE94" s="6"/>
      <c r="AF94" s="6"/>
    </row>
    <row r="95">
      <c r="A95" s="4"/>
      <c r="B95" s="248" t="s">
        <v>490</v>
      </c>
      <c r="C95" s="121">
        <v>5000.0</v>
      </c>
      <c r="D95" s="1344">
        <v>5000.0</v>
      </c>
      <c r="E95" s="113"/>
      <c r="F95" s="113"/>
      <c r="G95" s="122"/>
      <c r="H95" s="781"/>
      <c r="I95" s="116"/>
      <c r="J95" s="123"/>
      <c r="K95" s="123"/>
      <c r="L95" s="123"/>
      <c r="M95" s="123"/>
      <c r="N95" s="133"/>
      <c r="O95" s="123"/>
      <c r="P95" s="123"/>
      <c r="Q95" s="123"/>
      <c r="R95" s="123"/>
      <c r="S95" s="123"/>
      <c r="T95" s="123"/>
      <c r="U95" s="123"/>
      <c r="V95" s="131"/>
      <c r="W95" s="246"/>
      <c r="X95" s="263"/>
      <c r="Y95" s="92"/>
      <c r="Z95" s="6"/>
      <c r="AA95" s="6"/>
      <c r="AB95" s="6"/>
      <c r="AC95" s="6"/>
      <c r="AD95" s="6"/>
      <c r="AE95" s="6"/>
      <c r="AF95" s="6"/>
    </row>
    <row r="96">
      <c r="A96" s="4"/>
      <c r="B96" s="1355" t="s">
        <v>491</v>
      </c>
      <c r="C96" s="1299">
        <v>18000.0</v>
      </c>
      <c r="D96" s="1356">
        <v>18000.0</v>
      </c>
      <c r="E96" s="113"/>
      <c r="F96" s="113"/>
      <c r="G96" s="122"/>
      <c r="H96" s="781">
        <v>5000.0</v>
      </c>
      <c r="I96" s="116"/>
      <c r="J96" s="123"/>
      <c r="K96" s="123"/>
      <c r="L96" s="123"/>
      <c r="M96" s="123"/>
      <c r="N96" s="133"/>
      <c r="O96" s="123"/>
      <c r="P96" s="123"/>
      <c r="Q96" s="123"/>
      <c r="R96" s="123"/>
      <c r="S96" s="123"/>
      <c r="T96" s="123"/>
      <c r="U96" s="123"/>
      <c r="V96" s="131"/>
      <c r="W96" s="246">
        <f>SUM(D96:V96)</f>
        <v>23000</v>
      </c>
      <c r="X96" s="263">
        <f>C96-W96</f>
        <v>-5000</v>
      </c>
      <c r="Y96" s="92"/>
      <c r="Z96" s="6"/>
      <c r="AA96" s="6"/>
      <c r="AB96" s="6"/>
      <c r="AC96" s="6"/>
      <c r="AD96" s="6"/>
      <c r="AE96" s="6"/>
      <c r="AF96" s="6"/>
    </row>
    <row r="97">
      <c r="A97" s="4"/>
      <c r="B97" s="248" t="s">
        <v>646</v>
      </c>
      <c r="C97" s="121">
        <v>10000.0</v>
      </c>
      <c r="D97" s="1357">
        <v>10000.0</v>
      </c>
      <c r="E97" s="1358"/>
      <c r="F97" s="1358"/>
      <c r="G97" s="1359"/>
      <c r="H97" s="1360"/>
      <c r="I97" s="334"/>
      <c r="J97" s="334"/>
      <c r="K97" s="334"/>
      <c r="L97" s="334"/>
      <c r="M97" s="334"/>
      <c r="N97" s="1361"/>
      <c r="O97" s="334"/>
      <c r="P97" s="334"/>
      <c r="Q97" s="334"/>
      <c r="R97" s="334"/>
      <c r="S97" s="334"/>
      <c r="T97" s="334"/>
      <c r="U97" s="334"/>
      <c r="V97" s="334"/>
      <c r="W97" s="1362"/>
      <c r="X97" s="788"/>
      <c r="Y97" s="92"/>
      <c r="Z97" s="6"/>
      <c r="AA97" s="6"/>
      <c r="AB97" s="6"/>
      <c r="AC97" s="6"/>
      <c r="AD97" s="6"/>
      <c r="AE97" s="6"/>
      <c r="AF97" s="6"/>
    </row>
    <row r="98">
      <c r="A98" s="4"/>
      <c r="B98" s="1363" t="s">
        <v>69</v>
      </c>
      <c r="C98" s="1364">
        <f t="shared" ref="C98:D98" si="16">SUM(C63:C97)</f>
        <v>549500</v>
      </c>
      <c r="D98" s="1365">
        <f t="shared" si="16"/>
        <v>394500</v>
      </c>
      <c r="E98" s="276">
        <f t="shared" ref="E98:I98" si="17">SUM(E63:E96)</f>
        <v>0</v>
      </c>
      <c r="F98" s="276">
        <f t="shared" si="17"/>
        <v>0</v>
      </c>
      <c r="G98" s="276">
        <f t="shared" si="17"/>
        <v>0</v>
      </c>
      <c r="H98" s="803">
        <f t="shared" si="17"/>
        <v>72250</v>
      </c>
      <c r="I98" s="803">
        <f t="shared" si="17"/>
        <v>57750</v>
      </c>
      <c r="J98" s="276"/>
      <c r="K98" s="276"/>
      <c r="L98" s="276"/>
      <c r="M98" s="276"/>
      <c r="N98" s="276"/>
      <c r="O98" s="276"/>
      <c r="P98" s="276"/>
      <c r="Q98" s="276"/>
      <c r="R98" s="109"/>
      <c r="S98" s="109"/>
      <c r="T98" s="109"/>
      <c r="U98" s="109"/>
      <c r="V98" s="109"/>
      <c r="W98" s="276">
        <f>SUM(D98:V98)</f>
        <v>524500</v>
      </c>
      <c r="X98" s="1365">
        <f>C98-W98</f>
        <v>25000</v>
      </c>
      <c r="Y98" s="92"/>
      <c r="Z98" s="6"/>
      <c r="AA98" s="6"/>
      <c r="AB98" s="6"/>
      <c r="AC98" s="6"/>
      <c r="AD98" s="6"/>
      <c r="AE98" s="6"/>
      <c r="AF98" s="6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6"/>
      <c r="Z99" s="6"/>
      <c r="AA99" s="6"/>
      <c r="AB99" s="6"/>
      <c r="AC99" s="6"/>
      <c r="AD99" s="6"/>
      <c r="AE99" s="6"/>
      <c r="AF99" s="6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6"/>
      <c r="Z100" s="6"/>
      <c r="AA100" s="6"/>
      <c r="AB100" s="6"/>
      <c r="AC100" s="6"/>
      <c r="AD100" s="6"/>
      <c r="AE100" s="6"/>
      <c r="AF100" s="6"/>
    </row>
    <row r="101">
      <c r="A101" s="279">
        <v>5.0</v>
      </c>
      <c r="B101" s="280" t="s">
        <v>107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6"/>
      <c r="Z101" s="6"/>
      <c r="AA101" s="6"/>
      <c r="AB101" s="6"/>
      <c r="AC101" s="6"/>
      <c r="AD101" s="6"/>
      <c r="AE101" s="6"/>
      <c r="AF101" s="6"/>
    </row>
    <row r="102">
      <c r="A102" s="4"/>
      <c r="B102" s="148" t="s">
        <v>17</v>
      </c>
      <c r="C102" s="148" t="s">
        <v>18</v>
      </c>
      <c r="D102" s="101"/>
      <c r="E102" s="101"/>
      <c r="F102" s="101"/>
      <c r="G102" s="101" t="s">
        <v>634</v>
      </c>
      <c r="H102" s="90"/>
      <c r="I102" s="148"/>
      <c r="J102" s="148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148" t="s">
        <v>57</v>
      </c>
      <c r="X102" s="148" t="s">
        <v>2</v>
      </c>
      <c r="Y102" s="6"/>
      <c r="Z102" s="6"/>
      <c r="AA102" s="6"/>
      <c r="AB102" s="6"/>
      <c r="AC102" s="6"/>
      <c r="AD102" s="6"/>
      <c r="AE102" s="6"/>
      <c r="AF102" s="6"/>
    </row>
    <row r="103">
      <c r="A103" s="4"/>
      <c r="B103" s="225"/>
      <c r="C103" s="225"/>
      <c r="D103" s="1006"/>
      <c r="E103" s="1055"/>
      <c r="F103" s="560"/>
      <c r="G103" s="1006"/>
      <c r="H103" s="1006"/>
      <c r="I103" s="1006"/>
      <c r="J103" s="1006"/>
      <c r="K103" s="89"/>
      <c r="L103" s="89"/>
      <c r="M103" s="89"/>
      <c r="N103" s="225"/>
      <c r="O103" s="225"/>
      <c r="P103" s="225"/>
      <c r="Q103" s="225"/>
      <c r="R103" s="225"/>
      <c r="S103" s="225"/>
      <c r="T103" s="225"/>
      <c r="U103" s="225"/>
      <c r="V103" s="225"/>
      <c r="W103" s="225"/>
      <c r="X103" s="225"/>
      <c r="Y103" s="6"/>
      <c r="Z103" s="6"/>
      <c r="AA103" s="6"/>
      <c r="AB103" s="6"/>
      <c r="AC103" s="6"/>
      <c r="AD103" s="6"/>
      <c r="AE103" s="6"/>
      <c r="AF103" s="6"/>
    </row>
    <row r="104">
      <c r="A104" s="4"/>
      <c r="B104" s="1122" t="s">
        <v>36</v>
      </c>
      <c r="C104" s="89"/>
      <c r="D104" s="89"/>
      <c r="E104" s="89"/>
      <c r="F104" s="89"/>
      <c r="G104" s="1283" t="s">
        <v>194</v>
      </c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6"/>
      <c r="Z104" s="6"/>
      <c r="AA104" s="6"/>
      <c r="AB104" s="6"/>
      <c r="AC104" s="6"/>
      <c r="AD104" s="6"/>
      <c r="AE104" s="6"/>
      <c r="AF104" s="6"/>
    </row>
    <row r="105">
      <c r="A105" s="4"/>
      <c r="B105" s="1122" t="s">
        <v>40</v>
      </c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6"/>
      <c r="Z105" s="6"/>
      <c r="AA105" s="6"/>
      <c r="AB105" s="6"/>
      <c r="AC105" s="6"/>
      <c r="AD105" s="6"/>
      <c r="AE105" s="6"/>
      <c r="AF105" s="6"/>
    </row>
    <row r="106">
      <c r="A106" s="4"/>
      <c r="B106" s="1123" t="s">
        <v>117</v>
      </c>
      <c r="C106" s="1124">
        <v>80000.0</v>
      </c>
      <c r="D106" s="1125"/>
      <c r="E106" s="1125"/>
      <c r="F106" s="1126"/>
      <c r="G106" s="1124">
        <v>80000.0</v>
      </c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739">
        <f t="shared" ref="W106:W112" si="18">SUM(D106:Q106)</f>
        <v>80000</v>
      </c>
      <c r="X106" s="739">
        <f t="shared" ref="X106:X112" si="19">C106-W106</f>
        <v>0</v>
      </c>
      <c r="Y106" s="6"/>
      <c r="Z106" s="6"/>
      <c r="AA106" s="6"/>
      <c r="AB106" s="6"/>
      <c r="AC106" s="6"/>
      <c r="AD106" s="6"/>
      <c r="AE106" s="6"/>
      <c r="AF106" s="6"/>
    </row>
    <row r="107">
      <c r="A107" s="4"/>
      <c r="B107" s="1123" t="s">
        <v>122</v>
      </c>
      <c r="C107" s="372">
        <v>7000.0</v>
      </c>
      <c r="D107" s="739"/>
      <c r="E107" s="739"/>
      <c r="F107" s="218"/>
      <c r="G107" s="372">
        <v>7000.0</v>
      </c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739">
        <f t="shared" si="18"/>
        <v>7000</v>
      </c>
      <c r="X107" s="739">
        <f t="shared" si="19"/>
        <v>0</v>
      </c>
      <c r="Y107" s="6"/>
      <c r="Z107" s="6"/>
      <c r="AA107" s="6"/>
      <c r="AB107" s="6"/>
      <c r="AC107" s="6"/>
      <c r="AD107" s="6"/>
      <c r="AE107" s="6"/>
      <c r="AF107" s="6"/>
    </row>
    <row r="108">
      <c r="A108" s="4"/>
      <c r="B108" s="1123" t="s">
        <v>123</v>
      </c>
      <c r="C108" s="1124">
        <v>4000.0</v>
      </c>
      <c r="D108" s="739"/>
      <c r="E108" s="1125"/>
      <c r="F108" s="218"/>
      <c r="G108" s="1124">
        <v>4000.0</v>
      </c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739">
        <f t="shared" si="18"/>
        <v>4000</v>
      </c>
      <c r="X108" s="739">
        <f t="shared" si="19"/>
        <v>0</v>
      </c>
      <c r="Y108" s="6"/>
      <c r="Z108" s="6"/>
      <c r="AA108" s="6"/>
      <c r="AB108" s="6"/>
      <c r="AC108" s="6"/>
      <c r="AD108" s="6"/>
      <c r="AE108" s="6"/>
      <c r="AF108" s="6"/>
    </row>
    <row r="109">
      <c r="A109" s="4"/>
      <c r="B109" s="1123" t="s">
        <v>124</v>
      </c>
      <c r="C109" s="1124">
        <v>7500.0</v>
      </c>
      <c r="D109" s="739"/>
      <c r="E109" s="1125"/>
      <c r="F109" s="218"/>
      <c r="G109" s="1124">
        <v>7500.0</v>
      </c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739">
        <f t="shared" si="18"/>
        <v>7500</v>
      </c>
      <c r="X109" s="739">
        <f t="shared" si="19"/>
        <v>0</v>
      </c>
      <c r="Y109" s="6"/>
      <c r="Z109" s="6"/>
      <c r="AA109" s="6"/>
      <c r="AB109" s="6"/>
      <c r="AC109" s="6"/>
      <c r="AD109" s="6"/>
      <c r="AE109" s="6"/>
      <c r="AF109" s="6"/>
    </row>
    <row r="110">
      <c r="A110" s="4"/>
      <c r="B110" s="1123" t="s">
        <v>125</v>
      </c>
      <c r="C110" s="372"/>
      <c r="D110" s="739"/>
      <c r="E110" s="739"/>
      <c r="F110" s="218"/>
      <c r="G110" s="372">
        <v>10000.0</v>
      </c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739">
        <f t="shared" si="18"/>
        <v>10000</v>
      </c>
      <c r="X110" s="739">
        <f t="shared" si="19"/>
        <v>-10000</v>
      </c>
      <c r="Y110" s="6"/>
      <c r="Z110" s="6"/>
      <c r="AA110" s="6"/>
      <c r="AB110" s="6"/>
      <c r="AC110" s="6"/>
      <c r="AD110" s="6"/>
      <c r="AE110" s="6"/>
      <c r="AF110" s="6"/>
    </row>
    <row r="111">
      <c r="A111" s="4"/>
      <c r="B111" s="1123" t="s">
        <v>127</v>
      </c>
      <c r="C111" s="1124">
        <v>3000.0</v>
      </c>
      <c r="D111" s="739"/>
      <c r="E111" s="1125"/>
      <c r="F111" s="218"/>
      <c r="G111" s="1124">
        <v>3000.0</v>
      </c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739">
        <f t="shared" si="18"/>
        <v>3000</v>
      </c>
      <c r="X111" s="739">
        <f t="shared" si="19"/>
        <v>0</v>
      </c>
      <c r="Y111" s="6"/>
      <c r="Z111" s="6"/>
      <c r="AA111" s="6"/>
      <c r="AB111" s="6"/>
      <c r="AC111" s="6"/>
      <c r="AD111" s="6"/>
      <c r="AE111" s="6"/>
      <c r="AF111" s="6"/>
    </row>
    <row r="112">
      <c r="A112" s="4"/>
      <c r="B112" s="148" t="s">
        <v>69</v>
      </c>
      <c r="C112" s="149">
        <f t="shared" ref="C112:G112" si="20">SUM(C106:C111)</f>
        <v>101500</v>
      </c>
      <c r="D112" s="152">
        <f t="shared" si="20"/>
        <v>0</v>
      </c>
      <c r="E112" s="215">
        <f t="shared" si="20"/>
        <v>0</v>
      </c>
      <c r="F112" s="215">
        <f t="shared" si="20"/>
        <v>0</v>
      </c>
      <c r="G112" s="149">
        <f t="shared" si="20"/>
        <v>111500</v>
      </c>
      <c r="H112" s="314"/>
      <c r="I112" s="149"/>
      <c r="J112" s="149"/>
      <c r="K112" s="314"/>
      <c r="L112" s="314"/>
      <c r="M112" s="314"/>
      <c r="N112" s="314"/>
      <c r="O112" s="314"/>
      <c r="P112" s="314"/>
      <c r="Q112" s="314"/>
      <c r="R112" s="314"/>
      <c r="S112" s="314"/>
      <c r="T112" s="314"/>
      <c r="U112" s="314"/>
      <c r="V112" s="314"/>
      <c r="W112" s="149">
        <f t="shared" si="18"/>
        <v>111500</v>
      </c>
      <c r="X112" s="739">
        <f t="shared" si="19"/>
        <v>-10000</v>
      </c>
      <c r="Y112" s="6"/>
      <c r="Z112" s="6"/>
      <c r="AA112" s="6"/>
      <c r="AB112" s="6"/>
      <c r="AC112" s="6"/>
      <c r="AD112" s="6"/>
      <c r="AE112" s="6"/>
      <c r="AF112" s="6"/>
    </row>
    <row r="113">
      <c r="A113" s="4"/>
      <c r="B113" s="4"/>
      <c r="C113" s="4"/>
      <c r="D113" s="4"/>
      <c r="E113" s="317"/>
      <c r="F113" s="31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6"/>
      <c r="Z113" s="6"/>
      <c r="AA113" s="6"/>
      <c r="AB113" s="6"/>
      <c r="AC113" s="6"/>
      <c r="AD113" s="6"/>
      <c r="AE113" s="6"/>
      <c r="AF113" s="6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6"/>
      <c r="Z114" s="6"/>
      <c r="AA114" s="6"/>
      <c r="AB114" s="6"/>
      <c r="AC114" s="6"/>
      <c r="AD114" s="6"/>
      <c r="AE114" s="6"/>
      <c r="AF114" s="6"/>
    </row>
    <row r="115">
      <c r="A115" s="828">
        <v>6.0</v>
      </c>
      <c r="B115" s="320" t="s">
        <v>129</v>
      </c>
      <c r="C115" s="223"/>
      <c r="D115" s="223"/>
      <c r="E115" s="223"/>
      <c r="F115" s="223"/>
      <c r="G115" s="223"/>
      <c r="H115" s="223"/>
      <c r="I115" s="223"/>
      <c r="J115" s="223"/>
      <c r="K115" s="224"/>
      <c r="L115" s="321"/>
      <c r="M115" s="5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6"/>
      <c r="Z115" s="6"/>
      <c r="AA115" s="6"/>
      <c r="AB115" s="6"/>
      <c r="AC115" s="6"/>
      <c r="AD115" s="6"/>
      <c r="AE115" s="6"/>
      <c r="AF115" s="6"/>
    </row>
    <row r="116">
      <c r="A116" s="4"/>
      <c r="B116" s="233" t="s">
        <v>130</v>
      </c>
      <c r="C116" s="1366" t="s">
        <v>131</v>
      </c>
      <c r="D116" s="1367" t="s">
        <v>570</v>
      </c>
      <c r="E116" s="1368" t="s">
        <v>132</v>
      </c>
      <c r="F116" s="776"/>
      <c r="G116" s="1369" t="s">
        <v>134</v>
      </c>
      <c r="H116" s="1367"/>
      <c r="I116" s="1367" t="s">
        <v>571</v>
      </c>
      <c r="J116" s="1367" t="s">
        <v>572</v>
      </c>
      <c r="K116" s="846" t="s">
        <v>135</v>
      </c>
      <c r="L116" s="1129" t="s">
        <v>136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6"/>
      <c r="Z116" s="6"/>
      <c r="AA116" s="6"/>
      <c r="AB116" s="6"/>
      <c r="AC116" s="6"/>
      <c r="AD116" s="6"/>
      <c r="AE116" s="6"/>
      <c r="AF116" s="6"/>
    </row>
    <row r="117">
      <c r="A117" s="4"/>
      <c r="B117" s="1370" t="s">
        <v>647</v>
      </c>
      <c r="C117" s="387" t="s">
        <v>143</v>
      </c>
      <c r="D117" s="1371"/>
      <c r="E117" s="387" t="s">
        <v>143</v>
      </c>
      <c r="F117" s="5"/>
      <c r="G117" s="1372">
        <v>8561.06</v>
      </c>
      <c r="H117" s="334"/>
      <c r="I117" s="334"/>
      <c r="J117" s="334"/>
      <c r="K117" s="1373" t="s">
        <v>38</v>
      </c>
      <c r="L117" s="1359"/>
      <c r="M117" s="334"/>
      <c r="N117" s="334"/>
      <c r="O117" s="335"/>
      <c r="P117" s="335"/>
      <c r="Q117" s="335"/>
      <c r="R117" s="335"/>
      <c r="S117" s="4"/>
      <c r="T117" s="4"/>
      <c r="U117" s="4"/>
      <c r="V117" s="4"/>
      <c r="W117" s="4"/>
      <c r="X117" s="4"/>
      <c r="Y117" s="6"/>
      <c r="Z117" s="6"/>
      <c r="AA117" s="6"/>
      <c r="AB117" s="6"/>
      <c r="AC117" s="6"/>
      <c r="AD117" s="6"/>
      <c r="AE117" s="6"/>
      <c r="AF117" s="6"/>
    </row>
    <row r="118">
      <c r="A118" s="4"/>
      <c r="B118" s="1374" t="s">
        <v>648</v>
      </c>
      <c r="C118" s="1375" t="s">
        <v>649</v>
      </c>
      <c r="D118" s="1376"/>
      <c r="E118" s="248" t="s">
        <v>220</v>
      </c>
      <c r="F118" s="124"/>
      <c r="G118" s="1377">
        <v>100000.0</v>
      </c>
      <c r="H118" s="123"/>
      <c r="I118" s="123"/>
      <c r="J118" s="123"/>
      <c r="K118" s="1373" t="s">
        <v>38</v>
      </c>
      <c r="L118" s="122"/>
      <c r="M118" s="334"/>
      <c r="N118" s="334"/>
      <c r="O118" s="335"/>
      <c r="P118" s="335"/>
      <c r="Q118" s="335"/>
      <c r="R118" s="335"/>
      <c r="S118" s="4"/>
      <c r="T118" s="4"/>
      <c r="U118" s="4"/>
      <c r="V118" s="4"/>
      <c r="W118" s="4"/>
      <c r="X118" s="4"/>
      <c r="Y118" s="6"/>
      <c r="Z118" s="6"/>
      <c r="AA118" s="6"/>
      <c r="AB118" s="6"/>
      <c r="AC118" s="6"/>
      <c r="AD118" s="6"/>
      <c r="AE118" s="6"/>
      <c r="AF118" s="6"/>
    </row>
    <row r="119">
      <c r="A119" s="5"/>
      <c r="B119" s="1374" t="s">
        <v>650</v>
      </c>
      <c r="C119" s="1375" t="s">
        <v>649</v>
      </c>
      <c r="D119" s="1376"/>
      <c r="E119" s="248"/>
      <c r="F119" s="124"/>
      <c r="G119" s="1378">
        <v>30000.0</v>
      </c>
      <c r="H119" s="124"/>
      <c r="I119" s="124"/>
      <c r="J119" s="124"/>
      <c r="K119" s="1373" t="s">
        <v>38</v>
      </c>
      <c r="L119" s="122">
        <v>30000.0</v>
      </c>
      <c r="M119" s="334"/>
      <c r="N119" s="334"/>
      <c r="O119" s="335"/>
      <c r="P119" s="335"/>
      <c r="Q119" s="335"/>
      <c r="R119" s="335"/>
      <c r="S119" s="4"/>
      <c r="T119" s="4"/>
      <c r="U119" s="4"/>
      <c r="V119" s="4"/>
      <c r="W119" s="4"/>
      <c r="X119" s="4"/>
      <c r="Y119" s="6"/>
      <c r="Z119" s="6"/>
      <c r="AA119" s="6"/>
      <c r="AB119" s="6"/>
      <c r="AC119" s="6"/>
      <c r="AD119" s="6"/>
      <c r="AE119" s="6"/>
      <c r="AF119" s="6"/>
    </row>
    <row r="120">
      <c r="A120" s="5"/>
      <c r="B120" s="1379" t="s">
        <v>651</v>
      </c>
      <c r="C120" s="1380" t="s">
        <v>652</v>
      </c>
      <c r="D120" s="889"/>
      <c r="E120" s="1381"/>
      <c r="F120" s="124"/>
      <c r="G120" s="1377">
        <v>23026.0</v>
      </c>
      <c r="H120" s="123"/>
      <c r="I120" s="123"/>
      <c r="J120" s="123"/>
      <c r="K120" s="1373" t="s">
        <v>38</v>
      </c>
      <c r="L120" s="122"/>
      <c r="M120" s="334"/>
      <c r="N120" s="334"/>
      <c r="O120" s="335"/>
      <c r="P120" s="335"/>
      <c r="Q120" s="335"/>
      <c r="R120" s="335"/>
      <c r="S120" s="4"/>
      <c r="T120" s="4"/>
      <c r="U120" s="4"/>
      <c r="V120" s="4"/>
      <c r="W120" s="4"/>
      <c r="X120" s="4"/>
      <c r="Y120" s="6"/>
      <c r="Z120" s="6"/>
      <c r="AA120" s="6"/>
      <c r="AB120" s="6"/>
      <c r="AC120" s="6"/>
      <c r="AD120" s="6"/>
      <c r="AE120" s="6"/>
      <c r="AF120" s="6"/>
    </row>
    <row r="121">
      <c r="A121" s="4"/>
      <c r="B121" s="884" t="s">
        <v>653</v>
      </c>
      <c r="C121" s="884" t="s">
        <v>220</v>
      </c>
      <c r="D121" s="124"/>
      <c r="E121" s="884" t="s">
        <v>30</v>
      </c>
      <c r="F121" s="124"/>
      <c r="G121" s="1377">
        <v>29912.32</v>
      </c>
      <c r="H121" s="123"/>
      <c r="I121" s="123"/>
      <c r="J121" s="123"/>
      <c r="K121" s="1373" t="s">
        <v>38</v>
      </c>
      <c r="L121" s="123"/>
      <c r="M121" s="334"/>
      <c r="N121" s="334"/>
      <c r="O121" s="335"/>
      <c r="P121" s="335"/>
      <c r="Q121" s="335"/>
      <c r="R121" s="335"/>
      <c r="S121" s="4"/>
      <c r="T121" s="4"/>
      <c r="U121" s="4"/>
      <c r="V121" s="4"/>
      <c r="W121" s="4"/>
      <c r="X121" s="4"/>
      <c r="Y121" s="6"/>
      <c r="Z121" s="6"/>
      <c r="AA121" s="6"/>
      <c r="AB121" s="6"/>
      <c r="AC121" s="6"/>
      <c r="AD121" s="6"/>
      <c r="AE121" s="6"/>
      <c r="AF121" s="6"/>
    </row>
    <row r="122">
      <c r="A122" s="4"/>
      <c r="B122" s="884" t="s">
        <v>654</v>
      </c>
      <c r="C122" s="884" t="s">
        <v>31</v>
      </c>
      <c r="D122" s="124"/>
      <c r="E122" s="884" t="s">
        <v>33</v>
      </c>
      <c r="F122" s="124"/>
      <c r="G122" s="1377">
        <v>53982.85</v>
      </c>
      <c r="H122" s="124"/>
      <c r="I122" s="124"/>
      <c r="J122" s="124"/>
      <c r="K122" s="1373" t="s">
        <v>38</v>
      </c>
      <c r="L122" s="1382"/>
      <c r="M122" s="361"/>
      <c r="N122" s="361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6"/>
      <c r="Z122" s="6"/>
      <c r="AA122" s="6"/>
      <c r="AB122" s="6"/>
      <c r="AC122" s="6"/>
      <c r="AD122" s="6"/>
      <c r="AE122" s="6"/>
      <c r="AF122" s="6"/>
    </row>
    <row r="123">
      <c r="A123" s="4"/>
      <c r="B123" s="1383"/>
      <c r="C123" s="1383"/>
      <c r="D123" s="1383"/>
      <c r="E123" s="1383"/>
      <c r="F123" s="1383"/>
      <c r="G123" s="1383"/>
      <c r="H123" s="124"/>
      <c r="I123" s="124"/>
      <c r="J123" s="124"/>
      <c r="K123" s="124"/>
      <c r="L123" s="124"/>
      <c r="M123" s="5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6"/>
      <c r="Z123" s="6"/>
      <c r="AA123" s="6"/>
      <c r="AB123" s="6"/>
      <c r="AC123" s="6"/>
      <c r="AD123" s="6"/>
      <c r="AE123" s="6"/>
      <c r="AF123" s="6"/>
    </row>
    <row r="124">
      <c r="A124" s="4"/>
      <c r="B124" s="1384" t="s">
        <v>69</v>
      </c>
      <c r="C124" s="301"/>
      <c r="D124" s="301"/>
      <c r="E124" s="301"/>
      <c r="F124" s="301"/>
      <c r="G124" s="1385">
        <f>SUM(G118:G123)</f>
        <v>236921.17</v>
      </c>
      <c r="H124" s="1386"/>
      <c r="I124" s="315"/>
      <c r="J124" s="315"/>
      <c r="K124" s="315"/>
      <c r="L124" s="1142">
        <f>SUM(L118:L123)</f>
        <v>30000</v>
      </c>
      <c r="M124" s="335"/>
      <c r="N124" s="335"/>
      <c r="O124" s="335"/>
      <c r="P124" s="335"/>
      <c r="Q124" s="335"/>
      <c r="R124" s="335"/>
      <c r="S124" s="4"/>
      <c r="T124" s="4"/>
      <c r="U124" s="4"/>
      <c r="V124" s="4"/>
      <c r="W124" s="4"/>
      <c r="X124" s="4"/>
      <c r="Y124" s="6"/>
      <c r="Z124" s="6"/>
      <c r="AA124" s="6"/>
      <c r="AB124" s="6"/>
      <c r="AC124" s="6"/>
      <c r="AD124" s="6"/>
      <c r="AE124" s="6"/>
      <c r="AF124" s="6"/>
    </row>
    <row r="125">
      <c r="A125" s="4"/>
      <c r="B125" s="4"/>
      <c r="C125" s="4"/>
      <c r="D125" s="301"/>
      <c r="E125" s="4"/>
      <c r="F125" s="4"/>
      <c r="G125" s="4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4"/>
      <c r="T125" s="4"/>
      <c r="U125" s="4"/>
      <c r="V125" s="4"/>
      <c r="W125" s="4"/>
      <c r="X125" s="4"/>
      <c r="Y125" s="6"/>
      <c r="Z125" s="6"/>
      <c r="AA125" s="6"/>
      <c r="AB125" s="6"/>
      <c r="AC125" s="6"/>
      <c r="AD125" s="6"/>
      <c r="AE125" s="6"/>
      <c r="AF125" s="6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6"/>
      <c r="Z126" s="6"/>
      <c r="AA126" s="6"/>
      <c r="AB126" s="6"/>
      <c r="AC126" s="6"/>
      <c r="AD126" s="6"/>
      <c r="AE126" s="6"/>
      <c r="AF126" s="6"/>
    </row>
    <row r="127">
      <c r="A127" s="845">
        <v>7.0</v>
      </c>
      <c r="B127" s="375" t="s">
        <v>8</v>
      </c>
      <c r="C127" s="376"/>
      <c r="D127" s="376"/>
      <c r="E127" s="376"/>
      <c r="F127" s="376"/>
      <c r="G127" s="376"/>
      <c r="H127" s="376"/>
      <c r="I127" s="376"/>
      <c r="J127" s="376"/>
      <c r="K127" s="377"/>
      <c r="L127" s="321"/>
      <c r="M127" s="5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6"/>
      <c r="Z127" s="6"/>
      <c r="AA127" s="6"/>
      <c r="AB127" s="6"/>
      <c r="AC127" s="6"/>
      <c r="AD127" s="6"/>
      <c r="AE127" s="6"/>
      <c r="AF127" s="6"/>
    </row>
    <row r="128">
      <c r="A128" s="4"/>
      <c r="B128" s="1"/>
      <c r="C128" s="1387" t="s">
        <v>655</v>
      </c>
      <c r="D128" s="1388"/>
      <c r="E128" s="1368" t="s">
        <v>153</v>
      </c>
      <c r="F128" s="1368" t="s">
        <v>154</v>
      </c>
      <c r="G128" s="1368" t="s">
        <v>155</v>
      </c>
      <c r="H128" s="1367" t="s">
        <v>502</v>
      </c>
      <c r="I128" s="1389"/>
      <c r="J128" s="1389"/>
      <c r="K128" s="1390" t="s">
        <v>135</v>
      </c>
      <c r="L128" s="1390" t="s">
        <v>157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6"/>
      <c r="Z128" s="6"/>
      <c r="AA128" s="6"/>
      <c r="AB128" s="6"/>
      <c r="AC128" s="6"/>
      <c r="AD128" s="6"/>
      <c r="AE128" s="6"/>
      <c r="AF128" s="6"/>
    </row>
    <row r="129">
      <c r="A129" s="4"/>
      <c r="B129" s="387" t="s">
        <v>656</v>
      </c>
      <c r="C129" s="1391">
        <v>69500.0</v>
      </c>
      <c r="D129" s="361"/>
      <c r="E129" s="387" t="s">
        <v>190</v>
      </c>
      <c r="F129" s="1392">
        <v>5560.0</v>
      </c>
      <c r="G129" s="387"/>
      <c r="H129" s="1393">
        <v>75060.0</v>
      </c>
      <c r="I129" s="1393"/>
      <c r="J129" s="5"/>
      <c r="K129" s="1283" t="s">
        <v>194</v>
      </c>
      <c r="L129" s="390"/>
      <c r="M129" s="390"/>
      <c r="N129" s="390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6"/>
      <c r="Z129" s="6"/>
      <c r="AA129" s="6"/>
      <c r="AB129" s="6"/>
      <c r="AC129" s="6"/>
      <c r="AD129" s="6"/>
      <c r="AE129" s="6"/>
      <c r="AF129" s="6"/>
    </row>
    <row r="130">
      <c r="A130" s="4"/>
      <c r="B130" s="248" t="s">
        <v>657</v>
      </c>
      <c r="C130" s="1391">
        <v>165000.0</v>
      </c>
      <c r="D130" s="1382"/>
      <c r="E130" s="248" t="s">
        <v>177</v>
      </c>
      <c r="F130" s="1394"/>
      <c r="G130" s="248"/>
      <c r="H130" s="1391">
        <v>178000.0</v>
      </c>
      <c r="I130" s="1391"/>
      <c r="J130" s="124"/>
      <c r="K130" s="1283" t="s">
        <v>194</v>
      </c>
      <c r="L130" s="1395"/>
      <c r="M130" s="390"/>
      <c r="N130" s="390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6"/>
      <c r="Z130" s="6"/>
      <c r="AA130" s="6"/>
      <c r="AB130" s="6"/>
      <c r="AC130" s="6"/>
      <c r="AD130" s="6"/>
      <c r="AE130" s="6"/>
      <c r="AF130" s="6"/>
    </row>
    <row r="131">
      <c r="A131" s="4"/>
      <c r="B131" s="248" t="s">
        <v>658</v>
      </c>
      <c r="C131" s="1391">
        <v>120000.0</v>
      </c>
      <c r="D131" s="1382"/>
      <c r="E131" s="248" t="s">
        <v>169</v>
      </c>
      <c r="F131" s="1394"/>
      <c r="G131" s="248"/>
      <c r="H131" s="1391">
        <v>129600.0</v>
      </c>
      <c r="I131" s="1391"/>
      <c r="J131" s="124"/>
      <c r="K131" s="1283" t="s">
        <v>194</v>
      </c>
      <c r="L131" s="1395"/>
      <c r="M131" s="390"/>
      <c r="N131" s="390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6"/>
      <c r="Z131" s="6"/>
      <c r="AA131" s="6"/>
      <c r="AB131" s="6"/>
      <c r="AC131" s="6"/>
      <c r="AD131" s="6"/>
      <c r="AE131" s="6"/>
      <c r="AF131" s="6"/>
    </row>
    <row r="132">
      <c r="A132" s="4"/>
      <c r="B132" s="248" t="s">
        <v>659</v>
      </c>
      <c r="C132" s="1391">
        <v>190900.0</v>
      </c>
      <c r="D132" s="1382"/>
      <c r="E132" s="248" t="s">
        <v>660</v>
      </c>
      <c r="F132" s="1394">
        <v>15272.0</v>
      </c>
      <c r="G132" s="248" t="s">
        <v>661</v>
      </c>
      <c r="H132" s="1391">
        <v>206172.0</v>
      </c>
      <c r="I132" s="1391"/>
      <c r="J132" s="124"/>
      <c r="K132" s="1283" t="s">
        <v>194</v>
      </c>
      <c r="L132" s="1395"/>
      <c r="M132" s="390"/>
      <c r="N132" s="390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6"/>
      <c r="Z132" s="6"/>
      <c r="AA132" s="6"/>
      <c r="AB132" s="6"/>
      <c r="AC132" s="6"/>
      <c r="AD132" s="6"/>
      <c r="AE132" s="6"/>
      <c r="AF132" s="6"/>
    </row>
    <row r="133">
      <c r="A133" s="4"/>
      <c r="B133" s="1396" t="s">
        <v>662</v>
      </c>
      <c r="C133" s="1397">
        <v>275000.0</v>
      </c>
      <c r="D133" s="124"/>
      <c r="E133" s="248"/>
      <c r="F133" s="1394"/>
      <c r="G133" s="248"/>
      <c r="H133" s="1397">
        <f t="shared" ref="H133:H134" si="21">C133/0.92</f>
        <v>298913.0435</v>
      </c>
      <c r="I133" s="1397"/>
      <c r="J133" s="123"/>
      <c r="K133" s="1283" t="s">
        <v>194</v>
      </c>
      <c r="L133" s="1398"/>
      <c r="M133" s="335"/>
      <c r="N133" s="33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6"/>
      <c r="Z133" s="6"/>
      <c r="AA133" s="6"/>
      <c r="AB133" s="6"/>
      <c r="AC133" s="6"/>
      <c r="AD133" s="6"/>
      <c r="AE133" s="6"/>
      <c r="AF133" s="6"/>
    </row>
    <row r="134">
      <c r="A134" s="4"/>
      <c r="B134" s="1396" t="s">
        <v>650</v>
      </c>
      <c r="C134" s="1397">
        <v>85000.0</v>
      </c>
      <c r="D134" s="124"/>
      <c r="E134" s="248"/>
      <c r="F134" s="1394"/>
      <c r="G134" s="248"/>
      <c r="H134" s="1397">
        <f t="shared" si="21"/>
        <v>92391.30435</v>
      </c>
      <c r="I134" s="1397"/>
      <c r="J134" s="123"/>
      <c r="K134" s="1283" t="s">
        <v>194</v>
      </c>
      <c r="L134" s="1398"/>
      <c r="M134" s="335"/>
      <c r="N134" s="33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6"/>
      <c r="Z134" s="6"/>
      <c r="AA134" s="6"/>
      <c r="AB134" s="6"/>
      <c r="AC134" s="6"/>
      <c r="AD134" s="6"/>
      <c r="AE134" s="6"/>
      <c r="AF134" s="6"/>
    </row>
    <row r="135">
      <c r="A135" s="4"/>
      <c r="B135" s="1396" t="s">
        <v>663</v>
      </c>
      <c r="C135" s="1397">
        <v>80182.0</v>
      </c>
      <c r="D135" s="124"/>
      <c r="E135" s="248" t="s">
        <v>664</v>
      </c>
      <c r="F135" s="1394">
        <v>641456.0</v>
      </c>
      <c r="G135" s="248" t="s">
        <v>35</v>
      </c>
      <c r="H135" s="1397">
        <v>86596.56</v>
      </c>
      <c r="I135" s="1397"/>
      <c r="J135" s="123"/>
      <c r="K135" s="1283" t="s">
        <v>194</v>
      </c>
      <c r="L135" s="1398"/>
      <c r="M135" s="335"/>
      <c r="N135" s="33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6"/>
      <c r="Z135" s="6"/>
      <c r="AA135" s="6"/>
      <c r="AB135" s="6"/>
      <c r="AC135" s="6"/>
      <c r="AD135" s="6"/>
      <c r="AE135" s="6"/>
      <c r="AF135" s="6"/>
    </row>
    <row r="136">
      <c r="A136" s="4"/>
      <c r="B136" s="1396"/>
      <c r="C136" s="1397"/>
      <c r="D136" s="124"/>
      <c r="E136" s="248"/>
      <c r="F136" s="1394"/>
      <c r="G136" s="248"/>
      <c r="H136" s="1397"/>
      <c r="I136" s="123"/>
      <c r="J136" s="123"/>
      <c r="K136" s="1399"/>
      <c r="L136" s="1398"/>
      <c r="M136" s="335"/>
      <c r="N136" s="335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6"/>
      <c r="Z136" s="6"/>
      <c r="AA136" s="6"/>
      <c r="AB136" s="6"/>
      <c r="AC136" s="6"/>
      <c r="AD136" s="6"/>
      <c r="AE136" s="6"/>
      <c r="AF136" s="6"/>
    </row>
    <row r="137">
      <c r="A137" s="4"/>
      <c r="B137" s="1396"/>
      <c r="C137" s="1397"/>
      <c r="D137" s="124"/>
      <c r="E137" s="248"/>
      <c r="F137" s="1394"/>
      <c r="G137" s="248"/>
      <c r="H137" s="1397"/>
      <c r="I137" s="123"/>
      <c r="J137" s="123"/>
      <c r="K137" s="1399"/>
      <c r="L137" s="1398"/>
      <c r="M137" s="335"/>
      <c r="N137" s="335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6"/>
      <c r="Z137" s="6"/>
      <c r="AA137" s="6"/>
      <c r="AB137" s="6"/>
      <c r="AC137" s="6"/>
      <c r="AD137" s="6"/>
      <c r="AE137" s="6"/>
      <c r="AF137" s="6"/>
    </row>
    <row r="138">
      <c r="A138" s="4"/>
      <c r="B138" s="369" t="s">
        <v>69</v>
      </c>
      <c r="C138" s="1400">
        <f>SUM(C130:C137)</f>
        <v>916082</v>
      </c>
      <c r="D138" s="439"/>
      <c r="E138" s="439"/>
      <c r="F138" s="439"/>
      <c r="G138" s="439"/>
      <c r="H138" s="1400">
        <f>SUM(H130:H136)</f>
        <v>991672.9078</v>
      </c>
      <c r="I138" s="441"/>
      <c r="J138" s="441"/>
      <c r="K138" s="441"/>
      <c r="L138" s="439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6"/>
      <c r="Z138" s="6"/>
      <c r="AA138" s="6"/>
      <c r="AB138" s="6"/>
      <c r="AC138" s="6"/>
      <c r="AD138" s="6"/>
      <c r="AE138" s="6"/>
      <c r="AF138" s="6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6"/>
      <c r="Z139" s="6"/>
      <c r="AA139" s="6"/>
      <c r="AB139" s="6"/>
      <c r="AC139" s="6"/>
      <c r="AD139" s="6"/>
      <c r="AE139" s="6"/>
      <c r="AF139" s="6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6"/>
      <c r="Z140" s="6"/>
      <c r="AA140" s="6"/>
      <c r="AB140" s="6"/>
      <c r="AC140" s="6"/>
      <c r="AD140" s="6"/>
      <c r="AE140" s="6"/>
      <c r="AF140" s="6"/>
    </row>
    <row r="141">
      <c r="A141" s="866">
        <v>8.0</v>
      </c>
      <c r="B141" s="443" t="s">
        <v>181</v>
      </c>
      <c r="C141" s="376"/>
      <c r="D141" s="376"/>
      <c r="E141" s="376"/>
      <c r="F141" s="376"/>
      <c r="G141" s="376"/>
      <c r="H141" s="376"/>
      <c r="I141" s="376"/>
      <c r="J141" s="376"/>
      <c r="K141" s="377"/>
      <c r="L141" s="321"/>
      <c r="M141" s="5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6"/>
      <c r="Z141" s="6"/>
      <c r="AA141" s="6"/>
      <c r="AB141" s="6"/>
      <c r="AC141" s="6"/>
      <c r="AD141" s="6"/>
      <c r="AE141" s="6"/>
      <c r="AF141" s="6"/>
    </row>
    <row r="142">
      <c r="A142" s="4"/>
      <c r="B142" s="233" t="s">
        <v>182</v>
      </c>
      <c r="C142" s="1128" t="s">
        <v>131</v>
      </c>
      <c r="D142" s="99"/>
      <c r="E142" s="1401" t="s">
        <v>517</v>
      </c>
      <c r="F142" s="1402" t="s">
        <v>581</v>
      </c>
      <c r="G142" s="1403" t="s">
        <v>156</v>
      </c>
      <c r="H142" s="236"/>
      <c r="I142" s="102"/>
      <c r="J142" s="102"/>
      <c r="K142" s="1168" t="s">
        <v>135</v>
      </c>
      <c r="L142" s="870" t="s">
        <v>157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6"/>
      <c r="Z142" s="6"/>
      <c r="AA142" s="6"/>
      <c r="AB142" s="6"/>
      <c r="AC142" s="6"/>
      <c r="AD142" s="6"/>
      <c r="AE142" s="6"/>
      <c r="AF142" s="6"/>
    </row>
    <row r="143">
      <c r="A143" s="5"/>
      <c r="B143" s="1131" t="s">
        <v>520</v>
      </c>
      <c r="C143" s="847"/>
      <c r="D143" s="1404"/>
      <c r="E143" s="1405">
        <v>64150.0</v>
      </c>
      <c r="F143" s="1406">
        <f t="shared" ref="F143:F150" si="22">E143*8/100</f>
        <v>5132</v>
      </c>
      <c r="G143" s="1407">
        <f t="shared" ref="G143:G150" si="23">E143+P143</f>
        <v>69282</v>
      </c>
      <c r="H143" s="89"/>
      <c r="I143" s="89"/>
      <c r="J143" s="89"/>
      <c r="K143" s="1408" t="s">
        <v>38</v>
      </c>
      <c r="L143" s="1153"/>
      <c r="M143" s="390"/>
      <c r="N143" s="390"/>
      <c r="O143" s="4"/>
      <c r="P143" s="1173">
        <f t="shared" ref="P143:P150" si="24">E143*8/100</f>
        <v>5132</v>
      </c>
      <c r="Q143" s="4"/>
      <c r="R143" s="4"/>
      <c r="S143" s="4"/>
      <c r="T143" s="4"/>
      <c r="U143" s="4"/>
      <c r="V143" s="4"/>
      <c r="W143" s="4"/>
      <c r="X143" s="4"/>
      <c r="Y143" s="6"/>
      <c r="Z143" s="6"/>
      <c r="AA143" s="6"/>
      <c r="AB143" s="6"/>
      <c r="AC143" s="6"/>
      <c r="AD143" s="6"/>
      <c r="AE143" s="6"/>
      <c r="AF143" s="6"/>
    </row>
    <row r="144">
      <c r="A144" s="5"/>
      <c r="B144" s="905" t="s">
        <v>190</v>
      </c>
      <c r="C144" s="847"/>
      <c r="D144" s="1404"/>
      <c r="E144" s="1405">
        <v>120000.0</v>
      </c>
      <c r="F144" s="1406">
        <f t="shared" si="22"/>
        <v>9600</v>
      </c>
      <c r="G144" s="1407">
        <f t="shared" si="23"/>
        <v>129600</v>
      </c>
      <c r="H144" s="89"/>
      <c r="I144" s="89"/>
      <c r="J144" s="89"/>
      <c r="K144" s="1408" t="s">
        <v>38</v>
      </c>
      <c r="L144" s="1153"/>
      <c r="M144" s="390"/>
      <c r="N144" s="390"/>
      <c r="O144" s="4"/>
      <c r="P144" s="1173">
        <f t="shared" si="24"/>
        <v>9600</v>
      </c>
      <c r="Q144" s="4"/>
      <c r="R144" s="4"/>
      <c r="S144" s="4"/>
      <c r="T144" s="4"/>
      <c r="U144" s="4"/>
      <c r="V144" s="4"/>
      <c r="W144" s="4"/>
      <c r="X144" s="4"/>
      <c r="Y144" s="6"/>
      <c r="Z144" s="6"/>
      <c r="AA144" s="6"/>
      <c r="AB144" s="6"/>
      <c r="AC144" s="6"/>
      <c r="AD144" s="6"/>
      <c r="AE144" s="6"/>
      <c r="AF144" s="6"/>
    </row>
    <row r="145">
      <c r="A145" s="4"/>
      <c r="B145" s="905" t="s">
        <v>191</v>
      </c>
      <c r="C145" s="847"/>
      <c r="D145" s="1404"/>
      <c r="E145" s="1405">
        <v>160000.0</v>
      </c>
      <c r="F145" s="1406">
        <f t="shared" si="22"/>
        <v>12800</v>
      </c>
      <c r="G145" s="1407">
        <f t="shared" si="23"/>
        <v>172800</v>
      </c>
      <c r="H145" s="89"/>
      <c r="I145" s="89"/>
      <c r="J145" s="89"/>
      <c r="K145" s="1408" t="s">
        <v>38</v>
      </c>
      <c r="L145" s="1153"/>
      <c r="M145" s="390"/>
      <c r="N145" s="390"/>
      <c r="O145" s="4"/>
      <c r="P145" s="1173">
        <f t="shared" si="24"/>
        <v>12800</v>
      </c>
      <c r="Q145" s="4"/>
      <c r="R145" s="4"/>
      <c r="S145" s="4"/>
      <c r="T145" s="4"/>
      <c r="U145" s="4"/>
      <c r="V145" s="4"/>
      <c r="W145" s="4"/>
      <c r="X145" s="4"/>
      <c r="Y145" s="6"/>
      <c r="Z145" s="6"/>
      <c r="AA145" s="6"/>
      <c r="AB145" s="6"/>
      <c r="AC145" s="6"/>
      <c r="AD145" s="6"/>
      <c r="AE145" s="6"/>
      <c r="AF145" s="6"/>
    </row>
    <row r="146">
      <c r="A146" s="4"/>
      <c r="B146" s="1131" t="s">
        <v>193</v>
      </c>
      <c r="C146" s="560"/>
      <c r="D146" s="1409"/>
      <c r="E146" s="1405">
        <v>48000.0</v>
      </c>
      <c r="F146" s="1406">
        <f t="shared" si="22"/>
        <v>3840</v>
      </c>
      <c r="G146" s="1407">
        <f t="shared" si="23"/>
        <v>51840</v>
      </c>
      <c r="H146" s="1176"/>
      <c r="I146" s="89"/>
      <c r="J146" s="89"/>
      <c r="K146" s="1408" t="s">
        <v>38</v>
      </c>
      <c r="L146" s="1153"/>
      <c r="M146" s="390"/>
      <c r="N146" s="390"/>
      <c r="O146" s="4"/>
      <c r="P146" s="1173">
        <f t="shared" si="24"/>
        <v>3840</v>
      </c>
      <c r="Q146" s="4"/>
      <c r="R146" s="4"/>
      <c r="S146" s="4"/>
      <c r="T146" s="4"/>
      <c r="U146" s="4"/>
      <c r="V146" s="4"/>
      <c r="W146" s="4"/>
      <c r="X146" s="4"/>
      <c r="Y146" s="6"/>
      <c r="Z146" s="6"/>
      <c r="AA146" s="6"/>
      <c r="AB146" s="6"/>
      <c r="AC146" s="6"/>
      <c r="AD146" s="6"/>
      <c r="AE146" s="6"/>
      <c r="AF146" s="6"/>
    </row>
    <row r="147">
      <c r="A147" s="4"/>
      <c r="B147" s="1131" t="s">
        <v>582</v>
      </c>
      <c r="C147" s="560"/>
      <c r="D147" s="1404"/>
      <c r="E147" s="1405">
        <v>163000.0</v>
      </c>
      <c r="F147" s="1410">
        <f t="shared" si="22"/>
        <v>13040</v>
      </c>
      <c r="G147" s="1411">
        <f t="shared" si="23"/>
        <v>176040</v>
      </c>
      <c r="H147" s="89"/>
      <c r="I147" s="89"/>
      <c r="J147" s="89"/>
      <c r="K147" s="1408" t="s">
        <v>38</v>
      </c>
      <c r="L147" s="1177"/>
      <c r="M147" s="390"/>
      <c r="N147" s="390"/>
      <c r="O147" s="4"/>
      <c r="P147" s="1173">
        <f t="shared" si="24"/>
        <v>13040</v>
      </c>
      <c r="Q147" s="4"/>
      <c r="R147" s="4"/>
      <c r="S147" s="4"/>
      <c r="T147" s="4"/>
      <c r="U147" s="4"/>
      <c r="V147" s="4"/>
      <c r="W147" s="4"/>
      <c r="X147" s="4"/>
      <c r="Y147" s="6"/>
      <c r="Z147" s="6"/>
      <c r="AA147" s="6"/>
      <c r="AB147" s="6"/>
      <c r="AC147" s="6"/>
      <c r="AD147" s="6"/>
      <c r="AE147" s="6"/>
      <c r="AF147" s="6"/>
    </row>
    <row r="148">
      <c r="A148" s="4"/>
      <c r="B148" s="1412" t="s">
        <v>523</v>
      </c>
      <c r="C148" s="225"/>
      <c r="D148" s="1404"/>
      <c r="E148" s="1405">
        <v>111000.0</v>
      </c>
      <c r="F148" s="1406">
        <f t="shared" si="22"/>
        <v>8880</v>
      </c>
      <c r="G148" s="1407">
        <f t="shared" si="23"/>
        <v>119880</v>
      </c>
      <c r="H148" s="89"/>
      <c r="I148" s="89"/>
      <c r="J148" s="89"/>
      <c r="K148" s="1408" t="s">
        <v>38</v>
      </c>
      <c r="L148" s="1153"/>
      <c r="M148" s="390"/>
      <c r="N148" s="390"/>
      <c r="O148" s="4"/>
      <c r="P148" s="1173">
        <f t="shared" si="24"/>
        <v>8880</v>
      </c>
      <c r="Q148" s="4"/>
      <c r="R148" s="4"/>
      <c r="S148" s="4"/>
      <c r="T148" s="4"/>
      <c r="U148" s="4"/>
      <c r="V148" s="4"/>
      <c r="W148" s="4"/>
      <c r="X148" s="4"/>
      <c r="Y148" s="6"/>
      <c r="Z148" s="6"/>
      <c r="AA148" s="6"/>
      <c r="AB148" s="6"/>
      <c r="AC148" s="6"/>
      <c r="AD148" s="6"/>
      <c r="AE148" s="6"/>
      <c r="AF148" s="6"/>
    </row>
    <row r="149">
      <c r="A149" s="4"/>
      <c r="B149" s="1412" t="s">
        <v>524</v>
      </c>
      <c r="C149" s="225"/>
      <c r="D149" s="1404"/>
      <c r="E149" s="1405">
        <v>93000.0</v>
      </c>
      <c r="F149" s="1406">
        <f t="shared" si="22"/>
        <v>7440</v>
      </c>
      <c r="G149" s="1407">
        <f t="shared" si="23"/>
        <v>100440</v>
      </c>
      <c r="H149" s="89"/>
      <c r="I149" s="89"/>
      <c r="J149" s="89"/>
      <c r="K149" s="1408" t="s">
        <v>38</v>
      </c>
      <c r="L149" s="1153"/>
      <c r="M149" s="390"/>
      <c r="N149" s="390"/>
      <c r="O149" s="4"/>
      <c r="P149" s="1173">
        <f t="shared" si="24"/>
        <v>7440</v>
      </c>
      <c r="Q149" s="4"/>
      <c r="R149" s="4"/>
      <c r="S149" s="4"/>
      <c r="T149" s="4"/>
      <c r="U149" s="4"/>
      <c r="V149" s="4"/>
      <c r="W149" s="4"/>
      <c r="X149" s="4"/>
      <c r="Y149" s="6"/>
      <c r="Z149" s="6"/>
      <c r="AA149" s="6"/>
      <c r="AB149" s="6"/>
      <c r="AC149" s="6"/>
      <c r="AD149" s="6"/>
      <c r="AE149" s="6"/>
      <c r="AF149" s="6"/>
    </row>
    <row r="150">
      <c r="A150" s="4"/>
      <c r="B150" s="1123" t="s">
        <v>196</v>
      </c>
      <c r="C150" s="225"/>
      <c r="D150" s="1404"/>
      <c r="E150" s="1405">
        <v>70000.0</v>
      </c>
      <c r="F150" s="1406">
        <f t="shared" si="22"/>
        <v>5600</v>
      </c>
      <c r="G150" s="1407">
        <f t="shared" si="23"/>
        <v>75600</v>
      </c>
      <c r="H150" s="89"/>
      <c r="I150" s="89"/>
      <c r="J150" s="89"/>
      <c r="K150" s="1408" t="s">
        <v>38</v>
      </c>
      <c r="L150" s="1153"/>
      <c r="M150" s="390"/>
      <c r="N150" s="390"/>
      <c r="O150" s="4"/>
      <c r="P150" s="1173">
        <f t="shared" si="24"/>
        <v>5600</v>
      </c>
      <c r="Q150" s="4"/>
      <c r="R150" s="4"/>
      <c r="S150" s="4"/>
      <c r="T150" s="4"/>
      <c r="U150" s="4"/>
      <c r="V150" s="4"/>
      <c r="W150" s="4"/>
      <c r="X150" s="4"/>
      <c r="Y150" s="6"/>
      <c r="Z150" s="6"/>
      <c r="AA150" s="6"/>
      <c r="AB150" s="6"/>
      <c r="AC150" s="6"/>
      <c r="AD150" s="6"/>
      <c r="AE150" s="6"/>
      <c r="AF150" s="6"/>
    </row>
    <row r="151">
      <c r="A151" s="4"/>
      <c r="B151" s="1413" t="s">
        <v>665</v>
      </c>
      <c r="C151" s="1414"/>
      <c r="D151" s="1415"/>
      <c r="E151" s="1416">
        <v>163832.0</v>
      </c>
      <c r="F151" s="1417">
        <v>13106.56</v>
      </c>
      <c r="G151" s="1417">
        <v>176938.56</v>
      </c>
      <c r="H151" s="89"/>
      <c r="I151" s="89"/>
      <c r="J151" s="89"/>
      <c r="K151" s="1408" t="s">
        <v>38</v>
      </c>
      <c r="L151" s="1153"/>
      <c r="M151" s="390"/>
      <c r="N151" s="390"/>
      <c r="O151" s="4"/>
      <c r="P151" s="1173"/>
      <c r="Q151" s="4"/>
      <c r="R151" s="4"/>
      <c r="S151" s="4"/>
      <c r="T151" s="4"/>
      <c r="U151" s="4"/>
      <c r="V151" s="4"/>
      <c r="W151" s="4"/>
      <c r="X151" s="4"/>
      <c r="Y151" s="6"/>
      <c r="Z151" s="6"/>
      <c r="AA151" s="6"/>
      <c r="AB151" s="6"/>
      <c r="AC151" s="6"/>
      <c r="AD151" s="6"/>
      <c r="AE151" s="6"/>
      <c r="AF151" s="6"/>
    </row>
    <row r="152">
      <c r="A152" s="4"/>
      <c r="B152" s="1413" t="s">
        <v>666</v>
      </c>
      <c r="C152" s="1414"/>
      <c r="D152" s="1415"/>
      <c r="E152" s="1416">
        <v>80182.0</v>
      </c>
      <c r="F152" s="1417">
        <v>6414.56</v>
      </c>
      <c r="G152" s="1417">
        <v>86596.56</v>
      </c>
      <c r="H152" s="89"/>
      <c r="I152" s="89"/>
      <c r="J152" s="89"/>
      <c r="K152" s="1408" t="s">
        <v>38</v>
      </c>
      <c r="L152" s="1153"/>
      <c r="M152" s="390"/>
      <c r="N152" s="390"/>
      <c r="O152" s="4"/>
      <c r="P152" s="1173">
        <f>E152*8/100</f>
        <v>6414.56</v>
      </c>
      <c r="Q152" s="4"/>
      <c r="R152" s="4"/>
      <c r="S152" s="4"/>
      <c r="T152" s="4"/>
      <c r="U152" s="4"/>
      <c r="V152" s="4"/>
      <c r="W152" s="4"/>
      <c r="X152" s="4"/>
      <c r="Y152" s="6"/>
      <c r="Z152" s="6"/>
      <c r="AA152" s="6"/>
      <c r="AB152" s="6"/>
      <c r="AC152" s="6"/>
      <c r="AD152" s="6"/>
      <c r="AE152" s="6"/>
      <c r="AF152" s="6"/>
    </row>
    <row r="153">
      <c r="A153" s="4"/>
      <c r="B153" s="369" t="s">
        <v>69</v>
      </c>
      <c r="C153" s="370"/>
      <c r="D153" s="481">
        <f>SUM(D143:D148)</f>
        <v>0</v>
      </c>
      <c r="E153" s="481">
        <f t="shared" ref="E153:G153" si="25">SUM(E143:E152)</f>
        <v>1073164</v>
      </c>
      <c r="F153" s="481">
        <f t="shared" si="25"/>
        <v>85853.12</v>
      </c>
      <c r="G153" s="1179">
        <f t="shared" si="25"/>
        <v>1159017.12</v>
      </c>
      <c r="H153" s="1180"/>
      <c r="I153" s="1180"/>
      <c r="J153" s="1180"/>
      <c r="K153" s="1180"/>
      <c r="L153" s="483">
        <f>SUM(L143:L148)</f>
        <v>0</v>
      </c>
      <c r="M153" s="390"/>
      <c r="N153" s="390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6"/>
      <c r="Z153" s="6"/>
      <c r="AA153" s="6"/>
      <c r="AB153" s="6"/>
      <c r="AC153" s="6"/>
      <c r="AD153" s="6"/>
      <c r="AE153" s="6"/>
      <c r="AF153" s="6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6"/>
      <c r="Z154" s="6"/>
      <c r="AA154" s="6"/>
      <c r="AB154" s="6"/>
      <c r="AC154" s="6"/>
      <c r="AD154" s="6"/>
      <c r="AE154" s="6"/>
      <c r="AF154" s="6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6"/>
      <c r="Z155" s="6"/>
      <c r="AA155" s="6"/>
      <c r="AB155" s="6"/>
      <c r="AC155" s="6"/>
      <c r="AD155" s="6"/>
      <c r="AE155" s="6"/>
      <c r="AF155" s="6"/>
    </row>
    <row r="156">
      <c r="A156" s="896">
        <v>9.0</v>
      </c>
      <c r="B156" s="485" t="s">
        <v>197</v>
      </c>
      <c r="C156" s="2"/>
      <c r="D156" s="2"/>
      <c r="E156" s="2"/>
      <c r="F156" s="2"/>
      <c r="G156" s="3"/>
      <c r="H156" s="4"/>
      <c r="I156" s="4"/>
      <c r="J156" s="4"/>
      <c r="K156" s="4"/>
      <c r="L156" s="4"/>
      <c r="M156" s="4"/>
      <c r="N156" s="4"/>
      <c r="O156" s="4"/>
      <c r="P156" s="486" t="s">
        <v>198</v>
      </c>
      <c r="Q156" s="4"/>
      <c r="R156" s="4"/>
      <c r="S156" s="4"/>
      <c r="T156" s="4"/>
      <c r="U156" s="4"/>
      <c r="V156" s="4"/>
      <c r="W156" s="4"/>
      <c r="X156" s="4"/>
      <c r="Y156" s="6"/>
      <c r="Z156" s="6"/>
      <c r="AA156" s="6"/>
      <c r="AB156" s="6"/>
      <c r="AC156" s="6"/>
      <c r="AD156" s="6"/>
      <c r="AE156" s="6"/>
      <c r="AF156" s="6"/>
    </row>
    <row r="157">
      <c r="A157" s="4"/>
      <c r="B157" s="523" t="s">
        <v>182</v>
      </c>
      <c r="C157" s="523" t="s">
        <v>130</v>
      </c>
      <c r="D157" s="225"/>
      <c r="E157" s="523" t="s">
        <v>199</v>
      </c>
      <c r="F157" s="847" t="s">
        <v>134</v>
      </c>
      <c r="G157" s="829" t="s">
        <v>155</v>
      </c>
      <c r="H157" s="1418"/>
      <c r="I157" s="897"/>
      <c r="J157" s="897"/>
      <c r="K157" s="898" t="s">
        <v>135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6"/>
      <c r="Z157" s="6"/>
      <c r="AA157" s="6"/>
      <c r="AB157" s="6"/>
      <c r="AC157" s="6"/>
      <c r="AD157" s="6"/>
      <c r="AE157" s="6"/>
      <c r="AF157" s="6"/>
    </row>
    <row r="158">
      <c r="A158" s="4"/>
      <c r="B158" s="391" t="s">
        <v>667</v>
      </c>
      <c r="C158" s="391" t="s">
        <v>668</v>
      </c>
      <c r="D158" s="399"/>
      <c r="E158" s="399"/>
      <c r="F158" s="853">
        <v>34530.3</v>
      </c>
      <c r="G158" s="1184" t="s">
        <v>148</v>
      </c>
      <c r="H158" s="853"/>
      <c r="I158" s="491"/>
      <c r="J158" s="491"/>
      <c r="K158" s="1283" t="s">
        <v>194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6"/>
      <c r="Z158" s="6"/>
      <c r="AA158" s="6"/>
      <c r="AB158" s="6"/>
      <c r="AC158" s="6"/>
      <c r="AD158" s="6"/>
      <c r="AE158" s="6"/>
      <c r="AF158" s="6"/>
    </row>
    <row r="159">
      <c r="A159" s="4"/>
      <c r="B159" s="460" t="s">
        <v>669</v>
      </c>
      <c r="C159" s="460" t="s">
        <v>634</v>
      </c>
      <c r="D159" s="341"/>
      <c r="E159" s="341"/>
      <c r="F159" s="861">
        <v>40000.0</v>
      </c>
      <c r="G159" s="341"/>
      <c r="H159" s="909"/>
      <c r="I159" s="360"/>
      <c r="J159" s="360"/>
      <c r="K159" s="1283" t="s">
        <v>194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6"/>
      <c r="Z159" s="6"/>
      <c r="AA159" s="6"/>
      <c r="AB159" s="6"/>
      <c r="AC159" s="6"/>
      <c r="AD159" s="6"/>
      <c r="AE159" s="6"/>
      <c r="AF159" s="6"/>
    </row>
    <row r="160">
      <c r="A160" s="4"/>
      <c r="B160" s="881" t="s">
        <v>670</v>
      </c>
      <c r="C160" s="881" t="s">
        <v>671</v>
      </c>
      <c r="D160" s="496"/>
      <c r="E160" s="881" t="s">
        <v>672</v>
      </c>
      <c r="F160" s="1419">
        <v>13750.0</v>
      </c>
      <c r="G160" s="881" t="s">
        <v>143</v>
      </c>
      <c r="H160" s="1420"/>
      <c r="I160" s="424"/>
      <c r="J160" s="424"/>
      <c r="K160" s="1283" t="s">
        <v>194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6"/>
      <c r="Z160" s="6"/>
      <c r="AA160" s="6"/>
      <c r="AB160" s="6"/>
      <c r="AC160" s="6"/>
      <c r="AD160" s="6"/>
      <c r="AE160" s="6"/>
      <c r="AF160" s="6"/>
    </row>
    <row r="161">
      <c r="A161" s="4"/>
      <c r="B161" s="881" t="s">
        <v>673</v>
      </c>
      <c r="C161" s="881" t="s">
        <v>671</v>
      </c>
      <c r="D161" s="496"/>
      <c r="E161" s="881" t="s">
        <v>674</v>
      </c>
      <c r="F161" s="1419">
        <v>2420.0</v>
      </c>
      <c r="G161" s="881" t="s">
        <v>143</v>
      </c>
      <c r="H161" s="1420"/>
      <c r="I161" s="424"/>
      <c r="J161" s="424"/>
      <c r="K161" s="1283" t="s">
        <v>194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6"/>
      <c r="Z161" s="6"/>
      <c r="AA161" s="6"/>
      <c r="AB161" s="6"/>
      <c r="AC161" s="6"/>
      <c r="AD161" s="6"/>
      <c r="AE161" s="6"/>
      <c r="AF161" s="6"/>
    </row>
    <row r="162">
      <c r="A162" s="4"/>
      <c r="B162" s="439"/>
      <c r="C162" s="439"/>
      <c r="D162" s="439"/>
      <c r="E162" s="439"/>
      <c r="F162" s="440"/>
      <c r="G162" s="439"/>
      <c r="H162" s="440"/>
      <c r="I162" s="499"/>
      <c r="J162" s="499"/>
      <c r="K162" s="499"/>
      <c r="L162" s="4"/>
      <c r="M162" s="4"/>
      <c r="N162" s="4"/>
      <c r="O162" s="4"/>
      <c r="P162" s="486" t="s">
        <v>200</v>
      </c>
      <c r="Q162" s="4"/>
      <c r="R162" s="4"/>
      <c r="S162" s="4"/>
      <c r="T162" s="4"/>
      <c r="U162" s="4"/>
      <c r="V162" s="4"/>
      <c r="W162" s="4"/>
      <c r="X162" s="4"/>
      <c r="Y162" s="6"/>
      <c r="Z162" s="6"/>
      <c r="AA162" s="6"/>
      <c r="AB162" s="6"/>
      <c r="AC162" s="6"/>
      <c r="AD162" s="6"/>
      <c r="AE162" s="6"/>
      <c r="AF162" s="6"/>
    </row>
    <row r="163">
      <c r="A163" s="4"/>
      <c r="B163" s="369" t="s">
        <v>69</v>
      </c>
      <c r="C163" s="370"/>
      <c r="D163" s="370"/>
      <c r="E163" s="370"/>
      <c r="F163" s="500">
        <f>SUM(F158:F162)</f>
        <v>90700.3</v>
      </c>
      <c r="G163" s="370"/>
      <c r="H163" s="5"/>
      <c r="I163" s="5"/>
      <c r="J163" s="5"/>
      <c r="K163" s="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6"/>
      <c r="Z163" s="6"/>
      <c r="AA163" s="6"/>
      <c r="AB163" s="6"/>
      <c r="AC163" s="6"/>
      <c r="AD163" s="6"/>
      <c r="AE163" s="6"/>
      <c r="AF163" s="6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6"/>
      <c r="Z164" s="6"/>
      <c r="AA164" s="6"/>
      <c r="AB164" s="6"/>
      <c r="AC164" s="6"/>
      <c r="AD164" s="6"/>
      <c r="AE164" s="6"/>
      <c r="AF164" s="6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6"/>
      <c r="Z165" s="6"/>
      <c r="AA165" s="6"/>
      <c r="AB165" s="6"/>
      <c r="AC165" s="6"/>
      <c r="AD165" s="6"/>
      <c r="AE165" s="6"/>
      <c r="AF165" s="6"/>
    </row>
    <row r="166">
      <c r="A166" s="903">
        <v>10.0</v>
      </c>
      <c r="B166" s="904" t="s">
        <v>525</v>
      </c>
      <c r="C166" s="504"/>
      <c r="D166" s="504"/>
      <c r="E166" s="504"/>
      <c r="F166" s="504"/>
      <c r="G166" s="504"/>
      <c r="H166" s="504"/>
      <c r="I166" s="504"/>
      <c r="J166" s="505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6"/>
      <c r="Z166" s="6"/>
      <c r="AA166" s="6"/>
      <c r="AB166" s="6"/>
      <c r="AC166" s="6"/>
      <c r="AD166" s="6"/>
      <c r="AE166" s="6"/>
      <c r="AF166" s="6"/>
    </row>
    <row r="167">
      <c r="A167" s="4"/>
      <c r="B167" s="905"/>
      <c r="C167" s="563"/>
      <c r="D167" s="89"/>
      <c r="E167" s="89"/>
      <c r="F167" s="89"/>
      <c r="G167" s="89"/>
      <c r="H167" s="89"/>
      <c r="I167" s="89"/>
      <c r="J167" s="89"/>
      <c r="K167" s="508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6"/>
      <c r="Z167" s="6"/>
      <c r="AA167" s="6"/>
      <c r="AB167" s="6"/>
      <c r="AC167" s="6"/>
      <c r="AD167" s="6"/>
      <c r="AE167" s="6"/>
      <c r="AF167" s="6"/>
    </row>
    <row r="168">
      <c r="A168" s="5"/>
      <c r="B168" s="876"/>
      <c r="C168" s="907"/>
      <c r="D168" s="456"/>
      <c r="E168" s="456"/>
      <c r="F168" s="399"/>
      <c r="G168" s="399"/>
      <c r="H168" s="491"/>
      <c r="I168" s="491"/>
      <c r="J168" s="491"/>
      <c r="K168" s="491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6"/>
      <c r="Z168" s="6"/>
      <c r="AA168" s="6"/>
      <c r="AB168" s="6"/>
      <c r="AC168" s="6"/>
      <c r="AD168" s="6"/>
      <c r="AE168" s="6"/>
      <c r="AF168" s="6"/>
    </row>
    <row r="169">
      <c r="A169" s="4"/>
      <c r="B169" s="459"/>
      <c r="C169" s="908"/>
      <c r="D169" s="341"/>
      <c r="E169" s="341"/>
      <c r="F169" s="341"/>
      <c r="G169" s="341"/>
      <c r="H169" s="360"/>
      <c r="I169" s="360"/>
      <c r="J169" s="360"/>
      <c r="K169" s="360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6"/>
      <c r="Z169" s="6"/>
      <c r="AA169" s="6"/>
      <c r="AB169" s="6"/>
      <c r="AC169" s="6"/>
      <c r="AD169" s="6"/>
      <c r="AE169" s="6"/>
      <c r="AF169" s="6"/>
    </row>
    <row r="170">
      <c r="A170" s="4"/>
      <c r="B170" s="459"/>
      <c r="C170" s="908"/>
      <c r="D170" s="341"/>
      <c r="E170" s="459"/>
      <c r="F170" s="341"/>
      <c r="G170" s="341"/>
      <c r="H170" s="360"/>
      <c r="I170" s="360"/>
      <c r="J170" s="360"/>
      <c r="K170" s="512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6"/>
      <c r="Z170" s="6"/>
      <c r="AA170" s="6"/>
      <c r="AB170" s="6"/>
      <c r="AC170" s="6"/>
      <c r="AD170" s="6"/>
      <c r="AE170" s="6"/>
      <c r="AF170" s="6"/>
    </row>
    <row r="171">
      <c r="A171" s="4"/>
      <c r="B171" s="459"/>
      <c r="C171" s="908"/>
      <c r="D171" s="341"/>
      <c r="E171" s="341"/>
      <c r="F171" s="341"/>
      <c r="G171" s="341"/>
      <c r="H171" s="360"/>
      <c r="I171" s="360"/>
      <c r="J171" s="360"/>
      <c r="K171" s="360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6"/>
      <c r="Z171" s="6"/>
      <c r="AA171" s="6"/>
      <c r="AB171" s="6"/>
      <c r="AC171" s="6"/>
      <c r="AD171" s="6"/>
      <c r="AE171" s="6"/>
      <c r="AF171" s="6"/>
    </row>
    <row r="172">
      <c r="A172" s="4"/>
      <c r="B172" s="341"/>
      <c r="C172" s="909"/>
      <c r="D172" s="341"/>
      <c r="E172" s="341"/>
      <c r="F172" s="341"/>
      <c r="G172" s="341"/>
      <c r="H172" s="360"/>
      <c r="I172" s="360"/>
      <c r="J172" s="360"/>
      <c r="K172" s="360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6"/>
      <c r="Z172" s="6"/>
      <c r="AA172" s="6"/>
      <c r="AB172" s="6"/>
      <c r="AC172" s="6"/>
      <c r="AD172" s="6"/>
      <c r="AE172" s="6"/>
      <c r="AF172" s="6"/>
    </row>
    <row r="173">
      <c r="A173" s="4"/>
      <c r="B173" s="515"/>
      <c r="C173" s="910"/>
      <c r="D173" s="515"/>
      <c r="E173" s="515"/>
      <c r="F173" s="515"/>
      <c r="G173" s="515"/>
      <c r="H173" s="516"/>
      <c r="I173" s="516"/>
      <c r="J173" s="516"/>
      <c r="K173" s="516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6"/>
      <c r="Z173" s="6"/>
      <c r="AA173" s="6"/>
      <c r="AB173" s="6"/>
      <c r="AC173" s="6"/>
      <c r="AD173" s="6"/>
      <c r="AE173" s="6"/>
      <c r="AF173" s="6"/>
    </row>
    <row r="174">
      <c r="A174" s="4"/>
      <c r="B174" s="369" t="s">
        <v>69</v>
      </c>
      <c r="C174" s="912">
        <f>SUM(C167:C173)</f>
        <v>0</v>
      </c>
      <c r="D174" s="370"/>
      <c r="E174" s="370"/>
      <c r="F174" s="370"/>
      <c r="G174" s="37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6"/>
      <c r="Z174" s="6"/>
      <c r="AA174" s="6"/>
      <c r="AB174" s="6"/>
      <c r="AC174" s="6"/>
      <c r="AD174" s="6"/>
      <c r="AE174" s="6"/>
      <c r="AF174" s="6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6"/>
      <c r="Z175" s="6"/>
      <c r="AA175" s="6"/>
      <c r="AB175" s="6"/>
      <c r="AC175" s="6"/>
      <c r="AD175" s="6"/>
      <c r="AE175" s="6"/>
      <c r="AF175" s="6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6"/>
      <c r="Z176" s="6"/>
      <c r="AA176" s="6"/>
      <c r="AB176" s="6"/>
      <c r="AC176" s="6"/>
      <c r="AD176" s="6"/>
      <c r="AE176" s="6"/>
      <c r="AF176" s="6"/>
    </row>
    <row r="177">
      <c r="A177" s="913">
        <v>12.0</v>
      </c>
      <c r="B177" s="914" t="s">
        <v>526</v>
      </c>
      <c r="C177" s="521"/>
      <c r="D177" s="521"/>
      <c r="E177" s="521"/>
      <c r="F177" s="521"/>
      <c r="G177" s="52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6"/>
      <c r="Z177" s="6"/>
      <c r="AA177" s="6"/>
      <c r="AB177" s="6"/>
      <c r="AC177" s="6"/>
      <c r="AD177" s="6"/>
      <c r="AE177" s="6"/>
      <c r="AF177" s="6"/>
    </row>
    <row r="178">
      <c r="A178" s="4"/>
      <c r="B178" s="523" t="s">
        <v>215</v>
      </c>
      <c r="C178" s="148" t="s">
        <v>134</v>
      </c>
      <c r="D178" s="148" t="s">
        <v>199</v>
      </c>
      <c r="E178" s="148" t="s">
        <v>131</v>
      </c>
      <c r="F178" s="225"/>
      <c r="G178" s="148" t="s">
        <v>216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6"/>
      <c r="Z178" s="6"/>
      <c r="AA178" s="6"/>
      <c r="AB178" s="6"/>
      <c r="AC178" s="6"/>
      <c r="AD178" s="6"/>
      <c r="AE178" s="6"/>
      <c r="AF178" s="6"/>
    </row>
    <row r="179">
      <c r="A179" s="4"/>
      <c r="B179" s="381" t="s">
        <v>675</v>
      </c>
      <c r="C179" s="524">
        <v>100000.0</v>
      </c>
      <c r="D179" s="525" t="s">
        <v>676</v>
      </c>
      <c r="E179" s="526" t="s">
        <v>32</v>
      </c>
      <c r="F179" s="554"/>
      <c r="G179" s="1408" t="s">
        <v>38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6"/>
      <c r="Z179" s="6"/>
      <c r="AA179" s="6"/>
      <c r="AB179" s="6"/>
      <c r="AC179" s="6"/>
      <c r="AD179" s="6"/>
      <c r="AE179" s="6"/>
      <c r="AF179" s="6"/>
    </row>
    <row r="180">
      <c r="A180" s="4"/>
      <c r="B180" s="381" t="s">
        <v>677</v>
      </c>
      <c r="C180" s="524">
        <v>593750.0</v>
      </c>
      <c r="D180" s="525" t="s">
        <v>677</v>
      </c>
      <c r="E180" s="528" t="s">
        <v>521</v>
      </c>
      <c r="F180" s="529"/>
      <c r="G180" s="1408" t="s">
        <v>38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6"/>
      <c r="Z180" s="6"/>
      <c r="AA180" s="6"/>
      <c r="AB180" s="6"/>
      <c r="AC180" s="6"/>
      <c r="AD180" s="6"/>
      <c r="AE180" s="6"/>
      <c r="AF180" s="6"/>
    </row>
    <row r="181">
      <c r="A181" s="4"/>
      <c r="B181" s="452" t="s">
        <v>678</v>
      </c>
      <c r="C181" s="531">
        <v>108000.0</v>
      </c>
      <c r="D181" s="531" t="s">
        <v>679</v>
      </c>
      <c r="E181" s="1421" t="s">
        <v>521</v>
      </c>
      <c r="F181" s="529"/>
      <c r="G181" s="1408" t="s">
        <v>38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6"/>
      <c r="Z181" s="6"/>
      <c r="AA181" s="6"/>
      <c r="AB181" s="6"/>
      <c r="AC181" s="6"/>
      <c r="AD181" s="6"/>
      <c r="AE181" s="6"/>
      <c r="AF181" s="6"/>
    </row>
    <row r="182">
      <c r="A182" s="4"/>
      <c r="B182" s="460" t="s">
        <v>680</v>
      </c>
      <c r="C182" s="540">
        <v>18900.0</v>
      </c>
      <c r="D182" s="540" t="s">
        <v>681</v>
      </c>
      <c r="E182" s="1422" t="s">
        <v>591</v>
      </c>
      <c r="F182" s="1423"/>
      <c r="G182" s="1408" t="s">
        <v>38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6"/>
      <c r="Z182" s="6"/>
      <c r="AA182" s="6"/>
      <c r="AB182" s="6"/>
      <c r="AC182" s="6"/>
      <c r="AD182" s="6"/>
      <c r="AE182" s="6"/>
      <c r="AF182" s="6"/>
    </row>
    <row r="183">
      <c r="A183" s="4"/>
      <c r="B183" s="1424" t="s">
        <v>682</v>
      </c>
      <c r="C183" s="1425">
        <v>91800.0</v>
      </c>
      <c r="D183" s="1425" t="s">
        <v>681</v>
      </c>
      <c r="E183" s="1426" t="s">
        <v>143</v>
      </c>
      <c r="F183" s="928"/>
      <c r="G183" s="1408" t="s">
        <v>38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6"/>
      <c r="Z183" s="6"/>
      <c r="AA183" s="6"/>
      <c r="AB183" s="6"/>
      <c r="AC183" s="6"/>
      <c r="AD183" s="6"/>
      <c r="AE183" s="6"/>
      <c r="AF183" s="6"/>
    </row>
    <row r="184">
      <c r="A184" s="4"/>
      <c r="B184" s="369" t="s">
        <v>69</v>
      </c>
      <c r="C184" s="929">
        <f>SUM(C179:C183)</f>
        <v>912450</v>
      </c>
      <c r="D184" s="370"/>
      <c r="E184" s="545"/>
      <c r="F184" s="545"/>
      <c r="G184" s="37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6"/>
      <c r="Z184" s="6"/>
      <c r="AA184" s="6"/>
      <c r="AB184" s="6"/>
      <c r="AC184" s="6"/>
      <c r="AD184" s="6"/>
      <c r="AE184" s="6"/>
      <c r="AF184" s="6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6"/>
      <c r="Z185" s="6"/>
      <c r="AA185" s="6"/>
      <c r="AB185" s="6"/>
      <c r="AC185" s="6"/>
      <c r="AD185" s="6"/>
      <c r="AE185" s="6"/>
      <c r="AF185" s="6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6"/>
      <c r="Z186" s="6"/>
      <c r="AA186" s="6"/>
      <c r="AB186" s="6"/>
      <c r="AC186" s="6"/>
      <c r="AD186" s="6"/>
      <c r="AE186" s="6"/>
      <c r="AF186" s="6"/>
    </row>
    <row r="187">
      <c r="A187" s="546">
        <v>11.0</v>
      </c>
      <c r="B187" s="931" t="s">
        <v>233</v>
      </c>
      <c r="C187" s="223"/>
      <c r="D187" s="223"/>
      <c r="E187" s="223"/>
      <c r="F187" s="223"/>
      <c r="G187" s="22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6"/>
      <c r="Z187" s="6"/>
      <c r="AA187" s="6"/>
      <c r="AB187" s="6"/>
      <c r="AC187" s="6"/>
      <c r="AD187" s="6"/>
      <c r="AE187" s="6"/>
      <c r="AF187" s="6"/>
    </row>
    <row r="188">
      <c r="A188" s="4"/>
      <c r="B188" s="548" t="s">
        <v>36</v>
      </c>
      <c r="C188" s="1"/>
      <c r="D188" s="2"/>
      <c r="E188" s="2"/>
      <c r="F188" s="2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6"/>
      <c r="Z188" s="6"/>
      <c r="AA188" s="6"/>
      <c r="AB188" s="6"/>
      <c r="AC188" s="6"/>
      <c r="AD188" s="6"/>
      <c r="AE188" s="6"/>
      <c r="AF188" s="6"/>
    </row>
    <row r="189">
      <c r="A189" s="4"/>
      <c r="B189" s="548" t="s">
        <v>234</v>
      </c>
      <c r="C189" s="548" t="s">
        <v>134</v>
      </c>
      <c r="D189" s="234"/>
      <c r="E189" s="548" t="s">
        <v>131</v>
      </c>
      <c r="F189" s="234"/>
      <c r="G189" s="148" t="s">
        <v>235</v>
      </c>
      <c r="H189" s="4"/>
      <c r="I189" s="4"/>
      <c r="J189" s="4"/>
      <c r="K189" s="4"/>
      <c r="L189" s="4" t="s">
        <v>200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6"/>
      <c r="Z189" s="6"/>
      <c r="AA189" s="6"/>
      <c r="AB189" s="6"/>
      <c r="AC189" s="6"/>
      <c r="AD189" s="6"/>
      <c r="AE189" s="6"/>
      <c r="AF189" s="6"/>
    </row>
    <row r="190">
      <c r="A190" s="4"/>
      <c r="B190" s="555" t="s">
        <v>236</v>
      </c>
      <c r="C190" s="556">
        <v>60000.0</v>
      </c>
      <c r="D190" s="89"/>
      <c r="E190" s="557" t="s">
        <v>683</v>
      </c>
      <c r="F190" s="558"/>
      <c r="G190" s="1408" t="s">
        <v>38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6"/>
      <c r="Z190" s="6"/>
      <c r="AA190" s="6"/>
      <c r="AB190" s="6"/>
      <c r="AC190" s="6"/>
      <c r="AD190" s="6"/>
      <c r="AE190" s="6"/>
      <c r="AF190" s="6"/>
    </row>
    <row r="191">
      <c r="A191" s="4"/>
      <c r="B191" s="560" t="s">
        <v>598</v>
      </c>
      <c r="C191" s="561">
        <v>12500.0</v>
      </c>
      <c r="D191" s="89"/>
      <c r="E191" s="562" t="s">
        <v>138</v>
      </c>
      <c r="F191" s="558"/>
      <c r="G191" s="1408" t="s">
        <v>38</v>
      </c>
      <c r="H191" s="5"/>
      <c r="I191" s="5"/>
      <c r="J191" s="5"/>
      <c r="K191" s="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6"/>
      <c r="Z191" s="6"/>
      <c r="AA191" s="6"/>
      <c r="AB191" s="6"/>
      <c r="AC191" s="6"/>
      <c r="AD191" s="6"/>
      <c r="AE191" s="6"/>
      <c r="AF191" s="6"/>
    </row>
    <row r="192">
      <c r="A192" s="4"/>
      <c r="B192" s="89"/>
      <c r="C192" s="563"/>
      <c r="D192" s="89"/>
      <c r="E192" s="558"/>
      <c r="F192" s="558"/>
      <c r="G192" s="89"/>
      <c r="H192" s="5"/>
      <c r="I192" s="5"/>
      <c r="J192" s="5"/>
      <c r="K192" s="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6"/>
      <c r="Z192" s="6"/>
      <c r="AA192" s="6"/>
      <c r="AB192" s="6"/>
      <c r="AC192" s="6"/>
      <c r="AD192" s="6"/>
      <c r="AE192" s="6"/>
      <c r="AF192" s="6"/>
    </row>
    <row r="193">
      <c r="A193" s="4"/>
      <c r="B193" s="89"/>
      <c r="C193" s="563"/>
      <c r="D193" s="89"/>
      <c r="E193" s="558"/>
      <c r="F193" s="558"/>
      <c r="G193" s="89"/>
      <c r="H193" s="5"/>
      <c r="I193" s="5"/>
      <c r="J193" s="5"/>
      <c r="K193" s="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6"/>
      <c r="Z193" s="6"/>
      <c r="AA193" s="6"/>
      <c r="AB193" s="6"/>
      <c r="AC193" s="6"/>
      <c r="AD193" s="6"/>
      <c r="AE193" s="6"/>
      <c r="AF193" s="6"/>
    </row>
    <row r="194">
      <c r="A194" s="4"/>
      <c r="B194" s="564" t="s">
        <v>69</v>
      </c>
      <c r="C194" s="936">
        <f>SUM(C190:C193)</f>
        <v>72500</v>
      </c>
      <c r="D194" s="225"/>
      <c r="E194" s="558"/>
      <c r="F194" s="558"/>
      <c r="G194" s="8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6"/>
      <c r="Z194" s="6"/>
      <c r="AA194" s="6"/>
      <c r="AB194" s="6"/>
      <c r="AC194" s="6"/>
      <c r="AD194" s="6"/>
      <c r="AE194" s="6"/>
      <c r="AF194" s="6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6"/>
      <c r="Z195" s="6"/>
      <c r="AA195" s="6"/>
      <c r="AB195" s="6"/>
      <c r="AC195" s="6"/>
      <c r="AD195" s="6"/>
      <c r="AE195" s="6"/>
      <c r="AF195" s="6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6"/>
      <c r="Z196" s="6"/>
      <c r="AA196" s="6"/>
      <c r="AB196" s="6"/>
      <c r="AC196" s="6"/>
      <c r="AD196" s="6"/>
      <c r="AE196" s="6"/>
      <c r="AF196" s="6"/>
    </row>
    <row r="197">
      <c r="A197" s="937">
        <v>3.0</v>
      </c>
      <c r="B197" s="938" t="s">
        <v>239</v>
      </c>
      <c r="C197" s="223"/>
      <c r="D197" s="223"/>
      <c r="E197" s="223"/>
      <c r="F197" s="223"/>
      <c r="G197" s="22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6"/>
      <c r="Z197" s="6"/>
      <c r="AA197" s="6"/>
      <c r="AB197" s="6"/>
      <c r="AC197" s="6"/>
      <c r="AD197" s="6"/>
      <c r="AE197" s="6"/>
      <c r="AF197" s="6"/>
    </row>
    <row r="198">
      <c r="A198" s="4"/>
      <c r="B198" s="234"/>
      <c r="C198" s="225"/>
      <c r="D198" s="569"/>
      <c r="E198" s="570" t="s">
        <v>18</v>
      </c>
      <c r="F198" s="1427" t="s">
        <v>684</v>
      </c>
      <c r="G198" s="101" t="s">
        <v>685</v>
      </c>
      <c r="H198" s="101" t="s">
        <v>686</v>
      </c>
      <c r="I198" s="101" t="s">
        <v>634</v>
      </c>
      <c r="J198" s="1428" t="s">
        <v>564</v>
      </c>
      <c r="K198" s="576"/>
      <c r="L198" s="22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6"/>
      <c r="Z198" s="6"/>
      <c r="AA198" s="6"/>
      <c r="AB198" s="6"/>
      <c r="AC198" s="6"/>
      <c r="AD198" s="6"/>
      <c r="AE198" s="6"/>
      <c r="AF198" s="6"/>
    </row>
    <row r="199">
      <c r="A199" s="4"/>
      <c r="B199" s="548" t="s">
        <v>36</v>
      </c>
      <c r="C199" s="548" t="s">
        <v>243</v>
      </c>
      <c r="D199" s="234"/>
      <c r="E199" s="1211"/>
      <c r="F199" s="1283" t="s">
        <v>194</v>
      </c>
      <c r="G199" s="1429"/>
      <c r="H199" s="1283" t="s">
        <v>194</v>
      </c>
      <c r="I199" s="1283" t="s">
        <v>194</v>
      </c>
      <c r="J199" s="1429"/>
      <c r="K199" s="1212" t="s">
        <v>244</v>
      </c>
      <c r="L199" s="580" t="s">
        <v>245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6"/>
      <c r="Z199" s="6"/>
      <c r="AA199" s="6"/>
      <c r="AB199" s="6"/>
      <c r="AC199" s="6"/>
      <c r="AD199" s="6"/>
      <c r="AE199" s="6"/>
      <c r="AF199" s="6"/>
    </row>
    <row r="200">
      <c r="A200" s="5"/>
      <c r="B200" s="1213" t="s">
        <v>601</v>
      </c>
      <c r="C200" s="1214" t="s">
        <v>247</v>
      </c>
      <c r="D200" s="1215"/>
      <c r="E200" s="1430">
        <v>50000.0</v>
      </c>
      <c r="F200" s="1431">
        <v>12500.0</v>
      </c>
      <c r="G200" s="1432">
        <v>25000.0</v>
      </c>
      <c r="H200" s="1225"/>
      <c r="I200" s="1433">
        <v>12500.0</v>
      </c>
      <c r="J200" s="1225"/>
      <c r="K200" s="1434">
        <f t="shared" ref="K200:K231" si="26">F200+G200+H200+I200+J200</f>
        <v>50000</v>
      </c>
      <c r="L200" s="593">
        <f>E200-K200</f>
        <v>0</v>
      </c>
      <c r="M200" s="334"/>
      <c r="N200" s="33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6"/>
      <c r="Z200" s="6"/>
      <c r="AA200" s="6"/>
      <c r="AB200" s="6"/>
      <c r="AC200" s="6"/>
      <c r="AD200" s="6"/>
      <c r="AE200" s="6"/>
      <c r="AF200" s="6"/>
    </row>
    <row r="201">
      <c r="A201" s="5"/>
      <c r="B201" s="1213" t="s">
        <v>602</v>
      </c>
      <c r="C201" s="1213" t="s">
        <v>603</v>
      </c>
      <c r="D201" s="1215"/>
      <c r="E201" s="1430">
        <v>0.0</v>
      </c>
      <c r="F201" s="1431"/>
      <c r="G201" s="1432"/>
      <c r="H201" s="1225"/>
      <c r="I201" s="1433"/>
      <c r="J201" s="1225"/>
      <c r="K201" s="1434">
        <f t="shared" si="26"/>
        <v>0</v>
      </c>
      <c r="L201" s="593"/>
      <c r="M201" s="334"/>
      <c r="N201" s="33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6"/>
      <c r="Z201" s="6"/>
      <c r="AA201" s="6"/>
      <c r="AB201" s="6"/>
      <c r="AC201" s="6"/>
      <c r="AD201" s="6"/>
      <c r="AE201" s="6"/>
      <c r="AF201" s="6"/>
    </row>
    <row r="202">
      <c r="A202" s="5"/>
      <c r="B202" s="1214" t="s">
        <v>248</v>
      </c>
      <c r="C202" s="1227" t="s">
        <v>604</v>
      </c>
      <c r="D202" s="1215"/>
      <c r="E202" s="1430">
        <v>25000.0</v>
      </c>
      <c r="F202" s="1431">
        <v>5000.0</v>
      </c>
      <c r="G202" s="1432"/>
      <c r="H202" s="1225"/>
      <c r="I202" s="1433">
        <v>20000.0</v>
      </c>
      <c r="J202" s="1230"/>
      <c r="K202" s="1434">
        <f t="shared" si="26"/>
        <v>25000</v>
      </c>
      <c r="L202" s="593">
        <f t="shared" ref="L202:L216" si="27">E202-K202</f>
        <v>0</v>
      </c>
      <c r="M202" s="334"/>
      <c r="N202" s="33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6"/>
      <c r="Z202" s="6"/>
      <c r="AA202" s="6"/>
      <c r="AB202" s="6"/>
      <c r="AC202" s="6"/>
      <c r="AD202" s="6"/>
      <c r="AE202" s="6"/>
      <c r="AF202" s="6"/>
    </row>
    <row r="203">
      <c r="A203" s="5"/>
      <c r="B203" s="1214" t="s">
        <v>253</v>
      </c>
      <c r="C203" s="1227" t="s">
        <v>605</v>
      </c>
      <c r="D203" s="1215"/>
      <c r="E203" s="1430">
        <v>30000.0</v>
      </c>
      <c r="F203" s="1431"/>
      <c r="G203" s="1432">
        <v>15000.0</v>
      </c>
      <c r="H203" s="1230"/>
      <c r="I203" s="1433">
        <v>15000.0</v>
      </c>
      <c r="J203" s="1230"/>
      <c r="K203" s="1434">
        <f t="shared" si="26"/>
        <v>30000</v>
      </c>
      <c r="L203" s="593">
        <f t="shared" si="27"/>
        <v>0</v>
      </c>
      <c r="M203" s="334"/>
      <c r="N203" s="33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6"/>
      <c r="Z203" s="6"/>
      <c r="AA203" s="6"/>
      <c r="AB203" s="6"/>
      <c r="AC203" s="6"/>
      <c r="AD203" s="6"/>
      <c r="AE203" s="6"/>
      <c r="AF203" s="6"/>
    </row>
    <row r="204">
      <c r="A204" s="5"/>
      <c r="B204" s="1214" t="s">
        <v>110</v>
      </c>
      <c r="C204" s="1214" t="s">
        <v>254</v>
      </c>
      <c r="D204" s="1215"/>
      <c r="E204" s="1430">
        <v>50000.0</v>
      </c>
      <c r="F204" s="1431">
        <v>50000.0</v>
      </c>
      <c r="G204" s="1435"/>
      <c r="H204" s="1225"/>
      <c r="I204" s="1433"/>
      <c r="J204" s="1224">
        <v>1875.0</v>
      </c>
      <c r="K204" s="1434">
        <f t="shared" si="26"/>
        <v>51875</v>
      </c>
      <c r="L204" s="593">
        <f t="shared" si="27"/>
        <v>-1875</v>
      </c>
      <c r="M204" s="334"/>
      <c r="N204" s="33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6"/>
      <c r="Z204" s="6"/>
      <c r="AA204" s="6"/>
      <c r="AB204" s="6"/>
      <c r="AC204" s="6"/>
      <c r="AD204" s="6"/>
      <c r="AE204" s="6"/>
      <c r="AF204" s="6"/>
    </row>
    <row r="205">
      <c r="A205" s="5"/>
      <c r="B205" s="1213" t="s">
        <v>687</v>
      </c>
      <c r="C205" s="1214" t="s">
        <v>268</v>
      </c>
      <c r="D205" s="1215"/>
      <c r="E205" s="1430">
        <v>50000.0</v>
      </c>
      <c r="F205" s="1431">
        <v>25000.0</v>
      </c>
      <c r="G205" s="1435"/>
      <c r="H205" s="1225"/>
      <c r="I205" s="1433">
        <v>25000.0</v>
      </c>
      <c r="J205" s="1230"/>
      <c r="K205" s="1434">
        <f t="shared" si="26"/>
        <v>50000</v>
      </c>
      <c r="L205" s="593">
        <f t="shared" si="27"/>
        <v>0</v>
      </c>
      <c r="M205" s="334"/>
      <c r="N205" s="33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6"/>
      <c r="Z205" s="6"/>
      <c r="AA205" s="6"/>
      <c r="AB205" s="6"/>
      <c r="AC205" s="6"/>
      <c r="AD205" s="6"/>
      <c r="AE205" s="6"/>
      <c r="AF205" s="6"/>
    </row>
    <row r="206">
      <c r="A206" s="5"/>
      <c r="B206" s="1213" t="s">
        <v>293</v>
      </c>
      <c r="C206" s="1213" t="s">
        <v>606</v>
      </c>
      <c r="D206" s="1215"/>
      <c r="E206" s="1430">
        <v>40000.0</v>
      </c>
      <c r="F206" s="1431">
        <v>10000.0</v>
      </c>
      <c r="G206" s="1435">
        <v>10000.0</v>
      </c>
      <c r="H206" s="1225"/>
      <c r="I206" s="1433">
        <v>20000.0</v>
      </c>
      <c r="J206" s="1230"/>
      <c r="K206" s="1434">
        <f t="shared" si="26"/>
        <v>40000</v>
      </c>
      <c r="L206" s="593">
        <f t="shared" si="27"/>
        <v>0</v>
      </c>
      <c r="M206" s="334"/>
      <c r="N206" s="33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6"/>
      <c r="Z206" s="6"/>
      <c r="AA206" s="6"/>
      <c r="AB206" s="6"/>
      <c r="AC206" s="6"/>
      <c r="AD206" s="6"/>
      <c r="AE206" s="6"/>
      <c r="AF206" s="6"/>
    </row>
    <row r="207">
      <c r="A207" s="5"/>
      <c r="B207" s="1214" t="s">
        <v>255</v>
      </c>
      <c r="C207" s="1214" t="s">
        <v>256</v>
      </c>
      <c r="D207" s="1215"/>
      <c r="E207" s="1430">
        <v>60000.0</v>
      </c>
      <c r="F207" s="1431">
        <v>30000.0</v>
      </c>
      <c r="G207" s="1435"/>
      <c r="H207" s="1225"/>
      <c r="I207" s="1433">
        <v>30000.0</v>
      </c>
      <c r="J207" s="1228">
        <v>1875.0</v>
      </c>
      <c r="K207" s="1434">
        <f t="shared" si="26"/>
        <v>61875</v>
      </c>
      <c r="L207" s="593">
        <f t="shared" si="27"/>
        <v>-1875</v>
      </c>
      <c r="M207" s="334"/>
      <c r="N207" s="33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6"/>
      <c r="Z207" s="6"/>
      <c r="AA207" s="6"/>
      <c r="AB207" s="6"/>
      <c r="AC207" s="6"/>
      <c r="AD207" s="6"/>
      <c r="AE207" s="6"/>
      <c r="AF207" s="6"/>
    </row>
    <row r="208">
      <c r="A208" s="5"/>
      <c r="B208" s="1214" t="s">
        <v>262</v>
      </c>
      <c r="C208" s="1214" t="s">
        <v>263</v>
      </c>
      <c r="D208" s="1215"/>
      <c r="E208" s="1436">
        <v>20000.0</v>
      </c>
      <c r="F208" s="1431">
        <v>10000.0</v>
      </c>
      <c r="G208" s="1435"/>
      <c r="H208" s="1225"/>
      <c r="I208" s="1433">
        <v>10000.0</v>
      </c>
      <c r="J208" s="1228"/>
      <c r="K208" s="1434">
        <f t="shared" si="26"/>
        <v>20000</v>
      </c>
      <c r="L208" s="593">
        <f t="shared" si="27"/>
        <v>0</v>
      </c>
      <c r="M208" s="334"/>
      <c r="N208" s="33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6"/>
      <c r="Z208" s="6"/>
      <c r="AA208" s="6"/>
      <c r="AB208" s="6"/>
      <c r="AC208" s="6"/>
      <c r="AD208" s="6"/>
      <c r="AE208" s="6"/>
      <c r="AF208" s="6"/>
    </row>
    <row r="209">
      <c r="A209" s="5"/>
      <c r="B209" s="1214" t="s">
        <v>265</v>
      </c>
      <c r="C209" s="1214" t="s">
        <v>263</v>
      </c>
      <c r="D209" s="1215"/>
      <c r="E209" s="1436">
        <v>20000.0</v>
      </c>
      <c r="F209" s="1431">
        <v>10000.0</v>
      </c>
      <c r="G209" s="1435"/>
      <c r="H209" s="1225"/>
      <c r="I209" s="1433">
        <v>10000.0</v>
      </c>
      <c r="J209" s="1228">
        <v>2500.0</v>
      </c>
      <c r="K209" s="1434">
        <f t="shared" si="26"/>
        <v>22500</v>
      </c>
      <c r="L209" s="593">
        <f t="shared" si="27"/>
        <v>-2500</v>
      </c>
      <c r="M209" s="334"/>
      <c r="N209" s="33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6"/>
      <c r="Z209" s="6"/>
      <c r="AA209" s="6"/>
      <c r="AB209" s="6"/>
      <c r="AC209" s="6"/>
      <c r="AD209" s="6"/>
      <c r="AE209" s="6"/>
      <c r="AF209" s="6"/>
    </row>
    <row r="210">
      <c r="A210" s="5"/>
      <c r="B210" s="1213" t="s">
        <v>607</v>
      </c>
      <c r="C210" s="1214" t="s">
        <v>263</v>
      </c>
      <c r="D210" s="1215"/>
      <c r="E210" s="1430">
        <v>20000.0</v>
      </c>
      <c r="F210" s="1431">
        <v>10000.0</v>
      </c>
      <c r="G210" s="1435"/>
      <c r="H210" s="1225"/>
      <c r="I210" s="1433">
        <v>10000.0</v>
      </c>
      <c r="J210" s="1228"/>
      <c r="K210" s="1434">
        <f t="shared" si="26"/>
        <v>20000</v>
      </c>
      <c r="L210" s="593">
        <f t="shared" si="27"/>
        <v>0</v>
      </c>
      <c r="M210" s="334"/>
      <c r="N210" s="33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6"/>
      <c r="Z210" s="6"/>
      <c r="AA210" s="6"/>
      <c r="AB210" s="6"/>
      <c r="AC210" s="6"/>
      <c r="AD210" s="6"/>
      <c r="AE210" s="6"/>
      <c r="AF210" s="6"/>
    </row>
    <row r="211">
      <c r="A211" s="5"/>
      <c r="B211" s="1214" t="s">
        <v>257</v>
      </c>
      <c r="C211" s="1214" t="s">
        <v>258</v>
      </c>
      <c r="D211" s="1215"/>
      <c r="E211" s="1430">
        <v>33206.0</v>
      </c>
      <c r="F211" s="1431">
        <v>20000.0</v>
      </c>
      <c r="G211" s="1435"/>
      <c r="H211" s="1228">
        <v>8206.0</v>
      </c>
      <c r="I211" s="1433">
        <v>20000.0</v>
      </c>
      <c r="J211" s="1228"/>
      <c r="K211" s="1434">
        <f t="shared" si="26"/>
        <v>48206</v>
      </c>
      <c r="L211" s="593">
        <f t="shared" si="27"/>
        <v>-15000</v>
      </c>
      <c r="M211" s="334"/>
      <c r="N211" s="33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6"/>
      <c r="Z211" s="6"/>
      <c r="AA211" s="6"/>
      <c r="AB211" s="6"/>
      <c r="AC211" s="6"/>
      <c r="AD211" s="6"/>
      <c r="AE211" s="6"/>
      <c r="AF211" s="6"/>
    </row>
    <row r="212">
      <c r="A212" s="5"/>
      <c r="B212" s="1213" t="s">
        <v>271</v>
      </c>
      <c r="C212" s="1213" t="s">
        <v>688</v>
      </c>
      <c r="D212" s="1215"/>
      <c r="E212" s="1430">
        <v>15000.0</v>
      </c>
      <c r="F212" s="1431">
        <v>7500.0</v>
      </c>
      <c r="G212" s="1435"/>
      <c r="H212" s="1225"/>
      <c r="I212" s="1433">
        <v>7500.0</v>
      </c>
      <c r="J212" s="1228"/>
      <c r="K212" s="1434">
        <f t="shared" si="26"/>
        <v>15000</v>
      </c>
      <c r="L212" s="593">
        <f t="shared" si="27"/>
        <v>0</v>
      </c>
      <c r="M212" s="334"/>
      <c r="N212" s="33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6"/>
      <c r="Z212" s="6"/>
      <c r="AA212" s="6"/>
      <c r="AB212" s="6"/>
      <c r="AC212" s="6"/>
      <c r="AD212" s="6"/>
      <c r="AE212" s="6"/>
      <c r="AF212" s="6"/>
    </row>
    <row r="213">
      <c r="A213" s="5"/>
      <c r="B213" s="1214" t="s">
        <v>269</v>
      </c>
      <c r="C213" s="1214" t="s">
        <v>270</v>
      </c>
      <c r="D213" s="1215"/>
      <c r="E213" s="1430">
        <v>17000.0</v>
      </c>
      <c r="F213" s="1431">
        <v>4000.0</v>
      </c>
      <c r="G213" s="1432">
        <v>9000.0</v>
      </c>
      <c r="H213" s="1228"/>
      <c r="I213" s="1433">
        <v>4000.0</v>
      </c>
      <c r="J213" s="1225"/>
      <c r="K213" s="1434">
        <f t="shared" si="26"/>
        <v>17000</v>
      </c>
      <c r="L213" s="593">
        <f t="shared" si="27"/>
        <v>0</v>
      </c>
      <c r="M213" s="334"/>
      <c r="N213" s="33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6"/>
      <c r="Z213" s="6"/>
      <c r="AA213" s="6"/>
      <c r="AB213" s="6"/>
      <c r="AC213" s="6"/>
      <c r="AD213" s="6"/>
      <c r="AE213" s="6"/>
      <c r="AF213" s="6"/>
    </row>
    <row r="214">
      <c r="A214" s="5"/>
      <c r="B214" s="1214" t="s">
        <v>111</v>
      </c>
      <c r="C214" s="1214" t="s">
        <v>266</v>
      </c>
      <c r="D214" s="1215"/>
      <c r="E214" s="1436">
        <v>40000.0</v>
      </c>
      <c r="F214" s="1431">
        <v>20000.0</v>
      </c>
      <c r="G214" s="1432"/>
      <c r="H214" s="1225"/>
      <c r="I214" s="1433">
        <v>20000.0</v>
      </c>
      <c r="J214" s="1225"/>
      <c r="K214" s="1434">
        <f t="shared" si="26"/>
        <v>40000</v>
      </c>
      <c r="L214" s="593">
        <f t="shared" si="27"/>
        <v>0</v>
      </c>
      <c r="M214" s="334"/>
      <c r="N214" s="33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6"/>
      <c r="Z214" s="6"/>
      <c r="AA214" s="6"/>
      <c r="AB214" s="6"/>
      <c r="AC214" s="6"/>
      <c r="AD214" s="6"/>
      <c r="AE214" s="6"/>
      <c r="AF214" s="6"/>
    </row>
    <row r="215">
      <c r="A215" s="600" t="s">
        <v>259</v>
      </c>
      <c r="B215" s="1214" t="s">
        <v>273</v>
      </c>
      <c r="C215" s="1214" t="s">
        <v>274</v>
      </c>
      <c r="D215" s="1215"/>
      <c r="E215" s="1430">
        <v>30000.0</v>
      </c>
      <c r="F215" s="1431">
        <v>15000.0</v>
      </c>
      <c r="G215" s="1432"/>
      <c r="H215" s="1225"/>
      <c r="I215" s="1433">
        <v>15000.0</v>
      </c>
      <c r="J215" s="1230"/>
      <c r="K215" s="1434">
        <f t="shared" si="26"/>
        <v>30000</v>
      </c>
      <c r="L215" s="593">
        <f t="shared" si="27"/>
        <v>0</v>
      </c>
      <c r="M215" s="334"/>
      <c r="N215" s="33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6"/>
      <c r="Z215" s="6"/>
      <c r="AA215" s="6"/>
      <c r="AB215" s="6"/>
      <c r="AC215" s="6"/>
      <c r="AD215" s="6"/>
      <c r="AE215" s="6"/>
      <c r="AF215" s="6"/>
    </row>
    <row r="216">
      <c r="A216" s="5"/>
      <c r="B216" s="1214" t="s">
        <v>276</v>
      </c>
      <c r="C216" s="1213" t="s">
        <v>610</v>
      </c>
      <c r="D216" s="1215"/>
      <c r="E216" s="1430">
        <v>8000.0</v>
      </c>
      <c r="F216" s="1431">
        <v>4000.0</v>
      </c>
      <c r="G216" s="1432"/>
      <c r="H216" s="1225"/>
      <c r="I216" s="1433">
        <v>4000.0</v>
      </c>
      <c r="J216" s="1230"/>
      <c r="K216" s="1434">
        <f t="shared" si="26"/>
        <v>8000</v>
      </c>
      <c r="L216" s="593">
        <f t="shared" si="27"/>
        <v>0</v>
      </c>
      <c r="M216" s="334"/>
      <c r="N216" s="33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6"/>
      <c r="Z216" s="6"/>
      <c r="AA216" s="6"/>
      <c r="AB216" s="6"/>
      <c r="AC216" s="6"/>
      <c r="AD216" s="6"/>
      <c r="AE216" s="6"/>
      <c r="AF216" s="6"/>
    </row>
    <row r="217">
      <c r="A217" s="5"/>
      <c r="B217" s="1214" t="s">
        <v>281</v>
      </c>
      <c r="C217" s="1214" t="s">
        <v>282</v>
      </c>
      <c r="D217" s="1215"/>
      <c r="E217" s="1430">
        <v>15000.0</v>
      </c>
      <c r="F217" s="1431">
        <v>7500.0</v>
      </c>
      <c r="G217" s="1432"/>
      <c r="H217" s="1225"/>
      <c r="I217" s="1433">
        <v>7500.0</v>
      </c>
      <c r="J217" s="1225"/>
      <c r="K217" s="1434">
        <f t="shared" si="26"/>
        <v>15000</v>
      </c>
      <c r="L217" s="602">
        <v>0.0</v>
      </c>
      <c r="M217" s="334"/>
      <c r="N217" s="33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6"/>
      <c r="Z217" s="6"/>
      <c r="AA217" s="6"/>
      <c r="AB217" s="6"/>
      <c r="AC217" s="6"/>
      <c r="AD217" s="6"/>
      <c r="AE217" s="6"/>
      <c r="AF217" s="6"/>
    </row>
    <row r="218">
      <c r="A218" s="5"/>
      <c r="B218" s="1214" t="s">
        <v>283</v>
      </c>
      <c r="C218" s="1214" t="s">
        <v>284</v>
      </c>
      <c r="D218" s="1215"/>
      <c r="E218" s="1436">
        <v>12000.0</v>
      </c>
      <c r="F218" s="1431">
        <v>6000.0</v>
      </c>
      <c r="G218" s="1432"/>
      <c r="H218" s="1225"/>
      <c r="I218" s="1433">
        <v>6000.0</v>
      </c>
      <c r="J218" s="1225"/>
      <c r="K218" s="1434">
        <f t="shared" si="26"/>
        <v>12000</v>
      </c>
      <c r="L218" s="593">
        <f t="shared" ref="L218:L230" si="28">E218-K218</f>
        <v>0</v>
      </c>
      <c r="M218" s="334"/>
      <c r="N218" s="33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6"/>
      <c r="Z218" s="6"/>
      <c r="AA218" s="6"/>
      <c r="AB218" s="6"/>
      <c r="AC218" s="6"/>
      <c r="AD218" s="6"/>
      <c r="AE218" s="6"/>
      <c r="AF218" s="6"/>
    </row>
    <row r="219">
      <c r="A219" s="5"/>
      <c r="B219" s="1214" t="s">
        <v>305</v>
      </c>
      <c r="C219" s="1214" t="s">
        <v>306</v>
      </c>
      <c r="D219" s="1215"/>
      <c r="E219" s="1430">
        <v>12500.0</v>
      </c>
      <c r="F219" s="1431">
        <v>6250.0</v>
      </c>
      <c r="G219" s="1432"/>
      <c r="H219" s="1225"/>
      <c r="I219" s="1433">
        <v>6250.0</v>
      </c>
      <c r="J219" s="1228">
        <v>3125.0</v>
      </c>
      <c r="K219" s="1434">
        <f t="shared" si="26"/>
        <v>15625</v>
      </c>
      <c r="L219" s="593">
        <f t="shared" si="28"/>
        <v>-3125</v>
      </c>
      <c r="M219" s="334"/>
      <c r="N219" s="33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6"/>
      <c r="Z219" s="6"/>
      <c r="AA219" s="6"/>
      <c r="AB219" s="6"/>
      <c r="AC219" s="6"/>
      <c r="AD219" s="6"/>
      <c r="AE219" s="6"/>
      <c r="AF219" s="6"/>
    </row>
    <row r="220">
      <c r="A220" s="5"/>
      <c r="B220" s="1214" t="s">
        <v>309</v>
      </c>
      <c r="C220" s="1214" t="s">
        <v>310</v>
      </c>
      <c r="D220" s="1215"/>
      <c r="E220" s="1430">
        <v>16000.0</v>
      </c>
      <c r="F220" s="1431">
        <v>8000.0</v>
      </c>
      <c r="G220" s="1437"/>
      <c r="H220" s="1225"/>
      <c r="I220" s="1433">
        <v>8000.0</v>
      </c>
      <c r="J220" s="1228"/>
      <c r="K220" s="1434">
        <f t="shared" si="26"/>
        <v>16000</v>
      </c>
      <c r="L220" s="604">
        <f t="shared" si="28"/>
        <v>0</v>
      </c>
      <c r="M220" s="334"/>
      <c r="N220" s="33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6"/>
      <c r="Z220" s="6"/>
      <c r="AA220" s="6"/>
      <c r="AB220" s="6"/>
      <c r="AC220" s="6"/>
      <c r="AD220" s="6"/>
      <c r="AE220" s="6"/>
      <c r="AF220" s="6"/>
    </row>
    <row r="221">
      <c r="A221" s="5"/>
      <c r="B221" s="1214" t="s">
        <v>116</v>
      </c>
      <c r="C221" s="1213" t="s">
        <v>613</v>
      </c>
      <c r="D221" s="1215"/>
      <c r="E221" s="1430">
        <v>30000.0</v>
      </c>
      <c r="F221" s="1431">
        <v>15000.0</v>
      </c>
      <c r="G221" s="1432"/>
      <c r="H221" s="1225"/>
      <c r="I221" s="1433">
        <v>15000.0</v>
      </c>
      <c r="J221" s="1225"/>
      <c r="K221" s="1434">
        <f t="shared" si="26"/>
        <v>30000</v>
      </c>
      <c r="L221" s="593">
        <f t="shared" si="28"/>
        <v>0</v>
      </c>
      <c r="M221" s="334"/>
      <c r="N221" s="33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6"/>
      <c r="Z221" s="6"/>
      <c r="AA221" s="6"/>
      <c r="AB221" s="6"/>
      <c r="AC221" s="6"/>
      <c r="AD221" s="6"/>
      <c r="AE221" s="6"/>
      <c r="AF221" s="6"/>
    </row>
    <row r="222">
      <c r="A222" s="5"/>
      <c r="B222" s="1213" t="s">
        <v>444</v>
      </c>
      <c r="C222" s="1213" t="s">
        <v>614</v>
      </c>
      <c r="D222" s="1215"/>
      <c r="E222" s="1430">
        <v>7500.0</v>
      </c>
      <c r="F222" s="1431">
        <v>3750.0</v>
      </c>
      <c r="G222" s="1432"/>
      <c r="H222" s="1225"/>
      <c r="I222" s="1433">
        <v>3750.0</v>
      </c>
      <c r="J222" s="1225"/>
      <c r="K222" s="1434">
        <f t="shared" si="26"/>
        <v>7500</v>
      </c>
      <c r="L222" s="593">
        <f t="shared" si="28"/>
        <v>0</v>
      </c>
      <c r="M222" s="334"/>
      <c r="N222" s="33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6"/>
      <c r="Z222" s="6"/>
      <c r="AA222" s="6"/>
      <c r="AB222" s="6"/>
      <c r="AC222" s="6"/>
      <c r="AD222" s="6"/>
      <c r="AE222" s="6"/>
      <c r="AF222" s="6"/>
    </row>
    <row r="223">
      <c r="A223" s="5"/>
      <c r="B223" s="1214" t="s">
        <v>408</v>
      </c>
      <c r="C223" s="1214" t="s">
        <v>409</v>
      </c>
      <c r="D223" s="1215"/>
      <c r="E223" s="1430">
        <v>5000.0</v>
      </c>
      <c r="F223" s="1431">
        <v>2500.0</v>
      </c>
      <c r="G223" s="1432"/>
      <c r="H223" s="1225"/>
      <c r="I223" s="1433">
        <v>2500.0</v>
      </c>
      <c r="J223" s="1225"/>
      <c r="K223" s="1434">
        <f t="shared" si="26"/>
        <v>5000</v>
      </c>
      <c r="L223" s="593">
        <f t="shared" si="28"/>
        <v>0</v>
      </c>
      <c r="M223" s="334"/>
      <c r="N223" s="33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6"/>
      <c r="Z223" s="6"/>
      <c r="AA223" s="6"/>
      <c r="AB223" s="6"/>
      <c r="AC223" s="6"/>
      <c r="AD223" s="6"/>
      <c r="AE223" s="6"/>
      <c r="AF223" s="6"/>
    </row>
    <row r="224">
      <c r="A224" s="5"/>
      <c r="B224" s="1214" t="s">
        <v>442</v>
      </c>
      <c r="C224" s="1214" t="s">
        <v>443</v>
      </c>
      <c r="D224" s="1215"/>
      <c r="E224" s="1430">
        <v>2000.0</v>
      </c>
      <c r="F224" s="1431">
        <v>1000.0</v>
      </c>
      <c r="G224" s="1432"/>
      <c r="H224" s="1225"/>
      <c r="I224" s="1433">
        <v>1000.0</v>
      </c>
      <c r="J224" s="1225"/>
      <c r="K224" s="1434">
        <f t="shared" si="26"/>
        <v>2000</v>
      </c>
      <c r="L224" s="593">
        <f t="shared" si="28"/>
        <v>0</v>
      </c>
      <c r="M224" s="334"/>
      <c r="N224" s="33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6"/>
      <c r="Z224" s="6"/>
      <c r="AA224" s="6"/>
      <c r="AB224" s="6"/>
      <c r="AC224" s="6"/>
      <c r="AD224" s="6"/>
      <c r="AE224" s="6"/>
      <c r="AF224" s="6"/>
    </row>
    <row r="225">
      <c r="A225" s="5"/>
      <c r="B225" s="1214" t="s">
        <v>372</v>
      </c>
      <c r="C225" s="1214" t="s">
        <v>373</v>
      </c>
      <c r="D225" s="1215"/>
      <c r="E225" s="1430">
        <v>6000.0</v>
      </c>
      <c r="F225" s="1431">
        <v>3000.0</v>
      </c>
      <c r="G225" s="1432"/>
      <c r="H225" s="1225"/>
      <c r="I225" s="1433">
        <v>3000.0</v>
      </c>
      <c r="J225" s="1225"/>
      <c r="K225" s="1434">
        <f t="shared" si="26"/>
        <v>6000</v>
      </c>
      <c r="L225" s="593">
        <f t="shared" si="28"/>
        <v>0</v>
      </c>
      <c r="M225" s="334"/>
      <c r="N225" s="33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6"/>
      <c r="Z225" s="6"/>
      <c r="AA225" s="6"/>
      <c r="AB225" s="6"/>
      <c r="AC225" s="6"/>
      <c r="AD225" s="6"/>
      <c r="AE225" s="6"/>
      <c r="AF225" s="6"/>
    </row>
    <row r="226">
      <c r="A226" s="5"/>
      <c r="B226" s="1213" t="s">
        <v>615</v>
      </c>
      <c r="C226" s="1214" t="s">
        <v>375</v>
      </c>
      <c r="D226" s="1215"/>
      <c r="E226" s="1430">
        <v>7000.0</v>
      </c>
      <c r="F226" s="1431">
        <v>3500.0</v>
      </c>
      <c r="G226" s="1432"/>
      <c r="H226" s="1225"/>
      <c r="I226" s="1433">
        <v>3500.0</v>
      </c>
      <c r="J226" s="1225"/>
      <c r="K226" s="1434">
        <f t="shared" si="26"/>
        <v>7000</v>
      </c>
      <c r="L226" s="593">
        <f t="shared" si="28"/>
        <v>0</v>
      </c>
      <c r="M226" s="334"/>
      <c r="N226" s="33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6"/>
      <c r="Z226" s="6"/>
      <c r="AA226" s="6"/>
      <c r="AB226" s="6"/>
      <c r="AC226" s="6"/>
      <c r="AD226" s="6"/>
      <c r="AE226" s="6"/>
      <c r="AF226" s="6"/>
    </row>
    <row r="227">
      <c r="A227" s="5"/>
      <c r="B227" s="1234" t="s">
        <v>616</v>
      </c>
      <c r="C227" s="1235"/>
      <c r="D227" s="1236"/>
      <c r="E227" s="1438"/>
      <c r="F227" s="1431"/>
      <c r="G227" s="1432"/>
      <c r="H227" s="1225"/>
      <c r="I227" s="1433"/>
      <c r="J227" s="1225"/>
      <c r="K227" s="1434">
        <f t="shared" si="26"/>
        <v>0</v>
      </c>
      <c r="L227" s="593">
        <f t="shared" si="28"/>
        <v>0</v>
      </c>
      <c r="M227" s="334"/>
      <c r="N227" s="33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6"/>
      <c r="Z227" s="6"/>
      <c r="AA227" s="6"/>
      <c r="AB227" s="6"/>
      <c r="AC227" s="6"/>
      <c r="AD227" s="6"/>
      <c r="AE227" s="6"/>
      <c r="AF227" s="6"/>
    </row>
    <row r="228">
      <c r="A228" s="5"/>
      <c r="B228" s="1234" t="s">
        <v>617</v>
      </c>
      <c r="C228" s="1235"/>
      <c r="D228" s="1236"/>
      <c r="E228" s="1438"/>
      <c r="F228" s="1431"/>
      <c r="G228" s="1432"/>
      <c r="H228" s="1225"/>
      <c r="I228" s="1433"/>
      <c r="J228" s="1225"/>
      <c r="K228" s="1434">
        <f t="shared" si="26"/>
        <v>0</v>
      </c>
      <c r="L228" s="593">
        <f t="shared" si="28"/>
        <v>0</v>
      </c>
      <c r="M228" s="334"/>
      <c r="N228" s="33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6"/>
      <c r="Z228" s="6"/>
      <c r="AA228" s="6"/>
      <c r="AB228" s="6"/>
      <c r="AC228" s="6"/>
      <c r="AD228" s="6"/>
      <c r="AE228" s="6"/>
      <c r="AF228" s="6"/>
    </row>
    <row r="229">
      <c r="A229" s="5"/>
      <c r="B229" s="1234" t="s">
        <v>618</v>
      </c>
      <c r="C229" s="1235"/>
      <c r="D229" s="1236"/>
      <c r="E229" s="1438"/>
      <c r="F229" s="1431"/>
      <c r="G229" s="1432"/>
      <c r="H229" s="1225"/>
      <c r="I229" s="1433"/>
      <c r="J229" s="1225"/>
      <c r="K229" s="1434">
        <f t="shared" si="26"/>
        <v>0</v>
      </c>
      <c r="L229" s="593">
        <f t="shared" si="28"/>
        <v>0</v>
      </c>
      <c r="M229" s="334"/>
      <c r="N229" s="33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6"/>
      <c r="Z229" s="6"/>
      <c r="AA229" s="6"/>
      <c r="AB229" s="6"/>
      <c r="AC229" s="6"/>
      <c r="AD229" s="6"/>
      <c r="AE229" s="6"/>
      <c r="AF229" s="6"/>
    </row>
    <row r="230">
      <c r="A230" s="447"/>
      <c r="B230" s="1239" t="s">
        <v>285</v>
      </c>
      <c r="C230" s="1239" t="s">
        <v>286</v>
      </c>
      <c r="D230" s="323"/>
      <c r="E230" s="1439">
        <v>8000.0</v>
      </c>
      <c r="F230" s="1431">
        <v>2500.0</v>
      </c>
      <c r="G230" s="1432"/>
      <c r="H230" s="1225"/>
      <c r="I230" s="1433">
        <v>2500.0</v>
      </c>
      <c r="J230" s="1225"/>
      <c r="K230" s="1434">
        <f t="shared" si="26"/>
        <v>5000</v>
      </c>
      <c r="L230" s="604">
        <f t="shared" si="28"/>
        <v>3000</v>
      </c>
      <c r="M230" s="334"/>
      <c r="N230" s="33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6"/>
      <c r="Z230" s="6"/>
      <c r="AA230" s="6"/>
      <c r="AB230" s="6"/>
      <c r="AC230" s="6"/>
      <c r="AD230" s="6"/>
      <c r="AE230" s="6"/>
      <c r="AF230" s="6"/>
    </row>
    <row r="231">
      <c r="A231" s="447"/>
      <c r="B231" s="1239" t="s">
        <v>296</v>
      </c>
      <c r="C231" s="1239" t="s">
        <v>286</v>
      </c>
      <c r="D231" s="323"/>
      <c r="E231" s="1439">
        <v>5000.0</v>
      </c>
      <c r="F231" s="1431">
        <v>2000.0</v>
      </c>
      <c r="G231" s="1432"/>
      <c r="H231" s="1225"/>
      <c r="I231" s="1433">
        <v>2000.0</v>
      </c>
      <c r="J231" s="1225"/>
      <c r="K231" s="1434">
        <f t="shared" si="26"/>
        <v>4000</v>
      </c>
      <c r="L231" s="953">
        <v>0.0</v>
      </c>
      <c r="M231" s="334"/>
      <c r="N231" s="33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6"/>
      <c r="Z231" s="6"/>
      <c r="AA231" s="6"/>
      <c r="AB231" s="6"/>
      <c r="AC231" s="6"/>
      <c r="AD231" s="6"/>
      <c r="AE231" s="6"/>
      <c r="AF231" s="6"/>
    </row>
    <row r="232">
      <c r="A232" s="447"/>
      <c r="B232" s="1241" t="s">
        <v>689</v>
      </c>
      <c r="C232" s="1241" t="s">
        <v>286</v>
      </c>
      <c r="D232" s="323"/>
      <c r="E232" s="1439">
        <v>1000.0</v>
      </c>
      <c r="F232" s="1431"/>
      <c r="G232" s="1432"/>
      <c r="H232" s="1225"/>
      <c r="I232" s="1433"/>
      <c r="J232" s="1225"/>
      <c r="K232" s="1434"/>
      <c r="L232" s="953"/>
      <c r="M232" s="334"/>
      <c r="N232" s="33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6"/>
      <c r="Z232" s="6"/>
      <c r="AA232" s="6"/>
      <c r="AB232" s="6"/>
      <c r="AC232" s="6"/>
      <c r="AD232" s="6"/>
      <c r="AE232" s="6"/>
      <c r="AF232" s="6"/>
    </row>
    <row r="233">
      <c r="A233" s="447"/>
      <c r="B233" s="1239" t="s">
        <v>297</v>
      </c>
      <c r="C233" s="1239" t="s">
        <v>286</v>
      </c>
      <c r="D233" s="323"/>
      <c r="E233" s="1439">
        <v>3000.0</v>
      </c>
      <c r="F233" s="1431">
        <v>1000.0</v>
      </c>
      <c r="G233" s="1432"/>
      <c r="H233" s="1225"/>
      <c r="I233" s="1433">
        <v>1000.0</v>
      </c>
      <c r="J233" s="1225"/>
      <c r="K233" s="1434">
        <f t="shared" ref="K233:K257" si="29">F233+G233+H233+I233+J233</f>
        <v>2000</v>
      </c>
      <c r="L233" s="604">
        <f>E233-K233</f>
        <v>1000</v>
      </c>
      <c r="M233" s="334"/>
      <c r="N233" s="33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6"/>
      <c r="Z233" s="6"/>
      <c r="AA233" s="6"/>
      <c r="AB233" s="6"/>
      <c r="AC233" s="6"/>
      <c r="AD233" s="6"/>
      <c r="AE233" s="6"/>
      <c r="AF233" s="6"/>
    </row>
    <row r="234">
      <c r="A234" s="447"/>
      <c r="B234" s="1239" t="s">
        <v>304</v>
      </c>
      <c r="C234" s="1239" t="s">
        <v>286</v>
      </c>
      <c r="D234" s="323"/>
      <c r="E234" s="1439">
        <v>5000.0</v>
      </c>
      <c r="F234" s="1431">
        <v>2000.0</v>
      </c>
      <c r="G234" s="1432"/>
      <c r="H234" s="1225"/>
      <c r="I234" s="1433">
        <v>2000.0</v>
      </c>
      <c r="J234" s="1225"/>
      <c r="K234" s="1434">
        <f t="shared" si="29"/>
        <v>4000</v>
      </c>
      <c r="L234" s="953">
        <v>0.0</v>
      </c>
      <c r="M234" s="334"/>
      <c r="N234" s="33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6"/>
      <c r="Z234" s="6"/>
      <c r="AA234" s="6"/>
      <c r="AB234" s="6"/>
      <c r="AC234" s="6"/>
      <c r="AD234" s="6"/>
      <c r="AE234" s="6"/>
      <c r="AF234" s="6"/>
    </row>
    <row r="235">
      <c r="A235" s="447"/>
      <c r="B235" s="1239" t="s">
        <v>316</v>
      </c>
      <c r="C235" s="1239" t="s">
        <v>286</v>
      </c>
      <c r="D235" s="323"/>
      <c r="E235" s="1439">
        <v>3000.0</v>
      </c>
      <c r="F235" s="1431">
        <v>1500.0</v>
      </c>
      <c r="G235" s="1432"/>
      <c r="H235" s="1225"/>
      <c r="I235" s="1433">
        <v>1500.0</v>
      </c>
      <c r="J235" s="1225"/>
      <c r="K235" s="1434">
        <f t="shared" si="29"/>
        <v>3000</v>
      </c>
      <c r="L235" s="593">
        <f t="shared" ref="L235:L257" si="30">E235-K235</f>
        <v>0</v>
      </c>
      <c r="M235" s="334"/>
      <c r="N235" s="33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6"/>
      <c r="Z235" s="6"/>
      <c r="AA235" s="6"/>
      <c r="AB235" s="6"/>
      <c r="AC235" s="6"/>
      <c r="AD235" s="6"/>
      <c r="AE235" s="6"/>
      <c r="AF235" s="6"/>
    </row>
    <row r="236">
      <c r="A236" s="447"/>
      <c r="B236" s="1239" t="s">
        <v>358</v>
      </c>
      <c r="C236" s="1239" t="s">
        <v>286</v>
      </c>
      <c r="D236" s="323"/>
      <c r="E236" s="1439">
        <v>1000.0</v>
      </c>
      <c r="F236" s="1431">
        <v>500.0</v>
      </c>
      <c r="G236" s="1432"/>
      <c r="H236" s="1225"/>
      <c r="I236" s="1433">
        <v>500.0</v>
      </c>
      <c r="J236" s="1225"/>
      <c r="K236" s="1434">
        <f t="shared" si="29"/>
        <v>1000</v>
      </c>
      <c r="L236" s="593">
        <f t="shared" si="30"/>
        <v>0</v>
      </c>
      <c r="M236" s="334"/>
      <c r="N236" s="33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6"/>
      <c r="Z236" s="6"/>
      <c r="AA236" s="6"/>
      <c r="AB236" s="6"/>
      <c r="AC236" s="6"/>
      <c r="AD236" s="6"/>
      <c r="AE236" s="6"/>
      <c r="AF236" s="6"/>
    </row>
    <row r="237">
      <c r="A237" s="447"/>
      <c r="B237" s="1239" t="s">
        <v>359</v>
      </c>
      <c r="C237" s="1239" t="s">
        <v>286</v>
      </c>
      <c r="D237" s="323"/>
      <c r="E237" s="1439">
        <v>1000.0</v>
      </c>
      <c r="F237" s="1431">
        <v>1000.0</v>
      </c>
      <c r="G237" s="1432"/>
      <c r="H237" s="1225"/>
      <c r="I237" s="1433">
        <v>1000.0</v>
      </c>
      <c r="J237" s="1225"/>
      <c r="K237" s="1434">
        <f t="shared" si="29"/>
        <v>2000</v>
      </c>
      <c r="L237" s="593">
        <f t="shared" si="30"/>
        <v>-1000</v>
      </c>
      <c r="M237" s="334"/>
      <c r="N237" s="33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6"/>
      <c r="Z237" s="6"/>
      <c r="AA237" s="6"/>
      <c r="AB237" s="6"/>
      <c r="AC237" s="6"/>
      <c r="AD237" s="6"/>
      <c r="AE237" s="6"/>
      <c r="AF237" s="6"/>
    </row>
    <row r="238">
      <c r="A238" s="447"/>
      <c r="B238" s="1241" t="s">
        <v>371</v>
      </c>
      <c r="C238" s="1241" t="s">
        <v>286</v>
      </c>
      <c r="D238" s="323"/>
      <c r="E238" s="1439">
        <v>4000.0</v>
      </c>
      <c r="F238" s="1431">
        <v>500.0</v>
      </c>
      <c r="G238" s="1432"/>
      <c r="H238" s="1225"/>
      <c r="I238" s="1433">
        <v>500.0</v>
      </c>
      <c r="J238" s="1225"/>
      <c r="K238" s="1434">
        <f t="shared" si="29"/>
        <v>1000</v>
      </c>
      <c r="L238" s="593">
        <f t="shared" si="30"/>
        <v>3000</v>
      </c>
      <c r="M238" s="334"/>
      <c r="N238" s="33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6"/>
      <c r="Z238" s="6"/>
      <c r="AA238" s="6"/>
      <c r="AB238" s="6"/>
      <c r="AC238" s="6"/>
      <c r="AD238" s="6"/>
      <c r="AE238" s="6"/>
      <c r="AF238" s="6"/>
    </row>
    <row r="239">
      <c r="A239" s="447"/>
      <c r="B239" s="1241" t="s">
        <v>402</v>
      </c>
      <c r="C239" s="1241" t="s">
        <v>286</v>
      </c>
      <c r="D239" s="323"/>
      <c r="E239" s="1439">
        <v>1000.0</v>
      </c>
      <c r="F239" s="1431">
        <v>500.0</v>
      </c>
      <c r="G239" s="1432"/>
      <c r="H239" s="1225"/>
      <c r="I239" s="1433">
        <v>500.0</v>
      </c>
      <c r="J239" s="1225"/>
      <c r="K239" s="1434">
        <f t="shared" si="29"/>
        <v>1000</v>
      </c>
      <c r="L239" s="593">
        <f t="shared" si="30"/>
        <v>0</v>
      </c>
      <c r="M239" s="334"/>
      <c r="N239" s="33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6"/>
      <c r="Z239" s="6"/>
      <c r="AA239" s="6"/>
      <c r="AB239" s="6"/>
      <c r="AC239" s="6"/>
      <c r="AD239" s="6"/>
      <c r="AE239" s="6"/>
      <c r="AF239" s="6"/>
    </row>
    <row r="240">
      <c r="A240" s="447"/>
      <c r="B240" s="1241" t="s">
        <v>619</v>
      </c>
      <c r="C240" s="1241" t="s">
        <v>286</v>
      </c>
      <c r="D240" s="323"/>
      <c r="E240" s="1439">
        <v>6000.0</v>
      </c>
      <c r="F240" s="1431">
        <v>2000.0</v>
      </c>
      <c r="G240" s="1432"/>
      <c r="H240" s="1225"/>
      <c r="I240" s="1433">
        <v>2000.0</v>
      </c>
      <c r="J240" s="1225"/>
      <c r="K240" s="1434">
        <f t="shared" si="29"/>
        <v>4000</v>
      </c>
      <c r="L240" s="593">
        <f t="shared" si="30"/>
        <v>2000</v>
      </c>
      <c r="M240" s="334"/>
      <c r="N240" s="33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6"/>
      <c r="Z240" s="6"/>
      <c r="AA240" s="6"/>
      <c r="AB240" s="6"/>
      <c r="AC240" s="6"/>
      <c r="AD240" s="6"/>
      <c r="AE240" s="6"/>
      <c r="AF240" s="6"/>
    </row>
    <row r="241">
      <c r="A241" s="447"/>
      <c r="B241" s="1241" t="s">
        <v>413</v>
      </c>
      <c r="C241" s="1241" t="s">
        <v>286</v>
      </c>
      <c r="D241" s="323"/>
      <c r="E241" s="1439">
        <v>1000.0</v>
      </c>
      <c r="F241" s="1431">
        <v>500.0</v>
      </c>
      <c r="G241" s="1432"/>
      <c r="H241" s="1225"/>
      <c r="I241" s="1433">
        <v>500.0</v>
      </c>
      <c r="J241" s="1225"/>
      <c r="K241" s="1434">
        <f t="shared" si="29"/>
        <v>1000</v>
      </c>
      <c r="L241" s="593">
        <f t="shared" si="30"/>
        <v>0</v>
      </c>
      <c r="M241" s="334"/>
      <c r="N241" s="33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6"/>
      <c r="Z241" s="6"/>
      <c r="AA241" s="6"/>
      <c r="AB241" s="6"/>
      <c r="AC241" s="6"/>
      <c r="AD241" s="6"/>
      <c r="AE241" s="6"/>
      <c r="AF241" s="6"/>
    </row>
    <row r="242">
      <c r="A242" s="447"/>
      <c r="B242" s="1241" t="s">
        <v>620</v>
      </c>
      <c r="C242" s="1241" t="s">
        <v>286</v>
      </c>
      <c r="D242" s="323"/>
      <c r="E242" s="1439">
        <v>1000.0</v>
      </c>
      <c r="F242" s="1431">
        <v>500.0</v>
      </c>
      <c r="G242" s="1432"/>
      <c r="H242" s="1225"/>
      <c r="I242" s="1433">
        <v>500.0</v>
      </c>
      <c r="J242" s="1225"/>
      <c r="K242" s="1434">
        <f t="shared" si="29"/>
        <v>1000</v>
      </c>
      <c r="L242" s="593">
        <f t="shared" si="30"/>
        <v>0</v>
      </c>
      <c r="M242" s="334"/>
      <c r="N242" s="33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6"/>
      <c r="Z242" s="6"/>
      <c r="AA242" s="6"/>
      <c r="AB242" s="6"/>
      <c r="AC242" s="6"/>
      <c r="AD242" s="6"/>
      <c r="AE242" s="6"/>
      <c r="AF242" s="6"/>
    </row>
    <row r="243">
      <c r="A243" s="447"/>
      <c r="B243" s="1241" t="s">
        <v>621</v>
      </c>
      <c r="C243" s="1241" t="s">
        <v>286</v>
      </c>
      <c r="D243" s="323"/>
      <c r="E243" s="1439">
        <v>1000.0</v>
      </c>
      <c r="F243" s="1431">
        <v>500.0</v>
      </c>
      <c r="G243" s="1432"/>
      <c r="H243" s="1225"/>
      <c r="I243" s="1433">
        <v>500.0</v>
      </c>
      <c r="J243" s="1225"/>
      <c r="K243" s="1434">
        <f t="shared" si="29"/>
        <v>1000</v>
      </c>
      <c r="L243" s="593">
        <f t="shared" si="30"/>
        <v>0</v>
      </c>
      <c r="M243" s="334"/>
      <c r="N243" s="33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6"/>
      <c r="Z243" s="6"/>
      <c r="AA243" s="6"/>
      <c r="AB243" s="6"/>
      <c r="AC243" s="6"/>
      <c r="AD243" s="6"/>
      <c r="AE243" s="6"/>
      <c r="AF243" s="6"/>
    </row>
    <row r="244">
      <c r="A244" s="447"/>
      <c r="B244" s="1241" t="s">
        <v>407</v>
      </c>
      <c r="C244" s="1241" t="s">
        <v>286</v>
      </c>
      <c r="D244" s="323"/>
      <c r="E244" s="1439">
        <v>1000.0</v>
      </c>
      <c r="F244" s="1431">
        <v>500.0</v>
      </c>
      <c r="G244" s="1432"/>
      <c r="H244" s="1225"/>
      <c r="I244" s="1433">
        <v>500.0</v>
      </c>
      <c r="J244" s="1225"/>
      <c r="K244" s="1434">
        <f t="shared" si="29"/>
        <v>1000</v>
      </c>
      <c r="L244" s="593">
        <f t="shared" si="30"/>
        <v>0</v>
      </c>
      <c r="M244" s="334"/>
      <c r="N244" s="33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6"/>
      <c r="Z244" s="6"/>
      <c r="AA244" s="6"/>
      <c r="AB244" s="6"/>
      <c r="AC244" s="6"/>
      <c r="AD244" s="6"/>
      <c r="AE244" s="6"/>
      <c r="AF244" s="6"/>
    </row>
    <row r="245">
      <c r="A245" s="447"/>
      <c r="B245" s="1241" t="s">
        <v>622</v>
      </c>
      <c r="C245" s="1241" t="s">
        <v>286</v>
      </c>
      <c r="D245" s="323"/>
      <c r="E245" s="1439">
        <v>1000.0</v>
      </c>
      <c r="F245" s="1431">
        <v>500.0</v>
      </c>
      <c r="G245" s="1432"/>
      <c r="H245" s="1225"/>
      <c r="I245" s="1433">
        <v>500.0</v>
      </c>
      <c r="J245" s="1225"/>
      <c r="K245" s="1434">
        <f t="shared" si="29"/>
        <v>1000</v>
      </c>
      <c r="L245" s="593">
        <f t="shared" si="30"/>
        <v>0</v>
      </c>
      <c r="M245" s="334"/>
      <c r="N245" s="33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6"/>
      <c r="Z245" s="6"/>
      <c r="AA245" s="6"/>
      <c r="AB245" s="6"/>
      <c r="AC245" s="6"/>
      <c r="AD245" s="6"/>
      <c r="AE245" s="6"/>
      <c r="AF245" s="6"/>
    </row>
    <row r="246">
      <c r="A246" s="447"/>
      <c r="B246" s="1241" t="s">
        <v>113</v>
      </c>
      <c r="C246" s="1241" t="s">
        <v>286</v>
      </c>
      <c r="D246" s="323"/>
      <c r="E246" s="1439">
        <v>1000.0</v>
      </c>
      <c r="F246" s="1431">
        <v>2000.0</v>
      </c>
      <c r="G246" s="1432"/>
      <c r="H246" s="1225"/>
      <c r="I246" s="1433">
        <v>2000.0</v>
      </c>
      <c r="J246" s="1225"/>
      <c r="K246" s="1434">
        <f t="shared" si="29"/>
        <v>4000</v>
      </c>
      <c r="L246" s="593">
        <f t="shared" si="30"/>
        <v>-3000</v>
      </c>
      <c r="M246" s="334"/>
      <c r="N246" s="33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6"/>
      <c r="Z246" s="6"/>
      <c r="AA246" s="6"/>
      <c r="AB246" s="6"/>
      <c r="AC246" s="6"/>
      <c r="AD246" s="6"/>
      <c r="AE246" s="6"/>
      <c r="AF246" s="6"/>
    </row>
    <row r="247">
      <c r="A247" s="447"/>
      <c r="B247" s="1241" t="s">
        <v>307</v>
      </c>
      <c r="C247" s="1241" t="s">
        <v>286</v>
      </c>
      <c r="D247" s="323"/>
      <c r="E247" s="1439">
        <v>6000.0</v>
      </c>
      <c r="F247" s="1431">
        <v>1000.0</v>
      </c>
      <c r="G247" s="1432"/>
      <c r="H247" s="1225"/>
      <c r="I247" s="1433">
        <v>1000.0</v>
      </c>
      <c r="J247" s="1225"/>
      <c r="K247" s="1434">
        <f t="shared" si="29"/>
        <v>2000</v>
      </c>
      <c r="L247" s="593">
        <f t="shared" si="30"/>
        <v>4000</v>
      </c>
      <c r="M247" s="334"/>
      <c r="N247" s="33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6"/>
      <c r="Z247" s="6"/>
      <c r="AA247" s="6"/>
      <c r="AB247" s="6"/>
      <c r="AC247" s="6"/>
      <c r="AD247" s="6"/>
      <c r="AE247" s="6"/>
      <c r="AF247" s="6"/>
    </row>
    <row r="248">
      <c r="A248" s="447"/>
      <c r="B248" s="1241" t="s">
        <v>690</v>
      </c>
      <c r="C248" s="1241" t="s">
        <v>286</v>
      </c>
      <c r="D248" s="323"/>
      <c r="E248" s="1439">
        <v>1000.0</v>
      </c>
      <c r="F248" s="1431">
        <v>500.0</v>
      </c>
      <c r="G248" s="1432"/>
      <c r="H248" s="1225"/>
      <c r="I248" s="1433">
        <v>500.0</v>
      </c>
      <c r="J248" s="1225"/>
      <c r="K248" s="1434">
        <f t="shared" si="29"/>
        <v>1000</v>
      </c>
      <c r="L248" s="593">
        <f t="shared" si="30"/>
        <v>0</v>
      </c>
      <c r="M248" s="334"/>
      <c r="N248" s="33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6"/>
      <c r="Z248" s="6"/>
      <c r="AA248" s="6"/>
      <c r="AB248" s="6"/>
      <c r="AC248" s="6"/>
      <c r="AD248" s="6"/>
      <c r="AE248" s="6"/>
      <c r="AF248" s="6"/>
    </row>
    <row r="249">
      <c r="A249" s="447"/>
      <c r="B249" s="1241" t="s">
        <v>624</v>
      </c>
      <c r="C249" s="1241" t="s">
        <v>286</v>
      </c>
      <c r="D249" s="323"/>
      <c r="E249" s="1439">
        <v>1000.0</v>
      </c>
      <c r="F249" s="1431">
        <v>500.0</v>
      </c>
      <c r="G249" s="1432"/>
      <c r="H249" s="1225"/>
      <c r="I249" s="1433">
        <v>500.0</v>
      </c>
      <c r="J249" s="1225"/>
      <c r="K249" s="1434">
        <f t="shared" si="29"/>
        <v>1000</v>
      </c>
      <c r="L249" s="593">
        <f t="shared" si="30"/>
        <v>0</v>
      </c>
      <c r="M249" s="334"/>
      <c r="N249" s="33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6"/>
      <c r="Z249" s="6"/>
      <c r="AA249" s="6"/>
      <c r="AB249" s="6"/>
      <c r="AC249" s="6"/>
      <c r="AD249" s="6"/>
      <c r="AE249" s="6"/>
      <c r="AF249" s="6"/>
    </row>
    <row r="250">
      <c r="A250" s="5"/>
      <c r="B250" s="1256" t="s">
        <v>278</v>
      </c>
      <c r="C250" s="1257" t="s">
        <v>627</v>
      </c>
      <c r="D250" s="1254"/>
      <c r="E250" s="1440">
        <v>8000.0</v>
      </c>
      <c r="F250" s="1431">
        <v>4000.0</v>
      </c>
      <c r="G250" s="1432"/>
      <c r="H250" s="1225"/>
      <c r="I250" s="1433">
        <v>4000.0</v>
      </c>
      <c r="J250" s="1225"/>
      <c r="K250" s="1434">
        <f t="shared" si="29"/>
        <v>8000</v>
      </c>
      <c r="L250" s="593">
        <f t="shared" si="30"/>
        <v>0</v>
      </c>
      <c r="M250" s="334"/>
      <c r="N250" s="33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6"/>
      <c r="Z250" s="6"/>
      <c r="AA250" s="6"/>
      <c r="AB250" s="6"/>
      <c r="AC250" s="6"/>
      <c r="AD250" s="6"/>
      <c r="AE250" s="6"/>
      <c r="AF250" s="6"/>
    </row>
    <row r="251">
      <c r="A251" s="5"/>
      <c r="B251" s="1256" t="s">
        <v>291</v>
      </c>
      <c r="C251" s="1256" t="s">
        <v>292</v>
      </c>
      <c r="D251" s="1254"/>
      <c r="E251" s="1441">
        <v>10000.0</v>
      </c>
      <c r="F251" s="1431">
        <v>5000.0</v>
      </c>
      <c r="G251" s="1432"/>
      <c r="H251" s="1225"/>
      <c r="I251" s="1433">
        <v>5000.0</v>
      </c>
      <c r="J251" s="1225"/>
      <c r="K251" s="1434">
        <f t="shared" si="29"/>
        <v>10000</v>
      </c>
      <c r="L251" s="593">
        <f t="shared" si="30"/>
        <v>0</v>
      </c>
      <c r="M251" s="334"/>
      <c r="N251" s="33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6"/>
      <c r="Z251" s="6"/>
      <c r="AA251" s="6"/>
      <c r="AB251" s="6"/>
      <c r="AC251" s="6"/>
      <c r="AD251" s="6"/>
      <c r="AE251" s="6"/>
      <c r="AF251" s="6"/>
    </row>
    <row r="252">
      <c r="A252" s="5"/>
      <c r="B252" s="1264" t="s">
        <v>322</v>
      </c>
      <c r="C252" s="1264" t="s">
        <v>323</v>
      </c>
      <c r="D252" s="1265"/>
      <c r="E252" s="1442">
        <v>5000.0</v>
      </c>
      <c r="F252" s="1431">
        <v>2500.0</v>
      </c>
      <c r="G252" s="1432"/>
      <c r="H252" s="1225"/>
      <c r="I252" s="1433">
        <v>2500.0</v>
      </c>
      <c r="J252" s="1225"/>
      <c r="K252" s="1434">
        <f t="shared" si="29"/>
        <v>5000</v>
      </c>
      <c r="L252" s="593">
        <f t="shared" si="30"/>
        <v>0</v>
      </c>
      <c r="M252" s="334"/>
      <c r="N252" s="33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6"/>
      <c r="Z252" s="6"/>
      <c r="AA252" s="6"/>
      <c r="AB252" s="6"/>
      <c r="AC252" s="6"/>
      <c r="AD252" s="6"/>
      <c r="AE252" s="6"/>
      <c r="AF252" s="6"/>
    </row>
    <row r="253">
      <c r="A253" s="5"/>
      <c r="B253" s="1264" t="s">
        <v>339</v>
      </c>
      <c r="C253" s="1264" t="s">
        <v>340</v>
      </c>
      <c r="D253" s="1265"/>
      <c r="E253" s="1443">
        <v>10000.0</v>
      </c>
      <c r="F253" s="1431">
        <v>5000.0</v>
      </c>
      <c r="G253" s="1432"/>
      <c r="H253" s="1225"/>
      <c r="I253" s="1433">
        <v>5000.0</v>
      </c>
      <c r="J253" s="1225"/>
      <c r="K253" s="1434">
        <f t="shared" si="29"/>
        <v>10000</v>
      </c>
      <c r="L253" s="593">
        <f t="shared" si="30"/>
        <v>0</v>
      </c>
      <c r="M253" s="334"/>
      <c r="N253" s="33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6"/>
      <c r="Z253" s="6"/>
      <c r="AA253" s="6"/>
      <c r="AB253" s="6"/>
      <c r="AC253" s="6"/>
      <c r="AD253" s="6"/>
      <c r="AE253" s="6"/>
      <c r="AF253" s="6"/>
    </row>
    <row r="254">
      <c r="A254" s="5"/>
      <c r="B254" s="1264" t="s">
        <v>345</v>
      </c>
      <c r="C254" s="1264" t="s">
        <v>346</v>
      </c>
      <c r="D254" s="1265"/>
      <c r="E254" s="1443">
        <v>4000.0</v>
      </c>
      <c r="F254" s="1431">
        <v>2000.0</v>
      </c>
      <c r="G254" s="1432"/>
      <c r="H254" s="1225"/>
      <c r="I254" s="1433">
        <v>2000.0</v>
      </c>
      <c r="J254" s="1228">
        <v>1875.0</v>
      </c>
      <c r="K254" s="1434">
        <f t="shared" si="29"/>
        <v>5875</v>
      </c>
      <c r="L254" s="593">
        <f t="shared" si="30"/>
        <v>-1875</v>
      </c>
      <c r="M254" s="334"/>
      <c r="N254" s="33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6"/>
      <c r="Z254" s="6"/>
      <c r="AA254" s="6"/>
      <c r="AB254" s="6"/>
      <c r="AC254" s="6"/>
      <c r="AD254" s="6"/>
      <c r="AE254" s="6"/>
      <c r="AF254" s="6"/>
    </row>
    <row r="255">
      <c r="A255" s="4"/>
      <c r="B255" s="1264" t="s">
        <v>426</v>
      </c>
      <c r="C255" s="1264" t="s">
        <v>427</v>
      </c>
      <c r="D255" s="1265"/>
      <c r="E255" s="1443">
        <v>3000.0</v>
      </c>
      <c r="F255" s="1431">
        <v>1500.0</v>
      </c>
      <c r="G255" s="1432"/>
      <c r="H255" s="1225"/>
      <c r="I255" s="1433">
        <v>1500.0</v>
      </c>
      <c r="J255" s="1225"/>
      <c r="K255" s="1434">
        <f t="shared" si="29"/>
        <v>3000</v>
      </c>
      <c r="L255" s="593">
        <f t="shared" si="30"/>
        <v>0</v>
      </c>
      <c r="M255" s="334"/>
      <c r="N255" s="33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6"/>
      <c r="Z255" s="6"/>
      <c r="AA255" s="6"/>
      <c r="AB255" s="6"/>
      <c r="AC255" s="6"/>
      <c r="AD255" s="6"/>
      <c r="AE255" s="6"/>
      <c r="AF255" s="6"/>
    </row>
    <row r="256">
      <c r="A256" s="4"/>
      <c r="B256" s="1268" t="s">
        <v>630</v>
      </c>
      <c r="C256" s="1264"/>
      <c r="D256" s="1265"/>
      <c r="E256" s="1267">
        <v>15000.0</v>
      </c>
      <c r="F256" s="1444">
        <v>7500.0</v>
      </c>
      <c r="G256" s="1224"/>
      <c r="H256" s="1225"/>
      <c r="I256" s="1445">
        <v>7500.0</v>
      </c>
      <c r="J256" s="1225"/>
      <c r="K256" s="1434">
        <f t="shared" si="29"/>
        <v>15000</v>
      </c>
      <c r="L256" s="593">
        <f t="shared" si="30"/>
        <v>0</v>
      </c>
      <c r="M256" s="334"/>
      <c r="N256" s="33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6"/>
      <c r="Z256" s="6"/>
      <c r="AA256" s="6"/>
      <c r="AB256" s="6"/>
      <c r="AC256" s="6"/>
      <c r="AD256" s="6"/>
      <c r="AE256" s="6"/>
      <c r="AF256" s="6"/>
    </row>
    <row r="257">
      <c r="A257" s="4"/>
      <c r="B257" s="1268" t="s">
        <v>632</v>
      </c>
      <c r="C257" s="1264"/>
      <c r="D257" s="1265"/>
      <c r="E257" s="1267">
        <v>15000.0</v>
      </c>
      <c r="F257" s="1444">
        <v>7500.0</v>
      </c>
      <c r="G257" s="1224"/>
      <c r="H257" s="1225"/>
      <c r="I257" s="1445">
        <v>7500.0</v>
      </c>
      <c r="J257" s="1225"/>
      <c r="K257" s="1434">
        <f t="shared" si="29"/>
        <v>15000</v>
      </c>
      <c r="L257" s="593">
        <f t="shared" si="30"/>
        <v>0</v>
      </c>
      <c r="M257" s="334"/>
      <c r="N257" s="33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6"/>
      <c r="Z257" s="6"/>
      <c r="AA257" s="6"/>
      <c r="AB257" s="6"/>
      <c r="AC257" s="6"/>
      <c r="AD257" s="6"/>
      <c r="AE257" s="6"/>
      <c r="AF257" s="6"/>
    </row>
    <row r="258">
      <c r="A258" s="4"/>
      <c r="B258" s="1268" t="s">
        <v>691</v>
      </c>
      <c r="C258" s="1268" t="s">
        <v>626</v>
      </c>
      <c r="D258" s="1265"/>
      <c r="E258" s="1267">
        <v>5000.0</v>
      </c>
      <c r="F258" s="1444">
        <v>5000.0</v>
      </c>
      <c r="G258" s="1224"/>
      <c r="H258" s="1228">
        <v>5000.0</v>
      </c>
      <c r="I258" s="1446"/>
      <c r="J258" s="1447"/>
      <c r="K258" s="1448"/>
      <c r="L258" s="1449"/>
      <c r="M258" s="334"/>
      <c r="N258" s="33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6"/>
      <c r="Z258" s="6"/>
      <c r="AA258" s="6"/>
      <c r="AB258" s="6"/>
      <c r="AC258" s="6"/>
      <c r="AD258" s="6"/>
      <c r="AE258" s="6"/>
      <c r="AF258" s="6"/>
    </row>
    <row r="259">
      <c r="A259" s="4"/>
      <c r="B259" s="1268" t="s">
        <v>692</v>
      </c>
      <c r="C259" s="1268"/>
      <c r="D259" s="1265"/>
      <c r="E259" s="1267"/>
      <c r="F259" s="1450"/>
      <c r="G259" s="1270">
        <v>2000.0</v>
      </c>
      <c r="H259" s="1451">
        <v>5000.0</v>
      </c>
      <c r="I259" s="1446"/>
      <c r="J259" s="1447"/>
      <c r="K259" s="1448"/>
      <c r="L259" s="1449"/>
      <c r="M259" s="334"/>
      <c r="N259" s="33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6"/>
      <c r="Z259" s="6"/>
      <c r="AA259" s="6"/>
      <c r="AB259" s="6"/>
      <c r="AC259" s="6"/>
      <c r="AD259" s="6"/>
      <c r="AE259" s="6"/>
      <c r="AF259" s="6"/>
    </row>
    <row r="260">
      <c r="A260" s="4"/>
      <c r="B260" s="1268" t="s">
        <v>693</v>
      </c>
      <c r="C260" s="1268" t="s">
        <v>694</v>
      </c>
      <c r="D260" s="1265"/>
      <c r="E260" s="1267">
        <v>3200.0</v>
      </c>
      <c r="F260" s="1450"/>
      <c r="G260" s="1270"/>
      <c r="H260" s="1271"/>
      <c r="I260" s="1446"/>
      <c r="J260" s="1447"/>
      <c r="K260" s="1448"/>
      <c r="L260" s="1449"/>
      <c r="M260" s="334"/>
      <c r="N260" s="33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6"/>
      <c r="Z260" s="6"/>
      <c r="AA260" s="6"/>
      <c r="AB260" s="6"/>
      <c r="AC260" s="6"/>
      <c r="AD260" s="6"/>
      <c r="AE260" s="6"/>
      <c r="AF260" s="6"/>
    </row>
    <row r="261">
      <c r="A261" s="4"/>
      <c r="B261" s="148" t="s">
        <v>15</v>
      </c>
      <c r="C261" s="225"/>
      <c r="D261" s="225"/>
      <c r="E261" s="650">
        <f>SUM(E200:E260)</f>
        <v>751406</v>
      </c>
      <c r="F261" s="651">
        <f>SUM(F200:F258)</f>
        <v>349500</v>
      </c>
      <c r="G261" s="650">
        <f>SUM(G200:G255)</f>
        <v>59000</v>
      </c>
      <c r="H261" s="650">
        <f>SUM(H211:H260)</f>
        <v>18206</v>
      </c>
      <c r="I261" s="1452">
        <f>SUM(I200:I257)</f>
        <v>334500</v>
      </c>
      <c r="J261" s="970"/>
      <c r="K261" s="1453">
        <f>SUM(K200:K257)</f>
        <v>757456</v>
      </c>
      <c r="L261" s="1275">
        <f>E261-K261</f>
        <v>-6050</v>
      </c>
      <c r="M261" s="334"/>
      <c r="N261" s="33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57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57"/>
      <c r="E267" s="657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57"/>
      <c r="E268" s="657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657">
        <v>349500.0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</sheetData>
  <mergeCells count="15">
    <mergeCell ref="B141:K141"/>
    <mergeCell ref="B156:G156"/>
    <mergeCell ref="B166:J166"/>
    <mergeCell ref="B177:G177"/>
    <mergeCell ref="B187:G187"/>
    <mergeCell ref="C188:G188"/>
    <mergeCell ref="B197:G197"/>
    <mergeCell ref="E198:E199"/>
    <mergeCell ref="A2:G2"/>
    <mergeCell ref="B18:X18"/>
    <mergeCell ref="B39:X39"/>
    <mergeCell ref="B58:X58"/>
    <mergeCell ref="B101:X101"/>
    <mergeCell ref="B115:K115"/>
    <mergeCell ref="B127:K1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44.38"/>
    <col customWidth="1" min="3" max="3" width="18.0"/>
    <col customWidth="1" min="4" max="4" width="22.25"/>
    <col customWidth="1" min="5" max="5" width="22.5"/>
    <col customWidth="1" min="6" max="6" width="22.63"/>
    <col customWidth="1" min="7" max="7" width="19.5"/>
    <col customWidth="1" min="8" max="8" width="18.63"/>
    <col customWidth="1" min="9" max="9" width="19.13"/>
    <col customWidth="1" min="10" max="10" width="19.38"/>
    <col customWidth="1" min="11" max="11" width="20.0"/>
    <col customWidth="1" min="12" max="12" width="16.25"/>
    <col customWidth="1" min="18" max="18" width="9.88"/>
    <col customWidth="1" min="19" max="19" width="16.13"/>
    <col customWidth="1" min="20" max="20" width="14.63"/>
  </cols>
  <sheetData>
    <row r="1">
      <c r="A1" s="658"/>
    </row>
    <row r="2">
      <c r="A2" s="1"/>
      <c r="B2" s="2"/>
      <c r="C2" s="2"/>
      <c r="D2" s="2"/>
      <c r="E2" s="2"/>
      <c r="F2" s="2"/>
      <c r="G2" s="2"/>
      <c r="H2" s="3"/>
      <c r="I2" s="5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6"/>
      <c r="V2" s="6"/>
      <c r="W2" s="6"/>
      <c r="X2" s="6"/>
      <c r="Y2" s="6"/>
      <c r="Z2" s="6"/>
      <c r="AA2" s="6"/>
      <c r="AB2" s="6"/>
    </row>
    <row r="3">
      <c r="A3" s="7"/>
      <c r="B3" s="8" t="s">
        <v>0</v>
      </c>
      <c r="C3" s="8" t="s">
        <v>0</v>
      </c>
      <c r="D3" s="9" t="s">
        <v>544</v>
      </c>
      <c r="E3" s="9" t="s">
        <v>545</v>
      </c>
      <c r="F3" s="8" t="s">
        <v>462</v>
      </c>
      <c r="G3" s="10" t="s">
        <v>1</v>
      </c>
      <c r="H3" s="12" t="s">
        <v>2</v>
      </c>
      <c r="I3" s="5"/>
      <c r="J3" s="5"/>
      <c r="K3" s="5"/>
      <c r="L3" s="5"/>
      <c r="M3" s="4"/>
      <c r="N3" s="4"/>
      <c r="O3" s="4"/>
      <c r="P3" s="4"/>
      <c r="Q3" s="4"/>
      <c r="R3" s="4"/>
      <c r="S3" s="5"/>
      <c r="T3" s="4"/>
      <c r="U3" s="6"/>
      <c r="V3" s="6"/>
      <c r="W3" s="6"/>
      <c r="X3" s="6"/>
      <c r="Y3" s="6"/>
      <c r="Z3" s="6"/>
      <c r="AA3" s="6"/>
      <c r="AB3" s="6"/>
    </row>
    <row r="4">
      <c r="A4" s="14">
        <v>1.0</v>
      </c>
      <c r="B4" s="661" t="s">
        <v>16</v>
      </c>
      <c r="C4" s="1454">
        <v>1776000.0</v>
      </c>
      <c r="D4" s="972">
        <v>160000.0</v>
      </c>
      <c r="E4" s="972"/>
      <c r="F4" s="17"/>
      <c r="G4" s="1454">
        <v>1776000.0</v>
      </c>
      <c r="H4" s="664">
        <f t="shared" ref="H4:H15" si="1">C4-G4</f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6"/>
      <c r="W4" s="6"/>
      <c r="X4" s="6"/>
      <c r="Y4" s="6"/>
      <c r="Z4" s="6"/>
      <c r="AA4" s="6"/>
      <c r="AB4" s="6"/>
    </row>
    <row r="5">
      <c r="A5" s="19">
        <v>2.0</v>
      </c>
      <c r="B5" s="665" t="s">
        <v>463</v>
      </c>
      <c r="C5" s="666">
        <f>C55</f>
        <v>1077500</v>
      </c>
      <c r="D5" s="23">
        <v>350000.0</v>
      </c>
      <c r="E5" s="23"/>
      <c r="F5" s="23"/>
      <c r="G5" s="667">
        <v>1062000.0</v>
      </c>
      <c r="H5" s="664">
        <f t="shared" si="1"/>
        <v>15500</v>
      </c>
      <c r="I5" s="4"/>
      <c r="J5" s="4"/>
      <c r="K5" s="4"/>
      <c r="L5" s="4"/>
      <c r="M5" s="4"/>
      <c r="N5" s="4"/>
      <c r="O5" s="4"/>
      <c r="P5" s="4"/>
      <c r="Q5" s="25"/>
      <c r="R5" s="25"/>
      <c r="S5" s="4"/>
      <c r="T5" s="4"/>
      <c r="U5" s="6"/>
      <c r="V5" s="6"/>
      <c r="W5" s="6"/>
      <c r="X5" s="6"/>
      <c r="Y5" s="6"/>
      <c r="Z5" s="6"/>
      <c r="AA5" s="6"/>
      <c r="AB5" s="6"/>
    </row>
    <row r="6">
      <c r="A6" s="669">
        <v>3.0</v>
      </c>
      <c r="B6" s="670" t="s">
        <v>464</v>
      </c>
      <c r="C6" s="671">
        <v>907400.0</v>
      </c>
      <c r="D6" s="974"/>
      <c r="E6" s="974"/>
      <c r="F6" s="975"/>
      <c r="G6" s="1455">
        <v>907400.0</v>
      </c>
      <c r="H6" s="664">
        <f t="shared" si="1"/>
        <v>0</v>
      </c>
      <c r="I6" s="4"/>
      <c r="J6" s="4"/>
      <c r="K6" s="4"/>
      <c r="L6" s="4"/>
      <c r="M6" s="4"/>
      <c r="N6" s="4"/>
      <c r="O6" s="4"/>
      <c r="P6" s="4"/>
      <c r="Q6" s="25"/>
      <c r="R6" s="25"/>
      <c r="S6" s="4"/>
      <c r="T6" s="4"/>
      <c r="U6" s="6"/>
      <c r="V6" s="6"/>
      <c r="W6" s="6"/>
      <c r="X6" s="6"/>
      <c r="Y6" s="6"/>
      <c r="Z6" s="6"/>
      <c r="AA6" s="6"/>
      <c r="AB6" s="6"/>
    </row>
    <row r="7">
      <c r="A7" s="976">
        <v>4.0</v>
      </c>
      <c r="B7" s="977" t="s">
        <v>465</v>
      </c>
      <c r="C7" s="978">
        <v>746000.0</v>
      </c>
      <c r="D7" s="980">
        <v>383000.0</v>
      </c>
      <c r="E7" s="979"/>
      <c r="F7" s="979"/>
      <c r="G7" s="1456">
        <v>746000.0</v>
      </c>
      <c r="H7" s="664">
        <f t="shared" si="1"/>
        <v>0</v>
      </c>
      <c r="I7" s="4"/>
      <c r="J7" s="4"/>
      <c r="K7" s="4"/>
      <c r="L7" s="4"/>
      <c r="M7" s="4"/>
      <c r="N7" s="4"/>
      <c r="O7" s="4"/>
      <c r="P7" s="4"/>
      <c r="Q7" s="25"/>
      <c r="R7" s="25"/>
      <c r="S7" s="4"/>
      <c r="T7" s="4"/>
      <c r="U7" s="6"/>
      <c r="V7" s="6"/>
      <c r="W7" s="6"/>
      <c r="X7" s="6"/>
      <c r="Y7" s="6"/>
      <c r="Z7" s="6"/>
      <c r="AA7" s="6"/>
      <c r="AB7" s="6"/>
    </row>
    <row r="8">
      <c r="A8" s="678">
        <v>5.0</v>
      </c>
      <c r="B8" s="679" t="s">
        <v>466</v>
      </c>
      <c r="C8" s="1280">
        <f>S110</f>
        <v>111500</v>
      </c>
      <c r="D8" s="681">
        <v>111500.0</v>
      </c>
      <c r="E8" s="681"/>
      <c r="F8" s="35"/>
      <c r="G8" s="1457">
        <v>111500.0</v>
      </c>
      <c r="H8" s="664">
        <f t="shared" si="1"/>
        <v>0</v>
      </c>
      <c r="I8" s="4"/>
      <c r="J8" s="682"/>
      <c r="K8" s="682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6"/>
      <c r="Z8" s="6"/>
      <c r="AA8" s="6"/>
      <c r="AB8" s="6"/>
    </row>
    <row r="9">
      <c r="A9" s="981">
        <v>6.0</v>
      </c>
      <c r="B9" s="982" t="s">
        <v>467</v>
      </c>
      <c r="C9" s="983">
        <v>254375.0</v>
      </c>
      <c r="D9" s="984"/>
      <c r="E9" s="984"/>
      <c r="F9" s="984"/>
      <c r="G9" s="1458">
        <v>254375.0</v>
      </c>
      <c r="H9" s="664">
        <f t="shared" si="1"/>
        <v>0</v>
      </c>
      <c r="I9" s="4"/>
      <c r="J9" s="682"/>
      <c r="K9" s="682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6"/>
      <c r="Z9" s="6"/>
      <c r="AA9" s="6"/>
      <c r="AB9" s="6"/>
    </row>
    <row r="10">
      <c r="A10" s="686">
        <v>7.0</v>
      </c>
      <c r="B10" s="687" t="s">
        <v>468</v>
      </c>
      <c r="C10" s="43">
        <f>I141</f>
        <v>951086.9565</v>
      </c>
      <c r="D10" s="44"/>
      <c r="E10" s="44"/>
      <c r="F10" s="44"/>
      <c r="G10" s="1459">
        <v>951086.96</v>
      </c>
      <c r="H10" s="664">
        <f t="shared" si="1"/>
        <v>-0.003478260827</v>
      </c>
      <c r="I10" s="4"/>
      <c r="J10" s="682"/>
      <c r="K10" s="682"/>
      <c r="L10" s="4"/>
      <c r="M10" s="4"/>
      <c r="N10" s="4"/>
      <c r="O10" s="4"/>
      <c r="P10" s="4"/>
      <c r="Q10" s="4"/>
      <c r="R10" s="4"/>
      <c r="S10" s="4"/>
      <c r="T10" s="4"/>
      <c r="U10" s="6"/>
      <c r="V10" s="6"/>
      <c r="W10" s="6"/>
      <c r="X10" s="6"/>
      <c r="Y10" s="6"/>
      <c r="Z10" s="6"/>
      <c r="AA10" s="6"/>
      <c r="AB10" s="6"/>
    </row>
    <row r="11">
      <c r="A11" s="986">
        <v>8.0</v>
      </c>
      <c r="B11" s="987" t="s">
        <v>469</v>
      </c>
      <c r="C11" s="988">
        <f>H155</f>
        <v>1005760.8</v>
      </c>
      <c r="D11" s="989"/>
      <c r="E11" s="990"/>
      <c r="F11" s="989"/>
      <c r="G11" s="1460">
        <v>999324.0</v>
      </c>
      <c r="H11" s="664">
        <f t="shared" si="1"/>
        <v>6436.8</v>
      </c>
      <c r="I11" s="4"/>
      <c r="J11" s="682"/>
      <c r="K11" s="682"/>
      <c r="L11" s="4"/>
      <c r="M11" s="4"/>
      <c r="N11" s="4"/>
      <c r="O11" s="4"/>
      <c r="P11" s="4"/>
      <c r="Q11" s="4"/>
      <c r="R11" s="4"/>
      <c r="S11" s="4"/>
      <c r="T11" s="4"/>
      <c r="U11" s="6"/>
      <c r="V11" s="6"/>
      <c r="W11" s="6"/>
      <c r="X11" s="6"/>
      <c r="Y11" s="6"/>
      <c r="Z11" s="6"/>
      <c r="AA11" s="6"/>
      <c r="AB11" s="6"/>
    </row>
    <row r="12">
      <c r="A12" s="693">
        <v>9.0</v>
      </c>
      <c r="B12" s="694" t="s">
        <v>470</v>
      </c>
      <c r="C12" s="991">
        <f>G166</f>
        <v>484602.37</v>
      </c>
      <c r="D12" s="53"/>
      <c r="E12" s="53"/>
      <c r="F12" s="53"/>
      <c r="G12" s="1461">
        <v>484602.0</v>
      </c>
      <c r="H12" s="664">
        <f t="shared" si="1"/>
        <v>0.37</v>
      </c>
      <c r="I12" s="4"/>
      <c r="J12" s="682"/>
      <c r="K12" s="682"/>
      <c r="L12" s="4"/>
      <c r="M12" s="4"/>
      <c r="N12" s="4"/>
      <c r="O12" s="4"/>
      <c r="P12" s="4"/>
      <c r="Q12" s="4"/>
      <c r="R12" s="4"/>
      <c r="S12" s="4"/>
      <c r="T12" s="4"/>
      <c r="U12" s="6"/>
      <c r="V12" s="6"/>
      <c r="W12" s="6"/>
      <c r="X12" s="6"/>
      <c r="Y12" s="6"/>
      <c r="Z12" s="6"/>
      <c r="AA12" s="6"/>
      <c r="AB12" s="6"/>
    </row>
    <row r="13">
      <c r="A13" s="697">
        <v>10.0</v>
      </c>
      <c r="B13" s="698" t="s">
        <v>471</v>
      </c>
      <c r="C13" s="993"/>
      <c r="D13" s="58"/>
      <c r="E13" s="58"/>
      <c r="F13" s="59"/>
      <c r="G13" s="1462"/>
      <c r="H13" s="664">
        <f t="shared" si="1"/>
        <v>0</v>
      </c>
      <c r="I13" s="4"/>
      <c r="J13" s="682"/>
      <c r="K13" s="682"/>
      <c r="L13" s="4"/>
      <c r="M13" s="4"/>
      <c r="N13" s="4"/>
      <c r="O13" s="4"/>
      <c r="P13" s="4"/>
      <c r="Q13" s="4"/>
      <c r="R13" s="4"/>
      <c r="S13" s="4"/>
      <c r="T13" s="4"/>
      <c r="U13" s="6"/>
      <c r="V13" s="6"/>
      <c r="W13" s="6"/>
      <c r="X13" s="6"/>
      <c r="Y13" s="6"/>
      <c r="Z13" s="6"/>
      <c r="AA13" s="6"/>
      <c r="AB13" s="6"/>
    </row>
    <row r="14">
      <c r="A14" s="700">
        <v>11.0</v>
      </c>
      <c r="B14" s="459" t="s">
        <v>472</v>
      </c>
      <c r="C14" s="120">
        <v>72500.0</v>
      </c>
      <c r="D14" s="701"/>
      <c r="E14" s="701"/>
      <c r="F14" s="701"/>
      <c r="G14" s="1289">
        <v>72500.0</v>
      </c>
      <c r="H14" s="664">
        <f t="shared" si="1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V14" s="6"/>
      <c r="W14" s="6"/>
      <c r="X14" s="6"/>
      <c r="Y14" s="6"/>
      <c r="Z14" s="6"/>
      <c r="AA14" s="6"/>
      <c r="AB14" s="6"/>
    </row>
    <row r="15">
      <c r="A15" s="704">
        <v>12.0</v>
      </c>
      <c r="B15" s="705" t="s">
        <v>473</v>
      </c>
      <c r="C15" s="706">
        <f>C187</f>
        <v>1125000</v>
      </c>
      <c r="D15" s="63"/>
      <c r="E15" s="63"/>
      <c r="F15" s="64"/>
      <c r="G15" s="1463">
        <v>1125000.0</v>
      </c>
      <c r="H15" s="664">
        <f t="shared" si="1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6"/>
      <c r="W15" s="6"/>
      <c r="X15" s="6"/>
      <c r="Y15" s="6"/>
      <c r="Z15" s="6"/>
      <c r="AA15" s="6"/>
      <c r="AB15" s="6"/>
    </row>
    <row r="16">
      <c r="A16" s="77"/>
      <c r="B16" s="78" t="s">
        <v>15</v>
      </c>
      <c r="C16" s="79">
        <f t="shared" ref="C16:H16" si="2">SUM(C4:C15)</f>
        <v>8511725.127</v>
      </c>
      <c r="D16" s="79">
        <f t="shared" si="2"/>
        <v>1004500</v>
      </c>
      <c r="E16" s="79">
        <f t="shared" si="2"/>
        <v>0</v>
      </c>
      <c r="F16" s="79">
        <f t="shared" si="2"/>
        <v>0</v>
      </c>
      <c r="G16" s="709">
        <f t="shared" si="2"/>
        <v>8489787.96</v>
      </c>
      <c r="H16" s="149">
        <f t="shared" si="2"/>
        <v>21937.16652</v>
      </c>
      <c r="I16" s="4"/>
      <c r="J16" s="4"/>
      <c r="K16" s="5"/>
      <c r="L16" s="4"/>
      <c r="M16" s="4"/>
      <c r="N16" s="4"/>
      <c r="O16" s="4"/>
      <c r="P16" s="4"/>
      <c r="Q16" s="4"/>
      <c r="R16" s="4"/>
      <c r="S16" s="4"/>
      <c r="T16" s="4"/>
      <c r="U16" s="6"/>
      <c r="V16" s="6"/>
      <c r="W16" s="6"/>
      <c r="X16" s="6"/>
      <c r="Y16" s="6"/>
      <c r="Z16" s="6"/>
      <c r="AA16" s="6"/>
      <c r="AB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  <c r="X17" s="6"/>
      <c r="Y17" s="6"/>
      <c r="Z17" s="6"/>
      <c r="AA17" s="6"/>
      <c r="AB17" s="6"/>
    </row>
    <row r="18">
      <c r="A18" s="82">
        <v>1.0</v>
      </c>
      <c r="B18" s="995" t="s">
        <v>16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5"/>
      <c r="U18" s="6"/>
      <c r="V18" s="6"/>
      <c r="W18" s="6"/>
      <c r="X18" s="6"/>
      <c r="Y18" s="6"/>
      <c r="Z18" s="6"/>
      <c r="AA18" s="6"/>
      <c r="AB18" s="6"/>
    </row>
    <row r="19">
      <c r="A19" s="4"/>
      <c r="B19" s="1464" t="s">
        <v>17</v>
      </c>
      <c r="C19" s="1464" t="s">
        <v>18</v>
      </c>
      <c r="D19" s="1465" t="s">
        <v>695</v>
      </c>
      <c r="E19" s="1466" t="s">
        <v>658</v>
      </c>
      <c r="F19" s="1467"/>
      <c r="G19" s="1466" t="s">
        <v>696</v>
      </c>
      <c r="H19" s="1468" t="s">
        <v>697</v>
      </c>
      <c r="I19" s="1468" t="s">
        <v>698</v>
      </c>
      <c r="J19" s="1469" t="s">
        <v>699</v>
      </c>
      <c r="K19" s="1469" t="s">
        <v>658</v>
      </c>
      <c r="L19" s="1470"/>
      <c r="M19" s="1470"/>
      <c r="N19" s="1470"/>
      <c r="O19" s="1471"/>
      <c r="P19" s="1000"/>
      <c r="Q19" s="1001"/>
      <c r="R19" s="1001"/>
      <c r="S19" s="1002" t="s">
        <v>29</v>
      </c>
      <c r="T19" s="1003" t="s">
        <v>2</v>
      </c>
      <c r="U19" s="92"/>
      <c r="V19" s="6"/>
      <c r="W19" s="6"/>
      <c r="X19" s="6"/>
      <c r="Y19" s="6"/>
      <c r="Z19" s="6"/>
      <c r="AA19" s="6"/>
      <c r="AB19" s="6"/>
    </row>
    <row r="20">
      <c r="A20" s="4"/>
      <c r="B20" s="1472" t="s">
        <v>554</v>
      </c>
      <c r="C20" s="1473"/>
      <c r="D20" s="1474" t="s">
        <v>220</v>
      </c>
      <c r="E20" s="1474" t="s">
        <v>33</v>
      </c>
      <c r="F20" s="1474"/>
      <c r="G20" s="1475" t="s">
        <v>1</v>
      </c>
      <c r="H20" s="1475" t="s">
        <v>1</v>
      </c>
      <c r="I20" s="1475" t="s">
        <v>1</v>
      </c>
      <c r="J20" s="1475" t="s">
        <v>700</v>
      </c>
      <c r="K20" s="1475" t="s">
        <v>700</v>
      </c>
      <c r="L20" s="1474"/>
      <c r="M20" s="1474"/>
      <c r="N20" s="1474"/>
      <c r="O20" s="1476"/>
      <c r="P20" s="1006"/>
      <c r="Q20" s="89"/>
      <c r="R20" s="89"/>
      <c r="S20" s="96"/>
      <c r="T20" s="97"/>
      <c r="U20" s="92"/>
      <c r="V20" s="6"/>
      <c r="W20" s="6"/>
      <c r="X20" s="6"/>
      <c r="Y20" s="6"/>
      <c r="Z20" s="6"/>
      <c r="AA20" s="6"/>
      <c r="AB20" s="6"/>
    </row>
    <row r="21">
      <c r="A21" s="4"/>
      <c r="B21" s="1477" t="s">
        <v>131</v>
      </c>
      <c r="C21" s="176"/>
      <c r="D21" s="1475" t="s">
        <v>1</v>
      </c>
      <c r="E21" s="1475" t="s">
        <v>1</v>
      </c>
      <c r="F21" s="1010"/>
      <c r="G21" s="176"/>
      <c r="H21" s="1052"/>
      <c r="I21" s="1052"/>
      <c r="J21" s="1010"/>
      <c r="K21" s="1010"/>
      <c r="L21" s="1052"/>
      <c r="M21" s="1052"/>
      <c r="N21" s="1052"/>
      <c r="O21" s="1478"/>
      <c r="P21" s="745"/>
      <c r="Q21" s="102"/>
      <c r="R21" s="102"/>
      <c r="S21" s="102"/>
      <c r="T21" s="104"/>
      <c r="U21" s="92"/>
      <c r="V21" s="6"/>
      <c r="W21" s="6"/>
      <c r="X21" s="6"/>
      <c r="Y21" s="6"/>
      <c r="Z21" s="6"/>
      <c r="AA21" s="6"/>
      <c r="AB21" s="6"/>
    </row>
    <row r="22">
      <c r="A22" s="4"/>
      <c r="B22" s="275" t="s">
        <v>40</v>
      </c>
      <c r="C22" s="1479"/>
      <c r="D22" s="109"/>
      <c r="E22" s="1480"/>
      <c r="F22" s="109"/>
      <c r="G22" s="183"/>
      <c r="H22" s="109"/>
      <c r="I22" s="109"/>
      <c r="J22" s="109"/>
      <c r="K22" s="109"/>
      <c r="L22" s="109"/>
      <c r="M22" s="109"/>
      <c r="N22" s="109"/>
      <c r="O22" s="242"/>
      <c r="P22" s="107"/>
      <c r="Q22" s="107"/>
      <c r="R22" s="107"/>
      <c r="S22" s="109"/>
      <c r="T22" s="109"/>
      <c r="U22" s="92"/>
      <c r="V22" s="6"/>
      <c r="W22" s="6"/>
      <c r="X22" s="6"/>
      <c r="Y22" s="6"/>
      <c r="Z22" s="6"/>
      <c r="AA22" s="6"/>
      <c r="AB22" s="6"/>
    </row>
    <row r="23">
      <c r="A23" s="4"/>
      <c r="B23" s="110" t="s">
        <v>41</v>
      </c>
      <c r="C23" s="1013">
        <v>1100000.0</v>
      </c>
      <c r="D23" s="1285">
        <v>200000.0</v>
      </c>
      <c r="E23" s="1285">
        <v>200000.0</v>
      </c>
      <c r="F23" s="1286"/>
      <c r="G23" s="113">
        <v>160000.0</v>
      </c>
      <c r="H23" s="1017"/>
      <c r="I23" s="1017">
        <v>80325.0</v>
      </c>
      <c r="J23" s="114">
        <v>300000.0</v>
      </c>
      <c r="K23" s="54">
        <v>159675.0</v>
      </c>
      <c r="L23" s="54"/>
      <c r="M23" s="112"/>
      <c r="N23" s="113"/>
      <c r="O23" s="113"/>
      <c r="P23" s="114"/>
      <c r="Q23" s="116"/>
      <c r="R23" s="116"/>
      <c r="S23" s="36">
        <f t="shared" ref="S23:S32" si="3">SUM(D23:R23)</f>
        <v>1100000</v>
      </c>
      <c r="T23" s="31">
        <f t="shared" ref="T23:T34" si="4">C23-S23</f>
        <v>0</v>
      </c>
      <c r="U23" s="92"/>
      <c r="V23" s="6"/>
      <c r="W23" s="6"/>
      <c r="X23" s="6"/>
      <c r="Y23" s="6"/>
      <c r="Z23" s="6"/>
      <c r="AA23" s="6"/>
      <c r="AB23" s="6"/>
    </row>
    <row r="24">
      <c r="A24" s="4"/>
      <c r="B24" s="118" t="s">
        <v>42</v>
      </c>
      <c r="C24" s="1020">
        <v>100000.0</v>
      </c>
      <c r="D24" s="1288">
        <v>0.0</v>
      </c>
      <c r="E24" s="1285">
        <v>100000.0</v>
      </c>
      <c r="F24" s="1289"/>
      <c r="G24" s="121"/>
      <c r="H24" s="1017"/>
      <c r="I24" s="1017"/>
      <c r="J24" s="123"/>
      <c r="K24" s="120"/>
      <c r="L24" s="54"/>
      <c r="M24" s="112"/>
      <c r="N24" s="121"/>
      <c r="O24" s="123"/>
      <c r="P24" s="123"/>
      <c r="Q24" s="123"/>
      <c r="R24" s="123"/>
      <c r="S24" s="126">
        <f t="shared" si="3"/>
        <v>100000</v>
      </c>
      <c r="T24" s="31">
        <f t="shared" si="4"/>
        <v>0</v>
      </c>
      <c r="U24" s="92"/>
      <c r="V24" s="6"/>
      <c r="W24" s="6"/>
      <c r="X24" s="6"/>
      <c r="Y24" s="6"/>
      <c r="Z24" s="6"/>
      <c r="AA24" s="6"/>
      <c r="AB24" s="6"/>
    </row>
    <row r="25">
      <c r="A25" s="4"/>
      <c r="B25" s="127" t="s">
        <v>43</v>
      </c>
      <c r="C25" s="1025">
        <v>200000.0</v>
      </c>
      <c r="D25" s="1291">
        <v>100000.0</v>
      </c>
      <c r="E25" s="1292"/>
      <c r="F25" s="1289"/>
      <c r="G25" s="122"/>
      <c r="H25" s="1017"/>
      <c r="I25" s="1017"/>
      <c r="J25" s="122">
        <v>100000.0</v>
      </c>
      <c r="K25" s="120"/>
      <c r="L25" s="54"/>
      <c r="M25" s="130"/>
      <c r="N25" s="122"/>
      <c r="O25" s="123"/>
      <c r="P25" s="122"/>
      <c r="Q25" s="123"/>
      <c r="R25" s="123"/>
      <c r="S25" s="126">
        <f t="shared" si="3"/>
        <v>200000</v>
      </c>
      <c r="T25" s="31">
        <f t="shared" si="4"/>
        <v>0</v>
      </c>
      <c r="U25" s="92"/>
      <c r="V25" s="6"/>
      <c r="W25" s="6"/>
      <c r="X25" s="6"/>
      <c r="Y25" s="6"/>
      <c r="Z25" s="6"/>
      <c r="AA25" s="6"/>
      <c r="AB25" s="6"/>
    </row>
    <row r="26">
      <c r="A26" s="4"/>
      <c r="B26" s="132" t="s">
        <v>44</v>
      </c>
      <c r="C26" s="1025">
        <v>25000.0</v>
      </c>
      <c r="D26" s="1291">
        <v>0.0</v>
      </c>
      <c r="E26" s="1285">
        <v>25000.0</v>
      </c>
      <c r="F26" s="1289"/>
      <c r="G26" s="122"/>
      <c r="H26" s="1017"/>
      <c r="I26" s="1017"/>
      <c r="J26" s="123"/>
      <c r="K26" s="120"/>
      <c r="L26" s="54"/>
      <c r="M26" s="112"/>
      <c r="N26" s="122"/>
      <c r="O26" s="123"/>
      <c r="P26" s="123"/>
      <c r="Q26" s="123"/>
      <c r="R26" s="123"/>
      <c r="S26" s="126">
        <f t="shared" si="3"/>
        <v>25000</v>
      </c>
      <c r="T26" s="31">
        <f t="shared" si="4"/>
        <v>0</v>
      </c>
      <c r="U26" s="92"/>
      <c r="V26" s="6"/>
      <c r="W26" s="6"/>
      <c r="X26" s="6"/>
      <c r="Y26" s="6"/>
      <c r="Z26" s="6"/>
      <c r="AA26" s="6"/>
      <c r="AB26" s="6"/>
    </row>
    <row r="27">
      <c r="A27" s="4"/>
      <c r="B27" s="132" t="s">
        <v>45</v>
      </c>
      <c r="C27" s="1025">
        <v>25000.0</v>
      </c>
      <c r="D27" s="1288">
        <v>12500.0</v>
      </c>
      <c r="E27" s="1285">
        <v>5000.0</v>
      </c>
      <c r="F27" s="1289"/>
      <c r="G27" s="121"/>
      <c r="H27" s="1017"/>
      <c r="I27" s="1017"/>
      <c r="J27" s="123"/>
      <c r="K27" s="120"/>
      <c r="L27" s="54"/>
      <c r="M27" s="112"/>
      <c r="N27" s="121"/>
      <c r="O27" s="123"/>
      <c r="P27" s="123"/>
      <c r="Q27" s="123"/>
      <c r="R27" s="123"/>
      <c r="S27" s="126">
        <f t="shared" si="3"/>
        <v>17500</v>
      </c>
      <c r="T27" s="31">
        <f t="shared" si="4"/>
        <v>7500</v>
      </c>
      <c r="U27" s="92"/>
      <c r="V27" s="6"/>
      <c r="W27" s="6"/>
      <c r="X27" s="6"/>
      <c r="Y27" s="6"/>
      <c r="Z27" s="6"/>
      <c r="AA27" s="6"/>
      <c r="AB27" s="6"/>
    </row>
    <row r="28">
      <c r="A28" s="4"/>
      <c r="B28" s="132" t="s">
        <v>47</v>
      </c>
      <c r="C28" s="1025">
        <v>20000.0</v>
      </c>
      <c r="D28" s="1288">
        <v>10000.0</v>
      </c>
      <c r="E28" s="1285">
        <v>5000.0</v>
      </c>
      <c r="F28" s="1289"/>
      <c r="G28" s="121"/>
      <c r="H28" s="1017"/>
      <c r="I28" s="1017"/>
      <c r="J28" s="122">
        <v>5000.0</v>
      </c>
      <c r="K28" s="120"/>
      <c r="L28" s="54"/>
      <c r="M28" s="112"/>
      <c r="N28" s="121"/>
      <c r="O28" s="123"/>
      <c r="P28" s="123"/>
      <c r="Q28" s="123"/>
      <c r="R28" s="123"/>
      <c r="S28" s="126">
        <f t="shared" si="3"/>
        <v>20000</v>
      </c>
      <c r="T28" s="31">
        <f t="shared" si="4"/>
        <v>0</v>
      </c>
      <c r="U28" s="92"/>
      <c r="V28" s="6"/>
      <c r="W28" s="6"/>
      <c r="X28" s="6"/>
      <c r="Y28" s="6"/>
      <c r="Z28" s="6"/>
      <c r="AA28" s="6"/>
      <c r="AB28" s="6"/>
    </row>
    <row r="29">
      <c r="A29" s="4"/>
      <c r="B29" s="132" t="s">
        <v>48</v>
      </c>
      <c r="C29" s="1025">
        <v>20000.0</v>
      </c>
      <c r="D29" s="1288">
        <v>10000.0</v>
      </c>
      <c r="E29" s="1285">
        <v>5000.0</v>
      </c>
      <c r="F29" s="1289"/>
      <c r="G29" s="121"/>
      <c r="H29" s="1017"/>
      <c r="I29" s="1017"/>
      <c r="J29" s="121">
        <v>5000.0</v>
      </c>
      <c r="K29" s="120"/>
      <c r="L29" s="54"/>
      <c r="M29" s="112"/>
      <c r="N29" s="121"/>
      <c r="O29" s="123"/>
      <c r="P29" s="133"/>
      <c r="Q29" s="123"/>
      <c r="R29" s="123"/>
      <c r="S29" s="126">
        <f t="shared" si="3"/>
        <v>20000</v>
      </c>
      <c r="T29" s="31">
        <f t="shared" si="4"/>
        <v>0</v>
      </c>
      <c r="U29" s="92"/>
      <c r="V29" s="6"/>
      <c r="W29" s="6"/>
      <c r="X29" s="6"/>
      <c r="Y29" s="6"/>
      <c r="Z29" s="6"/>
      <c r="AA29" s="6"/>
      <c r="AB29" s="6"/>
    </row>
    <row r="30">
      <c r="A30" s="4"/>
      <c r="B30" s="132" t="s">
        <v>49</v>
      </c>
      <c r="C30" s="1025">
        <v>15000.0</v>
      </c>
      <c r="D30" s="1288">
        <v>5000.0</v>
      </c>
      <c r="E30" s="1285">
        <v>5000.0</v>
      </c>
      <c r="F30" s="1289"/>
      <c r="G30" s="121"/>
      <c r="H30" s="1017"/>
      <c r="I30" s="1017"/>
      <c r="J30" s="122">
        <v>5000.0</v>
      </c>
      <c r="K30" s="120"/>
      <c r="L30" s="54"/>
      <c r="M30" s="112"/>
      <c r="N30" s="121"/>
      <c r="O30" s="123"/>
      <c r="P30" s="123"/>
      <c r="Q30" s="123"/>
      <c r="R30" s="123"/>
      <c r="S30" s="126">
        <f t="shared" si="3"/>
        <v>15000</v>
      </c>
      <c r="T30" s="31">
        <f t="shared" si="4"/>
        <v>0</v>
      </c>
      <c r="U30" s="92"/>
      <c r="V30" s="6"/>
      <c r="W30" s="6"/>
      <c r="X30" s="6"/>
      <c r="Y30" s="6"/>
      <c r="Z30" s="6"/>
      <c r="AA30" s="6"/>
      <c r="AB30" s="6"/>
    </row>
    <row r="31">
      <c r="A31" s="4"/>
      <c r="B31" s="1033" t="s">
        <v>50</v>
      </c>
      <c r="C31" s="1025">
        <v>15000.0</v>
      </c>
      <c r="D31" s="1288">
        <v>5000.0</v>
      </c>
      <c r="E31" s="1285">
        <v>5000.0</v>
      </c>
      <c r="F31" s="1289"/>
      <c r="G31" s="121"/>
      <c r="H31" s="1017"/>
      <c r="I31" s="1017"/>
      <c r="J31" s="122">
        <v>5000.0</v>
      </c>
      <c r="K31" s="120"/>
      <c r="L31" s="54"/>
      <c r="M31" s="112"/>
      <c r="N31" s="121"/>
      <c r="O31" s="123"/>
      <c r="P31" s="123"/>
      <c r="Q31" s="123"/>
      <c r="R31" s="123"/>
      <c r="S31" s="126">
        <f t="shared" si="3"/>
        <v>15000</v>
      </c>
      <c r="T31" s="31">
        <f t="shared" si="4"/>
        <v>0</v>
      </c>
      <c r="U31" s="92"/>
      <c r="V31" s="6"/>
      <c r="W31" s="6"/>
      <c r="X31" s="6"/>
      <c r="Y31" s="6"/>
      <c r="Z31" s="6"/>
      <c r="AA31" s="6"/>
      <c r="AB31" s="6"/>
    </row>
    <row r="32">
      <c r="A32" s="4"/>
      <c r="B32" s="1033" t="s">
        <v>51</v>
      </c>
      <c r="C32" s="1025">
        <v>0.0</v>
      </c>
      <c r="D32" s="1288">
        <v>0.0</v>
      </c>
      <c r="E32" s="1285">
        <v>0.0</v>
      </c>
      <c r="F32" s="1289"/>
      <c r="G32" s="121"/>
      <c r="H32" s="1017"/>
      <c r="I32" s="1017"/>
      <c r="J32" s="123"/>
      <c r="K32" s="120"/>
      <c r="L32" s="54"/>
      <c r="M32" s="112"/>
      <c r="N32" s="121"/>
      <c r="O32" s="123"/>
      <c r="P32" s="123"/>
      <c r="Q32" s="123"/>
      <c r="R32" s="123"/>
      <c r="S32" s="126">
        <f t="shared" si="3"/>
        <v>0</v>
      </c>
      <c r="T32" s="31">
        <f t="shared" si="4"/>
        <v>0</v>
      </c>
      <c r="U32" s="92"/>
      <c r="V32" s="6"/>
      <c r="W32" s="6"/>
      <c r="X32" s="6"/>
      <c r="Y32" s="6"/>
      <c r="Z32" s="6"/>
      <c r="AA32" s="6"/>
      <c r="AB32" s="6"/>
    </row>
    <row r="33">
      <c r="A33" s="4"/>
      <c r="B33" s="118" t="s">
        <v>52</v>
      </c>
      <c r="C33" s="1034">
        <v>200000.0</v>
      </c>
      <c r="D33" s="1288">
        <v>0.0</v>
      </c>
      <c r="E33" s="1285">
        <v>0.0</v>
      </c>
      <c r="F33" s="1289"/>
      <c r="G33" s="121"/>
      <c r="H33" s="1017">
        <v>200000.0</v>
      </c>
      <c r="I33" s="1017"/>
      <c r="J33" s="123"/>
      <c r="K33" s="120"/>
      <c r="L33" s="54"/>
      <c r="M33" s="112"/>
      <c r="N33" s="121"/>
      <c r="O33" s="123"/>
      <c r="P33" s="123"/>
      <c r="Q33" s="123"/>
      <c r="R33" s="123"/>
      <c r="S33" s="126">
        <f>SUM(D33:M33)</f>
        <v>200000</v>
      </c>
      <c r="T33" s="31">
        <f t="shared" si="4"/>
        <v>0</v>
      </c>
      <c r="U33" s="92"/>
      <c r="V33" s="6"/>
      <c r="W33" s="6"/>
      <c r="X33" s="6"/>
      <c r="Y33" s="6"/>
      <c r="Z33" s="6"/>
      <c r="AA33" s="6"/>
      <c r="AB33" s="6"/>
    </row>
    <row r="34">
      <c r="A34" s="4"/>
      <c r="B34" s="118" t="s">
        <v>53</v>
      </c>
      <c r="C34" s="1034">
        <v>44000.0</v>
      </c>
      <c r="D34" s="1288">
        <v>44000.0</v>
      </c>
      <c r="E34" s="1285">
        <v>0.0</v>
      </c>
      <c r="F34" s="1294"/>
      <c r="G34" s="121"/>
      <c r="H34" s="1017"/>
      <c r="I34" s="1017"/>
      <c r="J34" s="123"/>
      <c r="K34" s="121"/>
      <c r="L34" s="54"/>
      <c r="M34" s="112"/>
      <c r="N34" s="121"/>
      <c r="O34" s="123"/>
      <c r="P34" s="123"/>
      <c r="Q34" s="123"/>
      <c r="R34" s="123"/>
      <c r="S34" s="126">
        <f>SUM(D34:R34)</f>
        <v>44000</v>
      </c>
      <c r="T34" s="31">
        <f t="shared" si="4"/>
        <v>0</v>
      </c>
      <c r="U34" s="92"/>
      <c r="V34" s="6"/>
      <c r="W34" s="6"/>
      <c r="X34" s="6"/>
      <c r="Y34" s="6"/>
      <c r="Z34" s="6"/>
      <c r="AA34" s="6"/>
      <c r="AB34" s="6"/>
    </row>
    <row r="35">
      <c r="A35" s="4"/>
      <c r="B35" s="1036" t="s">
        <v>561</v>
      </c>
      <c r="C35" s="1037">
        <v>20000.0</v>
      </c>
      <c r="D35" s="1296">
        <v>20000.0</v>
      </c>
      <c r="E35" s="1360">
        <v>0.0</v>
      </c>
      <c r="F35" s="1481"/>
      <c r="G35" s="1299"/>
      <c r="H35" s="1042"/>
      <c r="I35" s="1042"/>
      <c r="J35" s="146"/>
      <c r="K35" s="121"/>
      <c r="L35" s="54"/>
      <c r="M35" s="112"/>
      <c r="N35" s="121"/>
      <c r="O35" s="123"/>
      <c r="P35" s="123"/>
      <c r="Q35" s="123"/>
      <c r="R35" s="123"/>
      <c r="S35" s="1044"/>
      <c r="T35" s="1045"/>
      <c r="U35" s="92"/>
      <c r="V35" s="6"/>
      <c r="W35" s="6"/>
      <c r="X35" s="6"/>
      <c r="Y35" s="6"/>
      <c r="Z35" s="6"/>
      <c r="AA35" s="6"/>
      <c r="AB35" s="6"/>
    </row>
    <row r="36">
      <c r="A36" s="4"/>
      <c r="B36" s="161" t="s">
        <v>15</v>
      </c>
      <c r="C36" s="1046">
        <f>SUM(C23:C35)</f>
        <v>1784000</v>
      </c>
      <c r="D36" s="1482">
        <v>406500.0</v>
      </c>
      <c r="E36" s="737">
        <f>SUM(E23:E35)</f>
        <v>350000</v>
      </c>
      <c r="F36" s="152">
        <f t="shared" ref="F36:J36" si="5">SUM(F23:F34)</f>
        <v>0</v>
      </c>
      <c r="G36" s="152">
        <f t="shared" si="5"/>
        <v>160000</v>
      </c>
      <c r="H36" s="152">
        <f t="shared" si="5"/>
        <v>200000</v>
      </c>
      <c r="I36" s="152">
        <f t="shared" si="5"/>
        <v>80325</v>
      </c>
      <c r="J36" s="152">
        <f t="shared" si="5"/>
        <v>420000</v>
      </c>
      <c r="K36" s="70">
        <f>SUM(K23:K35)</f>
        <v>159675</v>
      </c>
      <c r="L36" s="70">
        <f t="shared" ref="L36:O36" si="6">SUM(L23:L34)</f>
        <v>0</v>
      </c>
      <c r="M36" s="1047">
        <f t="shared" si="6"/>
        <v>0</v>
      </c>
      <c r="N36" s="153">
        <f t="shared" si="6"/>
        <v>0</v>
      </c>
      <c r="O36" s="738">
        <f t="shared" si="6"/>
        <v>0</v>
      </c>
      <c r="P36" s="155"/>
      <c r="Q36" s="123"/>
      <c r="R36" s="123"/>
      <c r="S36" s="739">
        <f>SUM(D36:R36)</f>
        <v>1776500</v>
      </c>
      <c r="T36" s="157">
        <f>SUM(T23:T34)</f>
        <v>7500</v>
      </c>
      <c r="U36" s="92"/>
      <c r="V36" s="6"/>
      <c r="W36" s="6"/>
      <c r="X36" s="6"/>
      <c r="Y36" s="6"/>
      <c r="Z36" s="6"/>
      <c r="AA36" s="6"/>
      <c r="AB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  <c r="V37" s="6"/>
      <c r="W37" s="6"/>
      <c r="X37" s="6"/>
      <c r="Y37" s="6"/>
      <c r="Z37" s="6"/>
      <c r="AA37" s="6"/>
      <c r="AB37" s="6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W38" s="6"/>
      <c r="X38" s="6"/>
      <c r="Y38" s="6"/>
      <c r="Z38" s="6"/>
      <c r="AA38" s="6"/>
      <c r="AB38" s="6"/>
    </row>
    <row r="39">
      <c r="A39" s="158">
        <v>2.0</v>
      </c>
      <c r="B39" s="159" t="s">
        <v>54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6"/>
      <c r="V39" s="6"/>
      <c r="W39" s="6"/>
      <c r="X39" s="6"/>
      <c r="Y39" s="6"/>
      <c r="Z39" s="6"/>
      <c r="AA39" s="6"/>
      <c r="AB39" s="6"/>
    </row>
    <row r="40">
      <c r="A40" s="4"/>
      <c r="B40" s="160" t="s">
        <v>17</v>
      </c>
      <c r="C40" s="161" t="s">
        <v>18</v>
      </c>
      <c r="D40" s="1465" t="s">
        <v>696</v>
      </c>
      <c r="E40" s="1466" t="s">
        <v>648</v>
      </c>
      <c r="F40" s="1466" t="s">
        <v>658</v>
      </c>
      <c r="G40" s="1466" t="s">
        <v>701</v>
      </c>
      <c r="H40" s="1483" t="s">
        <v>702</v>
      </c>
      <c r="I40" s="1469" t="s">
        <v>699</v>
      </c>
      <c r="J40" s="1484"/>
      <c r="K40" s="1484"/>
      <c r="L40" s="1010"/>
      <c r="M40" s="176"/>
      <c r="N40" s="1484"/>
      <c r="O40" s="1484"/>
      <c r="P40" s="176"/>
      <c r="Q40" s="1485"/>
      <c r="R40" s="89"/>
      <c r="S40" s="1051" t="s">
        <v>57</v>
      </c>
      <c r="T40" s="161" t="s">
        <v>2</v>
      </c>
      <c r="U40" s="6"/>
      <c r="V40" s="6"/>
      <c r="W40" s="6"/>
      <c r="X40" s="6"/>
      <c r="Y40" s="6"/>
      <c r="Z40" s="6"/>
      <c r="AA40" s="6"/>
      <c r="AB40" s="6"/>
    </row>
    <row r="41">
      <c r="A41" s="4"/>
      <c r="B41" s="165"/>
      <c r="C41" s="165"/>
      <c r="D41" s="1475" t="s">
        <v>1</v>
      </c>
      <c r="E41" s="1475" t="s">
        <v>1</v>
      </c>
      <c r="F41" s="1475" t="s">
        <v>1</v>
      </c>
      <c r="G41" s="1475" t="s">
        <v>1</v>
      </c>
      <c r="H41" s="1475" t="s">
        <v>1</v>
      </c>
      <c r="I41" s="1474" t="s">
        <v>703</v>
      </c>
      <c r="J41" s="1053"/>
      <c r="K41" s="1053"/>
      <c r="L41" s="176"/>
      <c r="M41" s="176"/>
      <c r="N41" s="1053"/>
      <c r="O41" s="1052"/>
      <c r="P41" s="176"/>
      <c r="Q41" s="1485"/>
      <c r="R41" s="89"/>
      <c r="S41" s="1056"/>
      <c r="T41" s="166"/>
      <c r="U41" s="6"/>
      <c r="V41" s="6"/>
      <c r="W41" s="6"/>
      <c r="X41" s="6"/>
      <c r="Y41" s="6"/>
      <c r="Z41" s="6"/>
      <c r="AA41" s="6"/>
      <c r="AB41" s="6"/>
    </row>
    <row r="42">
      <c r="A42" s="4"/>
      <c r="B42" s="288" t="s">
        <v>36</v>
      </c>
      <c r="C42" s="1057"/>
      <c r="D42" s="1486"/>
      <c r="E42" s="1487"/>
      <c r="F42" s="1487"/>
      <c r="G42" s="1475" t="s">
        <v>1</v>
      </c>
      <c r="H42" s="1488"/>
      <c r="I42" s="1475" t="s">
        <v>700</v>
      </c>
      <c r="J42" s="1487"/>
      <c r="K42" s="1487"/>
      <c r="L42" s="176"/>
      <c r="M42" s="176"/>
      <c r="N42" s="176"/>
      <c r="O42" s="176"/>
      <c r="P42" s="176"/>
      <c r="Q42" s="1485"/>
      <c r="R42" s="89"/>
      <c r="S42" s="1059"/>
      <c r="T42" s="176"/>
      <c r="U42" s="6"/>
      <c r="V42" s="6"/>
      <c r="W42" s="6"/>
      <c r="X42" s="6"/>
      <c r="Y42" s="6"/>
      <c r="Z42" s="6"/>
      <c r="AA42" s="6"/>
      <c r="AB42" s="6"/>
    </row>
    <row r="43">
      <c r="A43" s="4"/>
      <c r="B43" s="160" t="s">
        <v>40</v>
      </c>
      <c r="C43" s="1060"/>
      <c r="D43" s="183"/>
      <c r="E43" s="183"/>
      <c r="F43" s="183"/>
      <c r="G43" s="183"/>
      <c r="H43" s="183"/>
      <c r="I43" s="183"/>
      <c r="J43" s="183"/>
      <c r="K43" s="183"/>
      <c r="L43" s="1062"/>
      <c r="M43" s="183"/>
      <c r="N43" s="183"/>
      <c r="O43" s="183"/>
      <c r="P43" s="183"/>
      <c r="Q43" s="1061"/>
      <c r="R43" s="218"/>
      <c r="S43" s="1062"/>
      <c r="T43" s="183"/>
      <c r="U43" s="6"/>
      <c r="V43" s="6"/>
      <c r="W43" s="6"/>
      <c r="X43" s="6"/>
      <c r="Y43" s="6"/>
      <c r="Z43" s="6"/>
      <c r="AA43" s="6"/>
      <c r="AB43" s="6"/>
    </row>
    <row r="44">
      <c r="A44" s="4"/>
      <c r="B44" s="1063" t="s">
        <v>59</v>
      </c>
      <c r="C44" s="184">
        <v>340000.0</v>
      </c>
      <c r="D44" s="1489">
        <v>50000.0</v>
      </c>
      <c r="E44" s="1490">
        <v>150000.0</v>
      </c>
      <c r="F44" s="1490">
        <v>50000.0</v>
      </c>
      <c r="G44" s="1490"/>
      <c r="H44" s="1490">
        <v>12000.0</v>
      </c>
      <c r="I44" s="186">
        <v>78000.0</v>
      </c>
      <c r="J44" s="186"/>
      <c r="K44" s="185"/>
      <c r="L44" s="190"/>
      <c r="M44" s="190"/>
      <c r="N44" s="185"/>
      <c r="O44" s="186"/>
      <c r="P44" s="190"/>
      <c r="Q44" s="190"/>
      <c r="R44" s="190"/>
      <c r="S44" s="192">
        <f t="shared" ref="S44:S55" si="7">SUM(D44:R44)</f>
        <v>340000</v>
      </c>
      <c r="T44" s="192">
        <f t="shared" ref="T44:T54" si="8">C44-S44</f>
        <v>0</v>
      </c>
      <c r="U44" s="6"/>
      <c r="V44" s="6"/>
      <c r="W44" s="6"/>
      <c r="X44" s="6"/>
      <c r="Y44" s="6"/>
      <c r="Z44" s="6"/>
      <c r="AA44" s="6"/>
      <c r="AB44" s="6"/>
    </row>
    <row r="45">
      <c r="A45" s="4"/>
      <c r="B45" s="1068" t="s">
        <v>60</v>
      </c>
      <c r="C45" s="758">
        <v>100000.0</v>
      </c>
      <c r="D45" s="1491">
        <v>100000.0</v>
      </c>
      <c r="E45" s="823">
        <v>0.0</v>
      </c>
      <c r="F45" s="1492">
        <v>0.0</v>
      </c>
      <c r="G45" s="1492"/>
      <c r="H45" s="1492"/>
      <c r="I45" s="203"/>
      <c r="J45" s="203"/>
      <c r="K45" s="194"/>
      <c r="L45" s="196"/>
      <c r="M45" s="196"/>
      <c r="N45" s="194"/>
      <c r="O45" s="195"/>
      <c r="P45" s="196"/>
      <c r="Q45" s="196"/>
      <c r="R45" s="196"/>
      <c r="S45" s="200">
        <f t="shared" si="7"/>
        <v>100000</v>
      </c>
      <c r="T45" s="200">
        <f t="shared" si="8"/>
        <v>0</v>
      </c>
      <c r="U45" s="6"/>
      <c r="V45" s="6"/>
      <c r="W45" s="6"/>
      <c r="X45" s="6"/>
      <c r="Y45" s="6"/>
      <c r="Z45" s="6"/>
      <c r="AA45" s="6"/>
      <c r="AB45" s="6"/>
    </row>
    <row r="46">
      <c r="A46" s="4"/>
      <c r="B46" s="1068" t="s">
        <v>61</v>
      </c>
      <c r="C46" s="758">
        <v>20000.0</v>
      </c>
      <c r="D46" s="1491">
        <v>0.0</v>
      </c>
      <c r="E46" s="1492">
        <v>20000.0</v>
      </c>
      <c r="F46" s="1492">
        <v>0.0</v>
      </c>
      <c r="G46" s="819"/>
      <c r="H46" s="819"/>
      <c r="I46" s="196"/>
      <c r="J46" s="196"/>
      <c r="K46" s="194"/>
      <c r="L46" s="196"/>
      <c r="M46" s="196"/>
      <c r="N46" s="194"/>
      <c r="O46" s="190"/>
      <c r="P46" s="196"/>
      <c r="Q46" s="196"/>
      <c r="R46" s="196"/>
      <c r="S46" s="200">
        <f t="shared" si="7"/>
        <v>20000</v>
      </c>
      <c r="T46" s="200">
        <f t="shared" si="8"/>
        <v>0</v>
      </c>
      <c r="U46" s="6"/>
      <c r="V46" s="6"/>
      <c r="W46" s="6"/>
      <c r="X46" s="6"/>
      <c r="Y46" s="6"/>
      <c r="Z46" s="6"/>
      <c r="AA46" s="6"/>
      <c r="AB46" s="6"/>
    </row>
    <row r="47">
      <c r="A47" s="4"/>
      <c r="B47" s="1068" t="s">
        <v>62</v>
      </c>
      <c r="C47" s="193">
        <v>260000.0</v>
      </c>
      <c r="D47" s="1493">
        <v>25000.0</v>
      </c>
      <c r="E47" s="823">
        <v>50000.0</v>
      </c>
      <c r="F47" s="823">
        <v>50000.0</v>
      </c>
      <c r="G47" s="823">
        <v>30000.0</v>
      </c>
      <c r="H47" s="823"/>
      <c r="I47" s="202">
        <v>105000.0</v>
      </c>
      <c r="J47" s="202"/>
      <c r="K47" s="201"/>
      <c r="L47" s="203"/>
      <c r="M47" s="196"/>
      <c r="N47" s="201"/>
      <c r="O47" s="186"/>
      <c r="P47" s="196"/>
      <c r="Q47" s="196"/>
      <c r="R47" s="196"/>
      <c r="S47" s="200">
        <f t="shared" si="7"/>
        <v>260000</v>
      </c>
      <c r="T47" s="200">
        <f t="shared" si="8"/>
        <v>0</v>
      </c>
      <c r="U47" s="6"/>
      <c r="V47" s="6"/>
      <c r="W47" s="6"/>
      <c r="X47" s="6"/>
      <c r="Y47" s="6"/>
      <c r="Z47" s="6"/>
      <c r="AA47" s="6"/>
      <c r="AB47" s="6"/>
    </row>
    <row r="48">
      <c r="A48" s="4"/>
      <c r="B48" s="1068" t="s">
        <v>63</v>
      </c>
      <c r="C48" s="193">
        <v>100000.0</v>
      </c>
      <c r="D48" s="1491">
        <v>25000.0</v>
      </c>
      <c r="E48" s="823">
        <v>50000.0</v>
      </c>
      <c r="F48" s="823">
        <v>25000.0</v>
      </c>
      <c r="G48" s="823"/>
      <c r="H48" s="824"/>
      <c r="I48" s="204"/>
      <c r="J48" s="204"/>
      <c r="K48" s="1080"/>
      <c r="L48" s="196"/>
      <c r="M48" s="196"/>
      <c r="N48" s="1080"/>
      <c r="O48" s="186"/>
      <c r="P48" s="196"/>
      <c r="Q48" s="196"/>
      <c r="R48" s="196"/>
      <c r="S48" s="200">
        <f t="shared" si="7"/>
        <v>100000</v>
      </c>
      <c r="T48" s="200">
        <f t="shared" si="8"/>
        <v>0</v>
      </c>
      <c r="U48" s="6"/>
      <c r="V48" s="6"/>
      <c r="W48" s="6"/>
      <c r="X48" s="6"/>
      <c r="Y48" s="6"/>
      <c r="Z48" s="6"/>
      <c r="AA48" s="6"/>
      <c r="AB48" s="6"/>
    </row>
    <row r="49">
      <c r="A49" s="4"/>
      <c r="B49" s="1081" t="s">
        <v>487</v>
      </c>
      <c r="C49" s="193">
        <v>30000.0</v>
      </c>
      <c r="D49" s="1491">
        <v>20000.0</v>
      </c>
      <c r="E49" s="823">
        <v>10000.0</v>
      </c>
      <c r="F49" s="823">
        <v>0.0</v>
      </c>
      <c r="G49" s="1492"/>
      <c r="H49" s="819"/>
      <c r="I49" s="196"/>
      <c r="J49" s="196"/>
      <c r="K49" s="194"/>
      <c r="L49" s="196"/>
      <c r="M49" s="196"/>
      <c r="N49" s="1080"/>
      <c r="O49" s="186"/>
      <c r="P49" s="196"/>
      <c r="Q49" s="196"/>
      <c r="R49" s="196"/>
      <c r="S49" s="200">
        <f t="shared" si="7"/>
        <v>30000</v>
      </c>
      <c r="T49" s="200">
        <f t="shared" si="8"/>
        <v>0</v>
      </c>
      <c r="U49" s="6"/>
      <c r="V49" s="6"/>
      <c r="W49" s="6"/>
      <c r="X49" s="6"/>
      <c r="Y49" s="6"/>
      <c r="Z49" s="6"/>
      <c r="AA49" s="6"/>
      <c r="AB49" s="6"/>
    </row>
    <row r="50">
      <c r="A50" s="4"/>
      <c r="B50" s="1068" t="s">
        <v>65</v>
      </c>
      <c r="C50" s="758">
        <v>15000.0</v>
      </c>
      <c r="D50" s="1491">
        <v>15000.0</v>
      </c>
      <c r="E50" s="823">
        <v>0.0</v>
      </c>
      <c r="F50" s="823">
        <v>0.0</v>
      </c>
      <c r="G50" s="1492"/>
      <c r="H50" s="819"/>
      <c r="I50" s="196"/>
      <c r="J50" s="196"/>
      <c r="K50" s="194"/>
      <c r="L50" s="196"/>
      <c r="M50" s="196"/>
      <c r="N50" s="1080"/>
      <c r="O50" s="186"/>
      <c r="P50" s="196"/>
      <c r="Q50" s="196"/>
      <c r="R50" s="196"/>
      <c r="S50" s="200">
        <f t="shared" si="7"/>
        <v>15000</v>
      </c>
      <c r="T50" s="200">
        <f t="shared" si="8"/>
        <v>0</v>
      </c>
      <c r="U50" s="6"/>
      <c r="V50" s="6"/>
      <c r="W50" s="6"/>
      <c r="X50" s="6"/>
      <c r="Y50" s="6"/>
      <c r="Z50" s="6"/>
      <c r="AA50" s="6"/>
      <c r="AB50" s="6"/>
    </row>
    <row r="51">
      <c r="A51" s="4"/>
      <c r="B51" s="1083" t="s">
        <v>66</v>
      </c>
      <c r="C51" s="205">
        <v>15000.0</v>
      </c>
      <c r="D51" s="1491"/>
      <c r="E51" s="823"/>
      <c r="F51" s="823">
        <v>0.0</v>
      </c>
      <c r="G51" s="1492"/>
      <c r="H51" s="819"/>
      <c r="I51" s="196"/>
      <c r="J51" s="196"/>
      <c r="K51" s="194"/>
      <c r="L51" s="196"/>
      <c r="M51" s="196"/>
      <c r="N51" s="1080"/>
      <c r="O51" s="186"/>
      <c r="P51" s="196"/>
      <c r="Q51" s="196"/>
      <c r="R51" s="196"/>
      <c r="S51" s="200">
        <f t="shared" si="7"/>
        <v>0</v>
      </c>
      <c r="T51" s="200">
        <f t="shared" si="8"/>
        <v>15000</v>
      </c>
      <c r="U51" s="6"/>
      <c r="V51" s="6"/>
      <c r="W51" s="6"/>
      <c r="X51" s="6"/>
      <c r="Y51" s="6"/>
      <c r="Z51" s="6"/>
      <c r="AA51" s="6"/>
      <c r="AB51" s="6"/>
    </row>
    <row r="52">
      <c r="A52" s="4"/>
      <c r="B52" s="1083" t="s">
        <v>67</v>
      </c>
      <c r="C52" s="205">
        <v>60000.0</v>
      </c>
      <c r="D52" s="1491">
        <v>60000.0</v>
      </c>
      <c r="E52" s="1492">
        <v>0.0</v>
      </c>
      <c r="F52" s="1492">
        <v>0.0</v>
      </c>
      <c r="G52" s="1492"/>
      <c r="H52" s="1492"/>
      <c r="I52" s="203"/>
      <c r="J52" s="203"/>
      <c r="K52" s="206"/>
      <c r="L52" s="196"/>
      <c r="M52" s="196"/>
      <c r="N52" s="194"/>
      <c r="O52" s="187"/>
      <c r="P52" s="196"/>
      <c r="Q52" s="196"/>
      <c r="R52" s="196"/>
      <c r="S52" s="200">
        <f t="shared" si="7"/>
        <v>60000</v>
      </c>
      <c r="T52" s="200">
        <f t="shared" si="8"/>
        <v>0</v>
      </c>
      <c r="U52" s="6"/>
      <c r="V52" s="6"/>
      <c r="W52" s="6"/>
      <c r="X52" s="6"/>
      <c r="Y52" s="6"/>
      <c r="Z52" s="6"/>
      <c r="AA52" s="6"/>
      <c r="AB52" s="6"/>
    </row>
    <row r="53">
      <c r="A53" s="4"/>
      <c r="B53" s="1084" t="s">
        <v>68</v>
      </c>
      <c r="C53" s="205">
        <v>100000.0</v>
      </c>
      <c r="D53" s="1491">
        <v>30000.0</v>
      </c>
      <c r="E53" s="1492">
        <v>30000.0</v>
      </c>
      <c r="F53" s="1492">
        <v>40000.0</v>
      </c>
      <c r="G53" s="1492"/>
      <c r="H53" s="819"/>
      <c r="I53" s="196"/>
      <c r="J53" s="196"/>
      <c r="K53" s="194"/>
      <c r="L53" s="196"/>
      <c r="M53" s="196"/>
      <c r="N53" s="194"/>
      <c r="O53" s="187"/>
      <c r="P53" s="196"/>
      <c r="Q53" s="196"/>
      <c r="R53" s="196"/>
      <c r="S53" s="200">
        <f t="shared" si="7"/>
        <v>100000</v>
      </c>
      <c r="T53" s="200">
        <f t="shared" si="8"/>
        <v>0</v>
      </c>
      <c r="U53" s="6"/>
      <c r="V53" s="6"/>
      <c r="W53" s="6"/>
      <c r="X53" s="6"/>
      <c r="Y53" s="6"/>
      <c r="Z53" s="6"/>
      <c r="AA53" s="6"/>
      <c r="AB53" s="6"/>
    </row>
    <row r="54">
      <c r="A54" s="4"/>
      <c r="B54" s="1494" t="s">
        <v>704</v>
      </c>
      <c r="C54" s="1495">
        <v>37500.0</v>
      </c>
      <c r="D54" s="1496">
        <v>17500.0</v>
      </c>
      <c r="E54" s="1497">
        <v>20000.0</v>
      </c>
      <c r="F54" s="1497">
        <v>0.0</v>
      </c>
      <c r="G54" s="1498"/>
      <c r="H54" s="1498"/>
      <c r="I54" s="211"/>
      <c r="J54" s="211"/>
      <c r="K54" s="209"/>
      <c r="L54" s="211"/>
      <c r="M54" s="211"/>
      <c r="N54" s="209"/>
      <c r="O54" s="210"/>
      <c r="P54" s="211"/>
      <c r="Q54" s="211"/>
      <c r="R54" s="211"/>
      <c r="S54" s="213">
        <f t="shared" si="7"/>
        <v>37500</v>
      </c>
      <c r="T54" s="200">
        <f t="shared" si="8"/>
        <v>0</v>
      </c>
      <c r="U54" s="6"/>
      <c r="V54" s="6"/>
      <c r="W54" s="6"/>
      <c r="X54" s="6"/>
      <c r="Y54" s="6"/>
      <c r="Z54" s="6"/>
      <c r="AA54" s="6"/>
      <c r="AB54" s="6"/>
    </row>
    <row r="55">
      <c r="A55" s="4"/>
      <c r="B55" s="1088" t="s">
        <v>69</v>
      </c>
      <c r="C55" s="1089">
        <f t="shared" ref="C55:J55" si="9">SUM(C44:C54)</f>
        <v>1077500</v>
      </c>
      <c r="D55" s="1089">
        <f t="shared" si="9"/>
        <v>342500</v>
      </c>
      <c r="E55" s="1089">
        <f t="shared" si="9"/>
        <v>330000</v>
      </c>
      <c r="F55" s="1089">
        <f t="shared" si="9"/>
        <v>165000</v>
      </c>
      <c r="G55" s="1089">
        <f t="shared" si="9"/>
        <v>30000</v>
      </c>
      <c r="H55" s="1089">
        <f t="shared" si="9"/>
        <v>12000</v>
      </c>
      <c r="I55" s="1089">
        <f t="shared" si="9"/>
        <v>183000</v>
      </c>
      <c r="J55" s="1089">
        <f t="shared" si="9"/>
        <v>0</v>
      </c>
      <c r="K55" s="1089"/>
      <c r="L55" s="1061"/>
      <c r="M55" s="218"/>
      <c r="N55" s="215"/>
      <c r="O55" s="218"/>
      <c r="P55" s="218"/>
      <c r="Q55" s="218"/>
      <c r="R55" s="218"/>
      <c r="S55" s="220">
        <f t="shared" si="7"/>
        <v>1062500</v>
      </c>
      <c r="T55" s="220">
        <f>SUM(T44:T53)</f>
        <v>15000</v>
      </c>
      <c r="U55" s="6"/>
      <c r="V55" s="6"/>
      <c r="W55" s="6"/>
      <c r="X55" s="6"/>
      <c r="Y55" s="6"/>
      <c r="Z55" s="6"/>
      <c r="AA55" s="6"/>
      <c r="AB55" s="6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6"/>
      <c r="W56" s="6"/>
      <c r="X56" s="6"/>
      <c r="Y56" s="6"/>
      <c r="Z56" s="6"/>
      <c r="AA56" s="6"/>
      <c r="AB56" s="6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6"/>
      <c r="V57" s="6"/>
      <c r="W57" s="6"/>
      <c r="X57" s="6"/>
      <c r="Y57" s="6"/>
      <c r="Z57" s="6"/>
      <c r="AA57" s="6"/>
      <c r="AB57" s="6"/>
    </row>
    <row r="58">
      <c r="A58" s="771">
        <v>4.0</v>
      </c>
      <c r="B58" s="222" t="s">
        <v>70</v>
      </c>
      <c r="C58" s="223"/>
      <c r="D58" s="223"/>
      <c r="E58" s="223"/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223"/>
      <c r="T58" s="224"/>
      <c r="U58" s="6"/>
      <c r="V58" s="6"/>
      <c r="W58" s="6"/>
      <c r="X58" s="6"/>
      <c r="Y58" s="6"/>
      <c r="Z58" s="6"/>
      <c r="AA58" s="6"/>
      <c r="AB58" s="6"/>
    </row>
    <row r="59">
      <c r="A59" s="4"/>
      <c r="B59" s="225"/>
      <c r="C59" s="226" t="s">
        <v>18</v>
      </c>
      <c r="D59" s="1469" t="s">
        <v>544</v>
      </c>
      <c r="E59" s="1466" t="s">
        <v>648</v>
      </c>
      <c r="F59" s="1466" t="s">
        <v>705</v>
      </c>
      <c r="G59" s="1499"/>
      <c r="H59" s="101"/>
      <c r="I59" s="101"/>
      <c r="J59" s="90"/>
      <c r="K59" s="101"/>
      <c r="L59" s="772"/>
      <c r="M59" s="228"/>
      <c r="N59" s="227"/>
      <c r="O59" s="227"/>
      <c r="P59" s="228"/>
      <c r="Q59" s="228"/>
      <c r="R59" s="228"/>
      <c r="S59" s="90" t="s">
        <v>29</v>
      </c>
      <c r="T59" s="91" t="s">
        <v>2</v>
      </c>
      <c r="U59" s="92"/>
      <c r="V59" s="6"/>
      <c r="W59" s="6"/>
      <c r="X59" s="6"/>
      <c r="Y59" s="6"/>
      <c r="Z59" s="6"/>
      <c r="AA59" s="6"/>
      <c r="AB59" s="6"/>
    </row>
    <row r="60">
      <c r="A60" s="4"/>
      <c r="B60" s="229"/>
      <c r="C60" s="230"/>
      <c r="D60" s="1475" t="s">
        <v>1</v>
      </c>
      <c r="E60" s="1475" t="s">
        <v>1</v>
      </c>
      <c r="F60" s="1475" t="s">
        <v>1</v>
      </c>
      <c r="G60" s="1092"/>
      <c r="H60" s="745"/>
      <c r="I60" s="1093"/>
      <c r="J60" s="1093"/>
      <c r="K60" s="1092"/>
      <c r="L60" s="102"/>
      <c r="M60" s="232"/>
      <c r="N60" s="1092"/>
      <c r="O60" s="1092"/>
      <c r="P60" s="232"/>
      <c r="Q60" s="232"/>
      <c r="R60" s="232"/>
      <c r="S60" s="232"/>
      <c r="T60" s="232"/>
      <c r="U60" s="92"/>
      <c r="V60" s="6"/>
      <c r="W60" s="6"/>
      <c r="X60" s="6"/>
      <c r="Y60" s="6"/>
      <c r="Z60" s="6"/>
      <c r="AA60" s="6"/>
      <c r="AB60" s="6"/>
    </row>
    <row r="61">
      <c r="A61" s="4"/>
      <c r="B61" s="523" t="s">
        <v>36</v>
      </c>
      <c r="C61" s="225"/>
      <c r="D61" s="89"/>
      <c r="E61" s="89"/>
      <c r="F61" s="89"/>
      <c r="G61" s="89"/>
      <c r="H61" s="560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236"/>
      <c r="T61" s="236"/>
      <c r="U61" s="92"/>
      <c r="V61" s="6"/>
      <c r="W61" s="6"/>
      <c r="X61" s="6"/>
      <c r="Y61" s="6"/>
      <c r="Z61" s="6"/>
      <c r="AA61" s="6"/>
      <c r="AB61" s="6"/>
    </row>
    <row r="62">
      <c r="A62" s="4"/>
      <c r="B62" s="1094" t="s">
        <v>40</v>
      </c>
      <c r="C62" s="558"/>
      <c r="D62" s="906"/>
      <c r="E62" s="906"/>
      <c r="F62" s="89"/>
      <c r="G62" s="89"/>
      <c r="H62" s="89"/>
      <c r="I62" s="89"/>
      <c r="J62" s="89"/>
      <c r="K62" s="89"/>
      <c r="L62" s="89"/>
      <c r="M62" s="558"/>
      <c r="N62" s="558"/>
      <c r="O62" s="558"/>
      <c r="P62" s="558"/>
      <c r="Q62" s="558"/>
      <c r="R62" s="558"/>
      <c r="S62" s="558"/>
      <c r="T62" s="558"/>
      <c r="U62" s="92"/>
      <c r="V62" s="6"/>
      <c r="W62" s="6"/>
      <c r="X62" s="6"/>
      <c r="Y62" s="6"/>
      <c r="Z62" s="6"/>
      <c r="AA62" s="6"/>
      <c r="AB62" s="6"/>
    </row>
    <row r="63">
      <c r="A63" s="4"/>
      <c r="B63" s="1095" t="s">
        <v>73</v>
      </c>
      <c r="C63" s="1096">
        <v>60000.0</v>
      </c>
      <c r="D63" s="1353">
        <v>40000.0</v>
      </c>
      <c r="E63" s="1098">
        <v>20000.0</v>
      </c>
      <c r="F63" s="113"/>
      <c r="G63" s="113"/>
      <c r="H63" s="113"/>
      <c r="I63" s="113"/>
      <c r="J63" s="116"/>
      <c r="K63" s="113"/>
      <c r="L63" s="116"/>
      <c r="M63" s="116"/>
      <c r="N63" s="116"/>
      <c r="O63" s="116"/>
      <c r="P63" s="116"/>
      <c r="Q63" s="116"/>
      <c r="R63" s="117"/>
      <c r="S63" s="36">
        <f>SUM(D63:R63)</f>
        <v>60000</v>
      </c>
      <c r="T63" s="1099">
        <f>C63-S63</f>
        <v>0</v>
      </c>
      <c r="U63" s="92"/>
      <c r="V63" s="6"/>
      <c r="W63" s="6"/>
      <c r="X63" s="6"/>
      <c r="Y63" s="6"/>
      <c r="Z63" s="6"/>
      <c r="AA63" s="6"/>
      <c r="AB63" s="6"/>
    </row>
    <row r="64">
      <c r="A64" s="4"/>
      <c r="B64" s="1100" t="s">
        <v>706</v>
      </c>
      <c r="C64" s="1101">
        <v>20000.0</v>
      </c>
      <c r="D64" s="1500">
        <v>10000.0</v>
      </c>
      <c r="E64" s="1116">
        <v>10000.0</v>
      </c>
      <c r="F64" s="121"/>
      <c r="G64" s="121"/>
      <c r="H64" s="121"/>
      <c r="I64" s="133"/>
      <c r="J64" s="123"/>
      <c r="K64" s="121"/>
      <c r="L64" s="123"/>
      <c r="M64" s="123"/>
      <c r="N64" s="123"/>
      <c r="O64" s="123"/>
      <c r="P64" s="123"/>
      <c r="Q64" s="123"/>
      <c r="R64" s="131"/>
      <c r="S64" s="139"/>
      <c r="T64" s="1104"/>
      <c r="U64" s="92"/>
      <c r="V64" s="6"/>
      <c r="W64" s="6"/>
      <c r="X64" s="6"/>
      <c r="Y64" s="6"/>
      <c r="Z64" s="6"/>
      <c r="AA64" s="6"/>
      <c r="AB64" s="6"/>
    </row>
    <row r="65">
      <c r="A65" s="5"/>
      <c r="B65" s="1100" t="s">
        <v>568</v>
      </c>
      <c r="C65" s="1101">
        <v>20000.0</v>
      </c>
      <c r="D65" s="1501">
        <v>10000.0</v>
      </c>
      <c r="E65" s="1502">
        <v>10000.0</v>
      </c>
      <c r="F65" s="122"/>
      <c r="G65" s="122"/>
      <c r="H65" s="133"/>
      <c r="I65" s="123"/>
      <c r="J65" s="123"/>
      <c r="K65" s="122"/>
      <c r="L65" s="123"/>
      <c r="M65" s="123"/>
      <c r="N65" s="123"/>
      <c r="O65" s="123"/>
      <c r="P65" s="123"/>
      <c r="Q65" s="123"/>
      <c r="R65" s="131"/>
      <c r="S65" s="139"/>
      <c r="T65" s="1104"/>
      <c r="U65" s="92"/>
      <c r="V65" s="6"/>
      <c r="W65" s="6"/>
      <c r="X65" s="6"/>
      <c r="Y65" s="6"/>
      <c r="Z65" s="6"/>
      <c r="AA65" s="6"/>
      <c r="AB65" s="6"/>
    </row>
    <row r="66">
      <c r="A66" s="5"/>
      <c r="B66" s="1107" t="s">
        <v>489</v>
      </c>
      <c r="C66" s="1096">
        <v>30000.0</v>
      </c>
      <c r="D66" s="1503">
        <v>15000.0</v>
      </c>
      <c r="E66" s="1109">
        <v>15000.0</v>
      </c>
      <c r="F66" s="114"/>
      <c r="G66" s="114"/>
      <c r="H66" s="115"/>
      <c r="I66" s="114"/>
      <c r="J66" s="116"/>
      <c r="K66" s="114"/>
      <c r="L66" s="116"/>
      <c r="M66" s="116"/>
      <c r="N66" s="116"/>
      <c r="O66" s="116"/>
      <c r="P66" s="116"/>
      <c r="Q66" s="116"/>
      <c r="R66" s="117"/>
      <c r="S66" s="36">
        <f t="shared" ref="S66:S93" si="10">SUM(D66:R66)</f>
        <v>30000</v>
      </c>
      <c r="T66" s="1110">
        <f t="shared" ref="T66:T93" si="11">C66-S66</f>
        <v>0</v>
      </c>
      <c r="U66" s="92"/>
      <c r="V66" s="6"/>
      <c r="W66" s="6"/>
      <c r="X66" s="6"/>
      <c r="Y66" s="6"/>
      <c r="Z66" s="6"/>
      <c r="AA66" s="6"/>
      <c r="AB66" s="6"/>
    </row>
    <row r="67">
      <c r="A67" s="4"/>
      <c r="B67" s="132" t="s">
        <v>74</v>
      </c>
      <c r="C67" s="1111">
        <v>10000.0</v>
      </c>
      <c r="D67" s="1353">
        <v>5000.0</v>
      </c>
      <c r="E67" s="1098">
        <v>5000.0</v>
      </c>
      <c r="F67" s="121">
        <v>2000.0</v>
      </c>
      <c r="G67" s="121"/>
      <c r="H67" s="121"/>
      <c r="I67" s="113"/>
      <c r="J67" s="115"/>
      <c r="K67" s="121"/>
      <c r="L67" s="123"/>
      <c r="M67" s="123"/>
      <c r="N67" s="123"/>
      <c r="O67" s="123"/>
      <c r="P67" s="123"/>
      <c r="Q67" s="123"/>
      <c r="R67" s="131"/>
      <c r="S67" s="246">
        <f t="shared" si="10"/>
        <v>12000</v>
      </c>
      <c r="T67" s="270">
        <f t="shared" si="11"/>
        <v>-2000</v>
      </c>
      <c r="U67" s="92"/>
      <c r="V67" s="6"/>
      <c r="W67" s="6"/>
      <c r="X67" s="6"/>
      <c r="Y67" s="6"/>
      <c r="Z67" s="6"/>
      <c r="AA67" s="6"/>
      <c r="AB67" s="6"/>
    </row>
    <row r="68">
      <c r="A68" s="5"/>
      <c r="B68" s="1112" t="s">
        <v>76</v>
      </c>
      <c r="C68" s="1504">
        <v>110000.0</v>
      </c>
      <c r="D68" s="1505">
        <v>55000.0</v>
      </c>
      <c r="E68" s="1505">
        <v>55000.0</v>
      </c>
      <c r="F68" s="121"/>
      <c r="G68" s="121"/>
      <c r="H68" s="121"/>
      <c r="I68" s="113"/>
      <c r="J68" s="116"/>
      <c r="K68" s="121"/>
      <c r="L68" s="123"/>
      <c r="M68" s="123"/>
      <c r="N68" s="133"/>
      <c r="O68" s="123"/>
      <c r="P68" s="123"/>
      <c r="Q68" s="123"/>
      <c r="R68" s="123"/>
      <c r="S68" s="258">
        <f t="shared" si="10"/>
        <v>110000</v>
      </c>
      <c r="T68" s="797">
        <f t="shared" si="11"/>
        <v>0</v>
      </c>
      <c r="U68" s="92"/>
      <c r="V68" s="6"/>
      <c r="W68" s="6"/>
      <c r="X68" s="6"/>
      <c r="Y68" s="6"/>
      <c r="Z68" s="6"/>
      <c r="AA68" s="6"/>
      <c r="AB68" s="6"/>
    </row>
    <row r="69">
      <c r="A69" s="5"/>
      <c r="B69" s="1112" t="s">
        <v>77</v>
      </c>
      <c r="C69" s="1504">
        <v>100000.0</v>
      </c>
      <c r="D69" s="1505">
        <v>50000.0</v>
      </c>
      <c r="E69" s="1505">
        <v>50000.0</v>
      </c>
      <c r="F69" s="121"/>
      <c r="G69" s="121"/>
      <c r="H69" s="121"/>
      <c r="I69" s="113"/>
      <c r="J69" s="116"/>
      <c r="K69" s="121"/>
      <c r="L69" s="123"/>
      <c r="M69" s="123"/>
      <c r="N69" s="123"/>
      <c r="O69" s="133"/>
      <c r="P69" s="123"/>
      <c r="Q69" s="123"/>
      <c r="R69" s="123"/>
      <c r="S69" s="258">
        <f t="shared" si="10"/>
        <v>100000</v>
      </c>
      <c r="T69" s="260">
        <f t="shared" si="11"/>
        <v>0</v>
      </c>
      <c r="U69" s="92"/>
      <c r="V69" s="6"/>
      <c r="W69" s="6"/>
      <c r="X69" s="6"/>
      <c r="Y69" s="6"/>
      <c r="Z69" s="6"/>
      <c r="AA69" s="6"/>
      <c r="AB69" s="6"/>
    </row>
    <row r="70">
      <c r="A70" s="5"/>
      <c r="B70" s="1112" t="s">
        <v>78</v>
      </c>
      <c r="C70" s="1504">
        <v>35000.0</v>
      </c>
      <c r="D70" s="792">
        <v>17500.0</v>
      </c>
      <c r="E70" s="792">
        <v>17500.0</v>
      </c>
      <c r="F70" s="121"/>
      <c r="G70" s="121"/>
      <c r="H70" s="122"/>
      <c r="I70" s="113"/>
      <c r="J70" s="116"/>
      <c r="K70" s="121"/>
      <c r="L70" s="123"/>
      <c r="M70" s="123"/>
      <c r="N70" s="123"/>
      <c r="O70" s="123"/>
      <c r="P70" s="123"/>
      <c r="Q70" s="123"/>
      <c r="R70" s="123"/>
      <c r="S70" s="258">
        <f t="shared" si="10"/>
        <v>35000</v>
      </c>
      <c r="T70" s="260">
        <f t="shared" si="11"/>
        <v>0</v>
      </c>
      <c r="U70" s="92"/>
      <c r="V70" s="6"/>
      <c r="W70" s="6"/>
      <c r="X70" s="6"/>
      <c r="Y70" s="6"/>
      <c r="Z70" s="6"/>
      <c r="AA70" s="6"/>
      <c r="AB70" s="6"/>
    </row>
    <row r="71">
      <c r="A71" s="5"/>
      <c r="B71" s="1112" t="s">
        <v>79</v>
      </c>
      <c r="C71" s="1504">
        <v>35000.0</v>
      </c>
      <c r="D71" s="1505">
        <v>17500.0</v>
      </c>
      <c r="E71" s="1505">
        <v>17500.0</v>
      </c>
      <c r="F71" s="121"/>
      <c r="G71" s="121"/>
      <c r="H71" s="121"/>
      <c r="I71" s="113"/>
      <c r="J71" s="116"/>
      <c r="K71" s="121"/>
      <c r="L71" s="123"/>
      <c r="M71" s="123"/>
      <c r="N71" s="123"/>
      <c r="O71" s="133"/>
      <c r="P71" s="123"/>
      <c r="Q71" s="123"/>
      <c r="R71" s="123"/>
      <c r="S71" s="258">
        <f t="shared" si="10"/>
        <v>35000</v>
      </c>
      <c r="T71" s="260">
        <f t="shared" si="11"/>
        <v>0</v>
      </c>
      <c r="U71" s="92"/>
      <c r="V71" s="6"/>
      <c r="W71" s="6"/>
      <c r="X71" s="6"/>
      <c r="Y71" s="6"/>
      <c r="Z71" s="6"/>
      <c r="AA71" s="6"/>
      <c r="AB71" s="6"/>
    </row>
    <row r="72">
      <c r="A72" s="5"/>
      <c r="B72" s="1112" t="s">
        <v>80</v>
      </c>
      <c r="C72" s="1504">
        <v>35000.0</v>
      </c>
      <c r="D72" s="1505">
        <v>17500.0</v>
      </c>
      <c r="E72" s="1505">
        <v>17500.0</v>
      </c>
      <c r="F72" s="121"/>
      <c r="G72" s="121"/>
      <c r="H72" s="121"/>
      <c r="I72" s="113"/>
      <c r="J72" s="116"/>
      <c r="K72" s="121"/>
      <c r="L72" s="123"/>
      <c r="M72" s="123"/>
      <c r="N72" s="123"/>
      <c r="O72" s="133"/>
      <c r="P72" s="123"/>
      <c r="Q72" s="123"/>
      <c r="R72" s="123"/>
      <c r="S72" s="258">
        <f t="shared" si="10"/>
        <v>35000</v>
      </c>
      <c r="T72" s="260">
        <f t="shared" si="11"/>
        <v>0</v>
      </c>
      <c r="U72" s="92"/>
      <c r="V72" s="6"/>
      <c r="W72" s="6"/>
      <c r="X72" s="6"/>
      <c r="Y72" s="6"/>
      <c r="Z72" s="6"/>
      <c r="AA72" s="6"/>
      <c r="AB72" s="6"/>
    </row>
    <row r="73">
      <c r="A73" s="5"/>
      <c r="B73" s="1112" t="s">
        <v>81</v>
      </c>
      <c r="C73" s="1504">
        <v>35000.0</v>
      </c>
      <c r="D73" s="1505">
        <v>17500.0</v>
      </c>
      <c r="E73" s="1505">
        <v>17500.0</v>
      </c>
      <c r="F73" s="121"/>
      <c r="G73" s="121"/>
      <c r="H73" s="121"/>
      <c r="I73" s="113"/>
      <c r="J73" s="116"/>
      <c r="K73" s="121"/>
      <c r="L73" s="123"/>
      <c r="M73" s="123"/>
      <c r="N73" s="123"/>
      <c r="O73" s="133"/>
      <c r="P73" s="123"/>
      <c r="Q73" s="123"/>
      <c r="R73" s="123"/>
      <c r="S73" s="258">
        <f t="shared" si="10"/>
        <v>35000</v>
      </c>
      <c r="T73" s="260">
        <f t="shared" si="11"/>
        <v>0</v>
      </c>
      <c r="U73" s="92"/>
      <c r="V73" s="6"/>
      <c r="W73" s="6"/>
      <c r="X73" s="6"/>
      <c r="Y73" s="6"/>
      <c r="Z73" s="6"/>
      <c r="AA73" s="6"/>
      <c r="AB73" s="6"/>
    </row>
    <row r="74">
      <c r="A74" s="5"/>
      <c r="B74" s="1112" t="s">
        <v>82</v>
      </c>
      <c r="C74" s="1504">
        <v>35000.0</v>
      </c>
      <c r="D74" s="1505">
        <v>17500.0</v>
      </c>
      <c r="E74" s="1505">
        <v>17500.0</v>
      </c>
      <c r="F74" s="121"/>
      <c r="G74" s="121"/>
      <c r="H74" s="121"/>
      <c r="I74" s="113"/>
      <c r="J74" s="116"/>
      <c r="K74" s="121"/>
      <c r="L74" s="123"/>
      <c r="M74" s="123"/>
      <c r="N74" s="123"/>
      <c r="O74" s="133"/>
      <c r="P74" s="123"/>
      <c r="Q74" s="123"/>
      <c r="R74" s="123"/>
      <c r="S74" s="258">
        <f t="shared" si="10"/>
        <v>35000</v>
      </c>
      <c r="T74" s="260">
        <f t="shared" si="11"/>
        <v>0</v>
      </c>
      <c r="U74" s="92"/>
      <c r="V74" s="6"/>
      <c r="W74" s="6"/>
      <c r="X74" s="6"/>
      <c r="Y74" s="6"/>
      <c r="Z74" s="6"/>
      <c r="AA74" s="6"/>
      <c r="AB74" s="6"/>
    </row>
    <row r="75">
      <c r="A75" s="5"/>
      <c r="B75" s="1112" t="s">
        <v>83</v>
      </c>
      <c r="C75" s="1504">
        <v>35000.0</v>
      </c>
      <c r="D75" s="1505">
        <v>17500.0</v>
      </c>
      <c r="E75" s="1505">
        <v>17500.0</v>
      </c>
      <c r="F75" s="121"/>
      <c r="G75" s="121"/>
      <c r="H75" s="121"/>
      <c r="I75" s="113"/>
      <c r="J75" s="116"/>
      <c r="K75" s="121"/>
      <c r="L75" s="123"/>
      <c r="M75" s="123"/>
      <c r="N75" s="123"/>
      <c r="O75" s="133"/>
      <c r="P75" s="123"/>
      <c r="Q75" s="123"/>
      <c r="R75" s="123"/>
      <c r="S75" s="258">
        <f t="shared" si="10"/>
        <v>35000</v>
      </c>
      <c r="T75" s="260">
        <f t="shared" si="11"/>
        <v>0</v>
      </c>
      <c r="U75" s="92"/>
      <c r="V75" s="6"/>
      <c r="W75" s="6"/>
      <c r="X75" s="6"/>
      <c r="Y75" s="6"/>
      <c r="Z75" s="6"/>
      <c r="AA75" s="6"/>
      <c r="AB75" s="6"/>
    </row>
    <row r="76">
      <c r="A76" s="5"/>
      <c r="B76" s="132" t="s">
        <v>84</v>
      </c>
      <c r="C76" s="1101">
        <v>8000.0</v>
      </c>
      <c r="D76" s="1500">
        <v>4000.0</v>
      </c>
      <c r="E76" s="1116">
        <v>4000.0</v>
      </c>
      <c r="F76" s="121"/>
      <c r="G76" s="121"/>
      <c r="H76" s="121"/>
      <c r="I76" s="113"/>
      <c r="J76" s="116"/>
      <c r="K76" s="121"/>
      <c r="L76" s="123"/>
      <c r="M76" s="123"/>
      <c r="N76" s="123"/>
      <c r="O76" s="123"/>
      <c r="P76" s="123"/>
      <c r="Q76" s="123"/>
      <c r="R76" s="123"/>
      <c r="S76" s="246">
        <f t="shared" si="10"/>
        <v>8000</v>
      </c>
      <c r="T76" s="263">
        <f t="shared" si="11"/>
        <v>0</v>
      </c>
      <c r="U76" s="92"/>
      <c r="V76" s="6"/>
      <c r="W76" s="6"/>
      <c r="X76" s="6"/>
      <c r="Y76" s="6"/>
      <c r="Z76" s="6"/>
      <c r="AA76" s="6"/>
      <c r="AB76" s="6"/>
    </row>
    <row r="77">
      <c r="A77" s="5"/>
      <c r="B77" s="132" t="s">
        <v>86</v>
      </c>
      <c r="C77" s="1111">
        <v>18000.0</v>
      </c>
      <c r="D77" s="1500">
        <v>9000.0</v>
      </c>
      <c r="E77" s="1116">
        <v>9000.0</v>
      </c>
      <c r="F77" s="121"/>
      <c r="G77" s="121"/>
      <c r="H77" s="121"/>
      <c r="I77" s="113"/>
      <c r="J77" s="116"/>
      <c r="K77" s="121"/>
      <c r="L77" s="123"/>
      <c r="M77" s="123"/>
      <c r="N77" s="123"/>
      <c r="O77" s="133"/>
      <c r="P77" s="123"/>
      <c r="Q77" s="123"/>
      <c r="R77" s="123"/>
      <c r="S77" s="246">
        <f t="shared" si="10"/>
        <v>18000</v>
      </c>
      <c r="T77" s="263">
        <f t="shared" si="11"/>
        <v>0</v>
      </c>
      <c r="U77" s="92"/>
      <c r="V77" s="6"/>
      <c r="W77" s="6"/>
      <c r="X77" s="6"/>
      <c r="Y77" s="6"/>
      <c r="Z77" s="6"/>
      <c r="AA77" s="6"/>
      <c r="AB77" s="6"/>
    </row>
    <row r="78">
      <c r="A78" s="5"/>
      <c r="B78" s="132" t="s">
        <v>87</v>
      </c>
      <c r="C78" s="1111">
        <v>7000.0</v>
      </c>
      <c r="D78" s="1500">
        <v>3500.0</v>
      </c>
      <c r="E78" s="1116">
        <v>3500.0</v>
      </c>
      <c r="F78" s="121"/>
      <c r="G78" s="121"/>
      <c r="H78" s="121"/>
      <c r="I78" s="113"/>
      <c r="J78" s="116"/>
      <c r="K78" s="121"/>
      <c r="L78" s="123"/>
      <c r="M78" s="123"/>
      <c r="N78" s="123"/>
      <c r="O78" s="123"/>
      <c r="P78" s="123"/>
      <c r="Q78" s="123"/>
      <c r="R78" s="123"/>
      <c r="S78" s="246">
        <f t="shared" si="10"/>
        <v>7000</v>
      </c>
      <c r="T78" s="263">
        <f t="shared" si="11"/>
        <v>0</v>
      </c>
      <c r="U78" s="92"/>
      <c r="V78" s="6"/>
      <c r="W78" s="6"/>
      <c r="X78" s="6"/>
      <c r="Y78" s="6"/>
      <c r="Z78" s="6"/>
      <c r="AA78" s="6"/>
      <c r="AB78" s="6"/>
    </row>
    <row r="79">
      <c r="A79" s="5"/>
      <c r="B79" s="132" t="s">
        <v>88</v>
      </c>
      <c r="C79" s="1111">
        <v>7000.0</v>
      </c>
      <c r="D79" s="1500">
        <v>3500.0</v>
      </c>
      <c r="E79" s="1116">
        <v>3500.0</v>
      </c>
      <c r="F79" s="121"/>
      <c r="G79" s="121"/>
      <c r="H79" s="121"/>
      <c r="I79" s="113"/>
      <c r="J79" s="116"/>
      <c r="K79" s="121"/>
      <c r="L79" s="123"/>
      <c r="M79" s="123"/>
      <c r="N79" s="123"/>
      <c r="O79" s="123"/>
      <c r="P79" s="123"/>
      <c r="Q79" s="123"/>
      <c r="R79" s="123"/>
      <c r="S79" s="246">
        <f t="shared" si="10"/>
        <v>7000</v>
      </c>
      <c r="T79" s="263">
        <f t="shared" si="11"/>
        <v>0</v>
      </c>
      <c r="U79" s="92"/>
      <c r="V79" s="6"/>
      <c r="W79" s="6"/>
      <c r="X79" s="6"/>
      <c r="Y79" s="6"/>
      <c r="Z79" s="6"/>
      <c r="AA79" s="6"/>
      <c r="AB79" s="6"/>
    </row>
    <row r="80">
      <c r="A80" s="5"/>
      <c r="B80" s="132" t="s">
        <v>89</v>
      </c>
      <c r="C80" s="1101">
        <v>5000.0</v>
      </c>
      <c r="D80" s="1500">
        <v>2500.0</v>
      </c>
      <c r="E80" s="1116">
        <v>2500.0</v>
      </c>
      <c r="F80" s="121"/>
      <c r="G80" s="121"/>
      <c r="H80" s="122"/>
      <c r="I80" s="113"/>
      <c r="J80" s="116"/>
      <c r="K80" s="121"/>
      <c r="L80" s="123"/>
      <c r="M80" s="123"/>
      <c r="N80" s="123"/>
      <c r="O80" s="123"/>
      <c r="P80" s="123"/>
      <c r="Q80" s="123"/>
      <c r="R80" s="123"/>
      <c r="S80" s="246">
        <f t="shared" si="10"/>
        <v>5000</v>
      </c>
      <c r="T80" s="263">
        <f t="shared" si="11"/>
        <v>0</v>
      </c>
      <c r="U80" s="92"/>
      <c r="V80" s="6"/>
      <c r="W80" s="6"/>
      <c r="X80" s="6"/>
      <c r="Y80" s="6"/>
      <c r="Z80" s="6"/>
      <c r="AA80" s="6"/>
      <c r="AB80" s="6"/>
    </row>
    <row r="81">
      <c r="A81" s="5"/>
      <c r="B81" s="132" t="s">
        <v>90</v>
      </c>
      <c r="C81" s="1101">
        <v>5000.0</v>
      </c>
      <c r="D81" s="1500">
        <v>2500.0</v>
      </c>
      <c r="E81" s="1116">
        <v>2500.0</v>
      </c>
      <c r="F81" s="121"/>
      <c r="G81" s="121"/>
      <c r="H81" s="122"/>
      <c r="I81" s="113"/>
      <c r="J81" s="116"/>
      <c r="K81" s="121"/>
      <c r="L81" s="123"/>
      <c r="M81" s="123"/>
      <c r="N81" s="123"/>
      <c r="O81" s="133"/>
      <c r="P81" s="123"/>
      <c r="Q81" s="123"/>
      <c r="R81" s="123"/>
      <c r="S81" s="246">
        <f t="shared" si="10"/>
        <v>5000</v>
      </c>
      <c r="T81" s="263">
        <f t="shared" si="11"/>
        <v>0</v>
      </c>
      <c r="U81" s="92"/>
      <c r="V81" s="6"/>
      <c r="W81" s="6"/>
      <c r="X81" s="6"/>
      <c r="Y81" s="6"/>
      <c r="Z81" s="6"/>
      <c r="AA81" s="6"/>
      <c r="AB81" s="6"/>
    </row>
    <row r="82">
      <c r="A82" s="5"/>
      <c r="B82" s="132" t="s">
        <v>91</v>
      </c>
      <c r="C82" s="1101">
        <v>8000.0</v>
      </c>
      <c r="D82" s="1500">
        <v>4000.0</v>
      </c>
      <c r="E82" s="1116">
        <v>4000.0</v>
      </c>
      <c r="F82" s="121"/>
      <c r="G82" s="121"/>
      <c r="H82" s="122"/>
      <c r="I82" s="113"/>
      <c r="J82" s="116"/>
      <c r="K82" s="121"/>
      <c r="L82" s="123"/>
      <c r="M82" s="123"/>
      <c r="N82" s="123"/>
      <c r="O82" s="123"/>
      <c r="P82" s="123"/>
      <c r="Q82" s="123"/>
      <c r="R82" s="123"/>
      <c r="S82" s="246">
        <f t="shared" si="10"/>
        <v>8000</v>
      </c>
      <c r="T82" s="263">
        <f t="shared" si="11"/>
        <v>0</v>
      </c>
      <c r="U82" s="92"/>
      <c r="V82" s="6"/>
      <c r="W82" s="6"/>
      <c r="X82" s="6"/>
      <c r="Y82" s="6"/>
      <c r="Z82" s="6"/>
      <c r="AA82" s="6"/>
      <c r="AB82" s="6"/>
    </row>
    <row r="83">
      <c r="A83" s="5"/>
      <c r="B83" s="132" t="s">
        <v>93</v>
      </c>
      <c r="C83" s="1101">
        <v>8000.0</v>
      </c>
      <c r="D83" s="1500">
        <v>4000.0</v>
      </c>
      <c r="E83" s="1116">
        <v>4000.0</v>
      </c>
      <c r="F83" s="121"/>
      <c r="G83" s="121"/>
      <c r="H83" s="122"/>
      <c r="I83" s="113"/>
      <c r="J83" s="116"/>
      <c r="K83" s="121"/>
      <c r="L83" s="123"/>
      <c r="M83" s="123"/>
      <c r="N83" s="123"/>
      <c r="O83" s="133"/>
      <c r="P83" s="123"/>
      <c r="Q83" s="123"/>
      <c r="R83" s="123"/>
      <c r="S83" s="246">
        <f t="shared" si="10"/>
        <v>8000</v>
      </c>
      <c r="T83" s="263">
        <f t="shared" si="11"/>
        <v>0</v>
      </c>
      <c r="U83" s="92"/>
      <c r="V83" s="6"/>
      <c r="W83" s="6"/>
      <c r="X83" s="6"/>
      <c r="Y83" s="6"/>
      <c r="Z83" s="6"/>
      <c r="AA83" s="6"/>
      <c r="AB83" s="6"/>
    </row>
    <row r="84">
      <c r="A84" s="5"/>
      <c r="B84" s="132" t="s">
        <v>95</v>
      </c>
      <c r="C84" s="1101">
        <v>5000.0</v>
      </c>
      <c r="D84" s="1500">
        <v>2500.0</v>
      </c>
      <c r="E84" s="1116">
        <v>2500.0</v>
      </c>
      <c r="F84" s="121"/>
      <c r="G84" s="121"/>
      <c r="H84" s="121"/>
      <c r="I84" s="113"/>
      <c r="J84" s="116"/>
      <c r="K84" s="121"/>
      <c r="L84" s="123"/>
      <c r="M84" s="123"/>
      <c r="N84" s="123"/>
      <c r="O84" s="123"/>
      <c r="P84" s="123"/>
      <c r="Q84" s="123"/>
      <c r="R84" s="123"/>
      <c r="S84" s="246">
        <f t="shared" si="10"/>
        <v>5000</v>
      </c>
      <c r="T84" s="263">
        <f t="shared" si="11"/>
        <v>0</v>
      </c>
      <c r="U84" s="92"/>
      <c r="V84" s="6"/>
      <c r="W84" s="6"/>
      <c r="X84" s="6"/>
      <c r="Y84" s="6"/>
      <c r="Z84" s="6"/>
      <c r="AA84" s="6"/>
      <c r="AB84" s="6"/>
    </row>
    <row r="85">
      <c r="A85" s="5"/>
      <c r="B85" s="132" t="s">
        <v>96</v>
      </c>
      <c r="C85" s="1111">
        <v>3000.0</v>
      </c>
      <c r="D85" s="1500">
        <v>1500.0</v>
      </c>
      <c r="E85" s="1116">
        <v>1500.0</v>
      </c>
      <c r="F85" s="121"/>
      <c r="G85" s="121"/>
      <c r="H85" s="122"/>
      <c r="I85" s="113"/>
      <c r="J85" s="116"/>
      <c r="K85" s="121"/>
      <c r="L85" s="123"/>
      <c r="M85" s="123"/>
      <c r="N85" s="123"/>
      <c r="O85" s="133"/>
      <c r="P85" s="123"/>
      <c r="Q85" s="123"/>
      <c r="R85" s="123"/>
      <c r="S85" s="246">
        <f t="shared" si="10"/>
        <v>3000</v>
      </c>
      <c r="T85" s="263">
        <f t="shared" si="11"/>
        <v>0</v>
      </c>
      <c r="U85" s="92"/>
      <c r="V85" s="6"/>
      <c r="W85" s="6"/>
      <c r="X85" s="6"/>
      <c r="Y85" s="6"/>
      <c r="Z85" s="6"/>
      <c r="AA85" s="6"/>
      <c r="AB85" s="6"/>
    </row>
    <row r="86">
      <c r="A86" s="5"/>
      <c r="B86" s="132" t="s">
        <v>97</v>
      </c>
      <c r="C86" s="1101">
        <v>21000.0</v>
      </c>
      <c r="D86" s="1500">
        <v>11000.0</v>
      </c>
      <c r="E86" s="1116">
        <v>10000.0</v>
      </c>
      <c r="F86" s="121"/>
      <c r="G86" s="121"/>
      <c r="H86" s="121"/>
      <c r="I86" s="113"/>
      <c r="J86" s="116"/>
      <c r="K86" s="121"/>
      <c r="L86" s="123"/>
      <c r="M86" s="123"/>
      <c r="N86" s="133"/>
      <c r="O86" s="133"/>
      <c r="P86" s="123"/>
      <c r="Q86" s="123"/>
      <c r="R86" s="123"/>
      <c r="S86" s="246">
        <f t="shared" si="10"/>
        <v>21000</v>
      </c>
      <c r="T86" s="263">
        <f t="shared" si="11"/>
        <v>0</v>
      </c>
      <c r="U86" s="92"/>
      <c r="V86" s="6"/>
      <c r="W86" s="6"/>
      <c r="X86" s="6"/>
      <c r="Y86" s="6"/>
      <c r="Z86" s="6"/>
      <c r="AA86" s="6"/>
      <c r="AB86" s="6"/>
    </row>
    <row r="87">
      <c r="A87" s="5"/>
      <c r="B87" s="132" t="s">
        <v>98</v>
      </c>
      <c r="C87" s="1111">
        <v>10000.0</v>
      </c>
      <c r="D87" s="1500">
        <v>5000.0</v>
      </c>
      <c r="E87" s="1116">
        <v>5000.0</v>
      </c>
      <c r="F87" s="121"/>
      <c r="G87" s="121"/>
      <c r="H87" s="121"/>
      <c r="I87" s="113"/>
      <c r="J87" s="116"/>
      <c r="K87" s="121"/>
      <c r="L87" s="123"/>
      <c r="M87" s="123"/>
      <c r="N87" s="123"/>
      <c r="O87" s="123"/>
      <c r="P87" s="123"/>
      <c r="Q87" s="123"/>
      <c r="R87" s="123"/>
      <c r="S87" s="246">
        <f t="shared" si="10"/>
        <v>10000</v>
      </c>
      <c r="T87" s="263">
        <f t="shared" si="11"/>
        <v>0</v>
      </c>
      <c r="U87" s="92"/>
      <c r="V87" s="6"/>
      <c r="W87" s="6"/>
      <c r="X87" s="6"/>
      <c r="Y87" s="6"/>
      <c r="Z87" s="6"/>
      <c r="AA87" s="6"/>
      <c r="AB87" s="6"/>
    </row>
    <row r="88">
      <c r="A88" s="5"/>
      <c r="B88" s="132" t="s">
        <v>99</v>
      </c>
      <c r="C88" s="1111">
        <v>10000.0</v>
      </c>
      <c r="D88" s="1500">
        <v>5000.0</v>
      </c>
      <c r="E88" s="1116">
        <v>5000.0</v>
      </c>
      <c r="F88" s="121"/>
      <c r="G88" s="121"/>
      <c r="H88" s="121"/>
      <c r="I88" s="113"/>
      <c r="J88" s="116"/>
      <c r="K88" s="121"/>
      <c r="L88" s="123"/>
      <c r="M88" s="123"/>
      <c r="N88" s="123"/>
      <c r="O88" s="123"/>
      <c r="P88" s="123"/>
      <c r="Q88" s="123"/>
      <c r="R88" s="123"/>
      <c r="S88" s="246">
        <f t="shared" si="10"/>
        <v>10000</v>
      </c>
      <c r="T88" s="263">
        <f t="shared" si="11"/>
        <v>0</v>
      </c>
      <c r="U88" s="92"/>
      <c r="V88" s="6"/>
      <c r="W88" s="6"/>
      <c r="X88" s="6"/>
      <c r="Y88" s="6"/>
      <c r="Z88" s="6"/>
      <c r="AA88" s="6"/>
      <c r="AB88" s="6"/>
    </row>
    <row r="89">
      <c r="A89" s="5"/>
      <c r="B89" s="132" t="s">
        <v>100</v>
      </c>
      <c r="C89" s="1101">
        <v>5000.0</v>
      </c>
      <c r="D89" s="1500">
        <v>2500.0</v>
      </c>
      <c r="E89" s="1116">
        <v>2500.0</v>
      </c>
      <c r="F89" s="121"/>
      <c r="G89" s="121"/>
      <c r="H89" s="122"/>
      <c r="I89" s="113"/>
      <c r="J89" s="116"/>
      <c r="K89" s="121"/>
      <c r="L89" s="123"/>
      <c r="M89" s="123"/>
      <c r="N89" s="123"/>
      <c r="O89" s="123"/>
      <c r="P89" s="123"/>
      <c r="Q89" s="123"/>
      <c r="R89" s="123"/>
      <c r="S89" s="246">
        <f t="shared" si="10"/>
        <v>5000</v>
      </c>
      <c r="T89" s="263">
        <f t="shared" si="11"/>
        <v>0</v>
      </c>
      <c r="U89" s="92"/>
      <c r="V89" s="6"/>
      <c r="W89" s="6"/>
      <c r="X89" s="6"/>
      <c r="Y89" s="6"/>
      <c r="Z89" s="6"/>
      <c r="AA89" s="6"/>
      <c r="AB89" s="6"/>
    </row>
    <row r="90">
      <c r="A90" s="5"/>
      <c r="B90" s="132" t="s">
        <v>101</v>
      </c>
      <c r="C90" s="1111">
        <v>5000.0</v>
      </c>
      <c r="D90" s="1500">
        <v>2500.0</v>
      </c>
      <c r="E90" s="1116">
        <v>2500.0</v>
      </c>
      <c r="F90" s="121"/>
      <c r="G90" s="121"/>
      <c r="H90" s="122"/>
      <c r="I90" s="113"/>
      <c r="J90" s="116"/>
      <c r="K90" s="121"/>
      <c r="L90" s="123"/>
      <c r="M90" s="123"/>
      <c r="N90" s="123"/>
      <c r="O90" s="123"/>
      <c r="P90" s="123"/>
      <c r="Q90" s="123"/>
      <c r="R90" s="123"/>
      <c r="S90" s="246">
        <f t="shared" si="10"/>
        <v>5000</v>
      </c>
      <c r="T90" s="263">
        <f t="shared" si="11"/>
        <v>0</v>
      </c>
      <c r="U90" s="92"/>
      <c r="V90" s="6"/>
      <c r="W90" s="6"/>
      <c r="X90" s="6"/>
      <c r="Y90" s="6"/>
      <c r="Z90" s="6"/>
      <c r="AA90" s="6"/>
      <c r="AB90" s="6"/>
    </row>
    <row r="91">
      <c r="A91" s="5"/>
      <c r="B91" s="132" t="s">
        <v>102</v>
      </c>
      <c r="C91" s="1101">
        <v>25000.0</v>
      </c>
      <c r="D91" s="1500">
        <v>12500.0</v>
      </c>
      <c r="E91" s="1116">
        <v>12500.0</v>
      </c>
      <c r="F91" s="121"/>
      <c r="G91" s="121"/>
      <c r="H91" s="121"/>
      <c r="I91" s="113"/>
      <c r="J91" s="116"/>
      <c r="K91" s="121"/>
      <c r="L91" s="123"/>
      <c r="M91" s="123"/>
      <c r="N91" s="123"/>
      <c r="O91" s="123"/>
      <c r="P91" s="123"/>
      <c r="Q91" s="123"/>
      <c r="R91" s="123"/>
      <c r="S91" s="246">
        <f t="shared" si="10"/>
        <v>25000</v>
      </c>
      <c r="T91" s="263">
        <f t="shared" si="11"/>
        <v>0</v>
      </c>
      <c r="U91" s="92"/>
      <c r="V91" s="6"/>
      <c r="W91" s="6"/>
      <c r="X91" s="6"/>
      <c r="Y91" s="6"/>
      <c r="Z91" s="6"/>
      <c r="AA91" s="6"/>
      <c r="AB91" s="6"/>
    </row>
    <row r="92">
      <c r="A92" s="5"/>
      <c r="B92" s="132" t="s">
        <v>103</v>
      </c>
      <c r="C92" s="1111">
        <v>7000.0</v>
      </c>
      <c r="D92" s="1500">
        <v>3500.0</v>
      </c>
      <c r="E92" s="1116">
        <v>3500.0</v>
      </c>
      <c r="F92" s="121"/>
      <c r="G92" s="121"/>
      <c r="H92" s="121"/>
      <c r="I92" s="113"/>
      <c r="J92" s="116"/>
      <c r="K92" s="121"/>
      <c r="L92" s="123"/>
      <c r="M92" s="123"/>
      <c r="N92" s="123"/>
      <c r="O92" s="123"/>
      <c r="P92" s="123"/>
      <c r="Q92" s="123"/>
      <c r="R92" s="123"/>
      <c r="S92" s="246">
        <f t="shared" si="10"/>
        <v>7000</v>
      </c>
      <c r="T92" s="263">
        <f t="shared" si="11"/>
        <v>0</v>
      </c>
      <c r="U92" s="92"/>
      <c r="V92" s="6"/>
      <c r="W92" s="6"/>
      <c r="X92" s="6"/>
      <c r="Y92" s="6"/>
      <c r="Z92" s="6"/>
      <c r="AA92" s="6"/>
      <c r="AB92" s="6"/>
    </row>
    <row r="93">
      <c r="A93" s="4"/>
      <c r="B93" s="132" t="s">
        <v>104</v>
      </c>
      <c r="C93" s="1111">
        <v>5000.0</v>
      </c>
      <c r="D93" s="1500">
        <v>2500.0</v>
      </c>
      <c r="E93" s="1116">
        <v>2500.0</v>
      </c>
      <c r="F93" s="121"/>
      <c r="G93" s="121"/>
      <c r="H93" s="121"/>
      <c r="I93" s="113"/>
      <c r="J93" s="116"/>
      <c r="K93" s="121"/>
      <c r="L93" s="123"/>
      <c r="M93" s="123"/>
      <c r="N93" s="123"/>
      <c r="O93" s="123"/>
      <c r="P93" s="123"/>
      <c r="Q93" s="123"/>
      <c r="R93" s="123"/>
      <c r="S93" s="246">
        <f t="shared" si="10"/>
        <v>5000</v>
      </c>
      <c r="T93" s="263">
        <f t="shared" si="11"/>
        <v>0</v>
      </c>
      <c r="U93" s="92"/>
      <c r="V93" s="6"/>
      <c r="W93" s="6"/>
      <c r="X93" s="6"/>
      <c r="Y93" s="6"/>
      <c r="Z93" s="6"/>
      <c r="AA93" s="6"/>
      <c r="AB93" s="6"/>
    </row>
    <row r="94">
      <c r="A94" s="4"/>
      <c r="B94" s="1100" t="s">
        <v>490</v>
      </c>
      <c r="C94" s="1101">
        <v>4000.0</v>
      </c>
      <c r="D94" s="1500">
        <v>2000.0</v>
      </c>
      <c r="E94" s="1116">
        <v>2000.0</v>
      </c>
      <c r="F94" s="121"/>
      <c r="G94" s="121"/>
      <c r="H94" s="122"/>
      <c r="I94" s="113"/>
      <c r="J94" s="116"/>
      <c r="K94" s="121"/>
      <c r="L94" s="123"/>
      <c r="M94" s="123"/>
      <c r="N94" s="123"/>
      <c r="O94" s="133"/>
      <c r="P94" s="123"/>
      <c r="Q94" s="123"/>
      <c r="R94" s="123"/>
      <c r="S94" s="246"/>
      <c r="T94" s="263"/>
      <c r="U94" s="92"/>
      <c r="V94" s="6"/>
      <c r="W94" s="6"/>
      <c r="X94" s="6"/>
      <c r="Y94" s="6"/>
      <c r="Z94" s="6"/>
      <c r="AA94" s="6"/>
      <c r="AB94" s="6"/>
    </row>
    <row r="95">
      <c r="A95" s="4"/>
      <c r="B95" s="1117" t="s">
        <v>491</v>
      </c>
      <c r="C95" s="1118">
        <v>20000.0</v>
      </c>
      <c r="D95" s="1506">
        <v>10000.0</v>
      </c>
      <c r="E95" s="1120">
        <v>10000.0</v>
      </c>
      <c r="F95" s="121"/>
      <c r="G95" s="121"/>
      <c r="H95" s="122"/>
      <c r="I95" s="113"/>
      <c r="J95" s="116"/>
      <c r="K95" s="121"/>
      <c r="L95" s="123"/>
      <c r="M95" s="123"/>
      <c r="N95" s="123"/>
      <c r="O95" s="133"/>
      <c r="P95" s="123"/>
      <c r="Q95" s="123"/>
      <c r="R95" s="123"/>
      <c r="S95" s="246">
        <f t="shared" ref="S95:S96" si="13">SUM(D95:R95)</f>
        <v>20000</v>
      </c>
      <c r="T95" s="263">
        <f t="shared" ref="T95:T96" si="14">C95-S95</f>
        <v>0</v>
      </c>
      <c r="U95" s="92"/>
      <c r="V95" s="6"/>
      <c r="W95" s="6"/>
      <c r="X95" s="6"/>
      <c r="Y95" s="6"/>
      <c r="Z95" s="6"/>
      <c r="AA95" s="6"/>
      <c r="AB95" s="6"/>
    </row>
    <row r="96">
      <c r="A96" s="4"/>
      <c r="B96" s="275" t="s">
        <v>69</v>
      </c>
      <c r="C96" s="276">
        <f t="shared" ref="C96:I96" si="12">SUM(C63:C95)</f>
        <v>746000</v>
      </c>
      <c r="D96" s="276">
        <f t="shared" si="12"/>
        <v>383500</v>
      </c>
      <c r="E96" s="276">
        <f t="shared" si="12"/>
        <v>362500</v>
      </c>
      <c r="F96" s="276">
        <f t="shared" si="12"/>
        <v>2000</v>
      </c>
      <c r="G96" s="276">
        <f t="shared" si="12"/>
        <v>0</v>
      </c>
      <c r="H96" s="276">
        <f t="shared" si="12"/>
        <v>0</v>
      </c>
      <c r="I96" s="276">
        <f t="shared" si="12"/>
        <v>0</v>
      </c>
      <c r="J96" s="276"/>
      <c r="K96" s="276"/>
      <c r="L96" s="276"/>
      <c r="M96" s="276"/>
      <c r="N96" s="276"/>
      <c r="O96" s="276"/>
      <c r="P96" s="276"/>
      <c r="Q96" s="276"/>
      <c r="R96" s="276"/>
      <c r="S96" s="276">
        <f t="shared" si="13"/>
        <v>748000</v>
      </c>
      <c r="T96" s="278">
        <f t="shared" si="14"/>
        <v>-2000</v>
      </c>
      <c r="U96" s="92"/>
      <c r="V96" s="6"/>
      <c r="W96" s="6"/>
      <c r="X96" s="6"/>
      <c r="Y96" s="6"/>
      <c r="Z96" s="6"/>
      <c r="AA96" s="6"/>
      <c r="AB96" s="6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6"/>
      <c r="V97" s="6"/>
      <c r="W97" s="6"/>
      <c r="X97" s="6"/>
      <c r="Y97" s="6"/>
      <c r="Z97" s="6"/>
      <c r="AA97" s="6"/>
      <c r="AB97" s="6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6"/>
      <c r="V98" s="6"/>
      <c r="W98" s="6"/>
      <c r="X98" s="6"/>
      <c r="Y98" s="6"/>
      <c r="Z98" s="6"/>
      <c r="AA98" s="6"/>
      <c r="AB98" s="6"/>
    </row>
    <row r="99">
      <c r="A99" s="279">
        <v>5.0</v>
      </c>
      <c r="B99" s="280" t="s">
        <v>107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6"/>
      <c r="V99" s="6"/>
      <c r="W99" s="6"/>
      <c r="X99" s="6"/>
      <c r="Y99" s="6"/>
      <c r="Z99" s="6"/>
      <c r="AA99" s="6"/>
      <c r="AB99" s="6"/>
    </row>
    <row r="100">
      <c r="A100" s="4"/>
      <c r="B100" s="148" t="s">
        <v>17</v>
      </c>
      <c r="C100" s="148" t="s">
        <v>18</v>
      </c>
      <c r="D100" s="1507" t="s">
        <v>696</v>
      </c>
      <c r="E100" s="101"/>
      <c r="F100" s="101"/>
      <c r="G100" s="101"/>
      <c r="H100" s="101"/>
      <c r="I100" s="90"/>
      <c r="J100" s="148"/>
      <c r="K100" s="148"/>
      <c r="L100" s="225"/>
      <c r="M100" s="225"/>
      <c r="N100" s="225"/>
      <c r="O100" s="225"/>
      <c r="P100" s="225"/>
      <c r="Q100" s="225"/>
      <c r="R100" s="225"/>
      <c r="S100" s="148" t="s">
        <v>57</v>
      </c>
      <c r="T100" s="148" t="s">
        <v>2</v>
      </c>
      <c r="U100" s="6"/>
      <c r="V100" s="6"/>
      <c r="W100" s="6"/>
      <c r="X100" s="6"/>
      <c r="Y100" s="6"/>
      <c r="Z100" s="6"/>
      <c r="AA100" s="6"/>
      <c r="AB100" s="6"/>
    </row>
    <row r="101">
      <c r="A101" s="4"/>
      <c r="B101" s="225"/>
      <c r="C101" s="225"/>
      <c r="D101" s="1475" t="s">
        <v>1</v>
      </c>
      <c r="E101" s="1006"/>
      <c r="F101" s="1055"/>
      <c r="G101" s="560"/>
      <c r="H101" s="1006"/>
      <c r="I101" s="1006"/>
      <c r="J101" s="1006"/>
      <c r="K101" s="1006"/>
      <c r="L101" s="89"/>
      <c r="M101" s="89"/>
      <c r="N101" s="89"/>
      <c r="O101" s="225"/>
      <c r="P101" s="225"/>
      <c r="Q101" s="225"/>
      <c r="R101" s="225"/>
      <c r="S101" s="225"/>
      <c r="T101" s="225"/>
      <c r="U101" s="6"/>
      <c r="V101" s="6"/>
      <c r="W101" s="6"/>
      <c r="X101" s="6"/>
      <c r="Y101" s="6"/>
      <c r="Z101" s="6"/>
      <c r="AA101" s="6"/>
      <c r="AB101" s="6"/>
    </row>
    <row r="102">
      <c r="A102" s="4"/>
      <c r="B102" s="1122" t="s">
        <v>36</v>
      </c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6"/>
      <c r="V102" s="6"/>
      <c r="W102" s="6"/>
      <c r="X102" s="6"/>
      <c r="Y102" s="6"/>
      <c r="Z102" s="6"/>
      <c r="AA102" s="6"/>
      <c r="AB102" s="6"/>
    </row>
    <row r="103">
      <c r="A103" s="4"/>
      <c r="B103" s="1122" t="s">
        <v>40</v>
      </c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6"/>
      <c r="V103" s="6"/>
      <c r="W103" s="6"/>
      <c r="X103" s="6"/>
      <c r="Y103" s="6"/>
      <c r="Z103" s="6"/>
      <c r="AA103" s="6"/>
      <c r="AB103" s="6"/>
    </row>
    <row r="104">
      <c r="A104" s="4"/>
      <c r="B104" s="1123" t="s">
        <v>117</v>
      </c>
      <c r="C104" s="1124">
        <v>80000.0</v>
      </c>
      <c r="D104" s="1124">
        <v>80000.0</v>
      </c>
      <c r="E104" s="1125"/>
      <c r="F104" s="1124"/>
      <c r="G104" s="1126"/>
      <c r="H104" s="1127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739">
        <f t="shared" ref="S104:S110" si="15">SUM(D104:R104)</f>
        <v>80000</v>
      </c>
      <c r="T104" s="739">
        <f t="shared" ref="T104:T110" si="16">C104-S104</f>
        <v>0</v>
      </c>
      <c r="U104" s="6"/>
      <c r="V104" s="6"/>
      <c r="W104" s="6"/>
      <c r="X104" s="6"/>
      <c r="Y104" s="6"/>
      <c r="Z104" s="6"/>
      <c r="AA104" s="6"/>
      <c r="AB104" s="6"/>
    </row>
    <row r="105">
      <c r="A105" s="4"/>
      <c r="B105" s="1123" t="s">
        <v>122</v>
      </c>
      <c r="C105" s="372">
        <v>7000.0</v>
      </c>
      <c r="D105" s="372">
        <v>7000.0</v>
      </c>
      <c r="E105" s="739"/>
      <c r="F105" s="372"/>
      <c r="G105" s="218"/>
      <c r="H105" s="561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739">
        <f t="shared" si="15"/>
        <v>7000</v>
      </c>
      <c r="T105" s="739">
        <f t="shared" si="16"/>
        <v>0</v>
      </c>
      <c r="U105" s="6"/>
      <c r="V105" s="6"/>
      <c r="W105" s="6"/>
      <c r="X105" s="6"/>
      <c r="Y105" s="6"/>
      <c r="Z105" s="6"/>
      <c r="AA105" s="6"/>
      <c r="AB105" s="6"/>
    </row>
    <row r="106">
      <c r="A106" s="4"/>
      <c r="B106" s="1123" t="s">
        <v>123</v>
      </c>
      <c r="C106" s="1124">
        <v>4000.0</v>
      </c>
      <c r="D106" s="1124">
        <v>4000.0</v>
      </c>
      <c r="E106" s="739"/>
      <c r="F106" s="1124"/>
      <c r="G106" s="218"/>
      <c r="H106" s="561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739">
        <f t="shared" si="15"/>
        <v>4000</v>
      </c>
      <c r="T106" s="739">
        <f t="shared" si="16"/>
        <v>0</v>
      </c>
      <c r="U106" s="6"/>
      <c r="V106" s="6"/>
      <c r="W106" s="6"/>
      <c r="X106" s="6"/>
      <c r="Y106" s="6"/>
      <c r="Z106" s="6"/>
      <c r="AA106" s="6"/>
      <c r="AB106" s="6"/>
    </row>
    <row r="107">
      <c r="A107" s="4"/>
      <c r="B107" s="1123" t="s">
        <v>124</v>
      </c>
      <c r="C107" s="1124">
        <v>7500.0</v>
      </c>
      <c r="D107" s="1124">
        <v>7500.0</v>
      </c>
      <c r="E107" s="739"/>
      <c r="F107" s="1124"/>
      <c r="G107" s="218"/>
      <c r="H107" s="561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739">
        <f t="shared" si="15"/>
        <v>7500</v>
      </c>
      <c r="T107" s="739">
        <f t="shared" si="16"/>
        <v>0</v>
      </c>
      <c r="U107" s="6"/>
      <c r="V107" s="6"/>
      <c r="W107" s="6"/>
      <c r="X107" s="6"/>
      <c r="Y107" s="6"/>
      <c r="Z107" s="6"/>
      <c r="AA107" s="6"/>
      <c r="AB107" s="6"/>
    </row>
    <row r="108">
      <c r="A108" s="4"/>
      <c r="B108" s="1123" t="s">
        <v>125</v>
      </c>
      <c r="C108" s="372">
        <v>10000.0</v>
      </c>
      <c r="D108" s="372">
        <v>10000.0</v>
      </c>
      <c r="E108" s="739"/>
      <c r="F108" s="372"/>
      <c r="G108" s="218"/>
      <c r="H108" s="561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739">
        <f t="shared" si="15"/>
        <v>10000</v>
      </c>
      <c r="T108" s="739">
        <f t="shared" si="16"/>
        <v>0</v>
      </c>
      <c r="U108" s="6"/>
      <c r="V108" s="6"/>
      <c r="W108" s="6"/>
      <c r="X108" s="6"/>
      <c r="Y108" s="6"/>
      <c r="Z108" s="6"/>
      <c r="AA108" s="6"/>
      <c r="AB108" s="6"/>
    </row>
    <row r="109">
      <c r="A109" s="4"/>
      <c r="B109" s="1123" t="s">
        <v>127</v>
      </c>
      <c r="C109" s="1124">
        <v>3000.0</v>
      </c>
      <c r="D109" s="1124">
        <v>3000.0</v>
      </c>
      <c r="E109" s="739"/>
      <c r="F109" s="1124"/>
      <c r="G109" s="218"/>
      <c r="H109" s="561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739">
        <f t="shared" si="15"/>
        <v>3000</v>
      </c>
      <c r="T109" s="739">
        <f t="shared" si="16"/>
        <v>0</v>
      </c>
      <c r="U109" s="6"/>
      <c r="V109" s="6"/>
      <c r="W109" s="6"/>
      <c r="X109" s="6"/>
      <c r="Y109" s="6"/>
      <c r="Z109" s="6"/>
      <c r="AA109" s="6"/>
      <c r="AB109" s="6"/>
    </row>
    <row r="110">
      <c r="A110" s="4"/>
      <c r="B110" s="148" t="s">
        <v>69</v>
      </c>
      <c r="C110" s="149">
        <f t="shared" ref="C110:D110" si="17">SUM(C104:C109)</f>
        <v>111500</v>
      </c>
      <c r="D110" s="215">
        <f t="shared" si="17"/>
        <v>111500</v>
      </c>
      <c r="E110" s="152"/>
      <c r="F110" s="215"/>
      <c r="G110" s="215">
        <f t="shared" ref="G110:H110" si="18">SUM(G104:G109)</f>
        <v>0</v>
      </c>
      <c r="H110" s="149">
        <f t="shared" si="18"/>
        <v>0</v>
      </c>
      <c r="I110" s="314"/>
      <c r="J110" s="149"/>
      <c r="K110" s="149"/>
      <c r="L110" s="314"/>
      <c r="M110" s="314"/>
      <c r="N110" s="314"/>
      <c r="O110" s="314"/>
      <c r="P110" s="314"/>
      <c r="Q110" s="314"/>
      <c r="R110" s="314"/>
      <c r="S110" s="149">
        <f t="shared" si="15"/>
        <v>111500</v>
      </c>
      <c r="T110" s="739">
        <f t="shared" si="16"/>
        <v>0</v>
      </c>
      <c r="U110" s="6"/>
      <c r="V110" s="6"/>
      <c r="W110" s="6"/>
      <c r="X110" s="6"/>
      <c r="Y110" s="6"/>
      <c r="Z110" s="6"/>
      <c r="AA110" s="6"/>
      <c r="AB110" s="6"/>
    </row>
    <row r="111">
      <c r="A111" s="4"/>
      <c r="B111" s="4"/>
      <c r="C111" s="4"/>
      <c r="D111" s="4"/>
      <c r="E111" s="4"/>
      <c r="F111" s="317"/>
      <c r="G111" s="31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6"/>
      <c r="V111" s="6"/>
      <c r="W111" s="6"/>
      <c r="X111" s="6"/>
      <c r="Y111" s="6"/>
      <c r="Z111" s="6"/>
      <c r="AA111" s="6"/>
      <c r="AB111" s="6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6"/>
      <c r="V112" s="6"/>
      <c r="W112" s="6"/>
      <c r="X112" s="6"/>
      <c r="Y112" s="6"/>
      <c r="Z112" s="6"/>
      <c r="AA112" s="6"/>
      <c r="AB112" s="6"/>
    </row>
    <row r="113">
      <c r="A113" s="828">
        <v>6.0</v>
      </c>
      <c r="B113" s="320" t="s">
        <v>129</v>
      </c>
      <c r="C113" s="223"/>
      <c r="D113" s="223"/>
      <c r="E113" s="223"/>
      <c r="F113" s="223"/>
      <c r="G113" s="223"/>
      <c r="H113" s="223"/>
      <c r="I113" s="223"/>
      <c r="J113" s="223"/>
      <c r="K113" s="223"/>
      <c r="L113" s="224"/>
      <c r="M113" s="321"/>
      <c r="N113" s="5"/>
      <c r="O113" s="5"/>
      <c r="P113" s="4"/>
      <c r="Q113" s="4"/>
      <c r="R113" s="4"/>
      <c r="S113" s="4"/>
      <c r="T113" s="4"/>
      <c r="U113" s="6"/>
      <c r="V113" s="6"/>
      <c r="W113" s="6"/>
      <c r="X113" s="6"/>
      <c r="Y113" s="6"/>
      <c r="Z113" s="6"/>
      <c r="AA113" s="6"/>
      <c r="AB113" s="6"/>
    </row>
    <row r="114">
      <c r="A114" s="4"/>
      <c r="B114" s="233" t="s">
        <v>130</v>
      </c>
      <c r="C114" s="1128" t="s">
        <v>131</v>
      </c>
      <c r="D114" s="745" t="s">
        <v>570</v>
      </c>
      <c r="E114" s="745"/>
      <c r="F114" s="1094" t="s">
        <v>132</v>
      </c>
      <c r="G114" s="102"/>
      <c r="H114" s="553" t="s">
        <v>133</v>
      </c>
      <c r="I114" s="745" t="s">
        <v>134</v>
      </c>
      <c r="J114" s="745" t="s">
        <v>571</v>
      </c>
      <c r="K114" s="745" t="s">
        <v>572</v>
      </c>
      <c r="L114" s="1094" t="s">
        <v>135</v>
      </c>
      <c r="M114" s="1129" t="s">
        <v>136</v>
      </c>
      <c r="N114" s="4"/>
      <c r="O114" s="4"/>
      <c r="P114" s="4"/>
      <c r="Q114" s="4"/>
      <c r="R114" s="4"/>
      <c r="S114" s="4"/>
      <c r="T114" s="4"/>
      <c r="U114" s="6"/>
      <c r="V114" s="6"/>
      <c r="W114" s="6"/>
      <c r="X114" s="6"/>
      <c r="Y114" s="6"/>
      <c r="Z114" s="6"/>
      <c r="AA114" s="6"/>
      <c r="AB114" s="6"/>
    </row>
    <row r="115">
      <c r="A115" s="4"/>
      <c r="B115" s="1508"/>
      <c r="C115" s="1131"/>
      <c r="D115" s="1132"/>
      <c r="E115" s="1132"/>
      <c r="F115" s="1131"/>
      <c r="G115" s="89"/>
      <c r="H115" s="560"/>
      <c r="I115" s="558"/>
      <c r="J115" s="558"/>
      <c r="K115" s="558"/>
      <c r="L115" s="560"/>
      <c r="M115" s="562"/>
      <c r="N115" s="334"/>
      <c r="O115" s="334"/>
      <c r="P115" s="335"/>
      <c r="Q115" s="335"/>
      <c r="R115" s="335"/>
      <c r="S115" s="4"/>
      <c r="T115" s="4"/>
      <c r="U115" s="6"/>
      <c r="V115" s="6"/>
      <c r="W115" s="6"/>
      <c r="X115" s="6"/>
      <c r="Y115" s="6"/>
      <c r="Z115" s="6"/>
      <c r="AA115" s="6"/>
      <c r="AB115" s="6"/>
    </row>
    <row r="116">
      <c r="A116" s="5"/>
      <c r="B116" s="1509" t="s">
        <v>707</v>
      </c>
      <c r="C116" s="1140" t="s">
        <v>649</v>
      </c>
      <c r="D116" s="1132"/>
      <c r="E116" s="1132"/>
      <c r="F116" s="1141"/>
      <c r="G116" s="89"/>
      <c r="H116" s="1140" t="s">
        <v>574</v>
      </c>
      <c r="I116" s="562">
        <v>100000.0</v>
      </c>
      <c r="J116" s="558"/>
      <c r="K116" s="558"/>
      <c r="L116" s="1510" t="s">
        <v>37</v>
      </c>
      <c r="M116" s="562">
        <v>105000.0</v>
      </c>
      <c r="N116" s="334"/>
      <c r="O116" s="334"/>
      <c r="P116" s="335"/>
      <c r="Q116" s="335"/>
      <c r="R116" s="335"/>
      <c r="S116" s="4"/>
      <c r="T116" s="4"/>
      <c r="U116" s="6"/>
      <c r="V116" s="6"/>
      <c r="W116" s="6"/>
      <c r="X116" s="6"/>
      <c r="Y116" s="6"/>
      <c r="Z116" s="6"/>
      <c r="AA116" s="6"/>
      <c r="AB116" s="6"/>
    </row>
    <row r="117">
      <c r="A117" s="5"/>
      <c r="B117" s="1511" t="s">
        <v>708</v>
      </c>
      <c r="C117" s="1375" t="s">
        <v>649</v>
      </c>
      <c r="D117" s="124"/>
      <c r="E117" s="124"/>
      <c r="F117" s="124"/>
      <c r="G117" s="1377"/>
      <c r="H117" s="1140" t="s">
        <v>574</v>
      </c>
      <c r="I117" s="562">
        <v>100000.0</v>
      </c>
      <c r="J117" s="558"/>
      <c r="K117" s="558"/>
      <c r="L117" s="1510" t="s">
        <v>37</v>
      </c>
      <c r="M117" s="562">
        <v>100000.0</v>
      </c>
      <c r="N117" s="334"/>
      <c r="O117" s="334"/>
      <c r="P117" s="335"/>
      <c r="Q117" s="335"/>
      <c r="R117" s="335"/>
      <c r="S117" s="4"/>
      <c r="T117" s="4"/>
      <c r="U117" s="6"/>
      <c r="V117" s="6"/>
      <c r="W117" s="6"/>
      <c r="X117" s="6"/>
      <c r="Y117" s="6"/>
      <c r="Z117" s="6"/>
      <c r="AA117" s="6"/>
      <c r="AB117" s="6"/>
    </row>
    <row r="118">
      <c r="A118" s="5"/>
      <c r="B118" s="1509" t="s">
        <v>709</v>
      </c>
      <c r="C118" s="1140" t="s">
        <v>148</v>
      </c>
      <c r="D118" s="1404"/>
      <c r="E118" s="1404"/>
      <c r="F118" s="1140" t="s">
        <v>148</v>
      </c>
      <c r="G118" s="89"/>
      <c r="H118" s="1140" t="s">
        <v>574</v>
      </c>
      <c r="I118" s="1139">
        <v>24463.1</v>
      </c>
      <c r="J118" s="558"/>
      <c r="K118" s="558"/>
      <c r="L118" s="1475" t="s">
        <v>1</v>
      </c>
      <c r="M118" s="562">
        <v>65000.0</v>
      </c>
      <c r="N118" s="334"/>
      <c r="O118" s="334"/>
      <c r="P118" s="335"/>
      <c r="Q118" s="335"/>
      <c r="R118" s="335"/>
      <c r="S118" s="4"/>
      <c r="T118" s="4"/>
      <c r="U118" s="6"/>
      <c r="V118" s="6"/>
      <c r="W118" s="6"/>
      <c r="X118" s="6"/>
      <c r="Y118" s="6"/>
      <c r="Z118" s="6"/>
      <c r="AA118" s="6"/>
      <c r="AB118" s="6"/>
    </row>
    <row r="119">
      <c r="A119" s="5"/>
      <c r="B119" s="1509" t="s">
        <v>710</v>
      </c>
      <c r="C119" s="1141"/>
      <c r="D119" s="89"/>
      <c r="E119" s="89"/>
      <c r="F119" s="1141"/>
      <c r="G119" s="89"/>
      <c r="H119" s="1140" t="s">
        <v>544</v>
      </c>
      <c r="I119" s="558"/>
      <c r="J119" s="558"/>
      <c r="K119" s="558"/>
      <c r="L119" s="1475" t="s">
        <v>1</v>
      </c>
      <c r="M119" s="562">
        <v>40000.0</v>
      </c>
      <c r="N119" s="334"/>
      <c r="O119" s="334"/>
      <c r="P119" s="335"/>
      <c r="Q119" s="335"/>
      <c r="R119" s="335"/>
      <c r="S119" s="4"/>
      <c r="T119" s="4"/>
      <c r="U119" s="6"/>
      <c r="V119" s="6"/>
      <c r="W119" s="6"/>
      <c r="X119" s="6"/>
      <c r="Y119" s="6"/>
      <c r="Z119" s="6"/>
      <c r="AA119" s="6"/>
      <c r="AB119" s="6"/>
    </row>
    <row r="120">
      <c r="A120" s="4"/>
      <c r="B120" s="1512" t="s">
        <v>711</v>
      </c>
      <c r="C120" s="1140" t="s">
        <v>220</v>
      </c>
      <c r="D120" s="89"/>
      <c r="E120" s="89"/>
      <c r="F120" s="1140" t="s">
        <v>220</v>
      </c>
      <c r="G120" s="89"/>
      <c r="H120" s="1140" t="s">
        <v>712</v>
      </c>
      <c r="I120" s="562">
        <v>29912.1</v>
      </c>
      <c r="J120" s="558"/>
      <c r="K120" s="558"/>
      <c r="L120" s="1475" t="s">
        <v>1</v>
      </c>
      <c r="M120" s="562"/>
      <c r="N120" s="334"/>
      <c r="O120" s="334"/>
      <c r="P120" s="335"/>
      <c r="Q120" s="335"/>
      <c r="R120" s="335"/>
      <c r="S120" s="4"/>
      <c r="T120" s="4"/>
      <c r="U120" s="6"/>
      <c r="V120" s="6"/>
      <c r="W120" s="6"/>
      <c r="X120" s="6"/>
      <c r="Y120" s="6"/>
      <c r="Z120" s="6"/>
      <c r="AA120" s="6"/>
      <c r="AB120" s="6"/>
    </row>
    <row r="121">
      <c r="A121" s="4"/>
      <c r="B121" s="1140"/>
      <c r="C121" s="1141"/>
      <c r="D121" s="89"/>
      <c r="E121" s="89"/>
      <c r="F121" s="89"/>
      <c r="G121" s="89"/>
      <c r="H121" s="89"/>
      <c r="I121" s="558"/>
      <c r="J121" s="558"/>
      <c r="K121" s="558"/>
      <c r="L121" s="558"/>
      <c r="M121" s="562"/>
      <c r="N121" s="334"/>
      <c r="O121" s="334"/>
      <c r="P121" s="335"/>
      <c r="Q121" s="335"/>
      <c r="R121" s="335"/>
      <c r="S121" s="4"/>
      <c r="T121" s="4"/>
      <c r="U121" s="6"/>
      <c r="V121" s="6"/>
      <c r="W121" s="6"/>
      <c r="X121" s="6"/>
      <c r="Y121" s="6"/>
      <c r="Z121" s="6"/>
      <c r="AA121" s="6"/>
      <c r="AB121" s="6"/>
    </row>
    <row r="122">
      <c r="A122" s="4"/>
      <c r="B122" s="89"/>
      <c r="C122" s="89"/>
      <c r="D122" s="89"/>
      <c r="E122" s="89"/>
      <c r="F122" s="89"/>
      <c r="G122" s="89"/>
      <c r="H122" s="89"/>
      <c r="I122" s="558"/>
      <c r="J122" s="558"/>
      <c r="K122" s="558"/>
      <c r="L122" s="558"/>
      <c r="M122" s="558"/>
      <c r="N122" s="334"/>
      <c r="O122" s="334"/>
      <c r="P122" s="335"/>
      <c r="Q122" s="335"/>
      <c r="R122" s="335"/>
      <c r="S122" s="4"/>
      <c r="T122" s="4"/>
      <c r="U122" s="6"/>
      <c r="V122" s="6"/>
      <c r="W122" s="6"/>
      <c r="X122" s="6"/>
      <c r="Y122" s="6"/>
      <c r="Z122" s="6"/>
      <c r="AA122" s="6"/>
      <c r="AB122" s="6"/>
    </row>
    <row r="123">
      <c r="A123" s="4"/>
      <c r="B123" s="89"/>
      <c r="C123" s="89"/>
      <c r="D123" s="89"/>
      <c r="E123" s="89"/>
      <c r="F123" s="89"/>
      <c r="G123" s="89"/>
      <c r="H123" s="89"/>
      <c r="I123" s="558"/>
      <c r="J123" s="558"/>
      <c r="K123" s="558"/>
      <c r="L123" s="558"/>
      <c r="M123" s="558"/>
      <c r="N123" s="334"/>
      <c r="O123" s="334"/>
      <c r="P123" s="335"/>
      <c r="Q123" s="335"/>
      <c r="R123" s="335"/>
      <c r="S123" s="4"/>
      <c r="T123" s="4"/>
      <c r="U123" s="6"/>
      <c r="V123" s="6"/>
      <c r="W123" s="6"/>
      <c r="X123" s="6"/>
      <c r="Y123" s="6"/>
      <c r="Z123" s="6"/>
      <c r="AA123" s="6"/>
      <c r="AB123" s="6"/>
    </row>
    <row r="124">
      <c r="A124" s="4"/>
      <c r="B124" s="89"/>
      <c r="C124" s="89"/>
      <c r="D124" s="89"/>
      <c r="E124" s="89"/>
      <c r="F124" s="89"/>
      <c r="G124" s="89"/>
      <c r="H124" s="89"/>
      <c r="I124" s="558"/>
      <c r="J124" s="558"/>
      <c r="K124" s="558"/>
      <c r="L124" s="558"/>
      <c r="M124" s="558"/>
      <c r="N124" s="334"/>
      <c r="O124" s="334"/>
      <c r="P124" s="335"/>
      <c r="Q124" s="335"/>
      <c r="R124" s="335"/>
      <c r="S124" s="4"/>
      <c r="T124" s="4"/>
      <c r="U124" s="6"/>
      <c r="V124" s="6"/>
      <c r="W124" s="6"/>
      <c r="X124" s="6"/>
      <c r="Y124" s="6"/>
      <c r="Z124" s="6"/>
      <c r="AA124" s="6"/>
      <c r="AB124" s="6"/>
    </row>
    <row r="125">
      <c r="A125" s="4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559"/>
      <c r="N125" s="361"/>
      <c r="O125" s="361"/>
      <c r="P125" s="4"/>
      <c r="Q125" s="4"/>
      <c r="R125" s="4"/>
      <c r="S125" s="4"/>
      <c r="T125" s="4"/>
      <c r="U125" s="6"/>
      <c r="V125" s="6"/>
      <c r="W125" s="6"/>
      <c r="X125" s="6"/>
      <c r="Y125" s="6"/>
      <c r="Z125" s="6"/>
      <c r="AA125" s="6"/>
      <c r="AB125" s="6"/>
    </row>
    <row r="126">
      <c r="A126" s="4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5"/>
      <c r="O126" s="5"/>
      <c r="P126" s="4"/>
      <c r="Q126" s="4"/>
      <c r="R126" s="4"/>
      <c r="S126" s="4"/>
      <c r="T126" s="4"/>
      <c r="U126" s="6"/>
      <c r="V126" s="6"/>
      <c r="W126" s="6"/>
      <c r="X126" s="6"/>
      <c r="Y126" s="6"/>
      <c r="Z126" s="6"/>
      <c r="AA126" s="6"/>
      <c r="AB126" s="6"/>
    </row>
    <row r="127">
      <c r="A127" s="4"/>
      <c r="B127" s="369" t="s">
        <v>69</v>
      </c>
      <c r="C127" s="370"/>
      <c r="D127" s="370"/>
      <c r="E127" s="370"/>
      <c r="F127" s="370"/>
      <c r="G127" s="371"/>
      <c r="H127" s="371"/>
      <c r="I127" s="315">
        <f>SUM(I116:I126)</f>
        <v>254375.2</v>
      </c>
      <c r="J127" s="315"/>
      <c r="K127" s="315"/>
      <c r="L127" s="315"/>
      <c r="M127" s="1142">
        <f>SUM(M115:M126)</f>
        <v>310000</v>
      </c>
      <c r="N127" s="335"/>
      <c r="O127" s="335"/>
      <c r="P127" s="335"/>
      <c r="Q127" s="335"/>
      <c r="R127" s="335"/>
      <c r="S127" s="4"/>
      <c r="T127" s="4"/>
      <c r="U127" s="6"/>
      <c r="V127" s="6"/>
      <c r="W127" s="6"/>
      <c r="X127" s="6"/>
      <c r="Y127" s="6"/>
      <c r="Z127" s="6"/>
      <c r="AA127" s="6"/>
      <c r="AB127" s="6"/>
    </row>
    <row r="128">
      <c r="A128" s="4"/>
      <c r="B128" s="4"/>
      <c r="C128" s="4"/>
      <c r="D128" s="4"/>
      <c r="E128" s="4"/>
      <c r="F128" s="4"/>
      <c r="G128" s="4"/>
      <c r="H128" s="4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4"/>
      <c r="T128" s="4"/>
      <c r="U128" s="6"/>
      <c r="V128" s="6"/>
      <c r="W128" s="6"/>
      <c r="X128" s="6"/>
      <c r="Y128" s="6"/>
      <c r="Z128" s="6"/>
      <c r="AA128" s="6"/>
      <c r="AB128" s="6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6"/>
      <c r="V129" s="6"/>
      <c r="W129" s="6"/>
      <c r="X129" s="6"/>
      <c r="Y129" s="6"/>
      <c r="Z129" s="6"/>
      <c r="AA129" s="6"/>
      <c r="AB129" s="6"/>
    </row>
    <row r="130">
      <c r="A130" s="845">
        <v>7.0</v>
      </c>
      <c r="B130" s="375" t="s">
        <v>8</v>
      </c>
      <c r="C130" s="376"/>
      <c r="D130" s="376"/>
      <c r="E130" s="376"/>
      <c r="F130" s="376"/>
      <c r="G130" s="376"/>
      <c r="H130" s="376"/>
      <c r="I130" s="376"/>
      <c r="J130" s="376"/>
      <c r="K130" s="376"/>
      <c r="L130" s="377"/>
      <c r="M130" s="321"/>
      <c r="N130" s="5"/>
      <c r="O130" s="5"/>
      <c r="P130" s="4"/>
      <c r="Q130" s="4"/>
      <c r="R130" s="4"/>
      <c r="S130" s="4"/>
      <c r="T130" s="4"/>
      <c r="U130" s="6"/>
      <c r="V130" s="6"/>
      <c r="W130" s="6"/>
      <c r="X130" s="6"/>
      <c r="Y130" s="6"/>
      <c r="Z130" s="6"/>
      <c r="AA130" s="6"/>
      <c r="AB130" s="6"/>
    </row>
    <row r="131">
      <c r="A131" s="4"/>
      <c r="B131" s="301"/>
      <c r="C131" s="1513" t="s">
        <v>152</v>
      </c>
      <c r="D131" s="1514"/>
      <c r="E131" s="1514"/>
      <c r="F131" s="1515" t="s">
        <v>153</v>
      </c>
      <c r="G131" s="1516" t="s">
        <v>154</v>
      </c>
      <c r="H131" s="1516" t="s">
        <v>155</v>
      </c>
      <c r="I131" s="1517" t="s">
        <v>502</v>
      </c>
      <c r="J131" s="124"/>
      <c r="K131" s="124"/>
      <c r="L131" s="1168" t="s">
        <v>135</v>
      </c>
      <c r="M131" s="1148" t="s">
        <v>157</v>
      </c>
      <c r="N131" s="4"/>
      <c r="O131" s="4"/>
      <c r="P131" s="4"/>
      <c r="Q131" s="4"/>
      <c r="R131" s="4"/>
      <c r="S131" s="4"/>
      <c r="T131" s="4"/>
      <c r="U131" s="6"/>
      <c r="V131" s="6"/>
      <c r="W131" s="6"/>
      <c r="X131" s="6"/>
      <c r="Y131" s="6"/>
      <c r="Z131" s="6"/>
      <c r="AA131" s="6"/>
      <c r="AB131" s="6"/>
    </row>
    <row r="132">
      <c r="A132" s="4"/>
      <c r="B132" s="248" t="s">
        <v>713</v>
      </c>
      <c r="C132" s="1391">
        <v>250000.0</v>
      </c>
      <c r="D132" s="1382"/>
      <c r="E132" s="1382"/>
      <c r="F132" s="1518" t="s">
        <v>714</v>
      </c>
      <c r="G132" s="1394">
        <f t="shared" ref="G132:G139" si="19">C132*8/100</f>
        <v>20000</v>
      </c>
      <c r="H132" s="248"/>
      <c r="I132" s="1519">
        <f t="shared" ref="I132:I139" si="20">C132+G132</f>
        <v>270000</v>
      </c>
      <c r="J132" s="124"/>
      <c r="K132" s="124"/>
      <c r="L132" s="1520" t="s">
        <v>1</v>
      </c>
      <c r="M132" s="1153"/>
      <c r="N132" s="390"/>
      <c r="O132" s="390"/>
      <c r="P132" s="4"/>
      <c r="Q132" s="4"/>
      <c r="R132" s="4"/>
      <c r="S132" s="4"/>
      <c r="T132" s="4"/>
      <c r="U132" s="6"/>
      <c r="V132" s="6"/>
      <c r="W132" s="6"/>
      <c r="X132" s="6"/>
      <c r="Y132" s="6"/>
      <c r="Z132" s="6"/>
      <c r="AA132" s="6"/>
      <c r="AB132" s="6"/>
    </row>
    <row r="133">
      <c r="A133" s="4"/>
      <c r="B133" s="1396" t="s">
        <v>715</v>
      </c>
      <c r="C133" s="1391">
        <v>165000.0</v>
      </c>
      <c r="D133" s="1382"/>
      <c r="E133" s="1382"/>
      <c r="F133" s="1518" t="s">
        <v>173</v>
      </c>
      <c r="G133" s="1394">
        <f t="shared" si="19"/>
        <v>13200</v>
      </c>
      <c r="H133" s="248"/>
      <c r="I133" s="1519">
        <f t="shared" si="20"/>
        <v>178200</v>
      </c>
      <c r="J133" s="124"/>
      <c r="K133" s="124"/>
      <c r="L133" s="1520" t="s">
        <v>1</v>
      </c>
      <c r="M133" s="1153"/>
      <c r="N133" s="390"/>
      <c r="O133" s="390"/>
      <c r="P133" s="4"/>
      <c r="Q133" s="4"/>
      <c r="R133" s="4"/>
      <c r="S133" s="4"/>
      <c r="T133" s="4"/>
      <c r="U133" s="6"/>
      <c r="V133" s="6"/>
      <c r="W133" s="6"/>
      <c r="X133" s="6"/>
      <c r="Y133" s="6"/>
      <c r="Z133" s="6"/>
      <c r="AA133" s="6"/>
      <c r="AB133" s="6"/>
    </row>
    <row r="134">
      <c r="A134" s="4"/>
      <c r="B134" s="1396" t="s">
        <v>716</v>
      </c>
      <c r="C134" s="1397">
        <v>250000.0</v>
      </c>
      <c r="D134" s="124"/>
      <c r="E134" s="124"/>
      <c r="F134" s="1518" t="s">
        <v>173</v>
      </c>
      <c r="G134" s="1394">
        <f t="shared" si="19"/>
        <v>20000</v>
      </c>
      <c r="H134" s="248"/>
      <c r="I134" s="1519">
        <f t="shared" si="20"/>
        <v>270000</v>
      </c>
      <c r="J134" s="123"/>
      <c r="K134" s="123"/>
      <c r="L134" s="1521" t="s">
        <v>37</v>
      </c>
      <c r="M134" s="314"/>
      <c r="N134" s="335"/>
      <c r="O134" s="335"/>
      <c r="P134" s="4"/>
      <c r="Q134" s="4"/>
      <c r="R134" s="4"/>
      <c r="S134" s="4"/>
      <c r="T134" s="4"/>
      <c r="U134" s="6"/>
      <c r="V134" s="6"/>
      <c r="W134" s="6"/>
      <c r="X134" s="6"/>
      <c r="Y134" s="6"/>
      <c r="Z134" s="6"/>
      <c r="AA134" s="6"/>
      <c r="AB134" s="6"/>
    </row>
    <row r="135">
      <c r="A135" s="4"/>
      <c r="B135" s="1396" t="s">
        <v>711</v>
      </c>
      <c r="C135" s="1397">
        <v>60000.0</v>
      </c>
      <c r="D135" s="124"/>
      <c r="E135" s="124"/>
      <c r="F135" s="1518" t="s">
        <v>717</v>
      </c>
      <c r="G135" s="1394">
        <f t="shared" si="19"/>
        <v>4800</v>
      </c>
      <c r="H135" s="248" t="s">
        <v>138</v>
      </c>
      <c r="I135" s="1519">
        <f t="shared" si="20"/>
        <v>64800</v>
      </c>
      <c r="J135" s="123"/>
      <c r="K135" s="123"/>
      <c r="L135" s="1520" t="s">
        <v>1</v>
      </c>
      <c r="M135" s="314"/>
      <c r="N135" s="335"/>
      <c r="O135" s="335"/>
      <c r="P135" s="4"/>
      <c r="Q135" s="4"/>
      <c r="R135" s="4"/>
      <c r="S135" s="4"/>
      <c r="T135" s="4"/>
      <c r="U135" s="6"/>
      <c r="V135" s="6"/>
      <c r="W135" s="6"/>
      <c r="X135" s="6"/>
      <c r="Y135" s="6"/>
      <c r="Z135" s="6"/>
      <c r="AA135" s="6"/>
      <c r="AB135" s="6"/>
    </row>
    <row r="136">
      <c r="A136" s="4"/>
      <c r="B136" s="1396" t="s">
        <v>709</v>
      </c>
      <c r="C136" s="1397">
        <v>20000.0</v>
      </c>
      <c r="D136" s="124"/>
      <c r="E136" s="124"/>
      <c r="F136" s="1518" t="s">
        <v>718</v>
      </c>
      <c r="G136" s="1394">
        <f t="shared" si="19"/>
        <v>1600</v>
      </c>
      <c r="H136" s="248" t="s">
        <v>138</v>
      </c>
      <c r="I136" s="1519">
        <f t="shared" si="20"/>
        <v>21600</v>
      </c>
      <c r="J136" s="123"/>
      <c r="K136" s="123"/>
      <c r="L136" s="1520" t="s">
        <v>1</v>
      </c>
      <c r="M136" s="314"/>
      <c r="N136" s="335"/>
      <c r="O136" s="335"/>
      <c r="P136" s="4"/>
      <c r="Q136" s="4"/>
      <c r="R136" s="4"/>
      <c r="S136" s="4"/>
      <c r="T136" s="4"/>
      <c r="U136" s="6"/>
      <c r="V136" s="6"/>
      <c r="W136" s="6"/>
      <c r="X136" s="6"/>
      <c r="Y136" s="6"/>
      <c r="Z136" s="6"/>
      <c r="AA136" s="6"/>
      <c r="AB136" s="6"/>
    </row>
    <row r="137">
      <c r="A137" s="4"/>
      <c r="B137" s="1396" t="s">
        <v>719</v>
      </c>
      <c r="C137" s="1397">
        <v>75000.0</v>
      </c>
      <c r="D137" s="124"/>
      <c r="E137" s="124"/>
      <c r="F137" s="1518" t="s">
        <v>720</v>
      </c>
      <c r="G137" s="1394">
        <f t="shared" si="19"/>
        <v>6000</v>
      </c>
      <c r="H137" s="248" t="s">
        <v>591</v>
      </c>
      <c r="I137" s="1519">
        <f t="shared" si="20"/>
        <v>81000</v>
      </c>
      <c r="J137" s="123"/>
      <c r="K137" s="123"/>
      <c r="L137" s="1520" t="s">
        <v>1</v>
      </c>
      <c r="M137" s="314"/>
      <c r="N137" s="335"/>
      <c r="O137" s="335"/>
      <c r="P137" s="4"/>
      <c r="Q137" s="4"/>
      <c r="R137" s="4"/>
      <c r="S137" s="4"/>
      <c r="T137" s="4"/>
      <c r="U137" s="6"/>
      <c r="V137" s="6"/>
      <c r="W137" s="6"/>
      <c r="X137" s="6"/>
      <c r="Y137" s="6"/>
      <c r="Z137" s="6"/>
      <c r="AA137" s="6"/>
      <c r="AB137" s="6"/>
    </row>
    <row r="138">
      <c r="A138" s="4"/>
      <c r="B138" s="1396" t="s">
        <v>721</v>
      </c>
      <c r="C138" s="1397">
        <v>30000.0</v>
      </c>
      <c r="D138" s="124"/>
      <c r="E138" s="124"/>
      <c r="F138" s="1518" t="s">
        <v>720</v>
      </c>
      <c r="G138" s="1394">
        <f t="shared" si="19"/>
        <v>2400</v>
      </c>
      <c r="H138" s="248" t="s">
        <v>722</v>
      </c>
      <c r="I138" s="1519">
        <f t="shared" si="20"/>
        <v>32400</v>
      </c>
      <c r="J138" s="123"/>
      <c r="K138" s="123"/>
      <c r="L138" s="1520" t="s">
        <v>1</v>
      </c>
      <c r="M138" s="315"/>
      <c r="N138" s="335"/>
      <c r="O138" s="335"/>
      <c r="P138" s="4"/>
      <c r="Q138" s="4"/>
      <c r="R138" s="4"/>
      <c r="S138" s="4"/>
      <c r="T138" s="4"/>
      <c r="U138" s="6"/>
      <c r="V138" s="6"/>
      <c r="W138" s="6"/>
      <c r="X138" s="6"/>
      <c r="Y138" s="6"/>
      <c r="Z138" s="6"/>
      <c r="AA138" s="6"/>
      <c r="AB138" s="6"/>
    </row>
    <row r="139">
      <c r="A139" s="4"/>
      <c r="B139" s="1396" t="s">
        <v>723</v>
      </c>
      <c r="C139" s="1397">
        <v>25000.0</v>
      </c>
      <c r="D139" s="124"/>
      <c r="E139" s="124"/>
      <c r="F139" s="1518" t="s">
        <v>714</v>
      </c>
      <c r="G139" s="1394">
        <f t="shared" si="19"/>
        <v>2000</v>
      </c>
      <c r="H139" s="248"/>
      <c r="I139" s="1519">
        <f t="shared" si="20"/>
        <v>27000</v>
      </c>
      <c r="J139" s="123"/>
      <c r="K139" s="123"/>
      <c r="L139" s="1520" t="s">
        <v>1</v>
      </c>
      <c r="M139" s="315"/>
      <c r="N139" s="335"/>
      <c r="O139" s="335"/>
      <c r="P139" s="4"/>
      <c r="Q139" s="4"/>
      <c r="R139" s="4"/>
      <c r="S139" s="4"/>
      <c r="T139" s="4"/>
      <c r="U139" s="6"/>
      <c r="V139" s="6"/>
      <c r="W139" s="6"/>
      <c r="X139" s="6"/>
      <c r="Y139" s="6"/>
      <c r="Z139" s="6"/>
      <c r="AA139" s="6"/>
      <c r="AB139" s="6"/>
    </row>
    <row r="140">
      <c r="A140" s="4"/>
      <c r="B140" s="1396"/>
      <c r="C140" s="1397"/>
      <c r="D140" s="124"/>
      <c r="F140" s="248"/>
      <c r="G140" s="1394"/>
      <c r="H140" s="248"/>
      <c r="I140" s="1519"/>
      <c r="J140" s="123"/>
      <c r="K140" s="123"/>
      <c r="L140" s="1522"/>
      <c r="M140" s="315"/>
      <c r="N140" s="335"/>
      <c r="O140" s="335"/>
      <c r="P140" s="4"/>
      <c r="Q140" s="4"/>
      <c r="R140" s="4"/>
      <c r="S140" s="4"/>
      <c r="T140" s="4"/>
      <c r="U140" s="6"/>
      <c r="V140" s="6"/>
      <c r="W140" s="6"/>
      <c r="X140" s="6"/>
      <c r="Y140" s="6"/>
      <c r="Z140" s="6"/>
      <c r="AA140" s="6"/>
      <c r="AB140" s="6"/>
    </row>
    <row r="141">
      <c r="A141" s="4"/>
      <c r="B141" s="1384" t="s">
        <v>69</v>
      </c>
      <c r="C141" s="1519">
        <f>SUM(C132:C139)</f>
        <v>875000</v>
      </c>
      <c r="D141" s="301"/>
      <c r="E141" s="301"/>
      <c r="F141" s="1523"/>
      <c r="G141" s="301"/>
      <c r="H141" s="301"/>
      <c r="I141" s="1519">
        <f>C141/0.92</f>
        <v>951086.9565</v>
      </c>
      <c r="J141" s="301"/>
      <c r="K141" s="301"/>
      <c r="L141" s="441"/>
      <c r="M141" s="439"/>
      <c r="N141" s="4"/>
      <c r="O141" s="4"/>
      <c r="P141" s="4"/>
      <c r="Q141" s="4"/>
      <c r="R141" s="4"/>
      <c r="S141" s="4"/>
      <c r="T141" s="4"/>
      <c r="U141" s="6"/>
      <c r="V141" s="6"/>
      <c r="W141" s="6"/>
      <c r="X141" s="6"/>
      <c r="Y141" s="6"/>
      <c r="Z141" s="6"/>
      <c r="AA141" s="6"/>
      <c r="AB141" s="6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6"/>
      <c r="V142" s="6"/>
      <c r="W142" s="6"/>
      <c r="X142" s="6"/>
      <c r="Y142" s="6"/>
      <c r="Z142" s="6"/>
      <c r="AA142" s="6"/>
      <c r="AB142" s="6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6"/>
      <c r="V143" s="6"/>
      <c r="W143" s="6"/>
      <c r="X143" s="6"/>
      <c r="Y143" s="6"/>
      <c r="Z143" s="6"/>
      <c r="AA143" s="6"/>
      <c r="AB143" s="6"/>
    </row>
    <row r="144">
      <c r="A144" s="866">
        <v>8.0</v>
      </c>
      <c r="B144" s="443" t="s">
        <v>181</v>
      </c>
      <c r="C144" s="376"/>
      <c r="D144" s="376"/>
      <c r="E144" s="376"/>
      <c r="F144" s="376"/>
      <c r="G144" s="376"/>
      <c r="H144" s="376"/>
      <c r="I144" s="376"/>
      <c r="J144" s="376"/>
      <c r="K144" s="376"/>
      <c r="L144" s="377"/>
      <c r="M144" s="321"/>
      <c r="N144" s="5"/>
      <c r="O144" s="5"/>
      <c r="P144" s="4"/>
      <c r="Q144" s="4"/>
      <c r="R144" s="4"/>
      <c r="S144" s="4"/>
      <c r="T144" s="4"/>
      <c r="U144" s="6"/>
      <c r="V144" s="6"/>
      <c r="W144" s="6"/>
      <c r="X144" s="6"/>
      <c r="Y144" s="6"/>
      <c r="Z144" s="6"/>
      <c r="AA144" s="6"/>
      <c r="AB144" s="6"/>
    </row>
    <row r="145">
      <c r="A145" s="4"/>
      <c r="B145" s="233" t="s">
        <v>182</v>
      </c>
      <c r="C145" s="1164" t="s">
        <v>131</v>
      </c>
      <c r="D145" s="1165"/>
      <c r="E145" s="1165"/>
      <c r="F145" s="1166" t="s">
        <v>517</v>
      </c>
      <c r="G145" s="1166" t="s">
        <v>581</v>
      </c>
      <c r="H145" s="1167" t="s">
        <v>156</v>
      </c>
      <c r="I145" s="906"/>
      <c r="J145" s="906"/>
      <c r="K145" s="102"/>
      <c r="L145" s="1168" t="s">
        <v>135</v>
      </c>
      <c r="M145" s="870" t="s">
        <v>157</v>
      </c>
      <c r="N145" s="4"/>
      <c r="O145" s="4"/>
      <c r="P145" s="4"/>
      <c r="Q145" s="4"/>
      <c r="R145" s="4"/>
      <c r="S145" s="4"/>
      <c r="T145" s="4"/>
      <c r="U145" s="6"/>
      <c r="V145" s="6"/>
      <c r="W145" s="6"/>
      <c r="X145" s="6"/>
      <c r="Y145" s="6"/>
      <c r="Z145" s="6"/>
      <c r="AA145" s="6"/>
      <c r="AB145" s="6"/>
    </row>
    <row r="146">
      <c r="A146" s="5"/>
      <c r="B146" s="1131" t="s">
        <v>724</v>
      </c>
      <c r="C146" s="847"/>
      <c r="D146" s="1404"/>
      <c r="E146" s="1404"/>
      <c r="F146" s="1405">
        <v>69300.0</v>
      </c>
      <c r="G146" s="1406">
        <f t="shared" ref="G146:G154" si="21">F146*8/100</f>
        <v>5544</v>
      </c>
      <c r="H146" s="1407">
        <f t="shared" ref="H146:H154" si="22">F146+Q146</f>
        <v>74844</v>
      </c>
      <c r="I146" s="89"/>
      <c r="J146" s="89"/>
      <c r="K146" s="89"/>
      <c r="L146" s="1408" t="s">
        <v>38</v>
      </c>
      <c r="M146" s="1153"/>
      <c r="N146" s="390"/>
      <c r="O146" s="390"/>
      <c r="P146" s="4"/>
      <c r="Q146" s="1173">
        <f t="shared" ref="Q146:Q154" si="23">F146*8/100</f>
        <v>5544</v>
      </c>
      <c r="R146" s="4"/>
      <c r="S146" s="4"/>
      <c r="T146" s="4"/>
      <c r="U146" s="6"/>
      <c r="V146" s="6"/>
      <c r="W146" s="6"/>
      <c r="X146" s="6"/>
      <c r="Y146" s="6"/>
      <c r="Z146" s="6"/>
      <c r="AA146" s="6"/>
      <c r="AB146" s="6"/>
    </row>
    <row r="147">
      <c r="A147" s="5"/>
      <c r="B147" s="905" t="s">
        <v>190</v>
      </c>
      <c r="C147" s="847"/>
      <c r="D147" s="1404"/>
      <c r="E147" s="1404"/>
      <c r="F147" s="1405">
        <v>120000.0</v>
      </c>
      <c r="G147" s="1406">
        <f t="shared" si="21"/>
        <v>9600</v>
      </c>
      <c r="H147" s="1407">
        <f t="shared" si="22"/>
        <v>129600</v>
      </c>
      <c r="I147" s="89"/>
      <c r="J147" s="89"/>
      <c r="K147" s="89"/>
      <c r="L147" s="1408" t="s">
        <v>38</v>
      </c>
      <c r="M147" s="1153"/>
      <c r="N147" s="390"/>
      <c r="O147" s="390"/>
      <c r="P147" s="4"/>
      <c r="Q147" s="1173">
        <f t="shared" si="23"/>
        <v>9600</v>
      </c>
      <c r="R147" s="4"/>
      <c r="S147" s="4"/>
      <c r="T147" s="4"/>
      <c r="U147" s="6"/>
      <c r="V147" s="6"/>
      <c r="W147" s="6"/>
      <c r="X147" s="6"/>
      <c r="Y147" s="6"/>
      <c r="Z147" s="6"/>
      <c r="AA147" s="6"/>
      <c r="AB147" s="6"/>
    </row>
    <row r="148">
      <c r="A148" s="4"/>
      <c r="B148" s="905" t="s">
        <v>191</v>
      </c>
      <c r="C148" s="847"/>
      <c r="D148" s="1404"/>
      <c r="E148" s="1404"/>
      <c r="F148" s="1405">
        <v>170000.0</v>
      </c>
      <c r="G148" s="1406">
        <f t="shared" si="21"/>
        <v>13600</v>
      </c>
      <c r="H148" s="1407">
        <f t="shared" si="22"/>
        <v>183600</v>
      </c>
      <c r="I148" s="89"/>
      <c r="J148" s="89"/>
      <c r="K148" s="89"/>
      <c r="L148" s="1408" t="s">
        <v>38</v>
      </c>
      <c r="M148" s="1153"/>
      <c r="N148" s="390"/>
      <c r="O148" s="390"/>
      <c r="P148" s="4"/>
      <c r="Q148" s="1173">
        <f t="shared" si="23"/>
        <v>13600</v>
      </c>
      <c r="R148" s="4"/>
      <c r="S148" s="4"/>
      <c r="T148" s="4"/>
      <c r="U148" s="6"/>
      <c r="V148" s="6"/>
      <c r="W148" s="6"/>
      <c r="X148" s="6"/>
      <c r="Y148" s="6"/>
      <c r="Z148" s="6"/>
      <c r="AA148" s="6"/>
      <c r="AB148" s="6"/>
    </row>
    <row r="149">
      <c r="A149" s="4"/>
      <c r="B149" s="1131" t="s">
        <v>725</v>
      </c>
      <c r="C149" s="560"/>
      <c r="D149" s="1409"/>
      <c r="E149" s="1409"/>
      <c r="F149" s="1405">
        <v>66960.0</v>
      </c>
      <c r="G149" s="1406">
        <f t="shared" si="21"/>
        <v>5356.8</v>
      </c>
      <c r="H149" s="1407">
        <f t="shared" si="22"/>
        <v>72316.8</v>
      </c>
      <c r="I149" s="1176"/>
      <c r="J149" s="89"/>
      <c r="K149" s="89"/>
      <c r="L149" s="1408" t="s">
        <v>38</v>
      </c>
      <c r="M149" s="1153"/>
      <c r="N149" s="390"/>
      <c r="O149" s="390"/>
      <c r="P149" s="4"/>
      <c r="Q149" s="1173">
        <f t="shared" si="23"/>
        <v>5356.8</v>
      </c>
      <c r="R149" s="4"/>
      <c r="S149" s="4"/>
      <c r="T149" s="4"/>
      <c r="U149" s="6"/>
      <c r="V149" s="6"/>
      <c r="W149" s="6"/>
      <c r="X149" s="6"/>
      <c r="Y149" s="6"/>
      <c r="Z149" s="6"/>
      <c r="AA149" s="6"/>
      <c r="AB149" s="6"/>
    </row>
    <row r="150">
      <c r="A150" s="4"/>
      <c r="B150" s="1131" t="s">
        <v>664</v>
      </c>
      <c r="C150" s="847"/>
      <c r="D150" s="1404"/>
      <c r="E150" s="1404"/>
      <c r="F150" s="1405">
        <v>185000.0</v>
      </c>
      <c r="G150" s="1406">
        <f t="shared" si="21"/>
        <v>14800</v>
      </c>
      <c r="H150" s="1407">
        <f t="shared" si="22"/>
        <v>199800</v>
      </c>
      <c r="I150" s="89"/>
      <c r="J150" s="89"/>
      <c r="K150" s="89"/>
      <c r="L150" s="1408" t="s">
        <v>38</v>
      </c>
      <c r="M150" s="1177"/>
      <c r="N150" s="390"/>
      <c r="O150" s="390"/>
      <c r="P150" s="4"/>
      <c r="Q150" s="1173">
        <f t="shared" si="23"/>
        <v>14800</v>
      </c>
      <c r="R150" s="4"/>
      <c r="S150" s="4"/>
      <c r="T150" s="4"/>
      <c r="U150" s="6"/>
      <c r="V150" s="6"/>
      <c r="W150" s="6"/>
      <c r="X150" s="6"/>
      <c r="Y150" s="6"/>
      <c r="Z150" s="6"/>
      <c r="AA150" s="6"/>
      <c r="AB150" s="6"/>
    </row>
    <row r="151">
      <c r="A151" s="4"/>
      <c r="B151" s="1412" t="s">
        <v>523</v>
      </c>
      <c r="C151" s="225"/>
      <c r="D151" s="1404"/>
      <c r="E151" s="1404"/>
      <c r="F151" s="1405">
        <v>122000.0</v>
      </c>
      <c r="G151" s="1406">
        <f t="shared" si="21"/>
        <v>9760</v>
      </c>
      <c r="H151" s="1407">
        <f t="shared" si="22"/>
        <v>131760</v>
      </c>
      <c r="I151" s="89"/>
      <c r="J151" s="89"/>
      <c r="K151" s="89"/>
      <c r="L151" s="1408" t="s">
        <v>38</v>
      </c>
      <c r="M151" s="1153"/>
      <c r="N151" s="390"/>
      <c r="O151" s="390"/>
      <c r="P151" s="4"/>
      <c r="Q151" s="1173">
        <f t="shared" si="23"/>
        <v>9760</v>
      </c>
      <c r="R151" s="4"/>
      <c r="S151" s="4"/>
      <c r="T151" s="4"/>
      <c r="U151" s="6"/>
      <c r="V151" s="6"/>
      <c r="W151" s="6"/>
      <c r="X151" s="6"/>
      <c r="Y151" s="6"/>
      <c r="Z151" s="6"/>
      <c r="AA151" s="6"/>
      <c r="AB151" s="6"/>
    </row>
    <row r="152">
      <c r="A152" s="4"/>
      <c r="B152" s="1412" t="s">
        <v>524</v>
      </c>
      <c r="C152" s="225"/>
      <c r="D152" s="1404"/>
      <c r="E152" s="1404"/>
      <c r="F152" s="1405">
        <v>93000.0</v>
      </c>
      <c r="G152" s="1406">
        <f t="shared" si="21"/>
        <v>7440</v>
      </c>
      <c r="H152" s="1407">
        <f t="shared" si="22"/>
        <v>100440</v>
      </c>
      <c r="I152" s="89"/>
      <c r="J152" s="89"/>
      <c r="K152" s="89"/>
      <c r="L152" s="1408" t="s">
        <v>38</v>
      </c>
      <c r="M152" s="1153"/>
      <c r="N152" s="390"/>
      <c r="O152" s="390"/>
      <c r="P152" s="4"/>
      <c r="Q152" s="1173">
        <f t="shared" si="23"/>
        <v>7440</v>
      </c>
      <c r="R152" s="4"/>
      <c r="S152" s="4"/>
      <c r="T152" s="4"/>
      <c r="U152" s="6"/>
      <c r="V152" s="6"/>
      <c r="W152" s="6"/>
      <c r="X152" s="6"/>
      <c r="Y152" s="6"/>
      <c r="Z152" s="6"/>
      <c r="AA152" s="6"/>
      <c r="AB152" s="6"/>
    </row>
    <row r="153">
      <c r="A153" s="4"/>
      <c r="B153" s="1123" t="s">
        <v>196</v>
      </c>
      <c r="C153" s="225"/>
      <c r="D153" s="1404"/>
      <c r="E153" s="1404"/>
      <c r="F153" s="1405">
        <v>70000.0</v>
      </c>
      <c r="G153" s="1406">
        <f t="shared" si="21"/>
        <v>5600</v>
      </c>
      <c r="H153" s="1407">
        <f t="shared" si="22"/>
        <v>75600</v>
      </c>
      <c r="I153" s="89"/>
      <c r="J153" s="89"/>
      <c r="K153" s="89"/>
      <c r="L153" s="1408" t="s">
        <v>38</v>
      </c>
      <c r="M153" s="1153"/>
      <c r="N153" s="390"/>
      <c r="O153" s="390"/>
      <c r="P153" s="4"/>
      <c r="Q153" s="1173">
        <f t="shared" si="23"/>
        <v>5600</v>
      </c>
      <c r="R153" s="4"/>
      <c r="S153" s="4"/>
      <c r="T153" s="4"/>
      <c r="U153" s="6"/>
      <c r="V153" s="6"/>
      <c r="W153" s="6"/>
      <c r="X153" s="6"/>
      <c r="Y153" s="6"/>
      <c r="Z153" s="6"/>
      <c r="AA153" s="6"/>
      <c r="AB153" s="6"/>
    </row>
    <row r="154">
      <c r="A154" s="4"/>
      <c r="B154" s="1131" t="s">
        <v>726</v>
      </c>
      <c r="C154" s="1404"/>
      <c r="D154" s="1404"/>
      <c r="E154" s="1404"/>
      <c r="F154" s="1405">
        <v>35000.0</v>
      </c>
      <c r="G154" s="1406">
        <f t="shared" si="21"/>
        <v>2800</v>
      </c>
      <c r="H154" s="1407">
        <f t="shared" si="22"/>
        <v>37800</v>
      </c>
      <c r="I154" s="89"/>
      <c r="J154" s="89"/>
      <c r="K154" s="89"/>
      <c r="L154" s="1408" t="s">
        <v>38</v>
      </c>
      <c r="M154" s="1153"/>
      <c r="N154" s="390"/>
      <c r="O154" s="390"/>
      <c r="P154" s="4"/>
      <c r="Q154" s="1173">
        <f t="shared" si="23"/>
        <v>2800</v>
      </c>
      <c r="R154" s="4"/>
      <c r="S154" s="4"/>
      <c r="T154" s="4"/>
      <c r="U154" s="6"/>
      <c r="V154" s="6"/>
      <c r="W154" s="6"/>
      <c r="X154" s="6"/>
      <c r="Y154" s="6"/>
      <c r="Z154" s="6"/>
      <c r="AA154" s="6"/>
      <c r="AB154" s="6"/>
    </row>
    <row r="155">
      <c r="A155" s="4"/>
      <c r="B155" s="369" t="s">
        <v>69</v>
      </c>
      <c r="C155" s="370"/>
      <c r="D155" s="481">
        <f>SUM(D146:D151)</f>
        <v>0</v>
      </c>
      <c r="E155" s="481"/>
      <c r="F155" s="481">
        <f t="shared" ref="F155:H155" si="24">SUM(F146:F154)</f>
        <v>931260</v>
      </c>
      <c r="G155" s="481">
        <f t="shared" si="24"/>
        <v>74500.8</v>
      </c>
      <c r="H155" s="1179">
        <f t="shared" si="24"/>
        <v>1005760.8</v>
      </c>
      <c r="I155" s="1180"/>
      <c r="J155" s="1180"/>
      <c r="K155" s="1180"/>
      <c r="L155" s="1180"/>
      <c r="M155" s="483">
        <f>SUM(M146:M151)</f>
        <v>0</v>
      </c>
      <c r="N155" s="390"/>
      <c r="O155" s="390"/>
      <c r="P155" s="4"/>
      <c r="Q155" s="4"/>
      <c r="R155" s="4"/>
      <c r="S155" s="4"/>
      <c r="T155" s="4"/>
      <c r="U155" s="6"/>
      <c r="V155" s="6"/>
      <c r="W155" s="6"/>
      <c r="X155" s="6"/>
      <c r="Y155" s="6"/>
      <c r="Z155" s="6"/>
      <c r="AA155" s="6"/>
      <c r="AB155" s="6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6"/>
      <c r="V156" s="6"/>
      <c r="W156" s="6"/>
      <c r="X156" s="6"/>
      <c r="Y156" s="6"/>
      <c r="Z156" s="6"/>
      <c r="AA156" s="6"/>
      <c r="AB156" s="6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6"/>
      <c r="V157" s="6"/>
      <c r="W157" s="6"/>
      <c r="X157" s="6"/>
      <c r="Y157" s="6"/>
      <c r="Z157" s="6"/>
      <c r="AA157" s="6"/>
      <c r="AB157" s="6"/>
    </row>
    <row r="158">
      <c r="A158" s="896">
        <v>9.0</v>
      </c>
      <c r="B158" s="485" t="s">
        <v>197</v>
      </c>
      <c r="C158" s="2"/>
      <c r="D158" s="2"/>
      <c r="E158" s="2"/>
      <c r="F158" s="2"/>
      <c r="G158" s="2"/>
      <c r="H158" s="3"/>
      <c r="I158" s="4"/>
      <c r="J158" s="4"/>
      <c r="K158" s="4"/>
      <c r="L158" s="4"/>
      <c r="M158" s="4"/>
      <c r="N158" s="4"/>
      <c r="O158" s="4"/>
      <c r="P158" s="4"/>
      <c r="Q158" s="486" t="s">
        <v>198</v>
      </c>
      <c r="R158" s="4"/>
      <c r="S158" s="4"/>
      <c r="T158" s="4"/>
      <c r="U158" s="6"/>
      <c r="V158" s="6"/>
      <c r="W158" s="6"/>
      <c r="X158" s="6"/>
      <c r="Y158" s="6"/>
      <c r="Z158" s="6"/>
      <c r="AA158" s="6"/>
      <c r="AB158" s="6"/>
    </row>
    <row r="159">
      <c r="A159" s="4"/>
      <c r="B159" s="523" t="s">
        <v>182</v>
      </c>
      <c r="C159" s="830" t="s">
        <v>130</v>
      </c>
      <c r="D159" s="1181"/>
      <c r="E159" s="1181"/>
      <c r="F159" s="830" t="s">
        <v>199</v>
      </c>
      <c r="G159" s="1182" t="s">
        <v>134</v>
      </c>
      <c r="H159" s="830" t="s">
        <v>132</v>
      </c>
      <c r="I159" s="897"/>
      <c r="J159" s="897"/>
      <c r="K159" s="897"/>
      <c r="L159" s="898" t="s">
        <v>135</v>
      </c>
      <c r="M159" s="4"/>
      <c r="N159" s="4"/>
      <c r="O159" s="4"/>
      <c r="P159" s="4"/>
      <c r="Q159" s="4"/>
      <c r="R159" s="4"/>
      <c r="S159" s="4"/>
      <c r="T159" s="4"/>
      <c r="U159" s="6"/>
      <c r="V159" s="6"/>
      <c r="W159" s="6"/>
      <c r="X159" s="6"/>
      <c r="Y159" s="6"/>
      <c r="Z159" s="6"/>
      <c r="AA159" s="6"/>
      <c r="AB159" s="6"/>
    </row>
    <row r="160">
      <c r="A160" s="4"/>
      <c r="B160" s="391" t="s">
        <v>727</v>
      </c>
      <c r="C160" s="451"/>
      <c r="D160" s="399"/>
      <c r="E160" s="399"/>
      <c r="F160" s="452" t="s">
        <v>728</v>
      </c>
      <c r="G160" s="1183">
        <v>451285.0</v>
      </c>
      <c r="H160" s="1184" t="s">
        <v>138</v>
      </c>
      <c r="I160" s="491"/>
      <c r="J160" s="491"/>
      <c r="K160" s="491"/>
      <c r="L160" s="1408" t="s">
        <v>38</v>
      </c>
      <c r="M160" s="4"/>
      <c r="N160" s="4"/>
      <c r="O160" s="4"/>
      <c r="P160" s="4"/>
      <c r="Q160" s="4"/>
      <c r="R160" s="4"/>
      <c r="S160" s="4"/>
      <c r="T160" s="4"/>
      <c r="U160" s="6"/>
      <c r="V160" s="6"/>
      <c r="W160" s="6"/>
      <c r="X160" s="6"/>
      <c r="Y160" s="6"/>
      <c r="Z160" s="6"/>
      <c r="AA160" s="6"/>
      <c r="AB160" s="6"/>
    </row>
    <row r="161">
      <c r="A161" s="4"/>
      <c r="B161" s="402" t="s">
        <v>729</v>
      </c>
      <c r="C161" s="402" t="s">
        <v>730</v>
      </c>
      <c r="D161" s="341"/>
      <c r="E161" s="341"/>
      <c r="F161" s="459"/>
      <c r="G161" s="861">
        <v>20253.84</v>
      </c>
      <c r="H161" s="1185" t="s">
        <v>731</v>
      </c>
      <c r="I161" s="360"/>
      <c r="J161" s="360"/>
      <c r="K161" s="360"/>
      <c r="L161" s="1524" t="s">
        <v>732</v>
      </c>
      <c r="M161" s="4"/>
      <c r="N161" s="4"/>
      <c r="O161" s="4"/>
      <c r="P161" s="4"/>
      <c r="Q161" s="4"/>
      <c r="R161" s="4"/>
      <c r="S161" s="4"/>
      <c r="T161" s="4"/>
      <c r="U161" s="6"/>
      <c r="V161" s="6"/>
      <c r="W161" s="6"/>
      <c r="X161" s="6"/>
      <c r="Y161" s="6"/>
      <c r="Z161" s="6"/>
      <c r="AA161" s="6"/>
      <c r="AB161" s="6"/>
    </row>
    <row r="162">
      <c r="A162" s="4"/>
      <c r="B162" s="460" t="s">
        <v>733</v>
      </c>
      <c r="C162" s="341"/>
      <c r="D162" s="341"/>
      <c r="E162" s="341"/>
      <c r="F162" s="341"/>
      <c r="G162" s="861">
        <v>3749.61</v>
      </c>
      <c r="H162" s="1525" t="s">
        <v>731</v>
      </c>
      <c r="I162" s="360"/>
      <c r="J162" s="360"/>
      <c r="K162" s="360"/>
      <c r="L162" s="464" t="s">
        <v>732</v>
      </c>
      <c r="M162" s="4"/>
      <c r="N162" s="4"/>
      <c r="O162" s="4"/>
      <c r="P162" s="4"/>
      <c r="Q162" s="4"/>
      <c r="R162" s="4"/>
      <c r="S162" s="4"/>
      <c r="T162" s="4"/>
      <c r="U162" s="6"/>
      <c r="V162" s="6"/>
      <c r="W162" s="6"/>
      <c r="X162" s="6"/>
      <c r="Y162" s="6"/>
      <c r="Z162" s="6"/>
      <c r="AA162" s="6"/>
      <c r="AB162" s="6"/>
    </row>
    <row r="163">
      <c r="A163" s="4"/>
      <c r="B163" s="881" t="s">
        <v>734</v>
      </c>
      <c r="C163" s="496"/>
      <c r="D163" s="496"/>
      <c r="E163" s="496"/>
      <c r="F163" s="496"/>
      <c r="G163" s="1419">
        <v>9313.92</v>
      </c>
      <c r="H163" s="1526" t="s">
        <v>731</v>
      </c>
      <c r="I163" s="424"/>
      <c r="J163" s="424"/>
      <c r="K163" s="424"/>
      <c r="L163" s="1527" t="s">
        <v>732</v>
      </c>
      <c r="M163" s="4"/>
      <c r="N163" s="4"/>
      <c r="O163" s="4"/>
      <c r="P163" s="4"/>
      <c r="Q163" s="4"/>
      <c r="R163" s="4"/>
      <c r="S163" s="4"/>
      <c r="T163" s="4"/>
      <c r="U163" s="6"/>
      <c r="V163" s="6"/>
      <c r="W163" s="6"/>
      <c r="X163" s="6"/>
      <c r="Y163" s="6"/>
      <c r="Z163" s="6"/>
      <c r="AA163" s="6"/>
      <c r="AB163" s="6"/>
    </row>
    <row r="164">
      <c r="A164" s="4"/>
      <c r="B164" s="496"/>
      <c r="C164" s="496"/>
      <c r="D164" s="496"/>
      <c r="E164" s="496"/>
      <c r="F164" s="496"/>
      <c r="G164" s="496"/>
      <c r="H164" s="496"/>
      <c r="I164" s="424"/>
      <c r="J164" s="424"/>
      <c r="K164" s="424"/>
      <c r="L164" s="497"/>
      <c r="M164" s="4"/>
      <c r="N164" s="4"/>
      <c r="O164" s="4"/>
      <c r="P164" s="4"/>
      <c r="Q164" s="4"/>
      <c r="R164" s="4"/>
      <c r="S164" s="4"/>
      <c r="T164" s="4"/>
      <c r="U164" s="6"/>
      <c r="V164" s="6"/>
      <c r="W164" s="6"/>
      <c r="X164" s="6"/>
      <c r="Y164" s="6"/>
      <c r="Z164" s="6"/>
      <c r="AA164" s="6"/>
      <c r="AB164" s="6"/>
    </row>
    <row r="165">
      <c r="A165" s="4"/>
      <c r="B165" s="439"/>
      <c r="C165" s="439"/>
      <c r="D165" s="439"/>
      <c r="E165" s="439"/>
      <c r="F165" s="439"/>
      <c r="G165" s="439"/>
      <c r="H165" s="439"/>
      <c r="I165" s="499"/>
      <c r="J165" s="499"/>
      <c r="K165" s="499"/>
      <c r="L165" s="499"/>
      <c r="M165" s="4"/>
      <c r="N165" s="4"/>
      <c r="O165" s="4"/>
      <c r="P165" s="4"/>
      <c r="Q165" s="486" t="s">
        <v>200</v>
      </c>
      <c r="R165" s="4"/>
      <c r="S165" s="4"/>
      <c r="T165" s="4"/>
      <c r="U165" s="6"/>
      <c r="V165" s="6"/>
      <c r="W165" s="6"/>
      <c r="X165" s="6"/>
      <c r="Y165" s="6"/>
      <c r="Z165" s="6"/>
      <c r="AA165" s="6"/>
      <c r="AB165" s="6"/>
    </row>
    <row r="166">
      <c r="A166" s="4"/>
      <c r="B166" s="369" t="s">
        <v>69</v>
      </c>
      <c r="C166" s="370"/>
      <c r="D166" s="370"/>
      <c r="E166" s="370"/>
      <c r="F166" s="370"/>
      <c r="G166" s="500">
        <f>SUM(G160:G165)</f>
        <v>484602.37</v>
      </c>
      <c r="H166" s="370"/>
      <c r="I166" s="5"/>
      <c r="J166" s="5"/>
      <c r="K166" s="5"/>
      <c r="L166" s="5"/>
      <c r="M166" s="4"/>
      <c r="N166" s="4"/>
      <c r="O166" s="4"/>
      <c r="P166" s="4"/>
      <c r="Q166" s="4"/>
      <c r="R166" s="4"/>
      <c r="S166" s="4"/>
      <c r="T166" s="4"/>
      <c r="U166" s="6"/>
      <c r="V166" s="6"/>
      <c r="W166" s="6"/>
      <c r="X166" s="6"/>
      <c r="Y166" s="6"/>
      <c r="Z166" s="6"/>
      <c r="AA166" s="6"/>
      <c r="AB166" s="6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6"/>
      <c r="V167" s="6"/>
      <c r="W167" s="6"/>
      <c r="X167" s="6"/>
      <c r="Y167" s="6"/>
      <c r="Z167" s="6"/>
      <c r="AA167" s="6"/>
      <c r="AB167" s="6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6"/>
      <c r="V168" s="6"/>
      <c r="W168" s="6"/>
      <c r="X168" s="6"/>
      <c r="Y168" s="6"/>
      <c r="Z168" s="6"/>
      <c r="AA168" s="6"/>
      <c r="AB168" s="6"/>
    </row>
    <row r="169">
      <c r="A169" s="903">
        <v>10.0</v>
      </c>
      <c r="B169" s="904" t="s">
        <v>525</v>
      </c>
      <c r="C169" s="504"/>
      <c r="D169" s="504"/>
      <c r="E169" s="504"/>
      <c r="F169" s="504"/>
      <c r="G169" s="504"/>
      <c r="H169" s="504"/>
      <c r="I169" s="504"/>
      <c r="J169" s="504"/>
      <c r="K169" s="505"/>
      <c r="L169" s="4"/>
      <c r="M169" s="4"/>
      <c r="N169" s="4"/>
      <c r="O169" s="4"/>
      <c r="P169" s="4"/>
      <c r="Q169" s="4"/>
      <c r="R169" s="4"/>
      <c r="S169" s="4"/>
      <c r="T169" s="4"/>
      <c r="U169" s="6"/>
      <c r="V169" s="6"/>
      <c r="W169" s="6"/>
      <c r="X169" s="6"/>
      <c r="Y169" s="6"/>
      <c r="Z169" s="6"/>
      <c r="AA169" s="6"/>
      <c r="AB169" s="6"/>
    </row>
    <row r="170">
      <c r="A170" s="4"/>
      <c r="B170" s="1131"/>
      <c r="C170" s="561"/>
      <c r="D170" s="560"/>
      <c r="E170" s="89"/>
      <c r="F170" s="561"/>
      <c r="G170" s="1163" t="s">
        <v>735</v>
      </c>
      <c r="H170" s="89"/>
      <c r="I170" s="89"/>
      <c r="J170" s="89"/>
      <c r="K170" s="89"/>
      <c r="L170" s="508"/>
      <c r="M170" s="4"/>
      <c r="N170" s="4"/>
      <c r="O170" s="4"/>
      <c r="P170" s="4"/>
      <c r="Q170" s="4"/>
      <c r="R170" s="4"/>
      <c r="S170" s="4"/>
      <c r="T170" s="4"/>
      <c r="U170" s="6"/>
      <c r="V170" s="6"/>
      <c r="W170" s="6"/>
      <c r="X170" s="6"/>
      <c r="Y170" s="6"/>
      <c r="Z170" s="6"/>
      <c r="AA170" s="6"/>
      <c r="AB170" s="6"/>
    </row>
    <row r="171">
      <c r="A171" s="5"/>
      <c r="B171" s="1131" t="s">
        <v>736</v>
      </c>
      <c r="C171" s="561" t="s">
        <v>737</v>
      </c>
      <c r="D171" s="560" t="s">
        <v>138</v>
      </c>
      <c r="E171" s="89"/>
      <c r="F171" s="561">
        <v>3750.0</v>
      </c>
      <c r="G171" s="1163" t="s">
        <v>738</v>
      </c>
      <c r="H171" s="1408" t="s">
        <v>38</v>
      </c>
      <c r="I171" s="491"/>
      <c r="J171" s="491"/>
      <c r="K171" s="491"/>
      <c r="L171" s="491"/>
      <c r="M171" s="4"/>
      <c r="N171" s="4"/>
      <c r="O171" s="4"/>
      <c r="P171" s="4"/>
      <c r="Q171" s="4"/>
      <c r="R171" s="4"/>
      <c r="S171" s="4"/>
      <c r="T171" s="4"/>
      <c r="U171" s="6"/>
      <c r="V171" s="6"/>
      <c r="W171" s="6"/>
      <c r="X171" s="6"/>
      <c r="Y171" s="6"/>
      <c r="Z171" s="6"/>
      <c r="AA171" s="6"/>
      <c r="AB171" s="6"/>
    </row>
    <row r="172">
      <c r="A172" s="4"/>
      <c r="B172" s="459"/>
      <c r="C172" s="908"/>
      <c r="D172" s="341"/>
      <c r="E172" s="341"/>
      <c r="F172" s="341"/>
      <c r="G172" s="341"/>
      <c r="H172" s="341"/>
      <c r="I172" s="360"/>
      <c r="J172" s="360"/>
      <c r="K172" s="360"/>
      <c r="L172" s="360"/>
      <c r="M172" s="4"/>
      <c r="N172" s="4"/>
      <c r="O172" s="4"/>
      <c r="P172" s="4"/>
      <c r="Q172" s="4"/>
      <c r="R172" s="4"/>
      <c r="S172" s="4"/>
      <c r="T172" s="4"/>
      <c r="U172" s="6"/>
      <c r="V172" s="6"/>
      <c r="W172" s="6"/>
      <c r="X172" s="6"/>
      <c r="Y172" s="6"/>
      <c r="Z172" s="6"/>
      <c r="AA172" s="6"/>
      <c r="AB172" s="6"/>
    </row>
    <row r="173">
      <c r="A173" s="4"/>
      <c r="B173" s="459"/>
      <c r="C173" s="908"/>
      <c r="D173" s="341"/>
      <c r="E173" s="341"/>
      <c r="F173" s="459"/>
      <c r="G173" s="341"/>
      <c r="H173" s="341"/>
      <c r="I173" s="360"/>
      <c r="J173" s="360"/>
      <c r="K173" s="360"/>
      <c r="L173" s="512"/>
      <c r="M173" s="4"/>
      <c r="N173" s="4"/>
      <c r="O173" s="4"/>
      <c r="P173" s="4"/>
      <c r="Q173" s="4"/>
      <c r="R173" s="4"/>
      <c r="S173" s="4"/>
      <c r="T173" s="4"/>
      <c r="U173" s="6"/>
      <c r="V173" s="6"/>
      <c r="W173" s="6"/>
      <c r="X173" s="6"/>
      <c r="Y173" s="6"/>
      <c r="Z173" s="6"/>
      <c r="AA173" s="6"/>
      <c r="AB173" s="6"/>
    </row>
    <row r="174">
      <c r="A174" s="4"/>
      <c r="B174" s="459"/>
      <c r="C174" s="908"/>
      <c r="D174" s="341"/>
      <c r="E174" s="341"/>
      <c r="F174" s="341"/>
      <c r="G174" s="341"/>
      <c r="H174" s="341"/>
      <c r="I174" s="360"/>
      <c r="J174" s="360"/>
      <c r="K174" s="360"/>
      <c r="L174" s="360"/>
      <c r="M174" s="4"/>
      <c r="N174" s="4"/>
      <c r="O174" s="4"/>
      <c r="P174" s="4"/>
      <c r="Q174" s="4"/>
      <c r="R174" s="4"/>
      <c r="S174" s="4"/>
      <c r="T174" s="4"/>
      <c r="U174" s="6"/>
      <c r="V174" s="6"/>
      <c r="W174" s="6"/>
      <c r="X174" s="6"/>
      <c r="Y174" s="6"/>
      <c r="Z174" s="6"/>
      <c r="AA174" s="6"/>
      <c r="AB174" s="6"/>
    </row>
    <row r="175">
      <c r="A175" s="4"/>
      <c r="B175" s="341"/>
      <c r="C175" s="909"/>
      <c r="D175" s="341"/>
      <c r="E175" s="341"/>
      <c r="F175" s="341"/>
      <c r="G175" s="341"/>
      <c r="H175" s="341"/>
      <c r="I175" s="360"/>
      <c r="J175" s="360"/>
      <c r="K175" s="360"/>
      <c r="L175" s="360"/>
      <c r="M175" s="4"/>
      <c r="N175" s="4"/>
      <c r="O175" s="4"/>
      <c r="P175" s="4"/>
      <c r="Q175" s="4"/>
      <c r="R175" s="4"/>
      <c r="S175" s="4"/>
      <c r="T175" s="4"/>
      <c r="U175" s="6"/>
      <c r="V175" s="6"/>
      <c r="W175" s="6"/>
      <c r="X175" s="6"/>
      <c r="Y175" s="6"/>
      <c r="Z175" s="6"/>
      <c r="AA175" s="6"/>
      <c r="AB175" s="6"/>
    </row>
    <row r="176">
      <c r="A176" s="4"/>
      <c r="B176" s="515"/>
      <c r="C176" s="910"/>
      <c r="D176" s="515"/>
      <c r="E176" s="515"/>
      <c r="F176" s="515"/>
      <c r="G176" s="515"/>
      <c r="H176" s="515"/>
      <c r="I176" s="516"/>
      <c r="J176" s="516"/>
      <c r="K176" s="516"/>
      <c r="L176" s="516"/>
      <c r="M176" s="4"/>
      <c r="N176" s="4"/>
      <c r="O176" s="4"/>
      <c r="P176" s="4"/>
      <c r="Q176" s="4"/>
      <c r="R176" s="4"/>
      <c r="S176" s="4"/>
      <c r="T176" s="4"/>
      <c r="U176" s="6"/>
      <c r="V176" s="6"/>
      <c r="W176" s="6"/>
      <c r="X176" s="6"/>
      <c r="Y176" s="6"/>
      <c r="Z176" s="6"/>
      <c r="AA176" s="6"/>
      <c r="AB176" s="6"/>
    </row>
    <row r="177">
      <c r="A177" s="4"/>
      <c r="B177" s="369" t="s">
        <v>69</v>
      </c>
      <c r="C177" s="912">
        <f>SUM(C170:C176)</f>
        <v>0</v>
      </c>
      <c r="D177" s="370"/>
      <c r="E177" s="370"/>
      <c r="F177" s="500">
        <f>SUM(F170:F176)</f>
        <v>3750</v>
      </c>
      <c r="G177" s="370"/>
      <c r="H177" s="370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6"/>
      <c r="V177" s="6"/>
      <c r="W177" s="6"/>
      <c r="X177" s="6"/>
      <c r="Y177" s="6"/>
      <c r="Z177" s="6"/>
      <c r="AA177" s="6"/>
      <c r="AB177" s="6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6"/>
      <c r="V178" s="6"/>
      <c r="W178" s="6"/>
      <c r="X178" s="6"/>
      <c r="Y178" s="6"/>
      <c r="Z178" s="6"/>
      <c r="AA178" s="6"/>
      <c r="AB178" s="6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6"/>
      <c r="V179" s="6"/>
      <c r="W179" s="6"/>
      <c r="X179" s="6"/>
      <c r="Y179" s="6"/>
      <c r="Z179" s="6"/>
      <c r="AA179" s="6"/>
      <c r="AB179" s="6"/>
    </row>
    <row r="180">
      <c r="A180" s="913">
        <v>12.0</v>
      </c>
      <c r="B180" s="914" t="s">
        <v>526</v>
      </c>
      <c r="C180" s="521"/>
      <c r="D180" s="521"/>
      <c r="E180" s="521"/>
      <c r="F180" s="521"/>
      <c r="G180" s="521"/>
      <c r="H180" s="522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6"/>
      <c r="V180" s="6"/>
      <c r="W180" s="6"/>
      <c r="X180" s="6"/>
      <c r="Y180" s="6"/>
      <c r="Z180" s="6"/>
      <c r="AA180" s="6"/>
      <c r="AB180" s="6"/>
    </row>
    <row r="181">
      <c r="A181" s="4"/>
      <c r="B181" s="523" t="s">
        <v>215</v>
      </c>
      <c r="C181" s="148" t="s">
        <v>134</v>
      </c>
      <c r="D181" s="148" t="s">
        <v>199</v>
      </c>
      <c r="E181" s="148"/>
      <c r="F181" s="148" t="s">
        <v>131</v>
      </c>
      <c r="G181" s="225"/>
      <c r="H181" s="148" t="s">
        <v>216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6"/>
      <c r="V181" s="6"/>
      <c r="W181" s="6"/>
      <c r="X181" s="6"/>
      <c r="Y181" s="6"/>
      <c r="Z181" s="6"/>
      <c r="AA181" s="6"/>
      <c r="AB181" s="6"/>
    </row>
    <row r="182">
      <c r="A182" s="4"/>
      <c r="B182" s="381" t="s">
        <v>739</v>
      </c>
      <c r="C182" s="524">
        <v>250000.0</v>
      </c>
      <c r="D182" s="525" t="s">
        <v>593</v>
      </c>
      <c r="E182" s="525"/>
      <c r="F182" s="526" t="s">
        <v>683</v>
      </c>
      <c r="G182" s="554"/>
      <c r="H182" s="920" t="s">
        <v>37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6"/>
      <c r="V182" s="6"/>
      <c r="W182" s="6"/>
      <c r="X182" s="6"/>
      <c r="Y182" s="6"/>
      <c r="Z182" s="6"/>
      <c r="AA182" s="6"/>
      <c r="AB182" s="6"/>
    </row>
    <row r="183">
      <c r="A183" s="4"/>
      <c r="B183" s="381" t="s">
        <v>740</v>
      </c>
      <c r="C183" s="524">
        <v>250000.0</v>
      </c>
      <c r="D183" s="525" t="s">
        <v>741</v>
      </c>
      <c r="E183" s="1528"/>
      <c r="F183" s="528" t="s">
        <v>138</v>
      </c>
      <c r="G183" s="529"/>
      <c r="H183" s="100" t="s">
        <v>37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6"/>
      <c r="V183" s="6"/>
      <c r="W183" s="6"/>
      <c r="X183" s="6"/>
      <c r="Y183" s="6"/>
      <c r="Z183" s="6"/>
      <c r="AA183" s="6"/>
      <c r="AB183" s="6"/>
    </row>
    <row r="184">
      <c r="A184" s="4"/>
      <c r="B184" s="452" t="s">
        <v>677</v>
      </c>
      <c r="C184" s="531">
        <v>625000.0</v>
      </c>
      <c r="D184" s="531" t="s">
        <v>742</v>
      </c>
      <c r="E184" s="1529"/>
      <c r="F184" s="1421" t="s">
        <v>521</v>
      </c>
      <c r="G184" s="529"/>
      <c r="H184" s="1408" t="s">
        <v>38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6"/>
      <c r="V184" s="6"/>
      <c r="W184" s="6"/>
      <c r="X184" s="6"/>
      <c r="Y184" s="6"/>
      <c r="Z184" s="6"/>
      <c r="AA184" s="6"/>
      <c r="AB184" s="6"/>
    </row>
    <row r="185">
      <c r="A185" s="4"/>
      <c r="B185" s="341"/>
      <c r="C185" s="360"/>
      <c r="D185" s="360"/>
      <c r="E185" s="1423"/>
      <c r="F185" s="1423"/>
      <c r="G185" s="1423"/>
      <c r="H185" s="34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6"/>
      <c r="V185" s="6"/>
      <c r="W185" s="6"/>
      <c r="X185" s="6"/>
      <c r="Y185" s="6"/>
      <c r="Z185" s="6"/>
      <c r="AA185" s="6"/>
      <c r="AB185" s="6"/>
    </row>
    <row r="186">
      <c r="A186" s="4"/>
      <c r="B186" s="515"/>
      <c r="C186" s="437"/>
      <c r="D186" s="437"/>
      <c r="E186" s="1203"/>
      <c r="F186" s="1203"/>
      <c r="G186" s="928"/>
      <c r="H186" s="43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6"/>
      <c r="V186" s="6"/>
      <c r="W186" s="6"/>
      <c r="X186" s="6"/>
      <c r="Y186" s="6"/>
      <c r="Z186" s="6"/>
      <c r="AA186" s="6"/>
      <c r="AB186" s="6"/>
    </row>
    <row r="187">
      <c r="A187" s="4"/>
      <c r="B187" s="369" t="s">
        <v>69</v>
      </c>
      <c r="C187" s="929">
        <f>SUM(C182:C186)</f>
        <v>1125000</v>
      </c>
      <c r="D187" s="370"/>
      <c r="E187" s="370"/>
      <c r="F187" s="545"/>
      <c r="G187" s="545"/>
      <c r="H187" s="370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6"/>
      <c r="V187" s="6"/>
      <c r="W187" s="6"/>
      <c r="X187" s="6"/>
      <c r="Y187" s="6"/>
      <c r="Z187" s="6"/>
      <c r="AA187" s="6"/>
      <c r="AB187" s="6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6"/>
      <c r="V188" s="6"/>
      <c r="W188" s="6"/>
      <c r="X188" s="6"/>
      <c r="Y188" s="6"/>
      <c r="Z188" s="6"/>
      <c r="AA188" s="6"/>
      <c r="AB188" s="6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6"/>
      <c r="V189" s="6"/>
      <c r="W189" s="6"/>
      <c r="X189" s="6"/>
      <c r="Y189" s="6"/>
      <c r="Z189" s="6"/>
      <c r="AA189" s="6"/>
      <c r="AB189" s="6"/>
    </row>
    <row r="190">
      <c r="A190" s="546">
        <v>11.0</v>
      </c>
      <c r="B190" s="931" t="s">
        <v>233</v>
      </c>
      <c r="C190" s="223"/>
      <c r="D190" s="223"/>
      <c r="E190" s="223"/>
      <c r="F190" s="223"/>
      <c r="G190" s="223"/>
      <c r="H190" s="22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6"/>
      <c r="V190" s="6"/>
      <c r="W190" s="6"/>
      <c r="X190" s="6"/>
      <c r="Y190" s="6"/>
      <c r="Z190" s="6"/>
      <c r="AA190" s="6"/>
      <c r="AB190" s="6"/>
    </row>
    <row r="191">
      <c r="A191" s="4"/>
      <c r="B191" s="548" t="s">
        <v>36</v>
      </c>
      <c r="C191" s="1"/>
      <c r="D191" s="2"/>
      <c r="E191" s="2"/>
      <c r="F191" s="2"/>
      <c r="G191" s="2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6"/>
      <c r="V191" s="6"/>
      <c r="W191" s="6"/>
      <c r="X191" s="6"/>
      <c r="Y191" s="6"/>
      <c r="Z191" s="6"/>
      <c r="AA191" s="6"/>
      <c r="AB191" s="6"/>
    </row>
    <row r="192">
      <c r="A192" s="4"/>
      <c r="B192" s="548" t="s">
        <v>234</v>
      </c>
      <c r="C192" s="548" t="s">
        <v>134</v>
      </c>
      <c r="D192" s="234"/>
      <c r="E192" s="234"/>
      <c r="F192" s="548" t="s">
        <v>131</v>
      </c>
      <c r="G192" s="234"/>
      <c r="H192" s="148" t="s">
        <v>235</v>
      </c>
      <c r="I192" s="4"/>
      <c r="J192" s="4"/>
      <c r="K192" s="4"/>
      <c r="L192" s="4"/>
      <c r="M192" s="4" t="s">
        <v>200</v>
      </c>
      <c r="N192" s="4"/>
      <c r="O192" s="4"/>
      <c r="P192" s="4"/>
      <c r="Q192" s="4"/>
      <c r="R192" s="4"/>
      <c r="S192" s="4"/>
      <c r="T192" s="4"/>
      <c r="U192" s="6"/>
      <c r="V192" s="6"/>
      <c r="W192" s="6"/>
      <c r="X192" s="6"/>
      <c r="Y192" s="6"/>
      <c r="Z192" s="6"/>
      <c r="AA192" s="6"/>
      <c r="AB192" s="6"/>
    </row>
    <row r="193">
      <c r="A193" s="4"/>
      <c r="B193" s="555" t="s">
        <v>236</v>
      </c>
      <c r="C193" s="556">
        <v>60000.0</v>
      </c>
      <c r="D193" s="89"/>
      <c r="E193" s="89"/>
      <c r="F193" s="1530" t="s">
        <v>597</v>
      </c>
      <c r="G193" s="558"/>
      <c r="H193" s="1408" t="s">
        <v>38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6"/>
      <c r="V193" s="6"/>
      <c r="W193" s="6"/>
      <c r="X193" s="6"/>
      <c r="Y193" s="6"/>
      <c r="Z193" s="6"/>
      <c r="AA193" s="6"/>
      <c r="AB193" s="6"/>
    </row>
    <row r="194">
      <c r="A194" s="4"/>
      <c r="B194" s="560" t="s">
        <v>598</v>
      </c>
      <c r="C194" s="561">
        <v>12500.0</v>
      </c>
      <c r="D194" s="89"/>
      <c r="E194" s="89"/>
      <c r="F194" s="1531" t="s">
        <v>597</v>
      </c>
      <c r="G194" s="558"/>
      <c r="H194" s="1408" t="s">
        <v>38</v>
      </c>
      <c r="I194" s="5"/>
      <c r="J194" s="5"/>
      <c r="K194" s="5"/>
      <c r="L194" s="5"/>
      <c r="M194" s="4"/>
      <c r="N194" s="4"/>
      <c r="O194" s="4"/>
      <c r="P194" s="4"/>
      <c r="Q194" s="4"/>
      <c r="R194" s="4"/>
      <c r="S194" s="4"/>
      <c r="T194" s="4"/>
      <c r="U194" s="6"/>
      <c r="V194" s="6"/>
      <c r="W194" s="6"/>
      <c r="X194" s="6"/>
      <c r="Y194" s="6"/>
      <c r="Z194" s="6"/>
      <c r="AA194" s="6"/>
      <c r="AB194" s="6"/>
    </row>
    <row r="195">
      <c r="A195" s="4"/>
      <c r="B195" s="89"/>
      <c r="C195" s="563"/>
      <c r="D195" s="89"/>
      <c r="E195" s="89"/>
      <c r="F195" s="1210"/>
      <c r="G195" s="558"/>
      <c r="H195" s="89"/>
      <c r="I195" s="5"/>
      <c r="J195" s="5"/>
      <c r="K195" s="5"/>
      <c r="L195" s="5"/>
      <c r="M195" s="4"/>
      <c r="N195" s="4"/>
      <c r="O195" s="4"/>
      <c r="P195" s="4"/>
      <c r="Q195" s="4"/>
      <c r="R195" s="4"/>
      <c r="S195" s="4"/>
      <c r="T195" s="4"/>
      <c r="U195" s="6"/>
      <c r="V195" s="6"/>
      <c r="W195" s="6"/>
      <c r="X195" s="6"/>
      <c r="Y195" s="6"/>
      <c r="Z195" s="6"/>
      <c r="AA195" s="6"/>
      <c r="AB195" s="6"/>
    </row>
    <row r="196">
      <c r="A196" s="4"/>
      <c r="B196" s="89"/>
      <c r="C196" s="563"/>
      <c r="D196" s="89"/>
      <c r="E196" s="89"/>
      <c r="F196" s="1210"/>
      <c r="G196" s="558"/>
      <c r="H196" s="89"/>
      <c r="I196" s="5"/>
      <c r="J196" s="5"/>
      <c r="K196" s="5"/>
      <c r="L196" s="5"/>
      <c r="M196" s="4"/>
      <c r="N196" s="4"/>
      <c r="O196" s="4"/>
      <c r="P196" s="4"/>
      <c r="Q196" s="4"/>
      <c r="R196" s="4"/>
      <c r="S196" s="4"/>
      <c r="T196" s="4"/>
      <c r="U196" s="6"/>
      <c r="V196" s="6"/>
      <c r="W196" s="6"/>
      <c r="X196" s="6"/>
      <c r="Y196" s="6"/>
      <c r="Z196" s="6"/>
      <c r="AA196" s="6"/>
      <c r="AB196" s="6"/>
    </row>
    <row r="197">
      <c r="A197" s="4"/>
      <c r="B197" s="564" t="s">
        <v>69</v>
      </c>
      <c r="C197" s="936">
        <f>SUM(C193:C196)</f>
        <v>72500</v>
      </c>
      <c r="D197" s="225"/>
      <c r="E197" s="225"/>
      <c r="F197" s="558"/>
      <c r="G197" s="558"/>
      <c r="H197" s="8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6"/>
      <c r="V197" s="6"/>
      <c r="W197" s="6"/>
      <c r="X197" s="6"/>
      <c r="Y197" s="6"/>
      <c r="Z197" s="6"/>
      <c r="AA197" s="6"/>
      <c r="AB197" s="6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6"/>
      <c r="V198" s="6"/>
      <c r="W198" s="6"/>
      <c r="X198" s="6"/>
      <c r="Y198" s="6"/>
      <c r="Z198" s="6"/>
      <c r="AA198" s="6"/>
      <c r="AB198" s="6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6"/>
      <c r="V199" s="6"/>
      <c r="W199" s="6"/>
      <c r="X199" s="6"/>
      <c r="Y199" s="6"/>
      <c r="Z199" s="6"/>
      <c r="AA199" s="6"/>
      <c r="AB199" s="6"/>
    </row>
    <row r="200">
      <c r="A200" s="937">
        <v>3.0</v>
      </c>
      <c r="B200" s="938" t="s">
        <v>239</v>
      </c>
      <c r="C200" s="223"/>
      <c r="D200" s="223"/>
      <c r="E200" s="223"/>
      <c r="F200" s="223"/>
      <c r="G200" s="223"/>
      <c r="H200" s="22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6"/>
      <c r="V200" s="6"/>
      <c r="W200" s="6"/>
      <c r="X200" s="6"/>
      <c r="Y200" s="6"/>
      <c r="Z200" s="6"/>
      <c r="AA200" s="6"/>
      <c r="AB200" s="6"/>
    </row>
    <row r="201">
      <c r="A201" s="4"/>
      <c r="B201" s="234"/>
      <c r="C201" s="225"/>
      <c r="D201" s="1532" t="s">
        <v>743</v>
      </c>
      <c r="E201" s="569"/>
      <c r="F201" s="570" t="s">
        <v>18</v>
      </c>
      <c r="G201" s="101"/>
      <c r="H201" s="1533" t="s">
        <v>547</v>
      </c>
      <c r="I201" s="1533" t="s">
        <v>744</v>
      </c>
      <c r="J201" s="1534" t="s">
        <v>684</v>
      </c>
      <c r="K201" s="1534" t="s">
        <v>705</v>
      </c>
      <c r="L201" s="576"/>
      <c r="M201" s="225"/>
      <c r="N201" s="4"/>
      <c r="O201" s="4"/>
      <c r="P201" s="4"/>
      <c r="Q201" s="4"/>
      <c r="R201" s="4"/>
      <c r="S201" s="4"/>
      <c r="T201" s="4"/>
      <c r="U201" s="6"/>
      <c r="V201" s="6"/>
      <c r="W201" s="6"/>
      <c r="X201" s="6"/>
      <c r="Y201" s="6"/>
      <c r="Z201" s="6"/>
      <c r="AA201" s="6"/>
      <c r="AB201" s="6"/>
    </row>
    <row r="202">
      <c r="A202" s="4"/>
      <c r="B202" s="548" t="s">
        <v>36</v>
      </c>
      <c r="C202" s="548" t="s">
        <v>243</v>
      </c>
      <c r="D202" s="234"/>
      <c r="E202" s="234"/>
      <c r="F202" s="1211"/>
      <c r="G202" s="1535"/>
      <c r="H202" s="1536" t="s">
        <v>1</v>
      </c>
      <c r="I202" s="560" t="s">
        <v>745</v>
      </c>
      <c r="J202" s="1475" t="s">
        <v>1</v>
      </c>
      <c r="K202" s="560"/>
      <c r="L202" s="1212" t="s">
        <v>244</v>
      </c>
      <c r="M202" s="580" t="s">
        <v>245</v>
      </c>
      <c r="N202" s="4"/>
      <c r="O202" s="4"/>
      <c r="P202" s="4"/>
      <c r="Q202" s="4"/>
      <c r="R202" s="4"/>
      <c r="S202" s="4"/>
      <c r="T202" s="4"/>
      <c r="U202" s="6"/>
      <c r="V202" s="6"/>
      <c r="W202" s="6"/>
      <c r="X202" s="6"/>
      <c r="Y202" s="6"/>
      <c r="Z202" s="6"/>
      <c r="AA202" s="6"/>
      <c r="AB202" s="6"/>
    </row>
    <row r="203">
      <c r="A203" s="5"/>
      <c r="B203" s="1537" t="s">
        <v>601</v>
      </c>
      <c r="C203" s="555" t="s">
        <v>247</v>
      </c>
      <c r="D203" s="563"/>
      <c r="E203" s="89"/>
      <c r="F203" s="1538">
        <v>50000.0</v>
      </c>
      <c r="G203" s="1217"/>
      <c r="H203" s="1539">
        <v>50000.0</v>
      </c>
      <c r="I203" s="1219">
        <v>4000.0</v>
      </c>
      <c r="J203" s="1217"/>
      <c r="K203" s="1540">
        <v>1000.0</v>
      </c>
      <c r="L203" s="1221">
        <f t="shared" ref="L203:L280" si="25">G203+H203+I203+J203+K203</f>
        <v>55000</v>
      </c>
      <c r="M203" s="593">
        <f>F203-L203</f>
        <v>-5000</v>
      </c>
      <c r="N203" s="334"/>
      <c r="O203" s="334"/>
      <c r="P203" s="4"/>
      <c r="Q203" s="4"/>
      <c r="R203" s="4"/>
      <c r="S203" s="4"/>
      <c r="T203" s="4"/>
      <c r="U203" s="6"/>
      <c r="V203" s="6"/>
      <c r="W203" s="6"/>
      <c r="X203" s="6"/>
      <c r="Y203" s="6"/>
      <c r="Z203" s="6"/>
      <c r="AA203" s="6"/>
      <c r="AB203" s="6"/>
    </row>
    <row r="204">
      <c r="A204" s="5"/>
      <c r="B204" s="1537" t="s">
        <v>602</v>
      </c>
      <c r="C204" s="1537" t="s">
        <v>603</v>
      </c>
      <c r="D204" s="563"/>
      <c r="E204" s="89"/>
      <c r="F204" s="1538">
        <v>0.0</v>
      </c>
      <c r="G204" s="1223"/>
      <c r="H204" s="1539">
        <v>0.0</v>
      </c>
      <c r="I204" s="1225"/>
      <c r="J204" s="1223" t="str">
        <f>I204</f>
        <v/>
      </c>
      <c r="K204" s="1226"/>
      <c r="L204" s="1221">
        <f t="shared" si="25"/>
        <v>0</v>
      </c>
      <c r="M204" s="593"/>
      <c r="N204" s="334"/>
      <c r="O204" s="334"/>
      <c r="P204" s="4"/>
      <c r="Q204" s="4"/>
      <c r="R204" s="4"/>
      <c r="S204" s="4"/>
      <c r="T204" s="4"/>
      <c r="U204" s="6"/>
      <c r="V204" s="6"/>
      <c r="W204" s="6"/>
      <c r="X204" s="6"/>
      <c r="Y204" s="6"/>
      <c r="Z204" s="6"/>
      <c r="AA204" s="6"/>
      <c r="AB204" s="6"/>
    </row>
    <row r="205">
      <c r="A205" s="5"/>
      <c r="B205" s="555" t="s">
        <v>248</v>
      </c>
      <c r="C205" s="560" t="s">
        <v>604</v>
      </c>
      <c r="D205" s="563"/>
      <c r="E205" s="89"/>
      <c r="F205" s="1538">
        <v>50000.0</v>
      </c>
      <c r="G205" s="1223"/>
      <c r="H205" s="1539">
        <v>25000.0</v>
      </c>
      <c r="I205" s="1228">
        <v>5000.0</v>
      </c>
      <c r="J205" s="1223">
        <v>25000.0</v>
      </c>
      <c r="K205" s="1229"/>
      <c r="L205" s="1221">
        <f t="shared" si="25"/>
        <v>55000</v>
      </c>
      <c r="M205" s="593">
        <f t="shared" ref="M205:M219" si="26">F205-L205</f>
        <v>-5000</v>
      </c>
      <c r="N205" s="334"/>
      <c r="O205" s="334"/>
      <c r="P205" s="4"/>
      <c r="Q205" s="4"/>
      <c r="R205" s="4"/>
      <c r="S205" s="4"/>
      <c r="T205" s="4"/>
      <c r="U205" s="6"/>
      <c r="V205" s="6"/>
      <c r="W205" s="6"/>
      <c r="X205" s="6"/>
      <c r="Y205" s="6"/>
      <c r="Z205" s="6"/>
      <c r="AA205" s="6"/>
      <c r="AB205" s="6"/>
    </row>
    <row r="206">
      <c r="A206" s="5"/>
      <c r="B206" s="555" t="s">
        <v>253</v>
      </c>
      <c r="C206" s="560" t="s">
        <v>605</v>
      </c>
      <c r="D206" s="563"/>
      <c r="E206" s="89"/>
      <c r="F206" s="1538">
        <v>30000.0</v>
      </c>
      <c r="G206" s="1223"/>
      <c r="H206" s="1539">
        <v>30000.0</v>
      </c>
      <c r="I206" s="1230"/>
      <c r="J206" s="1223" t="str">
        <f t="shared" ref="J206:J211" si="27">I206</f>
        <v/>
      </c>
      <c r="K206" s="1229"/>
      <c r="L206" s="1221">
        <f t="shared" si="25"/>
        <v>30000</v>
      </c>
      <c r="M206" s="593">
        <f t="shared" si="26"/>
        <v>0</v>
      </c>
      <c r="N206" s="334"/>
      <c r="O206" s="334"/>
      <c r="P206" s="4"/>
      <c r="Q206" s="4"/>
      <c r="R206" s="4"/>
      <c r="S206" s="4"/>
      <c r="T206" s="4"/>
      <c r="U206" s="6"/>
      <c r="V206" s="6"/>
      <c r="W206" s="6"/>
      <c r="X206" s="6"/>
      <c r="Y206" s="6"/>
      <c r="Z206" s="6"/>
      <c r="AA206" s="6"/>
      <c r="AB206" s="6"/>
    </row>
    <row r="207">
      <c r="A207" s="5"/>
      <c r="B207" s="555" t="s">
        <v>110</v>
      </c>
      <c r="C207" s="555" t="s">
        <v>254</v>
      </c>
      <c r="D207" s="561">
        <v>1875.0</v>
      </c>
      <c r="E207" s="89"/>
      <c r="F207" s="1538">
        <v>50000.0</v>
      </c>
      <c r="G207" s="1223"/>
      <c r="H207" s="1539">
        <v>50000.0</v>
      </c>
      <c r="I207" s="1225"/>
      <c r="J207" s="1223" t="str">
        <f t="shared" si="27"/>
        <v/>
      </c>
      <c r="K207" s="1229"/>
      <c r="L207" s="1221">
        <f t="shared" si="25"/>
        <v>50000</v>
      </c>
      <c r="M207" s="593">
        <f t="shared" si="26"/>
        <v>0</v>
      </c>
      <c r="N207" s="334"/>
      <c r="O207" s="334"/>
      <c r="P207" s="4"/>
      <c r="Q207" s="4"/>
      <c r="R207" s="4"/>
      <c r="S207" s="4"/>
      <c r="T207" s="4"/>
      <c r="U207" s="6"/>
      <c r="V207" s="6"/>
      <c r="W207" s="6"/>
      <c r="X207" s="6"/>
      <c r="Y207" s="6"/>
      <c r="Z207" s="6"/>
      <c r="AA207" s="6"/>
      <c r="AB207" s="6"/>
    </row>
    <row r="208">
      <c r="A208" s="5"/>
      <c r="B208" s="555" t="s">
        <v>267</v>
      </c>
      <c r="C208" s="555" t="s">
        <v>268</v>
      </c>
      <c r="D208" s="563"/>
      <c r="E208" s="89"/>
      <c r="F208" s="1538">
        <v>40000.0</v>
      </c>
      <c r="G208" s="1223"/>
      <c r="H208" s="1539">
        <v>40000.0</v>
      </c>
      <c r="I208" s="1225"/>
      <c r="J208" s="1223" t="str">
        <f t="shared" si="27"/>
        <v/>
      </c>
      <c r="K208" s="1229"/>
      <c r="L208" s="1221">
        <f t="shared" si="25"/>
        <v>40000</v>
      </c>
      <c r="M208" s="593">
        <f t="shared" si="26"/>
        <v>0</v>
      </c>
      <c r="N208" s="334"/>
      <c r="O208" s="334"/>
      <c r="P208" s="4"/>
      <c r="Q208" s="4"/>
      <c r="R208" s="4"/>
      <c r="S208" s="4"/>
      <c r="T208" s="4"/>
      <c r="U208" s="6"/>
      <c r="V208" s="6"/>
      <c r="W208" s="6"/>
      <c r="X208" s="6"/>
      <c r="Y208" s="6"/>
      <c r="Z208" s="6"/>
      <c r="AA208" s="6"/>
      <c r="AB208" s="6"/>
    </row>
    <row r="209">
      <c r="A209" s="5"/>
      <c r="B209" s="1537" t="s">
        <v>293</v>
      </c>
      <c r="C209" s="1537" t="s">
        <v>606</v>
      </c>
      <c r="D209" s="563"/>
      <c r="E209" s="89"/>
      <c r="F209" s="1538">
        <v>40000.0</v>
      </c>
      <c r="G209" s="1223"/>
      <c r="H209" s="1539">
        <v>40000.0</v>
      </c>
      <c r="I209" s="1225"/>
      <c r="J209" s="1223" t="str">
        <f t="shared" si="27"/>
        <v/>
      </c>
      <c r="K209" s="1229"/>
      <c r="L209" s="1221">
        <f t="shared" si="25"/>
        <v>40000</v>
      </c>
      <c r="M209" s="593">
        <f t="shared" si="26"/>
        <v>0</v>
      </c>
      <c r="N209" s="334"/>
      <c r="O209" s="334"/>
      <c r="P209" s="4"/>
      <c r="Q209" s="4"/>
      <c r="R209" s="4"/>
      <c r="S209" s="4"/>
      <c r="T209" s="4"/>
      <c r="U209" s="6"/>
      <c r="V209" s="6"/>
      <c r="W209" s="6"/>
      <c r="X209" s="6"/>
      <c r="Y209" s="6"/>
      <c r="Z209" s="6"/>
      <c r="AA209" s="6"/>
      <c r="AB209" s="6"/>
    </row>
    <row r="210">
      <c r="A210" s="5"/>
      <c r="B210" s="555" t="s">
        <v>255</v>
      </c>
      <c r="C210" s="555" t="s">
        <v>256</v>
      </c>
      <c r="D210" s="561">
        <v>1875.0</v>
      </c>
      <c r="E210" s="89"/>
      <c r="F210" s="1538">
        <v>80000.0</v>
      </c>
      <c r="G210" s="1223"/>
      <c r="H210" s="1539">
        <v>80000.0</v>
      </c>
      <c r="I210" s="1225"/>
      <c r="J210" s="1223" t="str">
        <f t="shared" si="27"/>
        <v/>
      </c>
      <c r="K210" s="1232"/>
      <c r="L210" s="1221">
        <f t="shared" si="25"/>
        <v>80000</v>
      </c>
      <c r="M210" s="593">
        <f t="shared" si="26"/>
        <v>0</v>
      </c>
      <c r="N210" s="334"/>
      <c r="O210" s="334"/>
      <c r="P210" s="4"/>
      <c r="Q210" s="4"/>
      <c r="R210" s="4"/>
      <c r="S210" s="4"/>
      <c r="T210" s="4"/>
      <c r="U210" s="6"/>
      <c r="V210" s="6"/>
      <c r="W210" s="6"/>
      <c r="X210" s="6"/>
      <c r="Y210" s="6"/>
      <c r="Z210" s="6"/>
      <c r="AA210" s="6"/>
      <c r="AB210" s="6"/>
    </row>
    <row r="211">
      <c r="A211" s="5"/>
      <c r="B211" s="555" t="s">
        <v>262</v>
      </c>
      <c r="C211" s="555" t="s">
        <v>263</v>
      </c>
      <c r="D211" s="563"/>
      <c r="E211" s="89"/>
      <c r="F211" s="1541">
        <v>20000.0</v>
      </c>
      <c r="G211" s="1223"/>
      <c r="H211" s="1542">
        <v>20000.0</v>
      </c>
      <c r="I211" s="1225"/>
      <c r="J211" s="1223" t="str">
        <f t="shared" si="27"/>
        <v/>
      </c>
      <c r="K211" s="1232"/>
      <c r="L211" s="1221">
        <f t="shared" si="25"/>
        <v>20000</v>
      </c>
      <c r="M211" s="593">
        <f t="shared" si="26"/>
        <v>0</v>
      </c>
      <c r="N211" s="334"/>
      <c r="O211" s="334"/>
      <c r="P211" s="4"/>
      <c r="Q211" s="4"/>
      <c r="R211" s="4"/>
      <c r="S211" s="4"/>
      <c r="T211" s="4"/>
      <c r="U211" s="6"/>
      <c r="V211" s="6"/>
      <c r="W211" s="6"/>
      <c r="X211" s="6"/>
      <c r="Y211" s="6"/>
      <c r="Z211" s="6"/>
      <c r="AA211" s="6"/>
      <c r="AB211" s="6"/>
    </row>
    <row r="212">
      <c r="A212" s="5"/>
      <c r="B212" s="555" t="s">
        <v>265</v>
      </c>
      <c r="C212" s="555" t="s">
        <v>263</v>
      </c>
      <c r="D212" s="561">
        <v>2500.0</v>
      </c>
      <c r="E212" s="89"/>
      <c r="F212" s="1541">
        <v>20000.0</v>
      </c>
      <c r="G212" s="1223"/>
      <c r="H212" s="1542">
        <v>20000.0</v>
      </c>
      <c r="I212" s="1228">
        <v>5000.0</v>
      </c>
      <c r="J212" s="1223"/>
      <c r="K212" s="1232"/>
      <c r="L212" s="1221">
        <f t="shared" si="25"/>
        <v>25000</v>
      </c>
      <c r="M212" s="593">
        <f t="shared" si="26"/>
        <v>-5000</v>
      </c>
      <c r="N212" s="334"/>
      <c r="O212" s="334"/>
      <c r="P212" s="4"/>
      <c r="Q212" s="4"/>
      <c r="R212" s="4"/>
      <c r="S212" s="4"/>
      <c r="T212" s="4"/>
      <c r="U212" s="6"/>
      <c r="V212" s="6"/>
      <c r="W212" s="6"/>
      <c r="X212" s="6"/>
      <c r="Y212" s="6"/>
      <c r="Z212" s="6"/>
      <c r="AA212" s="6"/>
      <c r="AB212" s="6"/>
    </row>
    <row r="213">
      <c r="A213" s="5"/>
      <c r="B213" s="1537" t="s">
        <v>607</v>
      </c>
      <c r="C213" s="555" t="s">
        <v>263</v>
      </c>
      <c r="D213" s="563"/>
      <c r="E213" s="89"/>
      <c r="F213" s="1538">
        <v>20000.0</v>
      </c>
      <c r="G213" s="1223"/>
      <c r="H213" s="1539">
        <v>20000.0</v>
      </c>
      <c r="I213" s="1225"/>
      <c r="J213" s="1223" t="str">
        <f t="shared" ref="J213:J280" si="28">I213</f>
        <v/>
      </c>
      <c r="K213" s="1232"/>
      <c r="L213" s="1221">
        <f t="shared" si="25"/>
        <v>20000</v>
      </c>
      <c r="M213" s="593">
        <f t="shared" si="26"/>
        <v>0</v>
      </c>
      <c r="N213" s="334"/>
      <c r="O213" s="334"/>
      <c r="P213" s="4"/>
      <c r="Q213" s="4"/>
      <c r="R213" s="4"/>
      <c r="S213" s="4"/>
      <c r="T213" s="4"/>
      <c r="U213" s="6"/>
      <c r="V213" s="6"/>
      <c r="W213" s="6"/>
      <c r="X213" s="6"/>
      <c r="Y213" s="6"/>
      <c r="Z213" s="6"/>
      <c r="AA213" s="6"/>
      <c r="AB213" s="6"/>
    </row>
    <row r="214">
      <c r="A214" s="5"/>
      <c r="B214" s="555" t="s">
        <v>257</v>
      </c>
      <c r="C214" s="555" t="s">
        <v>258</v>
      </c>
      <c r="D214" s="563"/>
      <c r="E214" s="89"/>
      <c r="F214" s="1538">
        <v>35000.0</v>
      </c>
      <c r="G214" s="1223"/>
      <c r="H214" s="1539">
        <v>35000.0</v>
      </c>
      <c r="I214" s="1225"/>
      <c r="J214" s="1223" t="str">
        <f t="shared" si="28"/>
        <v/>
      </c>
      <c r="K214" s="1232"/>
      <c r="L214" s="1221">
        <f t="shared" si="25"/>
        <v>35000</v>
      </c>
      <c r="M214" s="593">
        <f t="shared" si="26"/>
        <v>0</v>
      </c>
      <c r="N214" s="334"/>
      <c r="O214" s="334"/>
      <c r="P214" s="4"/>
      <c r="Q214" s="4"/>
      <c r="R214" s="4"/>
      <c r="S214" s="4"/>
      <c r="T214" s="4"/>
      <c r="U214" s="6"/>
      <c r="V214" s="6"/>
      <c r="W214" s="6"/>
      <c r="X214" s="6"/>
      <c r="Y214" s="6"/>
      <c r="Z214" s="6"/>
      <c r="AA214" s="6"/>
      <c r="AB214" s="6"/>
    </row>
    <row r="215">
      <c r="A215" s="1543"/>
      <c r="B215" s="1537" t="s">
        <v>271</v>
      </c>
      <c r="C215" s="1537" t="s">
        <v>609</v>
      </c>
      <c r="D215" s="563"/>
      <c r="E215" s="89"/>
      <c r="F215" s="1538">
        <v>25000.0</v>
      </c>
      <c r="G215" s="1223"/>
      <c r="H215" s="1539">
        <v>25000.0</v>
      </c>
      <c r="I215" s="1225"/>
      <c r="J215" s="1223" t="str">
        <f t="shared" si="28"/>
        <v/>
      </c>
      <c r="K215" s="1232"/>
      <c r="L215" s="1221">
        <f t="shared" si="25"/>
        <v>25000</v>
      </c>
      <c r="M215" s="593">
        <f t="shared" si="26"/>
        <v>0</v>
      </c>
      <c r="N215" s="334"/>
      <c r="O215" s="334"/>
      <c r="P215" s="4"/>
      <c r="Q215" s="4"/>
      <c r="R215" s="4"/>
      <c r="S215" s="4"/>
      <c r="T215" s="4"/>
      <c r="U215" s="6"/>
      <c r="V215" s="6"/>
      <c r="W215" s="6"/>
      <c r="X215" s="6"/>
      <c r="Y215" s="6"/>
      <c r="Z215" s="6"/>
      <c r="AA215" s="6"/>
      <c r="AB215" s="6"/>
    </row>
    <row r="216">
      <c r="A216" s="5"/>
      <c r="B216" s="555" t="s">
        <v>269</v>
      </c>
      <c r="C216" s="555" t="s">
        <v>270</v>
      </c>
      <c r="D216" s="563"/>
      <c r="E216" s="89"/>
      <c r="F216" s="1538">
        <v>12000.0</v>
      </c>
      <c r="G216" s="1223"/>
      <c r="H216" s="1539">
        <v>12000.0</v>
      </c>
      <c r="I216" s="1228"/>
      <c r="J216" s="1223" t="str">
        <f t="shared" si="28"/>
        <v/>
      </c>
      <c r="K216" s="1226"/>
      <c r="L216" s="1221">
        <f t="shared" si="25"/>
        <v>12000</v>
      </c>
      <c r="M216" s="593">
        <f t="shared" si="26"/>
        <v>0</v>
      </c>
      <c r="N216" s="334"/>
      <c r="O216" s="334"/>
      <c r="P216" s="4"/>
      <c r="Q216" s="4"/>
      <c r="R216" s="4"/>
      <c r="S216" s="4"/>
      <c r="T216" s="4"/>
      <c r="U216" s="6"/>
      <c r="V216" s="6"/>
      <c r="W216" s="6"/>
      <c r="X216" s="6"/>
      <c r="Y216" s="6"/>
      <c r="Z216" s="6"/>
      <c r="AA216" s="6"/>
      <c r="AB216" s="6"/>
    </row>
    <row r="217">
      <c r="A217" s="5"/>
      <c r="B217" s="555" t="s">
        <v>111</v>
      </c>
      <c r="C217" s="555" t="s">
        <v>266</v>
      </c>
      <c r="D217" s="563"/>
      <c r="E217" s="89"/>
      <c r="F217" s="1538">
        <v>80000.0</v>
      </c>
      <c r="G217" s="1223"/>
      <c r="H217" s="1542">
        <v>40000.0</v>
      </c>
      <c r="I217" s="1225"/>
      <c r="J217" s="1223" t="str">
        <f t="shared" si="28"/>
        <v/>
      </c>
      <c r="K217" s="1226"/>
      <c r="L217" s="1221">
        <f t="shared" si="25"/>
        <v>40000</v>
      </c>
      <c r="M217" s="593">
        <f t="shared" si="26"/>
        <v>40000</v>
      </c>
      <c r="N217" s="334"/>
      <c r="O217" s="334"/>
      <c r="P217" s="4"/>
      <c r="Q217" s="4"/>
      <c r="R217" s="4"/>
      <c r="S217" s="4"/>
      <c r="T217" s="4"/>
      <c r="U217" s="6"/>
      <c r="V217" s="6"/>
      <c r="W217" s="6"/>
      <c r="X217" s="6"/>
      <c r="Y217" s="6"/>
      <c r="Z217" s="6"/>
      <c r="AA217" s="6"/>
      <c r="AB217" s="6"/>
    </row>
    <row r="218">
      <c r="A218" s="600" t="s">
        <v>259</v>
      </c>
      <c r="B218" s="555" t="s">
        <v>273</v>
      </c>
      <c r="C218" s="555" t="s">
        <v>274</v>
      </c>
      <c r="D218" s="563"/>
      <c r="E218" s="89"/>
      <c r="F218" s="1538">
        <v>30000.0</v>
      </c>
      <c r="G218" s="1223"/>
      <c r="H218" s="1539">
        <v>30000.0</v>
      </c>
      <c r="I218" s="1225"/>
      <c r="J218" s="1223" t="str">
        <f t="shared" si="28"/>
        <v/>
      </c>
      <c r="K218" s="1229"/>
      <c r="L218" s="1221">
        <f t="shared" si="25"/>
        <v>30000</v>
      </c>
      <c r="M218" s="593">
        <f t="shared" si="26"/>
        <v>0</v>
      </c>
      <c r="N218" s="334"/>
      <c r="O218" s="334"/>
      <c r="P218" s="4"/>
      <c r="Q218" s="4"/>
      <c r="R218" s="4"/>
      <c r="S218" s="4"/>
      <c r="T218" s="4"/>
      <c r="U218" s="6"/>
      <c r="V218" s="6"/>
      <c r="W218" s="6"/>
      <c r="X218" s="6"/>
      <c r="Y218" s="6"/>
      <c r="Z218" s="6"/>
      <c r="AA218" s="6"/>
      <c r="AB218" s="6"/>
    </row>
    <row r="219">
      <c r="A219" s="5"/>
      <c r="B219" s="555" t="s">
        <v>276</v>
      </c>
      <c r="C219" s="1537" t="s">
        <v>610</v>
      </c>
      <c r="D219" s="563"/>
      <c r="E219" s="89"/>
      <c r="F219" s="1538">
        <v>8000.0</v>
      </c>
      <c r="G219" s="1223"/>
      <c r="H219" s="1539">
        <v>8000.0</v>
      </c>
      <c r="I219" s="1225"/>
      <c r="J219" s="1223" t="str">
        <f t="shared" si="28"/>
        <v/>
      </c>
      <c r="K219" s="1229"/>
      <c r="L219" s="1221">
        <f t="shared" si="25"/>
        <v>8000</v>
      </c>
      <c r="M219" s="593">
        <f t="shared" si="26"/>
        <v>0</v>
      </c>
      <c r="N219" s="334"/>
      <c r="O219" s="334"/>
      <c r="P219" s="4"/>
      <c r="Q219" s="4"/>
      <c r="R219" s="4"/>
      <c r="S219" s="4"/>
      <c r="T219" s="4"/>
      <c r="U219" s="6"/>
      <c r="V219" s="6"/>
      <c r="W219" s="6"/>
      <c r="X219" s="6"/>
      <c r="Y219" s="6"/>
      <c r="Z219" s="6"/>
      <c r="AA219" s="6"/>
      <c r="AB219" s="6"/>
    </row>
    <row r="220">
      <c r="A220" s="1543"/>
      <c r="B220" s="555" t="s">
        <v>281</v>
      </c>
      <c r="C220" s="555" t="s">
        <v>282</v>
      </c>
      <c r="D220" s="563"/>
      <c r="E220" s="89"/>
      <c r="F220" s="1538">
        <v>17500.0</v>
      </c>
      <c r="G220" s="1223"/>
      <c r="H220" s="1539">
        <v>17500.0</v>
      </c>
      <c r="I220" s="1225"/>
      <c r="J220" s="1223" t="str">
        <f t="shared" si="28"/>
        <v/>
      </c>
      <c r="K220" s="1226"/>
      <c r="L220" s="1221">
        <f t="shared" si="25"/>
        <v>17500</v>
      </c>
      <c r="M220" s="602">
        <v>0.0</v>
      </c>
      <c r="N220" s="334"/>
      <c r="O220" s="334"/>
      <c r="P220" s="4"/>
      <c r="Q220" s="4"/>
      <c r="R220" s="4"/>
      <c r="S220" s="4"/>
      <c r="T220" s="4"/>
      <c r="U220" s="6"/>
      <c r="V220" s="6"/>
      <c r="W220" s="6"/>
      <c r="X220" s="6"/>
      <c r="Y220" s="6"/>
      <c r="Z220" s="6"/>
      <c r="AA220" s="6"/>
      <c r="AB220" s="6"/>
    </row>
    <row r="221">
      <c r="A221" s="5"/>
      <c r="B221" s="1537" t="s">
        <v>746</v>
      </c>
      <c r="C221" s="555" t="s">
        <v>284</v>
      </c>
      <c r="D221" s="563"/>
      <c r="E221" s="89"/>
      <c r="F221" s="1541">
        <v>12000.0</v>
      </c>
      <c r="G221" s="1223"/>
      <c r="H221" s="1542">
        <v>12000.0</v>
      </c>
      <c r="I221" s="1225"/>
      <c r="J221" s="1223" t="str">
        <f t="shared" si="28"/>
        <v/>
      </c>
      <c r="K221" s="1226"/>
      <c r="L221" s="1221">
        <f t="shared" si="25"/>
        <v>12000</v>
      </c>
      <c r="M221" s="593">
        <f t="shared" ref="M221:M231" si="29">F221-L221</f>
        <v>0</v>
      </c>
      <c r="N221" s="334"/>
      <c r="O221" s="334"/>
      <c r="P221" s="4"/>
      <c r="Q221" s="4"/>
      <c r="R221" s="4"/>
      <c r="S221" s="4"/>
      <c r="T221" s="4"/>
      <c r="U221" s="6"/>
      <c r="V221" s="6"/>
      <c r="W221" s="6"/>
      <c r="X221" s="6"/>
      <c r="Y221" s="6"/>
      <c r="Z221" s="6"/>
      <c r="AA221" s="6"/>
      <c r="AB221" s="6"/>
    </row>
    <row r="222">
      <c r="A222" s="1543"/>
      <c r="B222" s="555" t="s">
        <v>305</v>
      </c>
      <c r="C222" s="555" t="s">
        <v>306</v>
      </c>
      <c r="D222" s="561">
        <v>3125.0</v>
      </c>
      <c r="E222" s="89"/>
      <c r="F222" s="1538">
        <v>15000.0</v>
      </c>
      <c r="G222" s="1223"/>
      <c r="H222" s="1539">
        <v>15000.0</v>
      </c>
      <c r="I222" s="1225"/>
      <c r="J222" s="1223" t="str">
        <f t="shared" si="28"/>
        <v/>
      </c>
      <c r="K222" s="1226"/>
      <c r="L222" s="1221">
        <f t="shared" si="25"/>
        <v>15000</v>
      </c>
      <c r="M222" s="593">
        <f t="shared" si="29"/>
        <v>0</v>
      </c>
      <c r="N222" s="334"/>
      <c r="O222" s="334"/>
      <c r="P222" s="4"/>
      <c r="Q222" s="4"/>
      <c r="R222" s="4"/>
      <c r="S222" s="4"/>
      <c r="T222" s="4"/>
      <c r="U222" s="6"/>
      <c r="V222" s="6"/>
      <c r="W222" s="6"/>
      <c r="X222" s="6"/>
      <c r="Y222" s="6"/>
      <c r="Z222" s="6"/>
      <c r="AA222" s="6"/>
      <c r="AB222" s="6"/>
    </row>
    <row r="223">
      <c r="A223" s="5"/>
      <c r="B223" s="555" t="s">
        <v>309</v>
      </c>
      <c r="C223" s="555" t="s">
        <v>310</v>
      </c>
      <c r="D223" s="563"/>
      <c r="E223" s="89"/>
      <c r="F223" s="1538">
        <v>16000.0</v>
      </c>
      <c r="G223" s="1223"/>
      <c r="H223" s="1539">
        <v>16000.0</v>
      </c>
      <c r="I223" s="1225"/>
      <c r="J223" s="1223" t="str">
        <f t="shared" si="28"/>
        <v/>
      </c>
      <c r="K223" s="1232"/>
      <c r="L223" s="1221">
        <f t="shared" si="25"/>
        <v>16000</v>
      </c>
      <c r="M223" s="604">
        <f t="shared" si="29"/>
        <v>0</v>
      </c>
      <c r="N223" s="334"/>
      <c r="O223" s="334"/>
      <c r="P223" s="4"/>
      <c r="Q223" s="4"/>
      <c r="R223" s="4"/>
      <c r="S223" s="4"/>
      <c r="T223" s="4"/>
      <c r="U223" s="6"/>
      <c r="V223" s="6"/>
      <c r="W223" s="6"/>
      <c r="X223" s="6"/>
      <c r="Y223" s="6"/>
      <c r="Z223" s="6"/>
      <c r="AA223" s="6"/>
      <c r="AB223" s="6"/>
    </row>
    <row r="224">
      <c r="A224" s="5"/>
      <c r="B224" s="555" t="s">
        <v>116</v>
      </c>
      <c r="C224" s="1537" t="s">
        <v>613</v>
      </c>
      <c r="D224" s="563"/>
      <c r="E224" s="89"/>
      <c r="F224" s="1538">
        <v>30000.0</v>
      </c>
      <c r="G224" s="1223"/>
      <c r="H224" s="1539">
        <v>30000.0</v>
      </c>
      <c r="I224" s="1225"/>
      <c r="J224" s="1223" t="str">
        <f t="shared" si="28"/>
        <v/>
      </c>
      <c r="K224" s="1226"/>
      <c r="L224" s="1221">
        <f t="shared" si="25"/>
        <v>30000</v>
      </c>
      <c r="M224" s="593">
        <f t="shared" si="29"/>
        <v>0</v>
      </c>
      <c r="N224" s="334"/>
      <c r="O224" s="334"/>
      <c r="P224" s="4"/>
      <c r="Q224" s="4"/>
      <c r="R224" s="4"/>
      <c r="S224" s="4"/>
      <c r="T224" s="4"/>
      <c r="U224" s="6"/>
      <c r="V224" s="6"/>
      <c r="W224" s="6"/>
      <c r="X224" s="6"/>
      <c r="Y224" s="6"/>
      <c r="Z224" s="6"/>
      <c r="AA224" s="6"/>
      <c r="AB224" s="6"/>
    </row>
    <row r="225">
      <c r="A225" s="5"/>
      <c r="B225" s="1537" t="s">
        <v>444</v>
      </c>
      <c r="C225" s="1537" t="s">
        <v>614</v>
      </c>
      <c r="D225" s="563"/>
      <c r="E225" s="89"/>
      <c r="F225" s="1538">
        <v>7500.0</v>
      </c>
      <c r="G225" s="1223"/>
      <c r="H225" s="1539">
        <v>7500.0</v>
      </c>
      <c r="I225" s="1225"/>
      <c r="J225" s="1223" t="str">
        <f t="shared" si="28"/>
        <v/>
      </c>
      <c r="K225" s="1226"/>
      <c r="L225" s="1221">
        <f t="shared" si="25"/>
        <v>7500</v>
      </c>
      <c r="M225" s="593">
        <f t="shared" si="29"/>
        <v>0</v>
      </c>
      <c r="N225" s="334"/>
      <c r="O225" s="334"/>
      <c r="P225" s="4"/>
      <c r="Q225" s="4"/>
      <c r="R225" s="4"/>
      <c r="S225" s="4"/>
      <c r="T225" s="4"/>
      <c r="U225" s="6"/>
      <c r="V225" s="6"/>
      <c r="W225" s="6"/>
      <c r="X225" s="6"/>
      <c r="Y225" s="6"/>
      <c r="Z225" s="6"/>
      <c r="AA225" s="6"/>
      <c r="AB225" s="6"/>
    </row>
    <row r="226">
      <c r="A226" s="5"/>
      <c r="B226" s="555" t="s">
        <v>408</v>
      </c>
      <c r="C226" s="555" t="s">
        <v>409</v>
      </c>
      <c r="D226" s="563"/>
      <c r="E226" s="89"/>
      <c r="F226" s="1538">
        <v>5000.0</v>
      </c>
      <c r="G226" s="1223"/>
      <c r="H226" s="1539">
        <v>5000.0</v>
      </c>
      <c r="I226" s="1225"/>
      <c r="J226" s="1223" t="str">
        <f t="shared" si="28"/>
        <v/>
      </c>
      <c r="K226" s="1226"/>
      <c r="L226" s="1221">
        <f t="shared" si="25"/>
        <v>5000</v>
      </c>
      <c r="M226" s="593">
        <f t="shared" si="29"/>
        <v>0</v>
      </c>
      <c r="N226" s="334"/>
      <c r="O226" s="334"/>
      <c r="P226" s="4"/>
      <c r="Q226" s="4"/>
      <c r="R226" s="4"/>
      <c r="S226" s="4"/>
      <c r="T226" s="4"/>
      <c r="U226" s="6"/>
      <c r="V226" s="6"/>
      <c r="W226" s="6"/>
      <c r="X226" s="6"/>
      <c r="Y226" s="6"/>
      <c r="Z226" s="6"/>
      <c r="AA226" s="6"/>
      <c r="AB226" s="6"/>
    </row>
    <row r="227">
      <c r="A227" s="1543"/>
      <c r="B227" s="555" t="s">
        <v>372</v>
      </c>
      <c r="C227" s="555" t="s">
        <v>373</v>
      </c>
      <c r="D227" s="563"/>
      <c r="E227" s="89"/>
      <c r="F227" s="1538">
        <v>6000.0</v>
      </c>
      <c r="G227" s="1223"/>
      <c r="H227" s="1539">
        <v>6000.0</v>
      </c>
      <c r="I227" s="1225"/>
      <c r="J227" s="1223" t="str">
        <f t="shared" si="28"/>
        <v/>
      </c>
      <c r="K227" s="1226"/>
      <c r="L227" s="1221">
        <f t="shared" si="25"/>
        <v>6000</v>
      </c>
      <c r="M227" s="593">
        <f t="shared" si="29"/>
        <v>0</v>
      </c>
      <c r="N227" s="334"/>
      <c r="O227" s="334"/>
      <c r="P227" s="4"/>
      <c r="Q227" s="4"/>
      <c r="R227" s="4"/>
      <c r="S227" s="4"/>
      <c r="T227" s="4"/>
      <c r="U227" s="6"/>
      <c r="V227" s="6"/>
      <c r="W227" s="6"/>
      <c r="X227" s="6"/>
      <c r="Y227" s="6"/>
      <c r="Z227" s="6"/>
      <c r="AA227" s="6"/>
      <c r="AB227" s="6"/>
    </row>
    <row r="228">
      <c r="A228" s="5"/>
      <c r="B228" s="1537" t="s">
        <v>615</v>
      </c>
      <c r="C228" s="555" t="s">
        <v>375</v>
      </c>
      <c r="D228" s="563"/>
      <c r="E228" s="89"/>
      <c r="F228" s="1538">
        <v>7000.0</v>
      </c>
      <c r="G228" s="1223"/>
      <c r="H228" s="1539">
        <v>7000.0</v>
      </c>
      <c r="I228" s="1225"/>
      <c r="J228" s="1223" t="str">
        <f t="shared" si="28"/>
        <v/>
      </c>
      <c r="K228" s="1226"/>
      <c r="L228" s="1221">
        <f t="shared" si="25"/>
        <v>7000</v>
      </c>
      <c r="M228" s="593">
        <f t="shared" si="29"/>
        <v>0</v>
      </c>
      <c r="N228" s="334"/>
      <c r="O228" s="334"/>
      <c r="P228" s="4"/>
      <c r="Q228" s="4"/>
      <c r="R228" s="4"/>
      <c r="S228" s="4"/>
      <c r="T228" s="4"/>
      <c r="U228" s="6"/>
      <c r="V228" s="6"/>
      <c r="W228" s="6"/>
      <c r="X228" s="6"/>
      <c r="Y228" s="6"/>
      <c r="Z228" s="6"/>
      <c r="AA228" s="6"/>
      <c r="AB228" s="6"/>
    </row>
    <row r="229">
      <c r="A229" s="1543"/>
      <c r="B229" s="1537" t="s">
        <v>617</v>
      </c>
      <c r="C229" s="555"/>
      <c r="D229" s="563"/>
      <c r="E229" s="89"/>
      <c r="F229" s="1538"/>
      <c r="G229" s="1223"/>
      <c r="H229" s="1539"/>
      <c r="I229" s="1225"/>
      <c r="J229" s="1223" t="str">
        <f t="shared" si="28"/>
        <v/>
      </c>
      <c r="K229" s="1226"/>
      <c r="L229" s="1221">
        <f t="shared" si="25"/>
        <v>0</v>
      </c>
      <c r="M229" s="593">
        <f t="shared" si="29"/>
        <v>0</v>
      </c>
      <c r="N229" s="334"/>
      <c r="O229" s="334"/>
      <c r="P229" s="4"/>
      <c r="Q229" s="4"/>
      <c r="R229" s="4"/>
      <c r="S229" s="4"/>
      <c r="T229" s="4"/>
      <c r="U229" s="6"/>
      <c r="V229" s="6"/>
      <c r="W229" s="6"/>
      <c r="X229" s="6"/>
      <c r="Y229" s="6"/>
      <c r="Z229" s="6"/>
      <c r="AA229" s="6"/>
      <c r="AB229" s="6"/>
    </row>
    <row r="230">
      <c r="A230" s="1543"/>
      <c r="B230" s="1537" t="s">
        <v>747</v>
      </c>
      <c r="C230" s="1537" t="s">
        <v>303</v>
      </c>
      <c r="D230" s="563"/>
      <c r="E230" s="89"/>
      <c r="F230" s="1538">
        <v>5000.0</v>
      </c>
      <c r="G230" s="1223"/>
      <c r="H230" s="1539">
        <v>5000.0</v>
      </c>
      <c r="I230" s="1225"/>
      <c r="J230" s="1223" t="str">
        <f t="shared" si="28"/>
        <v/>
      </c>
      <c r="K230" s="1226"/>
      <c r="L230" s="1221">
        <f t="shared" si="25"/>
        <v>5000</v>
      </c>
      <c r="M230" s="593">
        <f t="shared" si="29"/>
        <v>0</v>
      </c>
      <c r="N230" s="334"/>
      <c r="O230" s="334"/>
      <c r="P230" s="4"/>
      <c r="Q230" s="4"/>
      <c r="R230" s="4"/>
      <c r="S230" s="4"/>
      <c r="T230" s="4"/>
      <c r="U230" s="6"/>
      <c r="V230" s="6"/>
      <c r="W230" s="6"/>
      <c r="X230" s="6"/>
      <c r="Y230" s="6"/>
      <c r="Z230" s="6"/>
      <c r="AA230" s="6"/>
      <c r="AB230" s="6"/>
    </row>
    <row r="231">
      <c r="A231" s="5"/>
      <c r="B231" s="555" t="s">
        <v>285</v>
      </c>
      <c r="C231" s="555" t="s">
        <v>286</v>
      </c>
      <c r="D231" s="563"/>
      <c r="E231" s="1433"/>
      <c r="F231" s="1538">
        <v>8000.0</v>
      </c>
      <c r="G231" s="1223"/>
      <c r="H231" s="1539">
        <v>8000.0</v>
      </c>
      <c r="I231" s="1225"/>
      <c r="J231" s="1223" t="str">
        <f t="shared" si="28"/>
        <v/>
      </c>
      <c r="K231" s="1226"/>
      <c r="L231" s="1221">
        <f t="shared" si="25"/>
        <v>8000</v>
      </c>
      <c r="M231" s="604">
        <f t="shared" si="29"/>
        <v>0</v>
      </c>
      <c r="N231" s="334"/>
      <c r="O231" s="334"/>
      <c r="P231" s="4"/>
      <c r="Q231" s="4"/>
      <c r="R231" s="4"/>
      <c r="S231" s="4"/>
      <c r="T231" s="4"/>
      <c r="U231" s="6"/>
      <c r="V231" s="6"/>
      <c r="W231" s="6"/>
      <c r="X231" s="6"/>
      <c r="Y231" s="6"/>
      <c r="Z231" s="6"/>
      <c r="AA231" s="6"/>
      <c r="AB231" s="6"/>
    </row>
    <row r="232">
      <c r="A232" s="5"/>
      <c r="B232" s="555" t="s">
        <v>296</v>
      </c>
      <c r="C232" s="555" t="s">
        <v>286</v>
      </c>
      <c r="D232" s="563"/>
      <c r="E232" s="1433"/>
      <c r="F232" s="1538">
        <v>5000.0</v>
      </c>
      <c r="G232" s="1223"/>
      <c r="H232" s="1539">
        <v>5000.0</v>
      </c>
      <c r="I232" s="1225"/>
      <c r="J232" s="1223" t="str">
        <f t="shared" si="28"/>
        <v/>
      </c>
      <c r="K232" s="1226"/>
      <c r="L232" s="1221">
        <f t="shared" si="25"/>
        <v>5000</v>
      </c>
      <c r="M232" s="953">
        <v>0.0</v>
      </c>
      <c r="N232" s="334"/>
      <c r="O232" s="334"/>
      <c r="P232" s="4"/>
      <c r="Q232" s="4"/>
      <c r="R232" s="4"/>
      <c r="S232" s="4"/>
      <c r="T232" s="4"/>
      <c r="U232" s="6"/>
      <c r="V232" s="6"/>
      <c r="W232" s="6"/>
      <c r="X232" s="6"/>
      <c r="Y232" s="6"/>
      <c r="Z232" s="6"/>
      <c r="AA232" s="6"/>
      <c r="AB232" s="6"/>
    </row>
    <row r="233">
      <c r="A233" s="5"/>
      <c r="B233" s="1537" t="s">
        <v>689</v>
      </c>
      <c r="C233" s="1537" t="s">
        <v>286</v>
      </c>
      <c r="D233" s="563"/>
      <c r="E233" s="1433"/>
      <c r="F233" s="1538">
        <v>1000.0</v>
      </c>
      <c r="G233" s="1223"/>
      <c r="H233" s="1539">
        <v>1000.0</v>
      </c>
      <c r="I233" s="1225"/>
      <c r="J233" s="1223" t="str">
        <f t="shared" si="28"/>
        <v/>
      </c>
      <c r="K233" s="1226"/>
      <c r="L233" s="1221">
        <f t="shared" si="25"/>
        <v>1000</v>
      </c>
      <c r="M233" s="604">
        <f>F233-L233</f>
        <v>0</v>
      </c>
      <c r="N233" s="334"/>
      <c r="O233" s="334"/>
      <c r="P233" s="4"/>
      <c r="Q233" s="4"/>
      <c r="R233" s="4"/>
      <c r="S233" s="4"/>
      <c r="T233" s="4"/>
      <c r="U233" s="6"/>
      <c r="V233" s="6"/>
      <c r="W233" s="6"/>
      <c r="X233" s="6"/>
      <c r="Y233" s="6"/>
      <c r="Z233" s="6"/>
      <c r="AA233" s="6"/>
      <c r="AB233" s="6"/>
    </row>
    <row r="234">
      <c r="A234" s="5"/>
      <c r="B234" s="555" t="s">
        <v>297</v>
      </c>
      <c r="C234" s="555" t="s">
        <v>286</v>
      </c>
      <c r="D234" s="563"/>
      <c r="E234" s="1433"/>
      <c r="F234" s="1538">
        <v>3000.0</v>
      </c>
      <c r="G234" s="1223"/>
      <c r="H234" s="1539">
        <v>3000.0</v>
      </c>
      <c r="I234" s="1225"/>
      <c r="J234" s="1223" t="str">
        <f t="shared" si="28"/>
        <v/>
      </c>
      <c r="K234" s="1226"/>
      <c r="L234" s="1221">
        <f t="shared" si="25"/>
        <v>3000</v>
      </c>
      <c r="M234" s="953">
        <v>0.0</v>
      </c>
      <c r="N234" s="334"/>
      <c r="O234" s="334"/>
      <c r="P234" s="4"/>
      <c r="Q234" s="4"/>
      <c r="R234" s="4"/>
      <c r="S234" s="4"/>
      <c r="T234" s="4"/>
      <c r="U234" s="6"/>
      <c r="V234" s="6"/>
      <c r="W234" s="6"/>
      <c r="X234" s="6"/>
      <c r="Y234" s="6"/>
      <c r="Z234" s="6"/>
      <c r="AA234" s="6"/>
      <c r="AB234" s="6"/>
    </row>
    <row r="235">
      <c r="A235" s="5"/>
      <c r="B235" s="555" t="s">
        <v>304</v>
      </c>
      <c r="C235" s="555" t="s">
        <v>286</v>
      </c>
      <c r="D235" s="563"/>
      <c r="E235" s="1433"/>
      <c r="F235" s="1538">
        <v>5000.0</v>
      </c>
      <c r="G235" s="1223"/>
      <c r="H235" s="1539">
        <v>5000.0</v>
      </c>
      <c r="I235" s="1225"/>
      <c r="J235" s="1223" t="str">
        <f t="shared" si="28"/>
        <v/>
      </c>
      <c r="K235" s="1226"/>
      <c r="L235" s="1221">
        <f t="shared" si="25"/>
        <v>5000</v>
      </c>
      <c r="M235" s="593">
        <f t="shared" ref="M235:M256" si="30">F235-L235</f>
        <v>0</v>
      </c>
      <c r="N235" s="334"/>
      <c r="O235" s="334"/>
      <c r="P235" s="4"/>
      <c r="Q235" s="4"/>
      <c r="R235" s="4"/>
      <c r="S235" s="4"/>
      <c r="T235" s="4"/>
      <c r="U235" s="6"/>
      <c r="V235" s="6"/>
      <c r="W235" s="6"/>
      <c r="X235" s="6"/>
      <c r="Y235" s="6"/>
      <c r="Z235" s="6"/>
      <c r="AA235" s="6"/>
      <c r="AB235" s="6"/>
    </row>
    <row r="236">
      <c r="A236" s="5"/>
      <c r="B236" s="555" t="s">
        <v>316</v>
      </c>
      <c r="C236" s="555" t="s">
        <v>286</v>
      </c>
      <c r="D236" s="563"/>
      <c r="E236" s="1433"/>
      <c r="F236" s="1538">
        <v>3000.0</v>
      </c>
      <c r="G236" s="1223"/>
      <c r="H236" s="1539">
        <v>3000.0</v>
      </c>
      <c r="I236" s="1225"/>
      <c r="J236" s="1223" t="str">
        <f t="shared" si="28"/>
        <v/>
      </c>
      <c r="K236" s="1226"/>
      <c r="L236" s="1221">
        <f t="shared" si="25"/>
        <v>3000</v>
      </c>
      <c r="M236" s="593">
        <f t="shared" si="30"/>
        <v>0</v>
      </c>
      <c r="N236" s="334"/>
      <c r="O236" s="334"/>
      <c r="P236" s="4"/>
      <c r="Q236" s="4"/>
      <c r="R236" s="4"/>
      <c r="S236" s="4"/>
      <c r="T236" s="4"/>
      <c r="U236" s="6"/>
      <c r="V236" s="6"/>
      <c r="W236" s="6"/>
      <c r="X236" s="6"/>
      <c r="Y236" s="6"/>
      <c r="Z236" s="6"/>
      <c r="AA236" s="6"/>
      <c r="AB236" s="6"/>
    </row>
    <row r="237">
      <c r="A237" s="5"/>
      <c r="B237" s="555" t="s">
        <v>358</v>
      </c>
      <c r="C237" s="555" t="s">
        <v>286</v>
      </c>
      <c r="D237" s="563"/>
      <c r="E237" s="1433"/>
      <c r="F237" s="1538">
        <v>1000.0</v>
      </c>
      <c r="G237" s="1223"/>
      <c r="H237" s="1539">
        <v>1000.0</v>
      </c>
      <c r="I237" s="1225"/>
      <c r="J237" s="1223" t="str">
        <f t="shared" si="28"/>
        <v/>
      </c>
      <c r="K237" s="1226"/>
      <c r="L237" s="1221">
        <f t="shared" si="25"/>
        <v>1000</v>
      </c>
      <c r="M237" s="593">
        <f t="shared" si="30"/>
        <v>0</v>
      </c>
      <c r="N237" s="334"/>
      <c r="O237" s="334"/>
      <c r="P237" s="4"/>
      <c r="Q237" s="4"/>
      <c r="R237" s="4"/>
      <c r="S237" s="4"/>
      <c r="T237" s="4"/>
      <c r="U237" s="6"/>
      <c r="V237" s="6"/>
      <c r="W237" s="6"/>
      <c r="X237" s="6"/>
      <c r="Y237" s="6"/>
      <c r="Z237" s="6"/>
      <c r="AA237" s="6"/>
      <c r="AB237" s="6"/>
    </row>
    <row r="238">
      <c r="A238" s="5"/>
      <c r="B238" s="555" t="s">
        <v>359</v>
      </c>
      <c r="C238" s="555" t="s">
        <v>286</v>
      </c>
      <c r="D238" s="563"/>
      <c r="E238" s="1433"/>
      <c r="F238" s="1538">
        <v>1000.0</v>
      </c>
      <c r="G238" s="1223"/>
      <c r="H238" s="1539">
        <v>1000.0</v>
      </c>
      <c r="I238" s="1225"/>
      <c r="J238" s="1223" t="str">
        <f t="shared" si="28"/>
        <v/>
      </c>
      <c r="K238" s="1226"/>
      <c r="L238" s="1221">
        <f t="shared" si="25"/>
        <v>1000</v>
      </c>
      <c r="M238" s="593">
        <f t="shared" si="30"/>
        <v>0</v>
      </c>
      <c r="N238" s="334"/>
      <c r="O238" s="334"/>
      <c r="P238" s="4"/>
      <c r="Q238" s="4"/>
      <c r="R238" s="4"/>
      <c r="S238" s="4"/>
      <c r="T238" s="4"/>
      <c r="U238" s="6"/>
      <c r="V238" s="6"/>
      <c r="W238" s="6"/>
      <c r="X238" s="6"/>
      <c r="Y238" s="6"/>
      <c r="Z238" s="6"/>
      <c r="AA238" s="6"/>
      <c r="AB238" s="6"/>
    </row>
    <row r="239">
      <c r="A239" s="5"/>
      <c r="B239" s="1537" t="s">
        <v>371</v>
      </c>
      <c r="C239" s="1537" t="s">
        <v>286</v>
      </c>
      <c r="D239" s="563"/>
      <c r="E239" s="1433"/>
      <c r="F239" s="1538">
        <v>4000.0</v>
      </c>
      <c r="G239" s="1223"/>
      <c r="H239" s="1539">
        <v>4000.0</v>
      </c>
      <c r="I239" s="1225"/>
      <c r="J239" s="1223" t="str">
        <f t="shared" si="28"/>
        <v/>
      </c>
      <c r="K239" s="1226"/>
      <c r="L239" s="1221">
        <f t="shared" si="25"/>
        <v>4000</v>
      </c>
      <c r="M239" s="593">
        <f t="shared" si="30"/>
        <v>0</v>
      </c>
      <c r="N239" s="334"/>
      <c r="O239" s="334"/>
      <c r="P239" s="4"/>
      <c r="Q239" s="4"/>
      <c r="R239" s="4"/>
      <c r="S239" s="4"/>
      <c r="T239" s="4"/>
      <c r="U239" s="6"/>
      <c r="V239" s="6"/>
      <c r="W239" s="6"/>
      <c r="X239" s="6"/>
      <c r="Y239" s="6"/>
      <c r="Z239" s="6"/>
      <c r="AA239" s="6"/>
      <c r="AB239" s="6"/>
    </row>
    <row r="240">
      <c r="A240" s="5"/>
      <c r="B240" s="1537" t="s">
        <v>402</v>
      </c>
      <c r="C240" s="1537" t="s">
        <v>286</v>
      </c>
      <c r="D240" s="563"/>
      <c r="E240" s="1433"/>
      <c r="F240" s="1538">
        <v>1000.0</v>
      </c>
      <c r="G240" s="1223"/>
      <c r="H240" s="1539">
        <v>1000.0</v>
      </c>
      <c r="I240" s="1225"/>
      <c r="J240" s="1223" t="str">
        <f t="shared" si="28"/>
        <v/>
      </c>
      <c r="K240" s="1226"/>
      <c r="L240" s="1221">
        <f t="shared" si="25"/>
        <v>1000</v>
      </c>
      <c r="M240" s="593">
        <f t="shared" si="30"/>
        <v>0</v>
      </c>
      <c r="N240" s="334"/>
      <c r="O240" s="334"/>
      <c r="P240" s="4"/>
      <c r="Q240" s="4"/>
      <c r="R240" s="4"/>
      <c r="S240" s="4"/>
      <c r="T240" s="4"/>
      <c r="U240" s="6"/>
      <c r="V240" s="6"/>
      <c r="W240" s="6"/>
      <c r="X240" s="6"/>
      <c r="Y240" s="6"/>
      <c r="Z240" s="6"/>
      <c r="AA240" s="6"/>
      <c r="AB240" s="6"/>
    </row>
    <row r="241">
      <c r="A241" s="5"/>
      <c r="B241" s="1537" t="s">
        <v>619</v>
      </c>
      <c r="C241" s="1537" t="s">
        <v>286</v>
      </c>
      <c r="D241" s="563"/>
      <c r="E241" s="1433"/>
      <c r="F241" s="1538">
        <v>6000.0</v>
      </c>
      <c r="G241" s="1223"/>
      <c r="H241" s="1539">
        <v>6000.0</v>
      </c>
      <c r="I241" s="1225"/>
      <c r="J241" s="1223" t="str">
        <f t="shared" si="28"/>
        <v/>
      </c>
      <c r="K241" s="1226"/>
      <c r="L241" s="1221">
        <f t="shared" si="25"/>
        <v>6000</v>
      </c>
      <c r="M241" s="593">
        <f t="shared" si="30"/>
        <v>0</v>
      </c>
      <c r="N241" s="334"/>
      <c r="O241" s="334"/>
      <c r="P241" s="4"/>
      <c r="Q241" s="4"/>
      <c r="R241" s="4"/>
      <c r="S241" s="4"/>
      <c r="T241" s="4"/>
      <c r="U241" s="6"/>
      <c r="V241" s="6"/>
      <c r="W241" s="6"/>
      <c r="X241" s="6"/>
      <c r="Y241" s="6"/>
      <c r="Z241" s="6"/>
      <c r="AA241" s="6"/>
      <c r="AB241" s="6"/>
    </row>
    <row r="242">
      <c r="A242" s="5"/>
      <c r="B242" s="1537" t="s">
        <v>413</v>
      </c>
      <c r="C242" s="1537" t="s">
        <v>286</v>
      </c>
      <c r="D242" s="563"/>
      <c r="E242" s="1433"/>
      <c r="F242" s="1538">
        <v>1000.0</v>
      </c>
      <c r="G242" s="1223"/>
      <c r="H242" s="1539">
        <v>1000.0</v>
      </c>
      <c r="I242" s="1225"/>
      <c r="J242" s="1223" t="str">
        <f t="shared" si="28"/>
        <v/>
      </c>
      <c r="K242" s="1226"/>
      <c r="L242" s="1221">
        <f t="shared" si="25"/>
        <v>1000</v>
      </c>
      <c r="M242" s="593">
        <f t="shared" si="30"/>
        <v>0</v>
      </c>
      <c r="N242" s="334"/>
      <c r="O242" s="334"/>
      <c r="P242" s="4"/>
      <c r="Q242" s="4"/>
      <c r="R242" s="4"/>
      <c r="S242" s="4"/>
      <c r="T242" s="4"/>
      <c r="U242" s="6"/>
      <c r="V242" s="6"/>
      <c r="W242" s="6"/>
      <c r="X242" s="6"/>
      <c r="Y242" s="6"/>
      <c r="Z242" s="6"/>
      <c r="AA242" s="6"/>
      <c r="AB242" s="6"/>
    </row>
    <row r="243">
      <c r="A243" s="5"/>
      <c r="B243" s="1537" t="s">
        <v>620</v>
      </c>
      <c r="C243" s="1537" t="s">
        <v>286</v>
      </c>
      <c r="D243" s="563"/>
      <c r="E243" s="1433"/>
      <c r="F243" s="1538">
        <v>1000.0</v>
      </c>
      <c r="G243" s="1223"/>
      <c r="H243" s="1539">
        <v>1000.0</v>
      </c>
      <c r="I243" s="1225"/>
      <c r="J243" s="1223" t="str">
        <f t="shared" si="28"/>
        <v/>
      </c>
      <c r="K243" s="1226"/>
      <c r="L243" s="1221">
        <f t="shared" si="25"/>
        <v>1000</v>
      </c>
      <c r="M243" s="593">
        <f t="shared" si="30"/>
        <v>0</v>
      </c>
      <c r="N243" s="334"/>
      <c r="O243" s="334"/>
      <c r="P243" s="4"/>
      <c r="Q243" s="4"/>
      <c r="R243" s="4"/>
      <c r="S243" s="4"/>
      <c r="T243" s="4"/>
      <c r="U243" s="6"/>
      <c r="V243" s="6"/>
      <c r="W243" s="6"/>
      <c r="X243" s="6"/>
      <c r="Y243" s="6"/>
      <c r="Z243" s="6"/>
      <c r="AA243" s="6"/>
      <c r="AB243" s="6"/>
    </row>
    <row r="244">
      <c r="A244" s="5"/>
      <c r="B244" s="1537" t="s">
        <v>621</v>
      </c>
      <c r="C244" s="1537" t="s">
        <v>286</v>
      </c>
      <c r="D244" s="563"/>
      <c r="E244" s="1433"/>
      <c r="F244" s="1538">
        <v>1000.0</v>
      </c>
      <c r="G244" s="1223"/>
      <c r="H244" s="1539">
        <v>1000.0</v>
      </c>
      <c r="I244" s="1225"/>
      <c r="J244" s="1223" t="str">
        <f t="shared" si="28"/>
        <v/>
      </c>
      <c r="K244" s="1226"/>
      <c r="L244" s="1221">
        <f t="shared" si="25"/>
        <v>1000</v>
      </c>
      <c r="M244" s="593">
        <f t="shared" si="30"/>
        <v>0</v>
      </c>
      <c r="N244" s="334"/>
      <c r="O244" s="334"/>
      <c r="P244" s="4"/>
      <c r="Q244" s="4"/>
      <c r="R244" s="4"/>
      <c r="S244" s="4"/>
      <c r="T244" s="4"/>
      <c r="U244" s="6"/>
      <c r="V244" s="6"/>
      <c r="W244" s="6"/>
      <c r="X244" s="6"/>
      <c r="Y244" s="6"/>
      <c r="Z244" s="6"/>
      <c r="AA244" s="6"/>
      <c r="AB244" s="6"/>
    </row>
    <row r="245">
      <c r="A245" s="5"/>
      <c r="B245" s="1537" t="s">
        <v>407</v>
      </c>
      <c r="C245" s="1537" t="s">
        <v>286</v>
      </c>
      <c r="D245" s="563"/>
      <c r="E245" s="1433"/>
      <c r="F245" s="1538">
        <v>1000.0</v>
      </c>
      <c r="G245" s="1223"/>
      <c r="H245" s="1539">
        <v>1000.0</v>
      </c>
      <c r="I245" s="1225"/>
      <c r="J245" s="1223" t="str">
        <f t="shared" si="28"/>
        <v/>
      </c>
      <c r="K245" s="1226"/>
      <c r="L245" s="1221">
        <f t="shared" si="25"/>
        <v>1000</v>
      </c>
      <c r="M245" s="593">
        <f t="shared" si="30"/>
        <v>0</v>
      </c>
      <c r="N245" s="334"/>
      <c r="O245" s="334"/>
      <c r="P245" s="4"/>
      <c r="Q245" s="4"/>
      <c r="R245" s="4"/>
      <c r="S245" s="4"/>
      <c r="T245" s="4"/>
      <c r="U245" s="6"/>
      <c r="V245" s="6"/>
      <c r="W245" s="6"/>
      <c r="X245" s="6"/>
      <c r="Y245" s="6"/>
      <c r="Z245" s="6"/>
      <c r="AA245" s="6"/>
      <c r="AB245" s="6"/>
    </row>
    <row r="246">
      <c r="A246" s="5"/>
      <c r="B246" s="1537" t="s">
        <v>622</v>
      </c>
      <c r="C246" s="1537" t="s">
        <v>286</v>
      </c>
      <c r="D246" s="563"/>
      <c r="E246" s="1433"/>
      <c r="F246" s="1538">
        <v>1000.0</v>
      </c>
      <c r="G246" s="1223"/>
      <c r="H246" s="1539">
        <v>1000.0</v>
      </c>
      <c r="I246" s="1225"/>
      <c r="J246" s="1223" t="str">
        <f t="shared" si="28"/>
        <v/>
      </c>
      <c r="K246" s="1226"/>
      <c r="L246" s="1221">
        <f t="shared" si="25"/>
        <v>1000</v>
      </c>
      <c r="M246" s="593">
        <f t="shared" si="30"/>
        <v>0</v>
      </c>
      <c r="N246" s="334"/>
      <c r="O246" s="334"/>
      <c r="P246" s="4"/>
      <c r="Q246" s="4"/>
      <c r="R246" s="4"/>
      <c r="S246" s="4"/>
      <c r="T246" s="4"/>
      <c r="U246" s="6"/>
      <c r="V246" s="6"/>
      <c r="W246" s="6"/>
      <c r="X246" s="6"/>
      <c r="Y246" s="6"/>
      <c r="Z246" s="6"/>
      <c r="AA246" s="6"/>
      <c r="AB246" s="6"/>
    </row>
    <row r="247">
      <c r="A247" s="5"/>
      <c r="B247" s="1537" t="s">
        <v>113</v>
      </c>
      <c r="C247" s="1537" t="s">
        <v>286</v>
      </c>
      <c r="D247" s="563"/>
      <c r="E247" s="1433"/>
      <c r="F247" s="1538">
        <v>1000.0</v>
      </c>
      <c r="G247" s="1223"/>
      <c r="H247" s="1539">
        <v>1000.0</v>
      </c>
      <c r="I247" s="1225"/>
      <c r="J247" s="1223" t="str">
        <f t="shared" si="28"/>
        <v/>
      </c>
      <c r="K247" s="1226"/>
      <c r="L247" s="1221">
        <f t="shared" si="25"/>
        <v>1000</v>
      </c>
      <c r="M247" s="593">
        <f t="shared" si="30"/>
        <v>0</v>
      </c>
      <c r="N247" s="334"/>
      <c r="O247" s="334"/>
      <c r="P247" s="4"/>
      <c r="Q247" s="4"/>
      <c r="R247" s="4"/>
      <c r="S247" s="4"/>
      <c r="T247" s="4"/>
      <c r="U247" s="6"/>
      <c r="V247" s="6"/>
      <c r="W247" s="6"/>
      <c r="X247" s="6"/>
      <c r="Y247" s="6"/>
      <c r="Z247" s="6"/>
      <c r="AA247" s="6"/>
      <c r="AB247" s="6"/>
    </row>
    <row r="248">
      <c r="A248" s="5"/>
      <c r="B248" s="1537" t="s">
        <v>307</v>
      </c>
      <c r="C248" s="1537" t="s">
        <v>286</v>
      </c>
      <c r="D248" s="563"/>
      <c r="E248" s="1433"/>
      <c r="F248" s="1538">
        <v>6000.0</v>
      </c>
      <c r="G248" s="1223"/>
      <c r="H248" s="1539">
        <v>6000.0</v>
      </c>
      <c r="I248" s="1225"/>
      <c r="J248" s="1223" t="str">
        <f t="shared" si="28"/>
        <v/>
      </c>
      <c r="K248" s="1226"/>
      <c r="L248" s="1221">
        <f t="shared" si="25"/>
        <v>6000</v>
      </c>
      <c r="M248" s="593">
        <f t="shared" si="30"/>
        <v>0</v>
      </c>
      <c r="N248" s="334"/>
      <c r="O248" s="334"/>
      <c r="P248" s="4"/>
      <c r="Q248" s="4"/>
      <c r="R248" s="4"/>
      <c r="S248" s="4"/>
      <c r="T248" s="4"/>
      <c r="U248" s="6"/>
      <c r="V248" s="6"/>
      <c r="W248" s="6"/>
      <c r="X248" s="6"/>
      <c r="Y248" s="6"/>
      <c r="Z248" s="6"/>
      <c r="AA248" s="6"/>
      <c r="AB248" s="6"/>
    </row>
    <row r="249">
      <c r="A249" s="5"/>
      <c r="B249" s="1537" t="s">
        <v>690</v>
      </c>
      <c r="C249" s="1537" t="s">
        <v>286</v>
      </c>
      <c r="D249" s="563"/>
      <c r="E249" s="1433"/>
      <c r="F249" s="1538">
        <v>1000.0</v>
      </c>
      <c r="G249" s="1223"/>
      <c r="H249" s="1539">
        <v>1000.0</v>
      </c>
      <c r="I249" s="1225"/>
      <c r="J249" s="1223" t="str">
        <f t="shared" si="28"/>
        <v/>
      </c>
      <c r="K249" s="1226"/>
      <c r="L249" s="1221">
        <f t="shared" si="25"/>
        <v>1000</v>
      </c>
      <c r="M249" s="593">
        <f t="shared" si="30"/>
        <v>0</v>
      </c>
      <c r="N249" s="334"/>
      <c r="O249" s="334"/>
      <c r="P249" s="4"/>
      <c r="Q249" s="4"/>
      <c r="R249" s="4"/>
      <c r="S249" s="4"/>
      <c r="T249" s="4"/>
      <c r="U249" s="6"/>
      <c r="V249" s="6"/>
      <c r="W249" s="6"/>
      <c r="X249" s="6"/>
      <c r="Y249" s="6"/>
      <c r="Z249" s="6"/>
      <c r="AA249" s="6"/>
      <c r="AB249" s="6"/>
    </row>
    <row r="250">
      <c r="A250" s="1543"/>
      <c r="B250" s="1537" t="s">
        <v>624</v>
      </c>
      <c r="C250" s="1537" t="s">
        <v>286</v>
      </c>
      <c r="D250" s="563"/>
      <c r="E250" s="1433"/>
      <c r="F250" s="1538">
        <v>1000.0</v>
      </c>
      <c r="G250" s="1223"/>
      <c r="H250" s="1539">
        <v>1000.0</v>
      </c>
      <c r="I250" s="1225"/>
      <c r="J250" s="1223" t="str">
        <f t="shared" si="28"/>
        <v/>
      </c>
      <c r="K250" s="1226"/>
      <c r="L250" s="1221">
        <f t="shared" si="25"/>
        <v>1000</v>
      </c>
      <c r="M250" s="593">
        <f t="shared" si="30"/>
        <v>0</v>
      </c>
      <c r="N250" s="334"/>
      <c r="O250" s="334"/>
      <c r="P250" s="45" t="s">
        <v>538</v>
      </c>
      <c r="Q250" s="4"/>
      <c r="R250" s="4"/>
      <c r="S250" s="4"/>
      <c r="T250" s="4"/>
      <c r="U250" s="6"/>
      <c r="V250" s="6"/>
      <c r="W250" s="6"/>
      <c r="X250" s="6"/>
      <c r="Y250" s="6"/>
      <c r="Z250" s="6"/>
      <c r="AA250" s="6"/>
      <c r="AB250" s="6"/>
    </row>
    <row r="251">
      <c r="A251" s="5"/>
      <c r="B251" s="1537" t="s">
        <v>533</v>
      </c>
      <c r="C251" s="1537" t="s">
        <v>626</v>
      </c>
      <c r="D251" s="563"/>
      <c r="E251" s="89"/>
      <c r="F251" s="1538">
        <v>5000.0</v>
      </c>
      <c r="G251" s="1223"/>
      <c r="H251" s="1539">
        <v>5000.0</v>
      </c>
      <c r="I251" s="1225"/>
      <c r="J251" s="1223" t="str">
        <f t="shared" si="28"/>
        <v/>
      </c>
      <c r="K251" s="1226"/>
      <c r="L251" s="1221">
        <f t="shared" si="25"/>
        <v>5000</v>
      </c>
      <c r="M251" s="593">
        <f t="shared" si="30"/>
        <v>0</v>
      </c>
      <c r="N251" s="334"/>
      <c r="O251" s="334"/>
      <c r="P251" s="4"/>
      <c r="Q251" s="4"/>
      <c r="R251" s="4"/>
      <c r="S251" s="4"/>
      <c r="T251" s="4"/>
      <c r="U251" s="6"/>
      <c r="V251" s="6"/>
      <c r="W251" s="6"/>
      <c r="X251" s="6"/>
      <c r="Y251" s="6"/>
      <c r="Z251" s="6"/>
      <c r="AA251" s="6"/>
      <c r="AB251" s="6"/>
    </row>
    <row r="252">
      <c r="A252" s="5"/>
      <c r="B252" s="555" t="s">
        <v>278</v>
      </c>
      <c r="C252" s="560" t="s">
        <v>627</v>
      </c>
      <c r="D252" s="563"/>
      <c r="E252" s="89"/>
      <c r="F252" s="1538">
        <v>8000.0</v>
      </c>
      <c r="G252" s="1223"/>
      <c r="H252" s="1539">
        <v>8000.0</v>
      </c>
      <c r="I252" s="1225"/>
      <c r="J252" s="1223" t="str">
        <f t="shared" si="28"/>
        <v/>
      </c>
      <c r="K252" s="1226"/>
      <c r="L252" s="1221">
        <f t="shared" si="25"/>
        <v>8000</v>
      </c>
      <c r="M252" s="593">
        <f t="shared" si="30"/>
        <v>0</v>
      </c>
      <c r="N252" s="334"/>
      <c r="O252" s="334"/>
      <c r="P252" s="4"/>
      <c r="Q252" s="4"/>
      <c r="R252" s="4"/>
      <c r="S252" s="4"/>
      <c r="T252" s="4"/>
      <c r="U252" s="6"/>
      <c r="V252" s="6"/>
      <c r="W252" s="6"/>
      <c r="X252" s="6"/>
      <c r="Y252" s="6"/>
      <c r="Z252" s="6"/>
      <c r="AA252" s="6"/>
      <c r="AB252" s="6"/>
    </row>
    <row r="253">
      <c r="A253" s="1543"/>
      <c r="B253" s="555" t="s">
        <v>291</v>
      </c>
      <c r="C253" s="555" t="s">
        <v>292</v>
      </c>
      <c r="D253" s="563"/>
      <c r="E253" s="89"/>
      <c r="F253" s="1541">
        <v>10000.0</v>
      </c>
      <c r="G253" s="1223"/>
      <c r="H253" s="1542">
        <v>10000.0</v>
      </c>
      <c r="I253" s="1225"/>
      <c r="J253" s="1223" t="str">
        <f t="shared" si="28"/>
        <v/>
      </c>
      <c r="K253" s="1226"/>
      <c r="L253" s="1221">
        <f t="shared" si="25"/>
        <v>10000</v>
      </c>
      <c r="M253" s="593">
        <f t="shared" si="30"/>
        <v>0</v>
      </c>
      <c r="N253" s="334"/>
      <c r="O253" s="334"/>
      <c r="P253" s="4"/>
      <c r="Q253" s="4"/>
      <c r="R253" s="4"/>
      <c r="S253" s="4"/>
      <c r="T253" s="4"/>
      <c r="U253" s="6"/>
      <c r="V253" s="6"/>
      <c r="W253" s="6"/>
      <c r="X253" s="6"/>
      <c r="Y253" s="6"/>
      <c r="Z253" s="6"/>
      <c r="AA253" s="6"/>
      <c r="AB253" s="6"/>
    </row>
    <row r="254">
      <c r="A254" s="1543"/>
      <c r="B254" s="555" t="s">
        <v>335</v>
      </c>
      <c r="C254" s="555" t="s">
        <v>336</v>
      </c>
      <c r="D254" s="563"/>
      <c r="E254" s="89"/>
      <c r="F254" s="1538">
        <v>4000.0</v>
      </c>
      <c r="G254" s="1223"/>
      <c r="H254" s="1539">
        <v>4000.0</v>
      </c>
      <c r="I254" s="1225"/>
      <c r="J254" s="1223" t="str">
        <f t="shared" si="28"/>
        <v/>
      </c>
      <c r="K254" s="1226"/>
      <c r="L254" s="1221">
        <f t="shared" si="25"/>
        <v>4000</v>
      </c>
      <c r="M254" s="593">
        <f t="shared" si="30"/>
        <v>0</v>
      </c>
      <c r="N254" s="334"/>
      <c r="O254" s="334"/>
      <c r="P254" s="4"/>
      <c r="Q254" s="4"/>
      <c r="R254" s="4"/>
      <c r="S254" s="4"/>
      <c r="T254" s="4"/>
      <c r="U254" s="6"/>
      <c r="V254" s="6"/>
      <c r="W254" s="6"/>
      <c r="X254" s="6"/>
      <c r="Y254" s="6"/>
      <c r="Z254" s="6"/>
      <c r="AA254" s="6"/>
      <c r="AB254" s="6"/>
    </row>
    <row r="255">
      <c r="A255" s="600" t="s">
        <v>295</v>
      </c>
      <c r="B255" s="555" t="s">
        <v>301</v>
      </c>
      <c r="C255" s="560" t="s">
        <v>628</v>
      </c>
      <c r="D255" s="563"/>
      <c r="E255" s="89"/>
      <c r="F255" s="1538">
        <v>7200.0</v>
      </c>
      <c r="G255" s="1223"/>
      <c r="H255" s="1539">
        <v>7200.0</v>
      </c>
      <c r="I255" s="1225"/>
      <c r="J255" s="1223" t="str">
        <f t="shared" si="28"/>
        <v/>
      </c>
      <c r="K255" s="1226"/>
      <c r="L255" s="1221">
        <f t="shared" si="25"/>
        <v>7200</v>
      </c>
      <c r="M255" s="593">
        <f t="shared" si="30"/>
        <v>0</v>
      </c>
      <c r="N255" s="334"/>
      <c r="O255" s="334"/>
      <c r="P255" s="4"/>
      <c r="Q255" s="4"/>
      <c r="R255" s="4"/>
      <c r="S255" s="4"/>
      <c r="T255" s="4"/>
      <c r="U255" s="6"/>
      <c r="V255" s="6"/>
      <c r="W255" s="6"/>
      <c r="X255" s="6"/>
      <c r="Y255" s="6"/>
      <c r="Z255" s="6"/>
      <c r="AA255" s="6"/>
      <c r="AB255" s="6"/>
    </row>
    <row r="256">
      <c r="A256" s="1543"/>
      <c r="B256" s="555" t="s">
        <v>312</v>
      </c>
      <c r="C256" s="555" t="s">
        <v>313</v>
      </c>
      <c r="D256" s="563"/>
      <c r="E256" s="89"/>
      <c r="F256" s="1538">
        <v>10000.0</v>
      </c>
      <c r="G256" s="1223"/>
      <c r="H256" s="1539">
        <v>10000.0</v>
      </c>
      <c r="I256" s="1225"/>
      <c r="J256" s="1223" t="str">
        <f t="shared" si="28"/>
        <v/>
      </c>
      <c r="K256" s="1226"/>
      <c r="L256" s="1221">
        <f t="shared" si="25"/>
        <v>10000</v>
      </c>
      <c r="M256" s="593">
        <f t="shared" si="30"/>
        <v>0</v>
      </c>
      <c r="N256" s="334"/>
      <c r="O256" s="334"/>
      <c r="P256" s="4"/>
      <c r="Q256" s="4"/>
      <c r="R256" s="4"/>
      <c r="S256" s="4"/>
      <c r="T256" s="4"/>
      <c r="U256" s="6"/>
      <c r="V256" s="6"/>
      <c r="W256" s="6"/>
      <c r="X256" s="6"/>
      <c r="Y256" s="6"/>
      <c r="Z256" s="6"/>
      <c r="AA256" s="6"/>
      <c r="AB256" s="6"/>
    </row>
    <row r="257">
      <c r="A257" s="5"/>
      <c r="B257" s="555" t="s">
        <v>317</v>
      </c>
      <c r="C257" s="555" t="s">
        <v>318</v>
      </c>
      <c r="D257" s="563"/>
      <c r="E257" s="89"/>
      <c r="F257" s="1538">
        <v>5000.0</v>
      </c>
      <c r="G257" s="1223"/>
      <c r="H257" s="1539">
        <v>5000.0</v>
      </c>
      <c r="I257" s="1225"/>
      <c r="J257" s="1223" t="str">
        <f t="shared" si="28"/>
        <v/>
      </c>
      <c r="K257" s="1226"/>
      <c r="L257" s="1221">
        <f t="shared" si="25"/>
        <v>5000</v>
      </c>
      <c r="M257" s="602">
        <v>0.0</v>
      </c>
      <c r="N257" s="334"/>
      <c r="O257" s="334"/>
      <c r="P257" s="4"/>
      <c r="Q257" s="4"/>
      <c r="R257" s="4"/>
      <c r="S257" s="4"/>
      <c r="T257" s="4"/>
      <c r="U257" s="6"/>
      <c r="V257" s="6"/>
      <c r="W257" s="6"/>
      <c r="X257" s="6"/>
      <c r="Y257" s="6"/>
      <c r="Z257" s="6"/>
      <c r="AA257" s="6"/>
      <c r="AB257" s="6"/>
    </row>
    <row r="258">
      <c r="A258" s="5"/>
      <c r="B258" s="555" t="s">
        <v>341</v>
      </c>
      <c r="C258" s="555" t="s">
        <v>342</v>
      </c>
      <c r="D258" s="563"/>
      <c r="E258" s="89"/>
      <c r="F258" s="1538">
        <v>5000.0</v>
      </c>
      <c r="G258" s="1223"/>
      <c r="H258" s="1539">
        <v>5000.0</v>
      </c>
      <c r="I258" s="1225"/>
      <c r="J258" s="1223" t="str">
        <f t="shared" si="28"/>
        <v/>
      </c>
      <c r="K258" s="1226"/>
      <c r="L258" s="1221">
        <f t="shared" si="25"/>
        <v>5000</v>
      </c>
      <c r="M258" s="593">
        <f t="shared" ref="M258:M274" si="31">F258-L258</f>
        <v>0</v>
      </c>
      <c r="N258" s="334"/>
      <c r="O258" s="334"/>
      <c r="P258" s="4"/>
      <c r="Q258" s="4"/>
      <c r="R258" s="4"/>
      <c r="S258" s="4"/>
      <c r="T258" s="4"/>
      <c r="U258" s="6"/>
      <c r="V258" s="6"/>
      <c r="W258" s="6"/>
      <c r="X258" s="6"/>
      <c r="Y258" s="6"/>
      <c r="Z258" s="6"/>
      <c r="AA258" s="6"/>
      <c r="AB258" s="6"/>
    </row>
    <row r="259">
      <c r="A259" s="1543"/>
      <c r="B259" s="555" t="s">
        <v>395</v>
      </c>
      <c r="C259" s="555" t="s">
        <v>396</v>
      </c>
      <c r="D259" s="563"/>
      <c r="E259" s="89"/>
      <c r="F259" s="1538">
        <v>2500.0</v>
      </c>
      <c r="G259" s="1223"/>
      <c r="H259" s="1539">
        <v>2500.0</v>
      </c>
      <c r="I259" s="1225"/>
      <c r="J259" s="1223" t="str">
        <f t="shared" si="28"/>
        <v/>
      </c>
      <c r="K259" s="1226"/>
      <c r="L259" s="1221">
        <f t="shared" si="25"/>
        <v>2500</v>
      </c>
      <c r="M259" s="593">
        <f t="shared" si="31"/>
        <v>0</v>
      </c>
      <c r="N259" s="334"/>
      <c r="O259" s="334"/>
      <c r="P259" s="4"/>
      <c r="Q259" s="4"/>
      <c r="R259" s="4"/>
      <c r="S259" s="4"/>
      <c r="T259" s="4"/>
      <c r="U259" s="6"/>
      <c r="V259" s="6"/>
      <c r="W259" s="6"/>
      <c r="X259" s="6"/>
      <c r="Y259" s="6"/>
      <c r="Z259" s="6"/>
      <c r="AA259" s="6"/>
      <c r="AB259" s="6"/>
    </row>
    <row r="260">
      <c r="A260" s="1543"/>
      <c r="B260" s="555" t="s">
        <v>337</v>
      </c>
      <c r="C260" s="1537" t="s">
        <v>629</v>
      </c>
      <c r="D260" s="563"/>
      <c r="E260" s="89"/>
      <c r="F260" s="1541">
        <v>4500.0</v>
      </c>
      <c r="G260" s="1223"/>
      <c r="H260" s="1542">
        <v>4500.0</v>
      </c>
      <c r="I260" s="1225"/>
      <c r="J260" s="1223" t="str">
        <f t="shared" si="28"/>
        <v/>
      </c>
      <c r="K260" s="1226"/>
      <c r="L260" s="1221">
        <f t="shared" si="25"/>
        <v>4500</v>
      </c>
      <c r="M260" s="593">
        <f t="shared" si="31"/>
        <v>0</v>
      </c>
      <c r="N260" s="334"/>
      <c r="O260" s="334"/>
      <c r="P260" s="4"/>
      <c r="Q260" s="4"/>
      <c r="R260" s="4"/>
      <c r="S260" s="4"/>
      <c r="T260" s="4"/>
      <c r="U260" s="6"/>
      <c r="V260" s="6"/>
      <c r="W260" s="6"/>
      <c r="X260" s="6"/>
      <c r="Y260" s="6"/>
      <c r="Z260" s="6"/>
      <c r="AA260" s="6"/>
      <c r="AB260" s="6"/>
    </row>
    <row r="261">
      <c r="A261" s="1543"/>
      <c r="B261" s="555" t="s">
        <v>329</v>
      </c>
      <c r="C261" s="555" t="s">
        <v>330</v>
      </c>
      <c r="D261" s="563"/>
      <c r="E261" s="89"/>
      <c r="F261" s="1541">
        <v>5000.0</v>
      </c>
      <c r="G261" s="1223"/>
      <c r="H261" s="1542">
        <v>5000.0</v>
      </c>
      <c r="I261" s="1225"/>
      <c r="J261" s="1223" t="str">
        <f t="shared" si="28"/>
        <v/>
      </c>
      <c r="K261" s="1226"/>
      <c r="L261" s="1221">
        <f t="shared" si="25"/>
        <v>5000</v>
      </c>
      <c r="M261" s="593">
        <f t="shared" si="31"/>
        <v>0</v>
      </c>
      <c r="N261" s="334"/>
      <c r="O261" s="334"/>
      <c r="P261" s="4"/>
      <c r="Q261" s="4"/>
      <c r="R261" s="4"/>
      <c r="S261" s="4"/>
      <c r="T261" s="4"/>
      <c r="U261" s="6"/>
      <c r="V261" s="6"/>
      <c r="W261" s="6"/>
      <c r="X261" s="6"/>
      <c r="Y261" s="6"/>
      <c r="Z261" s="6"/>
      <c r="AA261" s="6"/>
      <c r="AB261" s="6"/>
    </row>
    <row r="262">
      <c r="A262" s="5"/>
      <c r="B262" s="555" t="s">
        <v>356</v>
      </c>
      <c r="C262" s="555" t="s">
        <v>357</v>
      </c>
      <c r="D262" s="563"/>
      <c r="E262" s="89"/>
      <c r="F262" s="1538">
        <v>2500.0</v>
      </c>
      <c r="G262" s="1223"/>
      <c r="H262" s="1539">
        <v>2500.0</v>
      </c>
      <c r="I262" s="1225"/>
      <c r="J262" s="1223" t="str">
        <f t="shared" si="28"/>
        <v/>
      </c>
      <c r="K262" s="1226"/>
      <c r="L262" s="1221">
        <f t="shared" si="25"/>
        <v>2500</v>
      </c>
      <c r="M262" s="593">
        <f t="shared" si="31"/>
        <v>0</v>
      </c>
      <c r="N262" s="334"/>
      <c r="O262" s="334"/>
      <c r="P262" s="4"/>
      <c r="Q262" s="4"/>
      <c r="R262" s="4"/>
      <c r="S262" s="4"/>
      <c r="T262" s="4"/>
      <c r="U262" s="6"/>
      <c r="V262" s="6"/>
      <c r="W262" s="6"/>
      <c r="X262" s="6"/>
      <c r="Y262" s="6"/>
      <c r="Z262" s="6"/>
      <c r="AA262" s="6"/>
      <c r="AB262" s="6"/>
    </row>
    <row r="263">
      <c r="A263" s="5"/>
      <c r="B263" s="555" t="s">
        <v>322</v>
      </c>
      <c r="C263" s="555" t="s">
        <v>323</v>
      </c>
      <c r="D263" s="563"/>
      <c r="E263" s="89"/>
      <c r="F263" s="1541">
        <v>5000.0</v>
      </c>
      <c r="G263" s="1223"/>
      <c r="H263" s="1542">
        <v>5000.0</v>
      </c>
      <c r="I263" s="1225"/>
      <c r="J263" s="1223" t="str">
        <f t="shared" si="28"/>
        <v/>
      </c>
      <c r="K263" s="1226"/>
      <c r="L263" s="1221">
        <f t="shared" si="25"/>
        <v>5000</v>
      </c>
      <c r="M263" s="593">
        <f t="shared" si="31"/>
        <v>0</v>
      </c>
      <c r="N263" s="334"/>
      <c r="O263" s="334"/>
      <c r="P263" s="4"/>
      <c r="Q263" s="4"/>
      <c r="R263" s="4"/>
      <c r="S263" s="4"/>
      <c r="T263" s="4"/>
      <c r="U263" s="6"/>
      <c r="V263" s="6"/>
      <c r="W263" s="6"/>
      <c r="X263" s="6"/>
      <c r="Y263" s="6"/>
      <c r="Z263" s="6"/>
      <c r="AA263" s="6"/>
      <c r="AB263" s="6"/>
    </row>
    <row r="264">
      <c r="A264" s="1543"/>
      <c r="B264" s="555" t="s">
        <v>324</v>
      </c>
      <c r="C264" s="555" t="s">
        <v>325</v>
      </c>
      <c r="D264" s="563"/>
      <c r="E264" s="89"/>
      <c r="F264" s="1538">
        <v>5000.0</v>
      </c>
      <c r="G264" s="1223"/>
      <c r="H264" s="1539">
        <v>5000.0</v>
      </c>
      <c r="I264" s="1225"/>
      <c r="J264" s="1223" t="str">
        <f t="shared" si="28"/>
        <v/>
      </c>
      <c r="K264" s="1226"/>
      <c r="L264" s="1221">
        <f t="shared" si="25"/>
        <v>5000</v>
      </c>
      <c r="M264" s="593">
        <f t="shared" si="31"/>
        <v>0</v>
      </c>
      <c r="N264" s="334"/>
      <c r="O264" s="334"/>
      <c r="P264" s="4"/>
      <c r="Q264" s="4"/>
      <c r="R264" s="4"/>
      <c r="S264" s="4"/>
      <c r="T264" s="4"/>
      <c r="U264" s="6"/>
      <c r="V264" s="6"/>
      <c r="W264" s="6"/>
      <c r="X264" s="6"/>
      <c r="Y264" s="6"/>
      <c r="Z264" s="6"/>
      <c r="AA264" s="6"/>
      <c r="AB264" s="6"/>
    </row>
    <row r="265">
      <c r="A265" s="1543"/>
      <c r="B265" s="555" t="s">
        <v>326</v>
      </c>
      <c r="C265" s="555" t="s">
        <v>325</v>
      </c>
      <c r="D265" s="563"/>
      <c r="E265" s="89"/>
      <c r="F265" s="1538">
        <v>5000.0</v>
      </c>
      <c r="G265" s="1223"/>
      <c r="H265" s="1539">
        <v>5000.0</v>
      </c>
      <c r="I265" s="1225"/>
      <c r="J265" s="1223" t="str">
        <f t="shared" si="28"/>
        <v/>
      </c>
      <c r="K265" s="1226"/>
      <c r="L265" s="1221">
        <f t="shared" si="25"/>
        <v>5000</v>
      </c>
      <c r="M265" s="593">
        <f t="shared" si="31"/>
        <v>0</v>
      </c>
      <c r="N265" s="334"/>
      <c r="O265" s="334"/>
      <c r="P265" s="4"/>
      <c r="Q265" s="4"/>
      <c r="R265" s="4"/>
      <c r="S265" s="4"/>
      <c r="T265" s="4"/>
      <c r="U265" s="6"/>
      <c r="V265" s="6"/>
      <c r="W265" s="6"/>
      <c r="X265" s="6"/>
      <c r="Y265" s="6"/>
      <c r="Z265" s="6"/>
      <c r="AA265" s="6"/>
      <c r="AB265" s="6"/>
    </row>
    <row r="266">
      <c r="A266" s="5"/>
      <c r="B266" s="555" t="s">
        <v>339</v>
      </c>
      <c r="C266" s="555" t="s">
        <v>340</v>
      </c>
      <c r="D266" s="563"/>
      <c r="E266" s="89"/>
      <c r="F266" s="1538">
        <v>10000.0</v>
      </c>
      <c r="G266" s="1223"/>
      <c r="H266" s="1539">
        <v>10000.0</v>
      </c>
      <c r="I266" s="1225"/>
      <c r="J266" s="1223" t="str">
        <f t="shared" si="28"/>
        <v/>
      </c>
      <c r="K266" s="1226"/>
      <c r="L266" s="1221">
        <f t="shared" si="25"/>
        <v>10000</v>
      </c>
      <c r="M266" s="593">
        <f t="shared" si="31"/>
        <v>0</v>
      </c>
      <c r="N266" s="334"/>
      <c r="O266" s="334"/>
      <c r="P266" s="4"/>
      <c r="Q266" s="4"/>
      <c r="R266" s="4"/>
      <c r="S266" s="4"/>
      <c r="T266" s="4"/>
      <c r="U266" s="6"/>
      <c r="V266" s="6"/>
      <c r="W266" s="6"/>
      <c r="X266" s="6"/>
      <c r="Y266" s="6"/>
      <c r="Z266" s="6"/>
      <c r="AA266" s="6"/>
      <c r="AB266" s="6"/>
    </row>
    <row r="267">
      <c r="A267" s="5"/>
      <c r="B267" s="555" t="s">
        <v>345</v>
      </c>
      <c r="C267" s="555" t="s">
        <v>346</v>
      </c>
      <c r="D267" s="561">
        <v>1875.0</v>
      </c>
      <c r="E267" s="89"/>
      <c r="F267" s="1538">
        <v>4000.0</v>
      </c>
      <c r="G267" s="1223"/>
      <c r="H267" s="1539">
        <v>4000.0</v>
      </c>
      <c r="I267" s="1225"/>
      <c r="J267" s="1223" t="str">
        <f t="shared" si="28"/>
        <v/>
      </c>
      <c r="K267" s="1226"/>
      <c r="L267" s="1221">
        <f t="shared" si="25"/>
        <v>4000</v>
      </c>
      <c r="M267" s="593">
        <f t="shared" si="31"/>
        <v>0</v>
      </c>
      <c r="N267" s="334"/>
      <c r="O267" s="334"/>
      <c r="P267" s="4"/>
      <c r="Q267" s="4"/>
      <c r="R267" s="4"/>
      <c r="S267" s="4"/>
      <c r="T267" s="4"/>
      <c r="U267" s="6"/>
      <c r="V267" s="6"/>
      <c r="W267" s="6"/>
      <c r="X267" s="6"/>
      <c r="Y267" s="6"/>
      <c r="Z267" s="6"/>
      <c r="AA267" s="6"/>
      <c r="AB267" s="6"/>
    </row>
    <row r="268">
      <c r="A268" s="4"/>
      <c r="B268" s="555" t="s">
        <v>348</v>
      </c>
      <c r="C268" s="555" t="s">
        <v>349</v>
      </c>
      <c r="D268" s="563"/>
      <c r="E268" s="89"/>
      <c r="F268" s="1538">
        <v>3000.0</v>
      </c>
      <c r="G268" s="1223"/>
      <c r="H268" s="1539">
        <v>3000.0</v>
      </c>
      <c r="I268" s="1225"/>
      <c r="J268" s="1223" t="str">
        <f t="shared" si="28"/>
        <v/>
      </c>
      <c r="K268" s="1226"/>
      <c r="L268" s="1221">
        <f t="shared" si="25"/>
        <v>3000</v>
      </c>
      <c r="M268" s="593">
        <f t="shared" si="31"/>
        <v>0</v>
      </c>
      <c r="N268" s="334"/>
      <c r="O268" s="334"/>
      <c r="P268" s="4"/>
      <c r="Q268" s="4"/>
      <c r="R268" s="4"/>
      <c r="S268" s="4"/>
      <c r="T268" s="4"/>
      <c r="U268" s="6"/>
      <c r="V268" s="6"/>
      <c r="W268" s="6"/>
      <c r="X268" s="6"/>
      <c r="Y268" s="6"/>
      <c r="Z268" s="6"/>
      <c r="AA268" s="6"/>
      <c r="AB268" s="6"/>
    </row>
    <row r="269">
      <c r="A269" s="1543"/>
      <c r="B269" s="555" t="s">
        <v>351</v>
      </c>
      <c r="C269" s="555" t="s">
        <v>325</v>
      </c>
      <c r="D269" s="563"/>
      <c r="E269" s="89"/>
      <c r="F269" s="1538">
        <v>2000.0</v>
      </c>
      <c r="G269" s="1223"/>
      <c r="H269" s="1539">
        <v>2000.0</v>
      </c>
      <c r="I269" s="1225"/>
      <c r="J269" s="1223" t="str">
        <f t="shared" si="28"/>
        <v/>
      </c>
      <c r="K269" s="1226"/>
      <c r="L269" s="1221">
        <f t="shared" si="25"/>
        <v>2000</v>
      </c>
      <c r="M269" s="593">
        <f t="shared" si="31"/>
        <v>0</v>
      </c>
      <c r="N269" s="334"/>
      <c r="O269" s="334"/>
      <c r="P269" s="4"/>
      <c r="Q269" s="4"/>
      <c r="R269" s="4"/>
      <c r="S269" s="4"/>
      <c r="T269" s="4"/>
      <c r="U269" s="6"/>
      <c r="V269" s="6"/>
      <c r="W269" s="6"/>
      <c r="X269" s="6"/>
      <c r="Y269" s="6"/>
      <c r="Z269" s="6"/>
      <c r="AA269" s="6"/>
      <c r="AB269" s="6"/>
    </row>
    <row r="270">
      <c r="A270" s="1543"/>
      <c r="B270" s="555" t="s">
        <v>352</v>
      </c>
      <c r="C270" s="555" t="s">
        <v>353</v>
      </c>
      <c r="D270" s="563"/>
      <c r="E270" s="89"/>
      <c r="F270" s="1538">
        <v>3500.0</v>
      </c>
      <c r="G270" s="1223"/>
      <c r="H270" s="1539">
        <v>3500.0</v>
      </c>
      <c r="I270" s="1225"/>
      <c r="J270" s="1223" t="str">
        <f t="shared" si="28"/>
        <v/>
      </c>
      <c r="K270" s="1226"/>
      <c r="L270" s="1221">
        <f t="shared" si="25"/>
        <v>3500</v>
      </c>
      <c r="M270" s="593">
        <f t="shared" si="31"/>
        <v>0</v>
      </c>
      <c r="N270" s="334"/>
      <c r="O270" s="334"/>
      <c r="P270" s="4"/>
      <c r="Q270" s="4"/>
      <c r="R270" s="4"/>
      <c r="S270" s="4"/>
      <c r="T270" s="4"/>
      <c r="U270" s="6"/>
      <c r="V270" s="6"/>
      <c r="W270" s="6"/>
      <c r="X270" s="6"/>
      <c r="Y270" s="6"/>
      <c r="Z270" s="6"/>
      <c r="AA270" s="6"/>
      <c r="AB270" s="6"/>
    </row>
    <row r="271">
      <c r="A271" s="1543"/>
      <c r="B271" s="555" t="s">
        <v>369</v>
      </c>
      <c r="C271" s="555" t="s">
        <v>370</v>
      </c>
      <c r="D271" s="563"/>
      <c r="E271" s="89"/>
      <c r="F271" s="1541">
        <v>3000.0</v>
      </c>
      <c r="G271" s="1223"/>
      <c r="H271" s="1542">
        <v>3000.0</v>
      </c>
      <c r="I271" s="1225"/>
      <c r="J271" s="1223" t="str">
        <f t="shared" si="28"/>
        <v/>
      </c>
      <c r="K271" s="1226"/>
      <c r="L271" s="1221">
        <f t="shared" si="25"/>
        <v>3000</v>
      </c>
      <c r="M271" s="593">
        <f t="shared" si="31"/>
        <v>0</v>
      </c>
      <c r="N271" s="334"/>
      <c r="O271" s="334"/>
      <c r="P271" s="4"/>
      <c r="Q271" s="4"/>
      <c r="R271" s="4"/>
      <c r="S271" s="4"/>
      <c r="T271" s="4"/>
      <c r="U271" s="6"/>
      <c r="V271" s="6"/>
      <c r="W271" s="6"/>
      <c r="X271" s="6"/>
      <c r="Y271" s="6"/>
      <c r="Z271" s="6"/>
      <c r="AA271" s="6"/>
      <c r="AB271" s="6"/>
    </row>
    <row r="272">
      <c r="A272" s="1543"/>
      <c r="B272" s="555" t="s">
        <v>376</v>
      </c>
      <c r="C272" s="555" t="s">
        <v>377</v>
      </c>
      <c r="D272" s="563"/>
      <c r="E272" s="89"/>
      <c r="F272" s="1538">
        <v>3000.0</v>
      </c>
      <c r="G272" s="1223"/>
      <c r="H272" s="1539">
        <v>3000.0</v>
      </c>
      <c r="I272" s="1225"/>
      <c r="J272" s="1223" t="str">
        <f t="shared" si="28"/>
        <v/>
      </c>
      <c r="K272" s="1226"/>
      <c r="L272" s="1221">
        <f t="shared" si="25"/>
        <v>3000</v>
      </c>
      <c r="M272" s="593">
        <f t="shared" si="31"/>
        <v>0</v>
      </c>
      <c r="N272" s="334"/>
      <c r="O272" s="334"/>
      <c r="P272" s="4"/>
      <c r="Q272" s="4"/>
      <c r="R272" s="4"/>
      <c r="S272" s="4"/>
      <c r="T272" s="4"/>
      <c r="U272" s="6"/>
      <c r="V272" s="6"/>
      <c r="W272" s="6"/>
      <c r="X272" s="6"/>
      <c r="Y272" s="6"/>
      <c r="Z272" s="6"/>
      <c r="AA272" s="6"/>
      <c r="AB272" s="6"/>
    </row>
    <row r="273">
      <c r="A273" s="1543"/>
      <c r="B273" s="555" t="s">
        <v>379</v>
      </c>
      <c r="C273" s="555" t="s">
        <v>325</v>
      </c>
      <c r="D273" s="563"/>
      <c r="E273" s="89"/>
      <c r="F273" s="1538">
        <v>2500.0</v>
      </c>
      <c r="G273" s="1223"/>
      <c r="H273" s="1539">
        <v>2500.0</v>
      </c>
      <c r="I273" s="1225"/>
      <c r="J273" s="1223" t="str">
        <f t="shared" si="28"/>
        <v/>
      </c>
      <c r="K273" s="1226"/>
      <c r="L273" s="1221">
        <f t="shared" si="25"/>
        <v>2500</v>
      </c>
      <c r="M273" s="593">
        <f t="shared" si="31"/>
        <v>0</v>
      </c>
      <c r="N273" s="334"/>
      <c r="O273" s="334"/>
      <c r="P273" s="4"/>
      <c r="Q273" s="4"/>
      <c r="R273" s="4"/>
      <c r="S273" s="4"/>
      <c r="T273" s="4"/>
      <c r="U273" s="6"/>
      <c r="V273" s="6"/>
      <c r="W273" s="6"/>
      <c r="X273" s="6"/>
      <c r="Y273" s="6"/>
      <c r="Z273" s="6"/>
      <c r="AA273" s="6"/>
      <c r="AB273" s="6"/>
    </row>
    <row r="274">
      <c r="A274" s="4"/>
      <c r="B274" s="555" t="s">
        <v>387</v>
      </c>
      <c r="C274" s="555" t="s">
        <v>388</v>
      </c>
      <c r="D274" s="563"/>
      <c r="E274" s="89"/>
      <c r="F274" s="1541">
        <v>2500.0</v>
      </c>
      <c r="G274" s="1223"/>
      <c r="H274" s="1542">
        <v>2500.0</v>
      </c>
      <c r="I274" s="1225"/>
      <c r="J274" s="1223" t="str">
        <f t="shared" si="28"/>
        <v/>
      </c>
      <c r="K274" s="1226"/>
      <c r="L274" s="1221">
        <f t="shared" si="25"/>
        <v>2500</v>
      </c>
      <c r="M274" s="593">
        <f t="shared" si="31"/>
        <v>0</v>
      </c>
      <c r="N274" s="334"/>
      <c r="O274" s="334"/>
      <c r="P274" s="4"/>
      <c r="Q274" s="4"/>
      <c r="R274" s="4"/>
      <c r="S274" s="4"/>
      <c r="T274" s="4"/>
      <c r="U274" s="6"/>
      <c r="V274" s="6"/>
      <c r="W274" s="6"/>
      <c r="X274" s="6"/>
      <c r="Y274" s="6"/>
      <c r="Z274" s="6"/>
      <c r="AA274" s="6"/>
      <c r="AB274" s="6"/>
    </row>
    <row r="275">
      <c r="A275" s="1543"/>
      <c r="B275" s="555" t="s">
        <v>395</v>
      </c>
      <c r="C275" s="555" t="s">
        <v>396</v>
      </c>
      <c r="D275" s="563"/>
      <c r="E275" s="89"/>
      <c r="F275" s="1538">
        <v>2500.0</v>
      </c>
      <c r="G275" s="1223"/>
      <c r="H275" s="1539">
        <v>2500.0</v>
      </c>
      <c r="I275" s="1225"/>
      <c r="J275" s="1223" t="str">
        <f t="shared" si="28"/>
        <v/>
      </c>
      <c r="K275" s="1229"/>
      <c r="L275" s="1221">
        <f t="shared" si="25"/>
        <v>2500</v>
      </c>
      <c r="M275" s="599">
        <v>0.0</v>
      </c>
      <c r="N275" s="334"/>
      <c r="O275" s="334"/>
      <c r="P275" s="4"/>
      <c r="Q275" s="4"/>
      <c r="R275" s="4"/>
      <c r="S275" s="4"/>
      <c r="T275" s="4"/>
      <c r="U275" s="6"/>
      <c r="V275" s="6"/>
      <c r="W275" s="6"/>
      <c r="X275" s="6"/>
      <c r="Y275" s="6"/>
      <c r="Z275" s="6"/>
      <c r="AA275" s="6"/>
      <c r="AB275" s="6"/>
    </row>
    <row r="276">
      <c r="A276" s="1543"/>
      <c r="B276" s="555" t="s">
        <v>410</v>
      </c>
      <c r="C276" s="555" t="s">
        <v>411</v>
      </c>
      <c r="D276" s="563"/>
      <c r="E276" s="89"/>
      <c r="F276" s="1538">
        <v>3000.0</v>
      </c>
      <c r="G276" s="1223"/>
      <c r="H276" s="1539">
        <v>3000.0</v>
      </c>
      <c r="I276" s="1225"/>
      <c r="J276" s="1223" t="str">
        <f t="shared" si="28"/>
        <v/>
      </c>
      <c r="K276" s="1226"/>
      <c r="L276" s="1221">
        <f t="shared" si="25"/>
        <v>3000</v>
      </c>
      <c r="M276" s="593">
        <f t="shared" ref="M276:M280" si="32">F276-L276</f>
        <v>0</v>
      </c>
      <c r="N276" s="334"/>
      <c r="O276" s="334"/>
      <c r="P276" s="4"/>
      <c r="Q276" s="4"/>
      <c r="R276" s="4"/>
      <c r="S276" s="4"/>
      <c r="T276" s="4"/>
      <c r="U276" s="6"/>
      <c r="V276" s="6"/>
      <c r="W276" s="6"/>
      <c r="X276" s="6"/>
      <c r="Y276" s="6"/>
      <c r="Z276" s="6"/>
      <c r="AA276" s="6"/>
      <c r="AB276" s="6"/>
    </row>
    <row r="277">
      <c r="A277" s="1543"/>
      <c r="B277" s="555" t="s">
        <v>415</v>
      </c>
      <c r="C277" s="555" t="s">
        <v>416</v>
      </c>
      <c r="D277" s="563"/>
      <c r="E277" s="89"/>
      <c r="F277" s="1538">
        <v>2000.0</v>
      </c>
      <c r="G277" s="1223"/>
      <c r="H277" s="1539">
        <v>2000.0</v>
      </c>
      <c r="I277" s="1225"/>
      <c r="J277" s="1223" t="str">
        <f t="shared" si="28"/>
        <v/>
      </c>
      <c r="K277" s="1226"/>
      <c r="L277" s="1221">
        <f t="shared" si="25"/>
        <v>2000</v>
      </c>
      <c r="M277" s="593">
        <f t="shared" si="32"/>
        <v>0</v>
      </c>
      <c r="N277" s="334"/>
      <c r="O277" s="334"/>
      <c r="P277" s="4"/>
      <c r="Q277" s="4"/>
      <c r="R277" s="4"/>
      <c r="S277" s="4"/>
      <c r="T277" s="4"/>
      <c r="U277" s="6"/>
      <c r="V277" s="6"/>
      <c r="W277" s="6"/>
      <c r="X277" s="6"/>
      <c r="Y277" s="6"/>
      <c r="Z277" s="6"/>
      <c r="AA277" s="6"/>
      <c r="AB277" s="6"/>
    </row>
    <row r="278">
      <c r="A278" s="4"/>
      <c r="B278" s="555" t="s">
        <v>426</v>
      </c>
      <c r="C278" s="555" t="s">
        <v>427</v>
      </c>
      <c r="D278" s="563"/>
      <c r="E278" s="89"/>
      <c r="F278" s="1538">
        <v>3000.0</v>
      </c>
      <c r="G278" s="1223"/>
      <c r="H278" s="1539">
        <v>3000.0</v>
      </c>
      <c r="I278" s="1225"/>
      <c r="J278" s="1223" t="str">
        <f t="shared" si="28"/>
        <v/>
      </c>
      <c r="K278" s="1226"/>
      <c r="L278" s="1221">
        <f t="shared" si="25"/>
        <v>3000</v>
      </c>
      <c r="M278" s="593">
        <f t="shared" si="32"/>
        <v>0</v>
      </c>
      <c r="N278" s="334"/>
      <c r="O278" s="334"/>
      <c r="P278" s="4"/>
      <c r="Q278" s="4"/>
      <c r="R278" s="4"/>
      <c r="S278" s="4"/>
      <c r="T278" s="4"/>
      <c r="U278" s="6"/>
      <c r="V278" s="6"/>
      <c r="W278" s="6"/>
      <c r="X278" s="6"/>
      <c r="Y278" s="6"/>
      <c r="Z278" s="6"/>
      <c r="AA278" s="6"/>
      <c r="AB278" s="6"/>
    </row>
    <row r="279">
      <c r="A279" s="4"/>
      <c r="B279" s="1537" t="s">
        <v>630</v>
      </c>
      <c r="C279" s="555"/>
      <c r="D279" s="563"/>
      <c r="E279" s="89"/>
      <c r="F279" s="1538">
        <v>15000.0</v>
      </c>
      <c r="G279" s="1223"/>
      <c r="H279" s="1539">
        <v>15000.0</v>
      </c>
      <c r="I279" s="1225"/>
      <c r="J279" s="1223" t="str">
        <f t="shared" si="28"/>
        <v/>
      </c>
      <c r="K279" s="1226"/>
      <c r="L279" s="1221">
        <f t="shared" si="25"/>
        <v>15000</v>
      </c>
      <c r="M279" s="593">
        <f t="shared" si="32"/>
        <v>0</v>
      </c>
      <c r="N279" s="334"/>
      <c r="O279" s="334"/>
      <c r="P279" s="4"/>
      <c r="Q279" s="4"/>
      <c r="R279" s="4"/>
      <c r="S279" s="4"/>
      <c r="T279" s="4"/>
      <c r="U279" s="6"/>
      <c r="V279" s="6"/>
      <c r="W279" s="6"/>
      <c r="X279" s="6"/>
      <c r="Y279" s="6"/>
      <c r="Z279" s="6"/>
      <c r="AA279" s="6"/>
      <c r="AB279" s="6"/>
    </row>
    <row r="280">
      <c r="A280" s="4"/>
      <c r="B280" s="1537" t="s">
        <v>632</v>
      </c>
      <c r="C280" s="555"/>
      <c r="D280" s="563"/>
      <c r="E280" s="89"/>
      <c r="F280" s="1538">
        <v>15000.0</v>
      </c>
      <c r="G280" s="1223"/>
      <c r="H280" s="1539">
        <v>15000.0</v>
      </c>
      <c r="I280" s="1271"/>
      <c r="J280" s="1269" t="str">
        <f t="shared" si="28"/>
        <v/>
      </c>
      <c r="K280" s="1272"/>
      <c r="L280" s="1221">
        <f t="shared" si="25"/>
        <v>15000</v>
      </c>
      <c r="M280" s="1273">
        <f t="shared" si="32"/>
        <v>0</v>
      </c>
      <c r="N280" s="334"/>
      <c r="O280" s="334"/>
      <c r="P280" s="4"/>
      <c r="Q280" s="4"/>
      <c r="R280" s="4"/>
      <c r="S280" s="4"/>
      <c r="T280" s="4"/>
      <c r="U280" s="6"/>
      <c r="V280" s="6"/>
      <c r="W280" s="6"/>
      <c r="X280" s="6"/>
      <c r="Y280" s="6"/>
      <c r="Z280" s="6"/>
      <c r="AA280" s="6"/>
      <c r="AB280" s="6"/>
    </row>
    <row r="281">
      <c r="A281" s="4"/>
      <c r="B281" s="1537" t="s">
        <v>693</v>
      </c>
      <c r="C281" s="1537" t="s">
        <v>694</v>
      </c>
      <c r="D281" s="563"/>
      <c r="E281" s="89"/>
      <c r="F281" s="1538">
        <v>3200.0</v>
      </c>
      <c r="G281" s="1223"/>
      <c r="H281" s="1539">
        <v>3200.0</v>
      </c>
      <c r="I281" s="1447"/>
      <c r="J281" s="1544"/>
      <c r="K281" s="1447"/>
      <c r="L281" s="1545">
        <v>3200.0</v>
      </c>
      <c r="M281" s="1546"/>
      <c r="N281" s="334"/>
      <c r="O281" s="334"/>
      <c r="P281" s="4"/>
      <c r="Q281" s="4"/>
      <c r="R281" s="4"/>
      <c r="S281" s="4"/>
      <c r="T281" s="4"/>
      <c r="U281" s="6"/>
      <c r="V281" s="6"/>
      <c r="W281" s="6"/>
      <c r="X281" s="6"/>
      <c r="Y281" s="6"/>
      <c r="Z281" s="6"/>
      <c r="AA281" s="6"/>
      <c r="AB281" s="6"/>
    </row>
    <row r="282">
      <c r="A282" s="4"/>
      <c r="B282" s="1537" t="s">
        <v>748</v>
      </c>
      <c r="C282" s="1537"/>
      <c r="D282" s="563"/>
      <c r="E282" s="89"/>
      <c r="F282" s="1433">
        <v>2500.0</v>
      </c>
      <c r="G282" s="1547"/>
      <c r="H282" s="1548">
        <v>2500.0</v>
      </c>
      <c r="I282" s="1447"/>
      <c r="J282" s="1544"/>
      <c r="K282" s="1447"/>
      <c r="L282" s="1545">
        <v>2500.0</v>
      </c>
      <c r="M282" s="1546"/>
      <c r="N282" s="334"/>
      <c r="O282" s="334"/>
      <c r="P282" s="4"/>
      <c r="Q282" s="4"/>
      <c r="R282" s="4"/>
      <c r="S282" s="4"/>
      <c r="T282" s="4"/>
      <c r="U282" s="6"/>
      <c r="V282" s="6"/>
      <c r="W282" s="6"/>
      <c r="X282" s="6"/>
      <c r="Y282" s="6"/>
      <c r="Z282" s="6"/>
      <c r="AA282" s="6"/>
      <c r="AB282" s="6"/>
    </row>
    <row r="283">
      <c r="A283" s="4"/>
      <c r="B283" s="1537" t="s">
        <v>692</v>
      </c>
      <c r="C283" s="1537" t="s">
        <v>749</v>
      </c>
      <c r="D283" s="563"/>
      <c r="E283" s="89"/>
      <c r="F283" s="1433"/>
      <c r="G283" s="1547"/>
      <c r="H283" s="1548">
        <v>3000.0</v>
      </c>
      <c r="I283" s="1447"/>
      <c r="J283" s="1544"/>
      <c r="K283" s="1447"/>
      <c r="L283" s="1545">
        <v>3000.0</v>
      </c>
      <c r="M283" s="1546"/>
      <c r="N283" s="334"/>
      <c r="O283" s="334"/>
      <c r="P283" s="4"/>
      <c r="Q283" s="4"/>
      <c r="R283" s="4"/>
      <c r="S283" s="4"/>
      <c r="T283" s="4"/>
      <c r="U283" s="6"/>
      <c r="V283" s="6"/>
      <c r="W283" s="6"/>
      <c r="X283" s="6"/>
      <c r="Y283" s="6"/>
      <c r="Z283" s="6"/>
      <c r="AA283" s="6"/>
      <c r="AB283" s="6"/>
    </row>
    <row r="284">
      <c r="A284" s="4"/>
      <c r="B284" s="1537" t="s">
        <v>750</v>
      </c>
      <c r="C284" s="1537"/>
      <c r="D284" s="563"/>
      <c r="E284" s="89"/>
      <c r="F284" s="1433">
        <v>2000.0</v>
      </c>
      <c r="G284" s="1547"/>
      <c r="H284" s="1548">
        <v>2000.0</v>
      </c>
      <c r="I284" s="1447"/>
      <c r="J284" s="1544"/>
      <c r="K284" s="1447"/>
      <c r="L284" s="1545">
        <v>2000.0</v>
      </c>
      <c r="M284" s="1546"/>
      <c r="N284" s="334"/>
      <c r="O284" s="334"/>
      <c r="P284" s="4"/>
      <c r="Q284" s="4"/>
      <c r="R284" s="4"/>
      <c r="S284" s="4"/>
      <c r="T284" s="4"/>
      <c r="U284" s="6"/>
      <c r="V284" s="6"/>
      <c r="W284" s="6"/>
      <c r="X284" s="6"/>
      <c r="Y284" s="6"/>
      <c r="Z284" s="6"/>
      <c r="AA284" s="6"/>
      <c r="AB284" s="6"/>
    </row>
    <row r="285">
      <c r="A285" s="4"/>
      <c r="B285" s="148" t="s">
        <v>15</v>
      </c>
      <c r="C285" s="225"/>
      <c r="D285" s="1549">
        <f>SUM(D207:D284)</f>
        <v>11250</v>
      </c>
      <c r="E285" s="225"/>
      <c r="F285" s="650">
        <f>SUM(F203:F284)</f>
        <v>928400</v>
      </c>
      <c r="G285" s="1452">
        <f>SUM(G203:G280)</f>
        <v>0</v>
      </c>
      <c r="H285" s="651">
        <f>SUM(H203:H284)</f>
        <v>866400</v>
      </c>
      <c r="I285" s="650">
        <f t="shared" ref="I285:J285" si="33">SUM(I203:I278)</f>
        <v>14000</v>
      </c>
      <c r="J285" s="650">
        <f t="shared" si="33"/>
        <v>25000</v>
      </c>
      <c r="K285" s="1274">
        <f>SUM(K203:K284)</f>
        <v>1000</v>
      </c>
      <c r="L285" s="1545">
        <v>907400.0</v>
      </c>
      <c r="M285" s="1275">
        <f>F285-L285</f>
        <v>21000</v>
      </c>
      <c r="N285" s="334"/>
      <c r="O285" s="334"/>
      <c r="P285" s="4"/>
      <c r="Q285" s="4"/>
      <c r="R285" s="4"/>
      <c r="S285" s="4"/>
      <c r="T285" s="4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1550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57"/>
      <c r="E290" s="65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57"/>
      <c r="E291" s="657"/>
      <c r="F291" s="65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57"/>
      <c r="E292" s="657"/>
      <c r="F292" s="65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</sheetData>
  <mergeCells count="15">
    <mergeCell ref="B144:L144"/>
    <mergeCell ref="B158:H158"/>
    <mergeCell ref="B169:K169"/>
    <mergeCell ref="B180:H180"/>
    <mergeCell ref="B190:H190"/>
    <mergeCell ref="C191:H191"/>
    <mergeCell ref="B200:H200"/>
    <mergeCell ref="F201:F202"/>
    <mergeCell ref="A2:H2"/>
    <mergeCell ref="B18:T18"/>
    <mergeCell ref="B39:T39"/>
    <mergeCell ref="B58:T58"/>
    <mergeCell ref="B99:T99"/>
    <mergeCell ref="B113:L113"/>
    <mergeCell ref="B130:L13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44.38"/>
    <col customWidth="1" min="3" max="3" width="18.0"/>
    <col customWidth="1" min="4" max="4" width="22.25"/>
    <col customWidth="1" min="5" max="5" width="22.5"/>
    <col customWidth="1" min="6" max="6" width="22.63"/>
    <col customWidth="1" min="7" max="7" width="19.5"/>
    <col customWidth="1" min="8" max="8" width="18.63"/>
    <col customWidth="1" min="9" max="9" width="19.13"/>
    <col customWidth="1" min="10" max="10" width="19.38"/>
    <col customWidth="1" min="11" max="11" width="20.0"/>
    <col customWidth="1" min="12" max="12" width="16.25"/>
    <col customWidth="1" min="18" max="18" width="9.88"/>
    <col customWidth="1" min="19" max="19" width="16.13"/>
    <col customWidth="1" min="20" max="20" width="14.63"/>
  </cols>
  <sheetData>
    <row r="1">
      <c r="A1" s="658"/>
    </row>
    <row r="2">
      <c r="A2" s="1"/>
      <c r="B2" s="2"/>
      <c r="C2" s="2"/>
      <c r="D2" s="2"/>
      <c r="E2" s="2"/>
      <c r="F2" s="2"/>
      <c r="G2" s="2"/>
      <c r="H2" s="3"/>
      <c r="I2" s="5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6"/>
      <c r="V2" s="6"/>
      <c r="W2" s="6"/>
      <c r="X2" s="6"/>
      <c r="Y2" s="6"/>
      <c r="Z2" s="6"/>
      <c r="AA2" s="6"/>
      <c r="AB2" s="6"/>
    </row>
    <row r="3">
      <c r="A3" s="7"/>
      <c r="B3" s="8" t="s">
        <v>0</v>
      </c>
      <c r="C3" s="8" t="s">
        <v>0</v>
      </c>
      <c r="D3" s="9" t="s">
        <v>544</v>
      </c>
      <c r="E3" s="9" t="s">
        <v>545</v>
      </c>
      <c r="F3" s="8" t="s">
        <v>462</v>
      </c>
      <c r="G3" s="10" t="s">
        <v>1</v>
      </c>
      <c r="H3" s="12" t="s">
        <v>2</v>
      </c>
      <c r="I3" s="5"/>
      <c r="J3" s="5"/>
      <c r="K3" s="5"/>
      <c r="L3" s="5"/>
      <c r="M3" s="4"/>
      <c r="N3" s="4"/>
      <c r="O3" s="4"/>
      <c r="P3" s="4"/>
      <c r="Q3" s="4"/>
      <c r="R3" s="4"/>
      <c r="S3" s="5"/>
      <c r="T3" s="4"/>
      <c r="U3" s="6"/>
      <c r="V3" s="6"/>
      <c r="W3" s="6"/>
      <c r="X3" s="6"/>
      <c r="Y3" s="6"/>
      <c r="Z3" s="6"/>
      <c r="AA3" s="6"/>
      <c r="AB3" s="6"/>
    </row>
    <row r="4">
      <c r="A4" s="14">
        <v>1.0</v>
      </c>
      <c r="B4" s="661" t="s">
        <v>16</v>
      </c>
      <c r="C4" s="16">
        <v>3600000.0</v>
      </c>
      <c r="D4" s="972"/>
      <c r="E4" s="972"/>
      <c r="F4" s="17"/>
      <c r="G4" s="17">
        <f>S37</f>
        <v>2486500</v>
      </c>
      <c r="H4" s="664">
        <f t="shared" ref="H4:H16" si="1">C4-G4</f>
        <v>1113500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6"/>
      <c r="W4" s="6"/>
      <c r="X4" s="6"/>
      <c r="Y4" s="6"/>
      <c r="Z4" s="6"/>
      <c r="AA4" s="6"/>
      <c r="AB4" s="6"/>
    </row>
    <row r="5">
      <c r="A5" s="19">
        <v>2.0</v>
      </c>
      <c r="B5" s="665" t="s">
        <v>463</v>
      </c>
      <c r="C5" s="21">
        <f>C55</f>
        <v>1030000</v>
      </c>
      <c r="D5" s="23"/>
      <c r="E5" s="23"/>
      <c r="F5" s="23"/>
      <c r="G5" s="23">
        <f>S55</f>
        <v>1100000</v>
      </c>
      <c r="H5" s="664">
        <f t="shared" si="1"/>
        <v>-70000</v>
      </c>
      <c r="I5" s="4"/>
      <c r="J5" s="4"/>
      <c r="K5" s="4"/>
      <c r="L5" s="4"/>
      <c r="M5" s="4"/>
      <c r="N5" s="4"/>
      <c r="O5" s="4"/>
      <c r="P5" s="4"/>
      <c r="Q5" s="25"/>
      <c r="R5" s="25"/>
      <c r="S5" s="4"/>
      <c r="T5" s="4"/>
      <c r="U5" s="6"/>
      <c r="V5" s="6"/>
      <c r="W5" s="6"/>
      <c r="X5" s="6"/>
      <c r="Y5" s="6"/>
      <c r="Z5" s="6"/>
      <c r="AA5" s="6"/>
      <c r="AB5" s="6"/>
    </row>
    <row r="6">
      <c r="A6" s="669">
        <v>3.0</v>
      </c>
      <c r="B6" s="670" t="s">
        <v>464</v>
      </c>
      <c r="C6" s="973">
        <f>F273</f>
        <v>714500</v>
      </c>
      <c r="D6" s="974"/>
      <c r="E6" s="974"/>
      <c r="F6" s="975"/>
      <c r="G6" s="674">
        <v>670500.0</v>
      </c>
      <c r="H6" s="664">
        <f t="shared" si="1"/>
        <v>44000</v>
      </c>
      <c r="I6" s="4"/>
      <c r="J6" s="4"/>
      <c r="K6" s="4"/>
      <c r="L6" s="4"/>
      <c r="M6" s="4"/>
      <c r="N6" s="4"/>
      <c r="O6" s="4"/>
      <c r="P6" s="4"/>
      <c r="Q6" s="25"/>
      <c r="R6" s="25"/>
      <c r="S6" s="4"/>
      <c r="T6" s="4"/>
      <c r="U6" s="6"/>
      <c r="V6" s="6"/>
      <c r="W6" s="6"/>
      <c r="X6" s="6"/>
      <c r="Y6" s="6"/>
      <c r="Z6" s="6"/>
      <c r="AA6" s="6"/>
      <c r="AB6" s="6"/>
    </row>
    <row r="7">
      <c r="A7" s="976">
        <v>4.0</v>
      </c>
      <c r="B7" s="977" t="s">
        <v>465</v>
      </c>
      <c r="C7" s="978">
        <f>C98</f>
        <v>745000</v>
      </c>
      <c r="D7" s="979"/>
      <c r="E7" s="979"/>
      <c r="F7" s="979"/>
      <c r="G7" s="980">
        <v>745000.0</v>
      </c>
      <c r="H7" s="664">
        <f t="shared" si="1"/>
        <v>0</v>
      </c>
      <c r="I7" s="4"/>
      <c r="J7" s="4"/>
      <c r="K7" s="4"/>
      <c r="L7" s="4"/>
      <c r="M7" s="4"/>
      <c r="N7" s="4"/>
      <c r="O7" s="4"/>
      <c r="P7" s="4"/>
      <c r="Q7" s="25"/>
      <c r="R7" s="25"/>
      <c r="S7" s="4"/>
      <c r="T7" s="4"/>
      <c r="U7" s="6"/>
      <c r="V7" s="6"/>
      <c r="W7" s="6"/>
      <c r="X7" s="6"/>
      <c r="Y7" s="6"/>
      <c r="Z7" s="6"/>
      <c r="AA7" s="6"/>
      <c r="AB7" s="6"/>
    </row>
    <row r="8">
      <c r="A8" s="678">
        <v>5.0</v>
      </c>
      <c r="B8" s="679" t="s">
        <v>466</v>
      </c>
      <c r="C8" s="1280">
        <f>C110</f>
        <v>97500</v>
      </c>
      <c r="D8" s="681" t="str">
        <f>F110</f>
        <v/>
      </c>
      <c r="E8" s="681"/>
      <c r="F8" s="35"/>
      <c r="G8" s="681">
        <v>97500.0</v>
      </c>
      <c r="H8" s="664">
        <f t="shared" si="1"/>
        <v>0</v>
      </c>
      <c r="I8" s="4"/>
      <c r="J8" s="682"/>
      <c r="K8" s="682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6"/>
      <c r="Z8" s="6"/>
      <c r="AA8" s="6"/>
      <c r="AB8" s="6"/>
    </row>
    <row r="9">
      <c r="A9" s="981">
        <v>6.0</v>
      </c>
      <c r="B9" s="982" t="s">
        <v>467</v>
      </c>
      <c r="C9" s="983">
        <f>F122</f>
        <v>226287.19</v>
      </c>
      <c r="D9" s="984"/>
      <c r="E9" s="984"/>
      <c r="F9" s="984"/>
      <c r="G9" s="985">
        <v>140000.0</v>
      </c>
      <c r="H9" s="664">
        <f t="shared" si="1"/>
        <v>86287.19</v>
      </c>
      <c r="I9" s="4"/>
      <c r="J9" s="682"/>
      <c r="K9" s="682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6"/>
      <c r="Z9" s="6"/>
      <c r="AA9" s="6"/>
      <c r="AB9" s="6"/>
    </row>
    <row r="10">
      <c r="A10" s="686">
        <v>7.0</v>
      </c>
      <c r="B10" s="687" t="s">
        <v>468</v>
      </c>
      <c r="C10" s="43">
        <f>I136</f>
        <v>537266.68</v>
      </c>
      <c r="D10" s="44"/>
      <c r="E10" s="44"/>
      <c r="F10" s="44"/>
      <c r="G10" s="689">
        <v>537266.68</v>
      </c>
      <c r="H10" s="664">
        <f t="shared" si="1"/>
        <v>-0.0000000001164153218</v>
      </c>
      <c r="I10" s="4"/>
      <c r="J10" s="682"/>
      <c r="K10" s="682"/>
      <c r="L10" s="4"/>
      <c r="M10" s="4"/>
      <c r="N10" s="4"/>
      <c r="O10" s="4"/>
      <c r="P10" s="4"/>
      <c r="Q10" s="4"/>
      <c r="R10" s="4"/>
      <c r="S10" s="4"/>
      <c r="T10" s="4"/>
      <c r="U10" s="6"/>
      <c r="V10" s="6"/>
      <c r="W10" s="6"/>
      <c r="X10" s="6"/>
      <c r="Y10" s="6"/>
      <c r="Z10" s="6"/>
      <c r="AA10" s="6"/>
      <c r="AB10" s="6"/>
    </row>
    <row r="11">
      <c r="A11" s="986">
        <v>8.0</v>
      </c>
      <c r="B11" s="987" t="s">
        <v>469</v>
      </c>
      <c r="C11" s="988">
        <f>H149</f>
        <v>878040</v>
      </c>
      <c r="D11" s="989"/>
      <c r="E11" s="990"/>
      <c r="F11" s="989"/>
      <c r="G11" s="990">
        <v>878040.0</v>
      </c>
      <c r="H11" s="664">
        <f t="shared" si="1"/>
        <v>0</v>
      </c>
      <c r="I11" s="4"/>
      <c r="J11" s="682"/>
      <c r="K11" s="682"/>
      <c r="L11" s="4"/>
      <c r="M11" s="4"/>
      <c r="N11" s="4"/>
      <c r="O11" s="4"/>
      <c r="P11" s="4"/>
      <c r="Q11" s="4"/>
      <c r="R11" s="4"/>
      <c r="S11" s="4"/>
      <c r="T11" s="4"/>
      <c r="U11" s="6"/>
      <c r="V11" s="6"/>
      <c r="W11" s="6"/>
      <c r="X11" s="6"/>
      <c r="Y11" s="6"/>
      <c r="Z11" s="6"/>
      <c r="AA11" s="6"/>
      <c r="AB11" s="6"/>
    </row>
    <row r="12">
      <c r="A12" s="1551">
        <v>9.0</v>
      </c>
      <c r="B12" s="1552" t="s">
        <v>751</v>
      </c>
      <c r="C12" s="1553">
        <f>H156</f>
        <v>167430</v>
      </c>
      <c r="D12" s="1554"/>
      <c r="E12" s="1555"/>
      <c r="F12" s="1554"/>
      <c r="G12" s="1555">
        <v>150000.0</v>
      </c>
      <c r="H12" s="664">
        <f t="shared" si="1"/>
        <v>17430</v>
      </c>
      <c r="I12" s="4"/>
      <c r="J12" s="682"/>
      <c r="K12" s="682"/>
      <c r="L12" s="4"/>
      <c r="M12" s="4"/>
      <c r="N12" s="4"/>
      <c r="O12" s="4"/>
      <c r="P12" s="4"/>
      <c r="Q12" s="4"/>
      <c r="R12" s="4"/>
      <c r="S12" s="4"/>
      <c r="T12" s="4"/>
      <c r="U12" s="6"/>
      <c r="V12" s="6"/>
      <c r="W12" s="6"/>
      <c r="X12" s="6"/>
      <c r="Y12" s="6"/>
      <c r="Z12" s="6"/>
      <c r="AA12" s="6"/>
      <c r="AB12" s="6"/>
    </row>
    <row r="13">
      <c r="A13" s="50">
        <v>10.0</v>
      </c>
      <c r="B13" s="694" t="s">
        <v>470</v>
      </c>
      <c r="C13" s="991">
        <v>0.0</v>
      </c>
      <c r="D13" s="53"/>
      <c r="E13" s="53"/>
      <c r="F13" s="53"/>
      <c r="G13" s="53"/>
      <c r="H13" s="664">
        <f t="shared" si="1"/>
        <v>0</v>
      </c>
      <c r="I13" s="4"/>
      <c r="J13" s="682"/>
      <c r="K13" s="682"/>
      <c r="L13" s="4"/>
      <c r="M13" s="4"/>
      <c r="N13" s="4"/>
      <c r="O13" s="4"/>
      <c r="P13" s="4"/>
      <c r="Q13" s="4"/>
      <c r="R13" s="4"/>
      <c r="S13" s="4"/>
      <c r="T13" s="4"/>
      <c r="U13" s="6"/>
      <c r="V13" s="6"/>
      <c r="W13" s="6"/>
      <c r="X13" s="6"/>
      <c r="Y13" s="6"/>
      <c r="Z13" s="6"/>
      <c r="AA13" s="6"/>
      <c r="AB13" s="6"/>
    </row>
    <row r="14">
      <c r="A14" s="55">
        <v>11.0</v>
      </c>
      <c r="B14" s="698" t="s">
        <v>471</v>
      </c>
      <c r="C14" s="57">
        <v>0.0</v>
      </c>
      <c r="D14" s="58"/>
      <c r="E14" s="58"/>
      <c r="F14" s="59"/>
      <c r="G14" s="59"/>
      <c r="H14" s="664">
        <f t="shared" si="1"/>
        <v>0</v>
      </c>
      <c r="I14" s="4"/>
      <c r="J14" s="682" t="s">
        <v>752</v>
      </c>
      <c r="K14" s="682"/>
      <c r="L14" s="4"/>
      <c r="M14" s="4"/>
      <c r="N14" s="4"/>
      <c r="O14" s="4"/>
      <c r="P14" s="4"/>
      <c r="Q14" s="4"/>
      <c r="R14" s="4"/>
      <c r="S14" s="4"/>
      <c r="T14" s="4"/>
      <c r="U14" s="6"/>
      <c r="V14" s="6"/>
      <c r="W14" s="6"/>
      <c r="X14" s="6"/>
      <c r="Y14" s="6"/>
      <c r="Z14" s="6"/>
      <c r="AA14" s="6"/>
      <c r="AB14" s="6"/>
    </row>
    <row r="15">
      <c r="A15" s="1556">
        <v>12.0</v>
      </c>
      <c r="B15" s="459" t="s">
        <v>472</v>
      </c>
      <c r="C15" s="120">
        <v>72500.0</v>
      </c>
      <c r="D15" s="701"/>
      <c r="E15" s="701"/>
      <c r="F15" s="701"/>
      <c r="G15" s="703">
        <v>72500.0</v>
      </c>
      <c r="H15" s="664">
        <f t="shared" si="1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6"/>
      <c r="W15" s="6"/>
      <c r="X15" s="6"/>
      <c r="Y15" s="6"/>
      <c r="Z15" s="6"/>
      <c r="AA15" s="6"/>
      <c r="AB15" s="6"/>
    </row>
    <row r="16">
      <c r="A16" s="60">
        <v>13.0</v>
      </c>
      <c r="B16" s="705" t="s">
        <v>473</v>
      </c>
      <c r="C16" s="706">
        <f>C187</f>
        <v>647500</v>
      </c>
      <c r="D16" s="63"/>
      <c r="E16" s="63"/>
      <c r="F16" s="64"/>
      <c r="G16" s="994">
        <v>647500.0</v>
      </c>
      <c r="H16" s="664">
        <f t="shared" si="1"/>
        <v>0</v>
      </c>
      <c r="I16" s="4"/>
      <c r="J16" s="45" t="s">
        <v>753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V16" s="6"/>
      <c r="W16" s="6"/>
      <c r="X16" s="6"/>
      <c r="Y16" s="6"/>
      <c r="Z16" s="6"/>
      <c r="AA16" s="6"/>
      <c r="AB16" s="6"/>
    </row>
    <row r="17">
      <c r="A17" s="77"/>
      <c r="B17" s="78" t="s">
        <v>15</v>
      </c>
      <c r="C17" s="79">
        <f t="shared" ref="C17:H17" si="2">SUM(C4:C16)</f>
        <v>8716023.87</v>
      </c>
      <c r="D17" s="79">
        <f t="shared" si="2"/>
        <v>0</v>
      </c>
      <c r="E17" s="79">
        <f t="shared" si="2"/>
        <v>0</v>
      </c>
      <c r="F17" s="79">
        <f t="shared" si="2"/>
        <v>0</v>
      </c>
      <c r="G17" s="79">
        <f t="shared" si="2"/>
        <v>7524806.68</v>
      </c>
      <c r="H17" s="149">
        <f t="shared" si="2"/>
        <v>1191217.19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6"/>
      <c r="V17" s="6"/>
      <c r="W17" s="6"/>
      <c r="X17" s="6"/>
      <c r="Y17" s="6"/>
      <c r="Z17" s="6"/>
      <c r="AA17" s="6"/>
      <c r="AB17" s="6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6"/>
      <c r="W18" s="6"/>
      <c r="X18" s="6"/>
      <c r="Y18" s="6"/>
      <c r="Z18" s="6"/>
      <c r="AA18" s="6"/>
      <c r="AB18" s="6"/>
    </row>
    <row r="19">
      <c r="A19" s="82">
        <v>1.0</v>
      </c>
      <c r="B19" s="1557" t="s">
        <v>16</v>
      </c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5"/>
      <c r="U19" s="6"/>
      <c r="V19" s="6"/>
      <c r="W19" s="6"/>
      <c r="X19" s="6"/>
      <c r="Y19" s="6"/>
      <c r="Z19" s="6"/>
      <c r="AA19" s="6"/>
      <c r="AB19" s="6"/>
    </row>
    <row r="20">
      <c r="A20" s="4"/>
      <c r="B20" s="1464" t="s">
        <v>17</v>
      </c>
      <c r="C20" s="1464" t="s">
        <v>18</v>
      </c>
      <c r="D20" s="1469" t="s">
        <v>754</v>
      </c>
      <c r="E20" s="1469" t="s">
        <v>755</v>
      </c>
      <c r="F20" s="1469" t="s">
        <v>756</v>
      </c>
      <c r="G20" s="1469" t="s">
        <v>757</v>
      </c>
      <c r="H20" s="1469" t="s">
        <v>758</v>
      </c>
      <c r="I20" s="1469" t="s">
        <v>759</v>
      </c>
      <c r="J20" s="1469" t="s">
        <v>760</v>
      </c>
      <c r="K20" s="1470"/>
      <c r="L20" s="1470"/>
      <c r="M20" s="1470"/>
      <c r="N20" s="1470"/>
      <c r="O20" s="1471"/>
      <c r="P20" s="1000"/>
      <c r="Q20" s="1001"/>
      <c r="R20" s="1001"/>
      <c r="S20" s="1002" t="s">
        <v>29</v>
      </c>
      <c r="T20" s="1003" t="s">
        <v>2</v>
      </c>
      <c r="U20" s="92"/>
      <c r="V20" s="6"/>
      <c r="W20" s="6"/>
      <c r="X20" s="6"/>
      <c r="Y20" s="6"/>
      <c r="Z20" s="6"/>
      <c r="AA20" s="6"/>
      <c r="AB20" s="6"/>
    </row>
    <row r="21">
      <c r="A21" s="4"/>
      <c r="B21" s="1472" t="s">
        <v>554</v>
      </c>
      <c r="C21" s="1473"/>
      <c r="D21" s="1475" t="s">
        <v>37</v>
      </c>
      <c r="E21" s="1475" t="s">
        <v>37</v>
      </c>
      <c r="F21" s="1475" t="s">
        <v>37</v>
      </c>
      <c r="G21" s="1475" t="s">
        <v>37</v>
      </c>
      <c r="H21" s="1475" t="s">
        <v>37</v>
      </c>
      <c r="I21" s="1475" t="s">
        <v>37</v>
      </c>
      <c r="J21" s="1475" t="s">
        <v>37</v>
      </c>
      <c r="K21" s="1474"/>
      <c r="L21" s="1474"/>
      <c r="M21" s="1474"/>
      <c r="N21" s="1474"/>
      <c r="O21" s="1476"/>
      <c r="P21" s="1006"/>
      <c r="Q21" s="89"/>
      <c r="R21" s="89"/>
      <c r="S21" s="96"/>
      <c r="T21" s="97"/>
      <c r="U21" s="92"/>
      <c r="V21" s="6"/>
      <c r="W21" s="6"/>
      <c r="X21" s="6"/>
      <c r="Y21" s="6"/>
      <c r="Z21" s="6"/>
      <c r="AA21" s="6"/>
      <c r="AB21" s="6"/>
    </row>
    <row r="22">
      <c r="A22" s="4"/>
      <c r="B22" s="1477" t="s">
        <v>131</v>
      </c>
      <c r="C22" s="176"/>
      <c r="D22" s="1052"/>
      <c r="E22" s="1052"/>
      <c r="F22" s="1558"/>
      <c r="G22" s="176"/>
      <c r="H22" s="1052"/>
      <c r="I22" s="1052"/>
      <c r="J22" s="1010" t="s">
        <v>652</v>
      </c>
      <c r="K22" s="1010"/>
      <c r="L22" s="1052"/>
      <c r="M22" s="1052"/>
      <c r="N22" s="1052"/>
      <c r="O22" s="1478"/>
      <c r="P22" s="745"/>
      <c r="Q22" s="102"/>
      <c r="R22" s="102"/>
      <c r="S22" s="102"/>
      <c r="T22" s="104"/>
      <c r="U22" s="92"/>
      <c r="V22" s="6"/>
      <c r="W22" s="6"/>
      <c r="X22" s="6"/>
      <c r="Y22" s="6"/>
      <c r="Z22" s="6"/>
      <c r="AA22" s="6"/>
      <c r="AB22" s="6"/>
    </row>
    <row r="23">
      <c r="A23" s="4"/>
      <c r="B23" s="275" t="s">
        <v>40</v>
      </c>
      <c r="C23" s="1559"/>
      <c r="D23" s="109"/>
      <c r="E23" s="109"/>
      <c r="F23" s="1560"/>
      <c r="G23" s="183"/>
      <c r="H23" s="109"/>
      <c r="I23" s="109"/>
      <c r="J23" s="109"/>
      <c r="K23" s="109"/>
      <c r="L23" s="109"/>
      <c r="M23" s="109"/>
      <c r="N23" s="109"/>
      <c r="O23" s="242"/>
      <c r="P23" s="107"/>
      <c r="Q23" s="107"/>
      <c r="R23" s="107"/>
      <c r="S23" s="109"/>
      <c r="T23" s="109"/>
      <c r="U23" s="92"/>
      <c r="V23" s="6"/>
      <c r="W23" s="6"/>
      <c r="X23" s="6"/>
      <c r="Y23" s="6"/>
      <c r="Z23" s="6"/>
      <c r="AA23" s="6"/>
      <c r="AB23" s="6"/>
    </row>
    <row r="24">
      <c r="A24" s="4"/>
      <c r="B24" s="110" t="s">
        <v>41</v>
      </c>
      <c r="C24" s="1013">
        <v>1000000.0</v>
      </c>
      <c r="D24" s="1285"/>
      <c r="E24" s="1285">
        <v>200000.0</v>
      </c>
      <c r="F24" s="1015">
        <v>200000.0</v>
      </c>
      <c r="G24" s="113">
        <v>100000.0</v>
      </c>
      <c r="H24" s="1017">
        <v>300000.0</v>
      </c>
      <c r="I24" s="1017">
        <v>25000.0</v>
      </c>
      <c r="J24" s="114"/>
      <c r="K24" s="54"/>
      <c r="L24" s="54"/>
      <c r="M24" s="112"/>
      <c r="N24" s="113"/>
      <c r="O24" s="113"/>
      <c r="P24" s="114"/>
      <c r="Q24" s="116"/>
      <c r="R24" s="116"/>
      <c r="S24" s="36">
        <f t="shared" ref="S24:S33" si="3">SUM(D24:R24)</f>
        <v>825000</v>
      </c>
      <c r="T24" s="31">
        <f t="shared" ref="T24:T35" si="4">C24-S24</f>
        <v>175000</v>
      </c>
      <c r="U24" s="92"/>
      <c r="V24" s="6"/>
      <c r="W24" s="6"/>
      <c r="X24" s="6"/>
      <c r="Y24" s="6"/>
      <c r="Z24" s="6"/>
      <c r="AA24" s="6"/>
      <c r="AB24" s="6"/>
    </row>
    <row r="25">
      <c r="A25" s="4"/>
      <c r="B25" s="118" t="s">
        <v>42</v>
      </c>
      <c r="C25" s="1020">
        <v>100000.0</v>
      </c>
      <c r="D25" s="1288"/>
      <c r="E25" s="1285"/>
      <c r="F25" s="1022">
        <v>100000.0</v>
      </c>
      <c r="G25" s="121">
        <v>100000.0</v>
      </c>
      <c r="H25" s="1017"/>
      <c r="I25" s="1017"/>
      <c r="J25" s="123"/>
      <c r="K25" s="120"/>
      <c r="L25" s="54"/>
      <c r="M25" s="112"/>
      <c r="N25" s="121"/>
      <c r="O25" s="123"/>
      <c r="P25" s="123"/>
      <c r="Q25" s="123"/>
      <c r="R25" s="123"/>
      <c r="S25" s="126">
        <f t="shared" si="3"/>
        <v>200000</v>
      </c>
      <c r="T25" s="31">
        <f t="shared" si="4"/>
        <v>-100000</v>
      </c>
      <c r="U25" s="92"/>
      <c r="V25" s="6"/>
      <c r="W25" s="6"/>
      <c r="X25" s="6"/>
      <c r="Y25" s="6"/>
      <c r="Z25" s="6"/>
      <c r="AA25" s="6"/>
      <c r="AB25" s="6"/>
    </row>
    <row r="26">
      <c r="A26" s="4"/>
      <c r="B26" s="127" t="s">
        <v>43</v>
      </c>
      <c r="C26" s="1025">
        <v>100000.0</v>
      </c>
      <c r="D26" s="1291"/>
      <c r="E26" s="1292"/>
      <c r="F26" s="1022">
        <v>100000.0</v>
      </c>
      <c r="G26" s="122"/>
      <c r="H26" s="1017"/>
      <c r="I26" s="1017"/>
      <c r="J26" s="122"/>
      <c r="K26" s="120"/>
      <c r="L26" s="54"/>
      <c r="M26" s="130"/>
      <c r="N26" s="122"/>
      <c r="O26" s="123"/>
      <c r="P26" s="122"/>
      <c r="Q26" s="123"/>
      <c r="R26" s="123"/>
      <c r="S26" s="126">
        <f t="shared" si="3"/>
        <v>100000</v>
      </c>
      <c r="T26" s="31">
        <f t="shared" si="4"/>
        <v>0</v>
      </c>
      <c r="U26" s="92"/>
      <c r="V26" s="6"/>
      <c r="W26" s="6"/>
      <c r="X26" s="6"/>
      <c r="Y26" s="6"/>
      <c r="Z26" s="6"/>
      <c r="AA26" s="6"/>
      <c r="AB26" s="6"/>
    </row>
    <row r="27">
      <c r="A27" s="4"/>
      <c r="B27" s="132" t="s">
        <v>44</v>
      </c>
      <c r="C27" s="1025">
        <v>27500.0</v>
      </c>
      <c r="D27" s="1291"/>
      <c r="E27" s="1285"/>
      <c r="F27" s="1022">
        <v>27500.0</v>
      </c>
      <c r="G27" s="122"/>
      <c r="H27" s="1017"/>
      <c r="I27" s="1017"/>
      <c r="J27" s="123"/>
      <c r="K27" s="120"/>
      <c r="L27" s="54"/>
      <c r="M27" s="112"/>
      <c r="N27" s="122"/>
      <c r="O27" s="123"/>
      <c r="P27" s="123"/>
      <c r="Q27" s="123"/>
      <c r="R27" s="123"/>
      <c r="S27" s="126">
        <f t="shared" si="3"/>
        <v>27500</v>
      </c>
      <c r="T27" s="31">
        <f t="shared" si="4"/>
        <v>0</v>
      </c>
      <c r="U27" s="92"/>
      <c r="V27" s="6"/>
      <c r="W27" s="6"/>
      <c r="X27" s="6"/>
      <c r="Y27" s="6"/>
      <c r="Z27" s="6"/>
      <c r="AA27" s="6"/>
      <c r="AB27" s="6"/>
    </row>
    <row r="28">
      <c r="A28" s="4"/>
      <c r="B28" s="132" t="s">
        <v>45</v>
      </c>
      <c r="C28" s="1025">
        <v>30000.0</v>
      </c>
      <c r="D28" s="1288"/>
      <c r="E28" s="1285"/>
      <c r="F28" s="1022">
        <v>30000.0</v>
      </c>
      <c r="G28" s="121"/>
      <c r="H28" s="1017"/>
      <c r="I28" s="1017"/>
      <c r="J28" s="123"/>
      <c r="K28" s="120"/>
      <c r="L28" s="54"/>
      <c r="M28" s="112"/>
      <c r="N28" s="121"/>
      <c r="O28" s="123"/>
      <c r="P28" s="123"/>
      <c r="Q28" s="123"/>
      <c r="R28" s="123"/>
      <c r="S28" s="126">
        <f t="shared" si="3"/>
        <v>30000</v>
      </c>
      <c r="T28" s="31">
        <f t="shared" si="4"/>
        <v>0</v>
      </c>
      <c r="U28" s="92"/>
      <c r="V28" s="6"/>
      <c r="W28" s="6"/>
      <c r="X28" s="6"/>
      <c r="Y28" s="6"/>
      <c r="Z28" s="6"/>
      <c r="AA28" s="6"/>
      <c r="AB28" s="6"/>
    </row>
    <row r="29">
      <c r="A29" s="4"/>
      <c r="B29" s="132" t="s">
        <v>47</v>
      </c>
      <c r="C29" s="1025">
        <v>20000.0</v>
      </c>
      <c r="D29" s="1288"/>
      <c r="E29" s="1285"/>
      <c r="F29" s="1022">
        <v>20000.0</v>
      </c>
      <c r="G29" s="121"/>
      <c r="H29" s="1017"/>
      <c r="I29" s="1017"/>
      <c r="J29" s="123"/>
      <c r="K29" s="120"/>
      <c r="L29" s="54"/>
      <c r="M29" s="112"/>
      <c r="N29" s="121"/>
      <c r="O29" s="123"/>
      <c r="P29" s="123"/>
      <c r="Q29" s="123"/>
      <c r="R29" s="123"/>
      <c r="S29" s="126">
        <f t="shared" si="3"/>
        <v>20000</v>
      </c>
      <c r="T29" s="31">
        <f t="shared" si="4"/>
        <v>0</v>
      </c>
      <c r="U29" s="92"/>
      <c r="V29" s="6"/>
      <c r="W29" s="6"/>
      <c r="X29" s="6"/>
      <c r="Y29" s="6"/>
      <c r="Z29" s="6"/>
      <c r="AA29" s="6"/>
      <c r="AB29" s="6"/>
    </row>
    <row r="30">
      <c r="A30" s="4"/>
      <c r="B30" s="132" t="s">
        <v>48</v>
      </c>
      <c r="C30" s="1025">
        <v>20000.0</v>
      </c>
      <c r="D30" s="1288"/>
      <c r="E30" s="1285"/>
      <c r="F30" s="1022">
        <v>20000.0</v>
      </c>
      <c r="G30" s="121"/>
      <c r="H30" s="1017"/>
      <c r="I30" s="1017"/>
      <c r="J30" s="133"/>
      <c r="K30" s="120"/>
      <c r="L30" s="54"/>
      <c r="M30" s="112"/>
      <c r="N30" s="121"/>
      <c r="O30" s="123"/>
      <c r="P30" s="133"/>
      <c r="Q30" s="123"/>
      <c r="R30" s="123"/>
      <c r="S30" s="126">
        <f t="shared" si="3"/>
        <v>20000</v>
      </c>
      <c r="T30" s="31">
        <f t="shared" si="4"/>
        <v>0</v>
      </c>
      <c r="U30" s="92"/>
      <c r="V30" s="6"/>
      <c r="W30" s="6"/>
      <c r="X30" s="6"/>
      <c r="Y30" s="6"/>
      <c r="Z30" s="6"/>
      <c r="AA30" s="6"/>
      <c r="AB30" s="6"/>
    </row>
    <row r="31">
      <c r="A31" s="4"/>
      <c r="B31" s="132" t="s">
        <v>49</v>
      </c>
      <c r="C31" s="1025">
        <v>20000.0</v>
      </c>
      <c r="D31" s="1288"/>
      <c r="E31" s="1285"/>
      <c r="F31" s="1022">
        <v>20000.0</v>
      </c>
      <c r="G31" s="121"/>
      <c r="H31" s="1017"/>
      <c r="I31" s="1017"/>
      <c r="J31" s="123"/>
      <c r="K31" s="120"/>
      <c r="L31" s="54"/>
      <c r="M31" s="112"/>
      <c r="N31" s="121"/>
      <c r="O31" s="123"/>
      <c r="P31" s="123"/>
      <c r="Q31" s="123"/>
      <c r="R31" s="123"/>
      <c r="S31" s="126">
        <f t="shared" si="3"/>
        <v>20000</v>
      </c>
      <c r="T31" s="31">
        <f t="shared" si="4"/>
        <v>0</v>
      </c>
      <c r="U31" s="92"/>
      <c r="V31" s="6"/>
      <c r="W31" s="6"/>
      <c r="X31" s="6"/>
      <c r="Y31" s="6"/>
      <c r="Z31" s="6"/>
      <c r="AA31" s="6"/>
      <c r="AB31" s="6"/>
    </row>
    <row r="32">
      <c r="A32" s="4"/>
      <c r="B32" s="1033" t="s">
        <v>50</v>
      </c>
      <c r="C32" s="1025">
        <v>20000.0</v>
      </c>
      <c r="D32" s="1288"/>
      <c r="E32" s="1285"/>
      <c r="F32" s="1022">
        <v>20000.0</v>
      </c>
      <c r="G32" s="121"/>
      <c r="H32" s="1017"/>
      <c r="I32" s="1017"/>
      <c r="J32" s="123"/>
      <c r="K32" s="120"/>
      <c r="L32" s="54"/>
      <c r="M32" s="112"/>
      <c r="N32" s="121"/>
      <c r="O32" s="123"/>
      <c r="P32" s="123"/>
      <c r="Q32" s="123"/>
      <c r="R32" s="123"/>
      <c r="S32" s="126">
        <f t="shared" si="3"/>
        <v>20000</v>
      </c>
      <c r="T32" s="31">
        <f t="shared" si="4"/>
        <v>0</v>
      </c>
      <c r="U32" s="92"/>
      <c r="V32" s="6"/>
      <c r="W32" s="6"/>
      <c r="X32" s="6"/>
      <c r="Y32" s="6"/>
      <c r="Z32" s="6"/>
      <c r="AA32" s="6"/>
      <c r="AB32" s="6"/>
    </row>
    <row r="33">
      <c r="A33" s="4"/>
      <c r="B33" s="1033" t="s">
        <v>51</v>
      </c>
      <c r="C33" s="1025">
        <v>0.0</v>
      </c>
      <c r="D33" s="1288"/>
      <c r="E33" s="1285"/>
      <c r="F33" s="1022">
        <v>0.0</v>
      </c>
      <c r="G33" s="121"/>
      <c r="H33" s="1017"/>
      <c r="I33" s="1017"/>
      <c r="J33" s="123"/>
      <c r="K33" s="120"/>
      <c r="L33" s="54"/>
      <c r="M33" s="112"/>
      <c r="N33" s="121"/>
      <c r="O33" s="123"/>
      <c r="P33" s="123"/>
      <c r="Q33" s="123"/>
      <c r="R33" s="123"/>
      <c r="S33" s="126">
        <f t="shared" si="3"/>
        <v>0</v>
      </c>
      <c r="T33" s="31">
        <f t="shared" si="4"/>
        <v>0</v>
      </c>
      <c r="U33" s="92"/>
      <c r="V33" s="6"/>
      <c r="W33" s="6"/>
      <c r="X33" s="6"/>
      <c r="Y33" s="6"/>
      <c r="Z33" s="6"/>
      <c r="AA33" s="6"/>
      <c r="AB33" s="6"/>
    </row>
    <row r="34">
      <c r="A34" s="4"/>
      <c r="B34" s="118" t="s">
        <v>52</v>
      </c>
      <c r="C34" s="1034">
        <v>1160000.0</v>
      </c>
      <c r="D34" s="1288">
        <v>1000000.0</v>
      </c>
      <c r="E34" s="1285"/>
      <c r="F34" s="1022">
        <v>0.0</v>
      </c>
      <c r="G34" s="121"/>
      <c r="H34" s="1017"/>
      <c r="I34" s="1017"/>
      <c r="J34" s="122">
        <v>160000.0</v>
      </c>
      <c r="K34" s="120"/>
      <c r="L34" s="54"/>
      <c r="M34" s="112"/>
      <c r="N34" s="121"/>
      <c r="O34" s="123"/>
      <c r="P34" s="123"/>
      <c r="Q34" s="123"/>
      <c r="R34" s="123"/>
      <c r="S34" s="126">
        <f>SUM(D34:M34)</f>
        <v>1160000</v>
      </c>
      <c r="T34" s="31">
        <f t="shared" si="4"/>
        <v>0</v>
      </c>
      <c r="U34" s="92"/>
      <c r="V34" s="6"/>
      <c r="W34" s="6"/>
      <c r="X34" s="6"/>
      <c r="Y34" s="6"/>
      <c r="Z34" s="6"/>
      <c r="AA34" s="6"/>
      <c r="AB34" s="6"/>
    </row>
    <row r="35">
      <c r="A35" s="4"/>
      <c r="B35" s="118" t="s">
        <v>53</v>
      </c>
      <c r="C35" s="1034">
        <v>44000.0</v>
      </c>
      <c r="D35" s="1288"/>
      <c r="E35" s="1285"/>
      <c r="F35" s="1035">
        <v>44000.0</v>
      </c>
      <c r="G35" s="121"/>
      <c r="H35" s="1017"/>
      <c r="I35" s="1017"/>
      <c r="J35" s="123"/>
      <c r="K35" s="121"/>
      <c r="L35" s="54"/>
      <c r="M35" s="112"/>
      <c r="N35" s="121"/>
      <c r="O35" s="123"/>
      <c r="P35" s="123"/>
      <c r="Q35" s="123"/>
      <c r="R35" s="123"/>
      <c r="S35" s="126">
        <f>SUM(D35:R35)</f>
        <v>44000</v>
      </c>
      <c r="T35" s="31">
        <f t="shared" si="4"/>
        <v>0</v>
      </c>
      <c r="U35" s="92"/>
      <c r="V35" s="6"/>
      <c r="W35" s="6"/>
      <c r="X35" s="6"/>
      <c r="Y35" s="6"/>
      <c r="Z35" s="6"/>
      <c r="AA35" s="6"/>
      <c r="AB35" s="6"/>
    </row>
    <row r="36">
      <c r="A36" s="4"/>
      <c r="B36" s="1036" t="s">
        <v>561</v>
      </c>
      <c r="C36" s="1037">
        <v>20000.0</v>
      </c>
      <c r="D36" s="1296"/>
      <c r="E36" s="1297"/>
      <c r="F36" s="1040">
        <v>20000.0</v>
      </c>
      <c r="G36" s="1561"/>
      <c r="H36" s="1042"/>
      <c r="I36" s="1042"/>
      <c r="J36" s="123"/>
      <c r="K36" s="121"/>
      <c r="L36" s="54"/>
      <c r="M36" s="112"/>
      <c r="N36" s="121"/>
      <c r="O36" s="123"/>
      <c r="P36" s="123"/>
      <c r="Q36" s="123"/>
      <c r="R36" s="123"/>
      <c r="S36" s="1044"/>
      <c r="T36" s="1045"/>
      <c r="U36" s="92"/>
      <c r="V36" s="6"/>
      <c r="W36" s="6"/>
      <c r="X36" s="6"/>
      <c r="Y36" s="6"/>
      <c r="Z36" s="6"/>
      <c r="AA36" s="6"/>
      <c r="AB36" s="6"/>
    </row>
    <row r="37">
      <c r="A37" s="4"/>
      <c r="B37" s="161" t="s">
        <v>15</v>
      </c>
      <c r="C37" s="1046">
        <f>SUM(C24:C36)</f>
        <v>2561500</v>
      </c>
      <c r="D37" s="152">
        <f t="shared" ref="D37:E37" si="5">SUM(D24:D35)</f>
        <v>1000000</v>
      </c>
      <c r="E37" s="737">
        <f t="shared" si="5"/>
        <v>200000</v>
      </c>
      <c r="F37" s="1562">
        <f>SUM(F24:F36)</f>
        <v>601500</v>
      </c>
      <c r="G37" s="70">
        <f t="shared" ref="G37:J37" si="6">SUM(G24:G35)</f>
        <v>200000</v>
      </c>
      <c r="H37" s="152">
        <f t="shared" si="6"/>
        <v>300000</v>
      </c>
      <c r="I37" s="152">
        <f t="shared" si="6"/>
        <v>25000</v>
      </c>
      <c r="J37" s="70">
        <f t="shared" si="6"/>
        <v>160000</v>
      </c>
      <c r="K37" s="70"/>
      <c r="L37" s="70">
        <f t="shared" ref="L37:O37" si="7">SUM(L24:L35)</f>
        <v>0</v>
      </c>
      <c r="M37" s="1047">
        <f t="shared" si="7"/>
        <v>0</v>
      </c>
      <c r="N37" s="153">
        <f t="shared" si="7"/>
        <v>0</v>
      </c>
      <c r="O37" s="738">
        <f t="shared" si="7"/>
        <v>0</v>
      </c>
      <c r="P37" s="155"/>
      <c r="Q37" s="123"/>
      <c r="R37" s="123"/>
      <c r="S37" s="739">
        <f>SUM(D37:R37)</f>
        <v>2486500</v>
      </c>
      <c r="T37" s="1048">
        <f>SUM(T24:T35)</f>
        <v>75000</v>
      </c>
      <c r="U37" s="92"/>
      <c r="V37" s="6"/>
      <c r="W37" s="6"/>
      <c r="X37" s="6"/>
      <c r="Y37" s="6"/>
      <c r="Z37" s="6"/>
      <c r="AA37" s="6"/>
      <c r="AB37" s="6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W38" s="6"/>
      <c r="X38" s="6"/>
      <c r="Y38" s="6"/>
      <c r="Z38" s="6"/>
      <c r="AA38" s="6"/>
      <c r="AB38" s="6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6"/>
      <c r="V39" s="6"/>
      <c r="W39" s="6"/>
      <c r="X39" s="6"/>
      <c r="Y39" s="6"/>
      <c r="Z39" s="6"/>
      <c r="AA39" s="6"/>
      <c r="AB39" s="6"/>
    </row>
    <row r="40">
      <c r="A40" s="158">
        <v>2.0</v>
      </c>
      <c r="B40" s="159" t="s">
        <v>54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6"/>
      <c r="V40" s="6"/>
      <c r="W40" s="6"/>
      <c r="X40" s="6"/>
      <c r="Y40" s="6"/>
      <c r="Z40" s="6"/>
      <c r="AA40" s="6"/>
      <c r="AB40" s="6"/>
    </row>
    <row r="41">
      <c r="A41" s="4"/>
      <c r="B41" s="160" t="s">
        <v>17</v>
      </c>
      <c r="C41" s="161" t="s">
        <v>18</v>
      </c>
      <c r="D41" s="1466" t="s">
        <v>755</v>
      </c>
      <c r="E41" s="1466" t="s">
        <v>756</v>
      </c>
      <c r="F41" s="1466" t="s">
        <v>757</v>
      </c>
      <c r="G41" s="1466" t="s">
        <v>759</v>
      </c>
      <c r="H41" s="1563"/>
      <c r="I41" s="1484"/>
      <c r="J41" s="1484"/>
      <c r="K41" s="1484"/>
      <c r="L41" s="1010"/>
      <c r="M41" s="176"/>
      <c r="N41" s="1484"/>
      <c r="O41" s="1484"/>
      <c r="P41" s="176"/>
      <c r="Q41" s="1485"/>
      <c r="R41" s="89"/>
      <c r="S41" s="1051" t="s">
        <v>57</v>
      </c>
      <c r="T41" s="161" t="s">
        <v>2</v>
      </c>
      <c r="U41" s="6"/>
      <c r="V41" s="6"/>
      <c r="W41" s="6"/>
      <c r="X41" s="6"/>
      <c r="Y41" s="6"/>
      <c r="Z41" s="6"/>
      <c r="AA41" s="6"/>
      <c r="AB41" s="6"/>
    </row>
    <row r="42">
      <c r="A42" s="4"/>
      <c r="B42" s="165"/>
      <c r="C42" s="165"/>
      <c r="D42" s="1475" t="s">
        <v>37</v>
      </c>
      <c r="E42" s="1475" t="s">
        <v>37</v>
      </c>
      <c r="F42" s="1475" t="s">
        <v>37</v>
      </c>
      <c r="G42" s="1475" t="s">
        <v>37</v>
      </c>
      <c r="H42" s="1054"/>
      <c r="I42" s="1053"/>
      <c r="J42" s="1053"/>
      <c r="K42" s="1053"/>
      <c r="L42" s="176"/>
      <c r="M42" s="176"/>
      <c r="N42" s="1053"/>
      <c r="O42" s="1052"/>
      <c r="P42" s="176"/>
      <c r="Q42" s="1485"/>
      <c r="R42" s="89"/>
      <c r="S42" s="1056"/>
      <c r="T42" s="166"/>
      <c r="U42" s="6"/>
      <c r="V42" s="6"/>
      <c r="W42" s="6"/>
      <c r="X42" s="6"/>
      <c r="Y42" s="6"/>
      <c r="Z42" s="6"/>
      <c r="AA42" s="6"/>
      <c r="AB42" s="6"/>
    </row>
    <row r="43">
      <c r="A43" s="4"/>
      <c r="B43" s="288" t="s">
        <v>36</v>
      </c>
      <c r="C43" s="1057"/>
      <c r="D43" s="1486"/>
      <c r="E43" s="1564"/>
      <c r="F43" s="1487"/>
      <c r="G43" s="1305"/>
      <c r="H43" s="1488"/>
      <c r="I43" s="1487"/>
      <c r="J43" s="1487"/>
      <c r="K43" s="1487"/>
      <c r="L43" s="176"/>
      <c r="M43" s="176"/>
      <c r="N43" s="176"/>
      <c r="O43" s="176"/>
      <c r="P43" s="176"/>
      <c r="Q43" s="1485"/>
      <c r="R43" s="89"/>
      <c r="S43" s="1059"/>
      <c r="T43" s="176"/>
      <c r="U43" s="6"/>
      <c r="V43" s="6"/>
      <c r="W43" s="6"/>
      <c r="X43" s="6"/>
      <c r="Y43" s="6"/>
      <c r="Z43" s="6"/>
      <c r="AA43" s="6"/>
      <c r="AB43" s="6"/>
    </row>
    <row r="44">
      <c r="A44" s="4"/>
      <c r="B44" s="160" t="s">
        <v>40</v>
      </c>
      <c r="C44" s="1060"/>
      <c r="D44" s="183"/>
      <c r="E44" s="1565"/>
      <c r="F44" s="183"/>
      <c r="G44" s="183"/>
      <c r="H44" s="183"/>
      <c r="I44" s="183"/>
      <c r="J44" s="183"/>
      <c r="K44" s="183"/>
      <c r="L44" s="1062"/>
      <c r="M44" s="183"/>
      <c r="N44" s="183"/>
      <c r="O44" s="183"/>
      <c r="P44" s="183"/>
      <c r="Q44" s="1061"/>
      <c r="R44" s="218"/>
      <c r="S44" s="1062"/>
      <c r="T44" s="183"/>
      <c r="U44" s="6"/>
      <c r="V44" s="6"/>
      <c r="W44" s="6"/>
      <c r="X44" s="6"/>
      <c r="Y44" s="6"/>
      <c r="Z44" s="6"/>
      <c r="AA44" s="6"/>
      <c r="AB44" s="6"/>
    </row>
    <row r="45">
      <c r="A45" s="4"/>
      <c r="B45" s="1063" t="s">
        <v>59</v>
      </c>
      <c r="C45" s="184">
        <v>340000.0</v>
      </c>
      <c r="D45" s="1489">
        <v>100000.0</v>
      </c>
      <c r="E45" s="1566">
        <v>100000.0</v>
      </c>
      <c r="F45" s="1490">
        <v>100000.0</v>
      </c>
      <c r="G45" s="1490">
        <v>20000.0</v>
      </c>
      <c r="H45" s="1490"/>
      <c r="I45" s="186"/>
      <c r="J45" s="186"/>
      <c r="K45" s="185"/>
      <c r="L45" s="190"/>
      <c r="M45" s="190"/>
      <c r="N45" s="185"/>
      <c r="O45" s="186"/>
      <c r="P45" s="190"/>
      <c r="Q45" s="190"/>
      <c r="R45" s="190"/>
      <c r="S45" s="192">
        <f t="shared" ref="S45:S55" si="8">SUM(D45:R45)</f>
        <v>320000</v>
      </c>
      <c r="T45" s="192">
        <f t="shared" ref="T45:T54" si="9">C45-S45</f>
        <v>20000</v>
      </c>
      <c r="U45" s="6"/>
      <c r="V45" s="6"/>
      <c r="W45" s="6"/>
      <c r="X45" s="6"/>
      <c r="Y45" s="6"/>
      <c r="Z45" s="6"/>
      <c r="AA45" s="6"/>
      <c r="AB45" s="6"/>
    </row>
    <row r="46">
      <c r="A46" s="4"/>
      <c r="B46" s="1068" t="s">
        <v>60</v>
      </c>
      <c r="C46" s="758">
        <v>100000.0</v>
      </c>
      <c r="D46" s="1491"/>
      <c r="E46" s="1567">
        <v>100000.0</v>
      </c>
      <c r="F46" s="819"/>
      <c r="G46" s="1492"/>
      <c r="H46" s="1492"/>
      <c r="I46" s="203"/>
      <c r="J46" s="203"/>
      <c r="K46" s="194"/>
      <c r="L46" s="196"/>
      <c r="M46" s="196"/>
      <c r="N46" s="194"/>
      <c r="O46" s="195"/>
      <c r="P46" s="196"/>
      <c r="Q46" s="196"/>
      <c r="R46" s="196"/>
      <c r="S46" s="200">
        <f t="shared" si="8"/>
        <v>100000</v>
      </c>
      <c r="T46" s="200">
        <f t="shared" si="9"/>
        <v>0</v>
      </c>
      <c r="U46" s="6"/>
      <c r="V46" s="6"/>
      <c r="W46" s="6"/>
      <c r="X46" s="6"/>
      <c r="Y46" s="6"/>
      <c r="Z46" s="6"/>
      <c r="AA46" s="6"/>
      <c r="AB46" s="6"/>
    </row>
    <row r="47">
      <c r="A47" s="4"/>
      <c r="B47" s="1068" t="s">
        <v>61</v>
      </c>
      <c r="C47" s="758">
        <v>20000.0</v>
      </c>
      <c r="D47" s="1568"/>
      <c r="E47" s="1569">
        <v>0.0</v>
      </c>
      <c r="F47" s="1492"/>
      <c r="G47" s="819"/>
      <c r="H47" s="819"/>
      <c r="I47" s="196"/>
      <c r="J47" s="196"/>
      <c r="K47" s="194"/>
      <c r="L47" s="196"/>
      <c r="M47" s="196"/>
      <c r="N47" s="194"/>
      <c r="O47" s="190"/>
      <c r="P47" s="196"/>
      <c r="Q47" s="196"/>
      <c r="R47" s="196"/>
      <c r="S47" s="200">
        <f t="shared" si="8"/>
        <v>0</v>
      </c>
      <c r="T47" s="200">
        <f t="shared" si="9"/>
        <v>20000</v>
      </c>
      <c r="U47" s="6"/>
      <c r="V47" s="6"/>
      <c r="W47" s="6"/>
      <c r="X47" s="6"/>
      <c r="Y47" s="6"/>
      <c r="Z47" s="6"/>
      <c r="AA47" s="6"/>
      <c r="AB47" s="6"/>
    </row>
    <row r="48">
      <c r="A48" s="4"/>
      <c r="B48" s="1068" t="s">
        <v>62</v>
      </c>
      <c r="C48" s="193">
        <v>260000.0</v>
      </c>
      <c r="D48" s="1493">
        <v>100000.0</v>
      </c>
      <c r="E48" s="1567">
        <v>100000.0</v>
      </c>
      <c r="F48" s="823">
        <v>100000.0</v>
      </c>
      <c r="G48" s="823"/>
      <c r="H48" s="823"/>
      <c r="I48" s="202"/>
      <c r="J48" s="202"/>
      <c r="K48" s="201"/>
      <c r="L48" s="203"/>
      <c r="M48" s="196"/>
      <c r="N48" s="201"/>
      <c r="O48" s="186"/>
      <c r="P48" s="196"/>
      <c r="Q48" s="196"/>
      <c r="R48" s="196"/>
      <c r="S48" s="200">
        <f t="shared" si="8"/>
        <v>300000</v>
      </c>
      <c r="T48" s="200">
        <f t="shared" si="9"/>
        <v>-40000</v>
      </c>
      <c r="U48" s="6"/>
      <c r="V48" s="6"/>
      <c r="W48" s="6"/>
      <c r="X48" s="6"/>
      <c r="Y48" s="6"/>
      <c r="Z48" s="6"/>
      <c r="AA48" s="6"/>
      <c r="AB48" s="6"/>
    </row>
    <row r="49">
      <c r="A49" s="4"/>
      <c r="B49" s="1068" t="s">
        <v>63</v>
      </c>
      <c r="C49" s="193">
        <v>100000.0</v>
      </c>
      <c r="D49" s="1491"/>
      <c r="E49" s="1567">
        <v>100000.0</v>
      </c>
      <c r="F49" s="823">
        <v>100000.0</v>
      </c>
      <c r="G49" s="823"/>
      <c r="H49" s="824"/>
      <c r="I49" s="204"/>
      <c r="J49" s="204"/>
      <c r="K49" s="1080"/>
      <c r="L49" s="196"/>
      <c r="M49" s="196"/>
      <c r="N49" s="1080"/>
      <c r="O49" s="186"/>
      <c r="P49" s="196"/>
      <c r="Q49" s="196"/>
      <c r="R49" s="196"/>
      <c r="S49" s="200">
        <f t="shared" si="8"/>
        <v>200000</v>
      </c>
      <c r="T49" s="200">
        <f t="shared" si="9"/>
        <v>-100000</v>
      </c>
      <c r="U49" s="6"/>
      <c r="V49" s="6"/>
      <c r="W49" s="6"/>
      <c r="X49" s="6"/>
      <c r="Y49" s="6"/>
      <c r="Z49" s="6"/>
      <c r="AA49" s="6"/>
      <c r="AB49" s="6"/>
    </row>
    <row r="50">
      <c r="A50" s="4"/>
      <c r="B50" s="1081" t="s">
        <v>761</v>
      </c>
      <c r="C50" s="193">
        <v>35000.0</v>
      </c>
      <c r="D50" s="1568"/>
      <c r="E50" s="1567">
        <v>35000.0</v>
      </c>
      <c r="F50" s="824"/>
      <c r="G50" s="1492"/>
      <c r="H50" s="819"/>
      <c r="I50" s="196"/>
      <c r="J50" s="196"/>
      <c r="K50" s="194"/>
      <c r="L50" s="196"/>
      <c r="M50" s="196"/>
      <c r="N50" s="1080"/>
      <c r="O50" s="186"/>
      <c r="P50" s="196"/>
      <c r="Q50" s="196"/>
      <c r="R50" s="196"/>
      <c r="S50" s="200">
        <f t="shared" si="8"/>
        <v>35000</v>
      </c>
      <c r="T50" s="200">
        <f t="shared" si="9"/>
        <v>0</v>
      </c>
      <c r="U50" s="6"/>
      <c r="V50" s="6"/>
      <c r="W50" s="6"/>
      <c r="X50" s="6"/>
      <c r="Y50" s="6"/>
      <c r="Z50" s="6"/>
      <c r="AA50" s="6"/>
      <c r="AB50" s="6"/>
    </row>
    <row r="51">
      <c r="A51" s="4"/>
      <c r="B51" s="1068" t="s">
        <v>65</v>
      </c>
      <c r="C51" s="758">
        <v>15000.0</v>
      </c>
      <c r="D51" s="1568"/>
      <c r="E51" s="1567">
        <v>15000.0</v>
      </c>
      <c r="F51" s="824"/>
      <c r="G51" s="1492"/>
      <c r="H51" s="819"/>
      <c r="I51" s="196"/>
      <c r="J51" s="196"/>
      <c r="K51" s="194"/>
      <c r="L51" s="196"/>
      <c r="M51" s="196"/>
      <c r="N51" s="1080"/>
      <c r="O51" s="186"/>
      <c r="P51" s="196"/>
      <c r="Q51" s="196"/>
      <c r="R51" s="196"/>
      <c r="S51" s="200">
        <f t="shared" si="8"/>
        <v>15000</v>
      </c>
      <c r="T51" s="200">
        <f t="shared" si="9"/>
        <v>0</v>
      </c>
      <c r="U51" s="6"/>
      <c r="V51" s="6"/>
      <c r="W51" s="6"/>
      <c r="X51" s="6"/>
      <c r="Y51" s="6"/>
      <c r="Z51" s="6"/>
      <c r="AA51" s="6"/>
      <c r="AB51" s="6"/>
    </row>
    <row r="52">
      <c r="A52" s="4"/>
      <c r="B52" s="1083" t="s">
        <v>67</v>
      </c>
      <c r="C52" s="205">
        <v>60000.0</v>
      </c>
      <c r="D52" s="1568"/>
      <c r="E52" s="1569">
        <v>60000.0</v>
      </c>
      <c r="F52" s="1492">
        <v>60000.0</v>
      </c>
      <c r="G52" s="1492"/>
      <c r="H52" s="1492"/>
      <c r="I52" s="203"/>
      <c r="J52" s="203"/>
      <c r="K52" s="206"/>
      <c r="L52" s="196"/>
      <c r="M52" s="196"/>
      <c r="N52" s="194"/>
      <c r="O52" s="187"/>
      <c r="P52" s="196"/>
      <c r="Q52" s="196"/>
      <c r="R52" s="196"/>
      <c r="S52" s="200">
        <f t="shared" si="8"/>
        <v>120000</v>
      </c>
      <c r="T52" s="200">
        <f t="shared" si="9"/>
        <v>-60000</v>
      </c>
      <c r="U52" s="6"/>
      <c r="V52" s="6"/>
      <c r="W52" s="6"/>
      <c r="X52" s="6"/>
      <c r="Y52" s="6"/>
      <c r="Z52" s="6"/>
      <c r="AA52" s="6"/>
      <c r="AB52" s="6"/>
    </row>
    <row r="53">
      <c r="A53" s="4"/>
      <c r="B53" s="1084" t="s">
        <v>68</v>
      </c>
      <c r="C53" s="205">
        <v>100000.0</v>
      </c>
      <c r="D53" s="1491"/>
      <c r="E53" s="1569">
        <v>10000.0</v>
      </c>
      <c r="F53" s="819"/>
      <c r="G53" s="1492"/>
      <c r="H53" s="819"/>
      <c r="I53" s="196"/>
      <c r="J53" s="196"/>
      <c r="K53" s="194"/>
      <c r="L53" s="196"/>
      <c r="M53" s="196"/>
      <c r="N53" s="194"/>
      <c r="O53" s="187"/>
      <c r="P53" s="196"/>
      <c r="Q53" s="196"/>
      <c r="R53" s="196"/>
      <c r="S53" s="200">
        <f t="shared" si="8"/>
        <v>10000</v>
      </c>
      <c r="T53" s="200">
        <f t="shared" si="9"/>
        <v>90000</v>
      </c>
      <c r="U53" s="6"/>
      <c r="V53" s="6"/>
      <c r="W53" s="6"/>
      <c r="X53" s="6"/>
      <c r="Y53" s="6"/>
      <c r="Z53" s="6"/>
      <c r="AA53" s="6"/>
      <c r="AB53" s="6"/>
    </row>
    <row r="54">
      <c r="A54" s="4"/>
      <c r="B54" s="1085"/>
      <c r="C54" s="208"/>
      <c r="D54" s="1086"/>
      <c r="E54" s="1570"/>
      <c r="F54" s="1498"/>
      <c r="G54" s="1498"/>
      <c r="H54" s="1498"/>
      <c r="I54" s="211"/>
      <c r="J54" s="211"/>
      <c r="K54" s="209"/>
      <c r="L54" s="211"/>
      <c r="M54" s="211"/>
      <c r="N54" s="209"/>
      <c r="O54" s="210"/>
      <c r="P54" s="211"/>
      <c r="Q54" s="211"/>
      <c r="R54" s="211"/>
      <c r="S54" s="213">
        <f t="shared" si="8"/>
        <v>0</v>
      </c>
      <c r="T54" s="200">
        <f t="shared" si="9"/>
        <v>0</v>
      </c>
      <c r="U54" s="6"/>
      <c r="V54" s="6"/>
      <c r="W54" s="6"/>
      <c r="X54" s="6"/>
      <c r="Y54" s="6"/>
      <c r="Z54" s="6"/>
      <c r="AA54" s="6"/>
      <c r="AB54" s="6"/>
    </row>
    <row r="55">
      <c r="A55" s="4"/>
      <c r="B55" s="1088" t="s">
        <v>69</v>
      </c>
      <c r="C55" s="1089">
        <f t="shared" ref="C55:J55" si="10">SUM(C45:C54)</f>
        <v>1030000</v>
      </c>
      <c r="D55" s="1089">
        <f t="shared" si="10"/>
        <v>200000</v>
      </c>
      <c r="E55" s="1571">
        <f t="shared" si="10"/>
        <v>520000</v>
      </c>
      <c r="F55" s="1089">
        <f t="shared" si="10"/>
        <v>360000</v>
      </c>
      <c r="G55" s="1089">
        <f t="shared" si="10"/>
        <v>20000</v>
      </c>
      <c r="H55" s="1089">
        <f t="shared" si="10"/>
        <v>0</v>
      </c>
      <c r="I55" s="1089">
        <f t="shared" si="10"/>
        <v>0</v>
      </c>
      <c r="J55" s="1089">
        <f t="shared" si="10"/>
        <v>0</v>
      </c>
      <c r="K55" s="1089"/>
      <c r="L55" s="1061"/>
      <c r="M55" s="218"/>
      <c r="N55" s="215"/>
      <c r="O55" s="218"/>
      <c r="P55" s="218"/>
      <c r="Q55" s="218"/>
      <c r="R55" s="218"/>
      <c r="S55" s="220">
        <f t="shared" si="8"/>
        <v>1100000</v>
      </c>
      <c r="T55" s="220">
        <f>SUM(T45:T53)</f>
        <v>-70000</v>
      </c>
      <c r="U55" s="6"/>
      <c r="V55" s="6"/>
      <c r="W55" s="6"/>
      <c r="X55" s="6"/>
      <c r="Y55" s="6"/>
      <c r="Z55" s="6"/>
      <c r="AA55" s="6"/>
      <c r="AB55" s="6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6"/>
      <c r="W56" s="6"/>
      <c r="X56" s="6"/>
      <c r="Y56" s="6"/>
      <c r="Z56" s="6"/>
      <c r="AA56" s="6"/>
      <c r="AB56" s="6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6"/>
      <c r="V57" s="6"/>
      <c r="W57" s="6"/>
      <c r="X57" s="6"/>
      <c r="Y57" s="6"/>
      <c r="Z57" s="6"/>
      <c r="AA57" s="6"/>
      <c r="AB57" s="6"/>
    </row>
    <row r="58">
      <c r="A58" s="771">
        <v>4.0</v>
      </c>
      <c r="B58" s="222" t="s">
        <v>70</v>
      </c>
      <c r="C58" s="223"/>
      <c r="D58" s="223"/>
      <c r="E58" s="223"/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223"/>
      <c r="T58" s="224"/>
      <c r="U58" s="6"/>
      <c r="V58" s="6"/>
      <c r="W58" s="6"/>
      <c r="X58" s="6"/>
      <c r="Y58" s="6"/>
      <c r="Z58" s="6"/>
      <c r="AA58" s="6"/>
      <c r="AB58" s="6"/>
    </row>
    <row r="59">
      <c r="A59" s="4"/>
      <c r="B59" s="1572"/>
      <c r="C59" s="1384" t="s">
        <v>18</v>
      </c>
      <c r="D59" s="1573" t="s">
        <v>755</v>
      </c>
      <c r="E59" s="1466" t="s">
        <v>757</v>
      </c>
      <c r="F59" s="1466" t="s">
        <v>762</v>
      </c>
      <c r="G59" s="1466" t="s">
        <v>763</v>
      </c>
      <c r="H59" s="101"/>
      <c r="I59" s="101"/>
      <c r="J59" s="90"/>
      <c r="K59" s="101"/>
      <c r="L59" s="772"/>
      <c r="M59" s="228"/>
      <c r="N59" s="227"/>
      <c r="O59" s="227"/>
      <c r="P59" s="228"/>
      <c r="Q59" s="228"/>
      <c r="R59" s="228"/>
      <c r="S59" s="90" t="s">
        <v>29</v>
      </c>
      <c r="T59" s="91" t="s">
        <v>2</v>
      </c>
      <c r="U59" s="92"/>
      <c r="V59" s="6"/>
      <c r="W59" s="6"/>
      <c r="X59" s="6"/>
      <c r="Y59" s="6"/>
      <c r="Z59" s="6"/>
      <c r="AA59" s="6"/>
      <c r="AB59" s="6"/>
    </row>
    <row r="60">
      <c r="A60" s="4"/>
      <c r="B60" s="1574"/>
      <c r="C60" s="301"/>
      <c r="D60" s="1475" t="s">
        <v>37</v>
      </c>
      <c r="E60" s="1475" t="s">
        <v>37</v>
      </c>
      <c r="F60" s="1475" t="s">
        <v>37</v>
      </c>
      <c r="G60" s="1575" t="s">
        <v>764</v>
      </c>
      <c r="H60" s="745"/>
      <c r="I60" s="1093"/>
      <c r="J60" s="1093"/>
      <c r="K60" s="1092"/>
      <c r="L60" s="102"/>
      <c r="M60" s="232"/>
      <c r="N60" s="1092"/>
      <c r="O60" s="1092"/>
      <c r="P60" s="232"/>
      <c r="Q60" s="232"/>
      <c r="R60" s="232"/>
      <c r="S60" s="232"/>
      <c r="T60" s="232"/>
      <c r="U60" s="92"/>
      <c r="V60" s="6"/>
      <c r="W60" s="6"/>
      <c r="X60" s="6"/>
      <c r="Y60" s="6"/>
      <c r="Z60" s="6"/>
      <c r="AA60" s="6"/>
      <c r="AB60" s="6"/>
    </row>
    <row r="61">
      <c r="A61" s="4"/>
      <c r="B61" s="831" t="s">
        <v>36</v>
      </c>
      <c r="C61" s="301"/>
      <c r="D61" s="1576"/>
      <c r="E61" s="1485"/>
      <c r="F61" s="89"/>
      <c r="G61" s="89"/>
      <c r="H61" s="560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236"/>
      <c r="T61" s="236"/>
      <c r="U61" s="92"/>
      <c r="V61" s="6"/>
      <c r="W61" s="6"/>
      <c r="X61" s="6"/>
      <c r="Y61" s="6"/>
      <c r="Z61" s="6"/>
      <c r="AA61" s="6"/>
      <c r="AB61" s="6"/>
    </row>
    <row r="62">
      <c r="A62" s="4"/>
      <c r="B62" s="553" t="s">
        <v>40</v>
      </c>
      <c r="C62" s="123"/>
      <c r="D62" s="1577"/>
      <c r="E62" s="1578"/>
      <c r="F62" s="89"/>
      <c r="G62" s="89"/>
      <c r="H62" s="89"/>
      <c r="I62" s="89"/>
      <c r="J62" s="89"/>
      <c r="K62" s="89"/>
      <c r="L62" s="89"/>
      <c r="M62" s="558"/>
      <c r="N62" s="558"/>
      <c r="O62" s="558"/>
      <c r="P62" s="558"/>
      <c r="Q62" s="558"/>
      <c r="R62" s="558"/>
      <c r="S62" s="558"/>
      <c r="T62" s="558"/>
      <c r="U62" s="92"/>
      <c r="V62" s="6"/>
      <c r="W62" s="6"/>
      <c r="X62" s="6"/>
      <c r="Y62" s="6"/>
      <c r="Z62" s="6"/>
      <c r="AA62" s="6"/>
      <c r="AB62" s="6"/>
    </row>
    <row r="63">
      <c r="A63" s="4"/>
      <c r="B63" s="1579" t="s">
        <v>765</v>
      </c>
      <c r="C63" s="121">
        <v>60000.0</v>
      </c>
      <c r="D63" s="1580">
        <f t="shared" ref="D63:D67" si="11">C63/2</f>
        <v>30000</v>
      </c>
      <c r="E63" s="1098">
        <v>30000.0</v>
      </c>
      <c r="F63" s="113"/>
      <c r="G63" s="113">
        <v>6000.0</v>
      </c>
      <c r="H63" s="113"/>
      <c r="I63" s="113"/>
      <c r="J63" s="116"/>
      <c r="K63" s="113"/>
      <c r="L63" s="116"/>
      <c r="M63" s="116"/>
      <c r="N63" s="116"/>
      <c r="O63" s="116"/>
      <c r="P63" s="116"/>
      <c r="Q63" s="116"/>
      <c r="R63" s="117"/>
      <c r="S63" s="36">
        <f>SUM(D63:R63)</f>
        <v>66000</v>
      </c>
      <c r="T63" s="1099">
        <f>C63-S63</f>
        <v>-6000</v>
      </c>
      <c r="U63" s="92"/>
      <c r="V63" s="6"/>
      <c r="W63" s="6"/>
      <c r="X63" s="6"/>
      <c r="Y63" s="6"/>
      <c r="Z63" s="6"/>
      <c r="AA63" s="6"/>
      <c r="AB63" s="6"/>
    </row>
    <row r="64">
      <c r="A64" s="4"/>
      <c r="B64" s="1581" t="s">
        <v>567</v>
      </c>
      <c r="C64" s="121">
        <v>20000.0</v>
      </c>
      <c r="D64" s="1580">
        <f t="shared" si="11"/>
        <v>10000</v>
      </c>
      <c r="E64" s="1116">
        <v>10000.0</v>
      </c>
      <c r="F64" s="121"/>
      <c r="G64" s="121"/>
      <c r="H64" s="121"/>
      <c r="I64" s="133"/>
      <c r="J64" s="123"/>
      <c r="K64" s="121"/>
      <c r="L64" s="123"/>
      <c r="M64" s="123"/>
      <c r="N64" s="123"/>
      <c r="O64" s="123"/>
      <c r="P64" s="123"/>
      <c r="Q64" s="123"/>
      <c r="R64" s="131"/>
      <c r="S64" s="139"/>
      <c r="T64" s="1104"/>
      <c r="U64" s="92"/>
      <c r="V64" s="6"/>
      <c r="W64" s="6"/>
      <c r="X64" s="6"/>
      <c r="Y64" s="6"/>
      <c r="Z64" s="6"/>
      <c r="AA64" s="6"/>
      <c r="AB64" s="6"/>
    </row>
    <row r="65">
      <c r="A65" s="5"/>
      <c r="B65" s="1581" t="s">
        <v>568</v>
      </c>
      <c r="C65" s="121">
        <v>20000.0</v>
      </c>
      <c r="D65" s="1580">
        <f t="shared" si="11"/>
        <v>10000</v>
      </c>
      <c r="E65" s="1502">
        <v>10000.0</v>
      </c>
      <c r="F65" s="122"/>
      <c r="G65" s="122"/>
      <c r="H65" s="133"/>
      <c r="I65" s="123"/>
      <c r="J65" s="123"/>
      <c r="K65" s="122"/>
      <c r="L65" s="123"/>
      <c r="M65" s="123"/>
      <c r="N65" s="123"/>
      <c r="O65" s="123"/>
      <c r="P65" s="123"/>
      <c r="Q65" s="123"/>
      <c r="R65" s="131"/>
      <c r="S65" s="139"/>
      <c r="T65" s="1104"/>
      <c r="U65" s="92"/>
      <c r="V65" s="6"/>
      <c r="W65" s="6"/>
      <c r="X65" s="6"/>
      <c r="Y65" s="6"/>
      <c r="Z65" s="6"/>
      <c r="AA65" s="6"/>
      <c r="AB65" s="6"/>
    </row>
    <row r="66">
      <c r="A66" s="5"/>
      <c r="B66" s="1582" t="s">
        <v>489</v>
      </c>
      <c r="C66" s="121">
        <v>30000.0</v>
      </c>
      <c r="D66" s="1580">
        <f t="shared" si="11"/>
        <v>15000</v>
      </c>
      <c r="E66" s="1109">
        <v>15000.0</v>
      </c>
      <c r="F66" s="114"/>
      <c r="G66" s="114"/>
      <c r="H66" s="115"/>
      <c r="I66" s="114"/>
      <c r="J66" s="116"/>
      <c r="K66" s="114"/>
      <c r="L66" s="116"/>
      <c r="M66" s="116"/>
      <c r="N66" s="116"/>
      <c r="O66" s="116"/>
      <c r="P66" s="116"/>
      <c r="Q66" s="116"/>
      <c r="R66" s="117"/>
      <c r="S66" s="36">
        <f t="shared" ref="S66:S93" si="12">SUM(D66:R66)</f>
        <v>30000</v>
      </c>
      <c r="T66" s="1110">
        <f t="shared" ref="T66:T93" si="13">C66-S66</f>
        <v>0</v>
      </c>
      <c r="U66" s="92"/>
      <c r="V66" s="6"/>
      <c r="W66" s="6"/>
      <c r="X66" s="6"/>
      <c r="Y66" s="6"/>
      <c r="Z66" s="6"/>
      <c r="AA66" s="6"/>
      <c r="AB66" s="6"/>
    </row>
    <row r="67">
      <c r="A67" s="4"/>
      <c r="B67" s="1583" t="s">
        <v>74</v>
      </c>
      <c r="C67" s="133">
        <v>10000.0</v>
      </c>
      <c r="D67" s="1580">
        <f t="shared" si="11"/>
        <v>5000</v>
      </c>
      <c r="E67" s="1098">
        <v>5000.0</v>
      </c>
      <c r="F67" s="121"/>
      <c r="G67" s="121"/>
      <c r="H67" s="121"/>
      <c r="I67" s="113"/>
      <c r="J67" s="115"/>
      <c r="K67" s="121"/>
      <c r="L67" s="123"/>
      <c r="M67" s="123"/>
      <c r="N67" s="123"/>
      <c r="O67" s="123"/>
      <c r="P67" s="123"/>
      <c r="Q67" s="123"/>
      <c r="R67" s="131"/>
      <c r="S67" s="246">
        <f t="shared" si="12"/>
        <v>10000</v>
      </c>
      <c r="T67" s="270">
        <f t="shared" si="13"/>
        <v>0</v>
      </c>
      <c r="U67" s="92"/>
      <c r="V67" s="6"/>
      <c r="W67" s="6"/>
      <c r="X67" s="6"/>
      <c r="Y67" s="6"/>
      <c r="Z67" s="6"/>
      <c r="AA67" s="6"/>
      <c r="AB67" s="6"/>
    </row>
    <row r="68">
      <c r="A68" s="5"/>
      <c r="B68" s="1584" t="s">
        <v>76</v>
      </c>
      <c r="C68" s="1352">
        <v>55000.0</v>
      </c>
      <c r="E68" s="1098">
        <v>55000.0</v>
      </c>
      <c r="F68" s="121"/>
      <c r="G68" s="121"/>
      <c r="H68" s="121"/>
      <c r="I68" s="113"/>
      <c r="J68" s="116"/>
      <c r="K68" s="121"/>
      <c r="L68" s="123"/>
      <c r="M68" s="123"/>
      <c r="N68" s="133"/>
      <c r="O68" s="123"/>
      <c r="P68" s="123"/>
      <c r="Q68" s="123"/>
      <c r="R68" s="123"/>
      <c r="S68" s="258">
        <f t="shared" si="12"/>
        <v>55000</v>
      </c>
      <c r="T68" s="797">
        <f t="shared" si="13"/>
        <v>0</v>
      </c>
      <c r="U68" s="92"/>
      <c r="V68" s="6"/>
      <c r="W68" s="6"/>
      <c r="X68" s="6"/>
      <c r="Y68" s="6"/>
      <c r="Z68" s="6"/>
      <c r="AA68" s="6"/>
      <c r="AB68" s="6"/>
    </row>
    <row r="69">
      <c r="A69" s="5"/>
      <c r="B69" s="1584" t="s">
        <v>77</v>
      </c>
      <c r="C69" s="1352">
        <v>50000.0</v>
      </c>
      <c r="D69" s="1580">
        <v>50000.0</v>
      </c>
      <c r="E69" s="1580">
        <v>55000.0</v>
      </c>
      <c r="F69" s="121"/>
      <c r="G69" s="121"/>
      <c r="H69" s="121"/>
      <c r="I69" s="113"/>
      <c r="J69" s="116"/>
      <c r="K69" s="121"/>
      <c r="L69" s="123"/>
      <c r="M69" s="123"/>
      <c r="N69" s="123"/>
      <c r="O69" s="133"/>
      <c r="P69" s="123"/>
      <c r="Q69" s="123"/>
      <c r="R69" s="123"/>
      <c r="S69" s="258">
        <f t="shared" si="12"/>
        <v>105000</v>
      </c>
      <c r="T69" s="260">
        <f t="shared" si="13"/>
        <v>-55000</v>
      </c>
      <c r="U69" s="92"/>
      <c r="V69" s="6"/>
      <c r="W69" s="6"/>
      <c r="X69" s="6"/>
      <c r="Y69" s="6"/>
      <c r="Z69" s="6"/>
      <c r="AA69" s="6"/>
      <c r="AB69" s="6"/>
    </row>
    <row r="70">
      <c r="A70" s="5"/>
      <c r="B70" s="1584" t="s">
        <v>78</v>
      </c>
      <c r="C70" s="255">
        <v>17500.0</v>
      </c>
      <c r="D70" s="1585">
        <v>17500.0</v>
      </c>
      <c r="E70" s="1098">
        <v>17500.0</v>
      </c>
      <c r="F70" s="121"/>
      <c r="G70" s="121"/>
      <c r="H70" s="122"/>
      <c r="I70" s="113"/>
      <c r="J70" s="116"/>
      <c r="K70" s="121"/>
      <c r="L70" s="123"/>
      <c r="M70" s="123"/>
      <c r="N70" s="123"/>
      <c r="O70" s="123"/>
      <c r="P70" s="123"/>
      <c r="Q70" s="123"/>
      <c r="R70" s="123"/>
      <c r="S70" s="258">
        <f t="shared" si="12"/>
        <v>35000</v>
      </c>
      <c r="T70" s="260">
        <f t="shared" si="13"/>
        <v>-17500</v>
      </c>
      <c r="U70" s="92"/>
      <c r="V70" s="6"/>
      <c r="W70" s="6"/>
      <c r="X70" s="6"/>
      <c r="Y70" s="6"/>
      <c r="Z70" s="6"/>
      <c r="AA70" s="6"/>
      <c r="AB70" s="6"/>
    </row>
    <row r="71">
      <c r="A71" s="5"/>
      <c r="B71" s="1584" t="s">
        <v>79</v>
      </c>
      <c r="C71" s="1352">
        <v>17500.0</v>
      </c>
      <c r="D71" s="1580">
        <v>17500.0</v>
      </c>
      <c r="E71" s="1098">
        <v>17500.0</v>
      </c>
      <c r="F71" s="121"/>
      <c r="G71" s="121"/>
      <c r="H71" s="121"/>
      <c r="I71" s="113"/>
      <c r="J71" s="116"/>
      <c r="K71" s="121"/>
      <c r="L71" s="123"/>
      <c r="M71" s="123"/>
      <c r="N71" s="123"/>
      <c r="O71" s="133"/>
      <c r="P71" s="123"/>
      <c r="Q71" s="123"/>
      <c r="R71" s="123"/>
      <c r="S71" s="258">
        <f t="shared" si="12"/>
        <v>35000</v>
      </c>
      <c r="T71" s="260">
        <f t="shared" si="13"/>
        <v>-17500</v>
      </c>
      <c r="U71" s="92"/>
      <c r="V71" s="6"/>
      <c r="W71" s="6"/>
      <c r="X71" s="6"/>
      <c r="Y71" s="6"/>
      <c r="Z71" s="6"/>
      <c r="AA71" s="6"/>
      <c r="AB71" s="6"/>
    </row>
    <row r="72">
      <c r="A72" s="5"/>
      <c r="B72" s="1584" t="s">
        <v>80</v>
      </c>
      <c r="C72" s="1352">
        <v>17500.0</v>
      </c>
      <c r="D72" s="1580">
        <v>17500.0</v>
      </c>
      <c r="E72" s="1098">
        <v>17500.0</v>
      </c>
      <c r="F72" s="121">
        <v>2160.0</v>
      </c>
      <c r="G72" s="121"/>
      <c r="H72" s="121"/>
      <c r="I72" s="113"/>
      <c r="J72" s="116"/>
      <c r="K72" s="121"/>
      <c r="L72" s="123"/>
      <c r="M72" s="123"/>
      <c r="N72" s="123"/>
      <c r="O72" s="133"/>
      <c r="P72" s="123"/>
      <c r="Q72" s="123"/>
      <c r="R72" s="123"/>
      <c r="S72" s="258">
        <f t="shared" si="12"/>
        <v>37160</v>
      </c>
      <c r="T72" s="260">
        <f t="shared" si="13"/>
        <v>-19660</v>
      </c>
      <c r="U72" s="92"/>
      <c r="V72" s="6"/>
      <c r="W72" s="6"/>
      <c r="X72" s="6"/>
      <c r="Y72" s="6"/>
      <c r="Z72" s="6"/>
      <c r="AA72" s="6"/>
      <c r="AB72" s="6"/>
    </row>
    <row r="73">
      <c r="A73" s="5"/>
      <c r="B73" s="1584" t="s">
        <v>81</v>
      </c>
      <c r="C73" s="1352">
        <v>17500.0</v>
      </c>
      <c r="D73" s="1580">
        <v>17500.0</v>
      </c>
      <c r="E73" s="1098">
        <v>17500.0</v>
      </c>
      <c r="F73" s="121"/>
      <c r="G73" s="121"/>
      <c r="H73" s="121"/>
      <c r="I73" s="113"/>
      <c r="J73" s="116"/>
      <c r="K73" s="121"/>
      <c r="L73" s="123"/>
      <c r="M73" s="123"/>
      <c r="N73" s="123"/>
      <c r="O73" s="133"/>
      <c r="P73" s="123"/>
      <c r="Q73" s="123"/>
      <c r="R73" s="123"/>
      <c r="S73" s="258">
        <f t="shared" si="12"/>
        <v>35000</v>
      </c>
      <c r="T73" s="260">
        <f t="shared" si="13"/>
        <v>-17500</v>
      </c>
      <c r="U73" s="92"/>
      <c r="V73" s="6"/>
      <c r="W73" s="6"/>
      <c r="X73" s="6"/>
      <c r="Y73" s="6"/>
      <c r="Z73" s="6"/>
      <c r="AA73" s="6"/>
      <c r="AB73" s="6"/>
    </row>
    <row r="74">
      <c r="A74" s="5"/>
      <c r="B74" s="1584" t="s">
        <v>82</v>
      </c>
      <c r="C74" s="1352">
        <v>17500.0</v>
      </c>
      <c r="D74" s="1580">
        <v>17500.0</v>
      </c>
      <c r="E74" s="1098">
        <v>17500.0</v>
      </c>
      <c r="F74" s="121"/>
      <c r="G74" s="121"/>
      <c r="H74" s="121"/>
      <c r="I74" s="113"/>
      <c r="J74" s="116"/>
      <c r="K74" s="121"/>
      <c r="L74" s="123"/>
      <c r="M74" s="123"/>
      <c r="N74" s="123"/>
      <c r="O74" s="133"/>
      <c r="P74" s="123"/>
      <c r="Q74" s="123"/>
      <c r="R74" s="123"/>
      <c r="S74" s="258">
        <f t="shared" si="12"/>
        <v>35000</v>
      </c>
      <c r="T74" s="260">
        <f t="shared" si="13"/>
        <v>-17500</v>
      </c>
      <c r="U74" s="92"/>
      <c r="V74" s="6"/>
      <c r="W74" s="6"/>
      <c r="X74" s="6"/>
      <c r="Y74" s="6"/>
      <c r="Z74" s="6"/>
      <c r="AA74" s="6"/>
      <c r="AB74" s="6"/>
    </row>
    <row r="75">
      <c r="A75" s="5"/>
      <c r="B75" s="1584" t="s">
        <v>83</v>
      </c>
      <c r="C75" s="1352">
        <v>17500.0</v>
      </c>
      <c r="D75" s="1580">
        <v>17500.0</v>
      </c>
      <c r="E75" s="1098">
        <v>17500.0</v>
      </c>
      <c r="F75" s="121"/>
      <c r="G75" s="121"/>
      <c r="H75" s="121"/>
      <c r="I75" s="113"/>
      <c r="J75" s="116"/>
      <c r="K75" s="121"/>
      <c r="L75" s="123"/>
      <c r="M75" s="123"/>
      <c r="N75" s="123"/>
      <c r="O75" s="133"/>
      <c r="P75" s="123"/>
      <c r="Q75" s="123"/>
      <c r="R75" s="123"/>
      <c r="S75" s="258">
        <f t="shared" si="12"/>
        <v>35000</v>
      </c>
      <c r="T75" s="260">
        <f t="shared" si="13"/>
        <v>-17500</v>
      </c>
      <c r="U75" s="92"/>
      <c r="V75" s="6"/>
      <c r="W75" s="6"/>
      <c r="X75" s="6"/>
      <c r="Y75" s="6"/>
      <c r="Z75" s="6"/>
      <c r="AA75" s="6"/>
      <c r="AB75" s="6"/>
    </row>
    <row r="76">
      <c r="A76" s="5"/>
      <c r="B76" s="1583" t="s">
        <v>84</v>
      </c>
      <c r="C76" s="121">
        <v>8000.0</v>
      </c>
      <c r="D76" s="1580">
        <f t="shared" ref="D76:D95" si="14">C76/2</f>
        <v>4000</v>
      </c>
      <c r="E76" s="1116">
        <v>4000.0</v>
      </c>
      <c r="F76" s="121">
        <v>5040.0</v>
      </c>
      <c r="G76" s="121"/>
      <c r="H76" s="121"/>
      <c r="I76" s="113"/>
      <c r="J76" s="116"/>
      <c r="K76" s="121"/>
      <c r="L76" s="123"/>
      <c r="M76" s="123"/>
      <c r="N76" s="123"/>
      <c r="O76" s="123"/>
      <c r="P76" s="123"/>
      <c r="Q76" s="123"/>
      <c r="R76" s="123"/>
      <c r="S76" s="246">
        <f t="shared" si="12"/>
        <v>13040</v>
      </c>
      <c r="T76" s="263">
        <f t="shared" si="13"/>
        <v>-5040</v>
      </c>
      <c r="U76" s="92"/>
      <c r="V76" s="6"/>
      <c r="W76" s="6"/>
      <c r="X76" s="6"/>
      <c r="Y76" s="6"/>
      <c r="Z76" s="6"/>
      <c r="AA76" s="6"/>
      <c r="AB76" s="6"/>
    </row>
    <row r="77">
      <c r="A77" s="5"/>
      <c r="B77" s="1583" t="s">
        <v>86</v>
      </c>
      <c r="C77" s="133">
        <v>18000.0</v>
      </c>
      <c r="D77" s="1580">
        <f t="shared" si="14"/>
        <v>9000</v>
      </c>
      <c r="E77" s="1116">
        <v>9000.0</v>
      </c>
      <c r="F77" s="121"/>
      <c r="G77" s="121"/>
      <c r="H77" s="121"/>
      <c r="I77" s="113"/>
      <c r="J77" s="116"/>
      <c r="K77" s="121"/>
      <c r="L77" s="123"/>
      <c r="M77" s="123"/>
      <c r="N77" s="123"/>
      <c r="O77" s="133"/>
      <c r="P77" s="123"/>
      <c r="Q77" s="123"/>
      <c r="R77" s="123"/>
      <c r="S77" s="246">
        <f t="shared" si="12"/>
        <v>18000</v>
      </c>
      <c r="T77" s="263">
        <f t="shared" si="13"/>
        <v>0</v>
      </c>
      <c r="U77" s="92"/>
      <c r="V77" s="6"/>
      <c r="W77" s="6"/>
      <c r="X77" s="6"/>
      <c r="Y77" s="6"/>
      <c r="Z77" s="6"/>
      <c r="AA77" s="6"/>
      <c r="AB77" s="6"/>
    </row>
    <row r="78">
      <c r="A78" s="5"/>
      <c r="B78" s="1583" t="s">
        <v>87</v>
      </c>
      <c r="C78" s="133">
        <v>7000.0</v>
      </c>
      <c r="D78" s="1580">
        <f t="shared" si="14"/>
        <v>3500</v>
      </c>
      <c r="E78" s="1116">
        <v>3500.0</v>
      </c>
      <c r="F78" s="121"/>
      <c r="G78" s="121"/>
      <c r="H78" s="121"/>
      <c r="I78" s="113"/>
      <c r="J78" s="116"/>
      <c r="K78" s="121"/>
      <c r="L78" s="123"/>
      <c r="M78" s="123"/>
      <c r="N78" s="123"/>
      <c r="O78" s="123"/>
      <c r="P78" s="123"/>
      <c r="Q78" s="123"/>
      <c r="R78" s="123"/>
      <c r="S78" s="246">
        <f t="shared" si="12"/>
        <v>7000</v>
      </c>
      <c r="T78" s="263">
        <f t="shared" si="13"/>
        <v>0</v>
      </c>
      <c r="U78" s="92"/>
      <c r="V78" s="6"/>
      <c r="W78" s="6"/>
      <c r="X78" s="6"/>
      <c r="Y78" s="6"/>
      <c r="Z78" s="6"/>
      <c r="AA78" s="6"/>
      <c r="AB78" s="6"/>
    </row>
    <row r="79">
      <c r="A79" s="5"/>
      <c r="B79" s="1583" t="s">
        <v>88</v>
      </c>
      <c r="C79" s="133">
        <v>7000.0</v>
      </c>
      <c r="D79" s="1580">
        <f t="shared" si="14"/>
        <v>3500</v>
      </c>
      <c r="E79" s="1116">
        <v>3500.0</v>
      </c>
      <c r="F79" s="121"/>
      <c r="G79" s="121"/>
      <c r="H79" s="121"/>
      <c r="I79" s="113"/>
      <c r="J79" s="116"/>
      <c r="K79" s="121"/>
      <c r="L79" s="123"/>
      <c r="M79" s="123"/>
      <c r="N79" s="123"/>
      <c r="O79" s="123"/>
      <c r="P79" s="123"/>
      <c r="Q79" s="123"/>
      <c r="R79" s="123"/>
      <c r="S79" s="246">
        <f t="shared" si="12"/>
        <v>7000</v>
      </c>
      <c r="T79" s="263">
        <f t="shared" si="13"/>
        <v>0</v>
      </c>
      <c r="U79" s="92"/>
      <c r="V79" s="6"/>
      <c r="W79" s="6"/>
      <c r="X79" s="6"/>
      <c r="Y79" s="6"/>
      <c r="Z79" s="6"/>
      <c r="AA79" s="6"/>
      <c r="AB79" s="6"/>
    </row>
    <row r="80">
      <c r="A80" s="5"/>
      <c r="B80" s="1583" t="s">
        <v>89</v>
      </c>
      <c r="C80" s="121">
        <v>5000.0</v>
      </c>
      <c r="D80" s="1580">
        <f t="shared" si="14"/>
        <v>2500</v>
      </c>
      <c r="E80" s="1116">
        <v>2500.0</v>
      </c>
      <c r="F80" s="121"/>
      <c r="G80" s="121"/>
      <c r="H80" s="122"/>
      <c r="I80" s="113"/>
      <c r="J80" s="116"/>
      <c r="K80" s="121"/>
      <c r="L80" s="123"/>
      <c r="M80" s="123"/>
      <c r="N80" s="123"/>
      <c r="O80" s="123"/>
      <c r="P80" s="123"/>
      <c r="Q80" s="123"/>
      <c r="R80" s="123"/>
      <c r="S80" s="246">
        <f t="shared" si="12"/>
        <v>5000</v>
      </c>
      <c r="T80" s="263">
        <f t="shared" si="13"/>
        <v>0</v>
      </c>
      <c r="U80" s="92"/>
      <c r="V80" s="6"/>
      <c r="W80" s="6"/>
      <c r="X80" s="6"/>
      <c r="Y80" s="6"/>
      <c r="Z80" s="6"/>
      <c r="AA80" s="6"/>
      <c r="AB80" s="6"/>
    </row>
    <row r="81">
      <c r="A81" s="5"/>
      <c r="B81" s="1583" t="s">
        <v>90</v>
      </c>
      <c r="C81" s="121">
        <v>5000.0</v>
      </c>
      <c r="D81" s="1580">
        <f t="shared" si="14"/>
        <v>2500</v>
      </c>
      <c r="E81" s="1116">
        <v>2500.0</v>
      </c>
      <c r="F81" s="121"/>
      <c r="G81" s="121"/>
      <c r="H81" s="122"/>
      <c r="I81" s="113"/>
      <c r="J81" s="116"/>
      <c r="K81" s="121"/>
      <c r="L81" s="123"/>
      <c r="M81" s="123"/>
      <c r="N81" s="123"/>
      <c r="O81" s="133"/>
      <c r="P81" s="123"/>
      <c r="Q81" s="123"/>
      <c r="R81" s="123"/>
      <c r="S81" s="246">
        <f t="shared" si="12"/>
        <v>5000</v>
      </c>
      <c r="T81" s="263">
        <f t="shared" si="13"/>
        <v>0</v>
      </c>
      <c r="U81" s="92"/>
      <c r="V81" s="6"/>
      <c r="W81" s="6"/>
      <c r="X81" s="6"/>
      <c r="Y81" s="6"/>
      <c r="Z81" s="6"/>
      <c r="AA81" s="6"/>
      <c r="AB81" s="6"/>
    </row>
    <row r="82">
      <c r="A82" s="5"/>
      <c r="B82" s="1583" t="s">
        <v>91</v>
      </c>
      <c r="C82" s="121">
        <v>8000.0</v>
      </c>
      <c r="D82" s="1580">
        <f t="shared" si="14"/>
        <v>4000</v>
      </c>
      <c r="E82" s="1116">
        <v>4000.0</v>
      </c>
      <c r="F82" s="121"/>
      <c r="G82" s="121"/>
      <c r="H82" s="122"/>
      <c r="I82" s="113"/>
      <c r="J82" s="116"/>
      <c r="K82" s="121"/>
      <c r="L82" s="123"/>
      <c r="M82" s="123"/>
      <c r="N82" s="123"/>
      <c r="O82" s="123"/>
      <c r="P82" s="123"/>
      <c r="Q82" s="123"/>
      <c r="R82" s="123"/>
      <c r="S82" s="246">
        <f t="shared" si="12"/>
        <v>8000</v>
      </c>
      <c r="T82" s="263">
        <f t="shared" si="13"/>
        <v>0</v>
      </c>
      <c r="U82" s="92"/>
      <c r="V82" s="6"/>
      <c r="W82" s="6"/>
      <c r="X82" s="6"/>
      <c r="Y82" s="6"/>
      <c r="Z82" s="6"/>
      <c r="AA82" s="6"/>
      <c r="AB82" s="6"/>
    </row>
    <row r="83">
      <c r="A83" s="5"/>
      <c r="B83" s="1583" t="s">
        <v>93</v>
      </c>
      <c r="C83" s="121">
        <v>8000.0</v>
      </c>
      <c r="D83" s="1580">
        <f t="shared" si="14"/>
        <v>4000</v>
      </c>
      <c r="E83" s="1116">
        <v>4000.0</v>
      </c>
      <c r="F83" s="121"/>
      <c r="G83" s="121"/>
      <c r="H83" s="122"/>
      <c r="I83" s="113"/>
      <c r="J83" s="116"/>
      <c r="K83" s="121"/>
      <c r="L83" s="123"/>
      <c r="M83" s="123"/>
      <c r="N83" s="123"/>
      <c r="O83" s="133"/>
      <c r="P83" s="123"/>
      <c r="Q83" s="123"/>
      <c r="R83" s="123"/>
      <c r="S83" s="246">
        <f t="shared" si="12"/>
        <v>8000</v>
      </c>
      <c r="T83" s="263">
        <f t="shared" si="13"/>
        <v>0</v>
      </c>
      <c r="U83" s="92"/>
      <c r="V83" s="6"/>
      <c r="W83" s="6"/>
      <c r="X83" s="6"/>
      <c r="Y83" s="6"/>
      <c r="Z83" s="6"/>
      <c r="AA83" s="6"/>
      <c r="AB83" s="6"/>
    </row>
    <row r="84">
      <c r="A84" s="5"/>
      <c r="B84" s="1583" t="s">
        <v>95</v>
      </c>
      <c r="C84" s="133">
        <v>3000.0</v>
      </c>
      <c r="D84" s="1580">
        <f t="shared" si="14"/>
        <v>1500</v>
      </c>
      <c r="E84" s="1116">
        <v>1500.0</v>
      </c>
      <c r="F84" s="121"/>
      <c r="G84" s="121"/>
      <c r="H84" s="121"/>
      <c r="I84" s="113"/>
      <c r="J84" s="116"/>
      <c r="K84" s="121"/>
      <c r="L84" s="123"/>
      <c r="M84" s="123"/>
      <c r="N84" s="123"/>
      <c r="O84" s="123"/>
      <c r="P84" s="123"/>
      <c r="Q84" s="123"/>
      <c r="R84" s="123"/>
      <c r="S84" s="246">
        <f t="shared" si="12"/>
        <v>3000</v>
      </c>
      <c r="T84" s="263">
        <f t="shared" si="13"/>
        <v>0</v>
      </c>
      <c r="U84" s="92"/>
      <c r="V84" s="6"/>
      <c r="W84" s="6"/>
      <c r="X84" s="6"/>
      <c r="Y84" s="6"/>
      <c r="Z84" s="6"/>
      <c r="AA84" s="6"/>
      <c r="AB84" s="6"/>
    </row>
    <row r="85">
      <c r="A85" s="5"/>
      <c r="B85" s="1583" t="s">
        <v>96</v>
      </c>
      <c r="C85" s="121">
        <v>4000.0</v>
      </c>
      <c r="D85" s="1580">
        <f t="shared" si="14"/>
        <v>2000</v>
      </c>
      <c r="E85" s="1116">
        <v>2000.0</v>
      </c>
      <c r="F85" s="121">
        <v>3450.0</v>
      </c>
      <c r="G85" s="121"/>
      <c r="H85" s="122"/>
      <c r="I85" s="113"/>
      <c r="J85" s="116"/>
      <c r="K85" s="121"/>
      <c r="L85" s="123"/>
      <c r="M85" s="123"/>
      <c r="N85" s="123"/>
      <c r="O85" s="133"/>
      <c r="P85" s="123"/>
      <c r="Q85" s="123"/>
      <c r="R85" s="123"/>
      <c r="S85" s="246">
        <f t="shared" si="12"/>
        <v>7450</v>
      </c>
      <c r="T85" s="263">
        <f t="shared" si="13"/>
        <v>-3450</v>
      </c>
      <c r="U85" s="92"/>
      <c r="V85" s="6"/>
      <c r="W85" s="6"/>
      <c r="X85" s="6"/>
      <c r="Y85" s="6"/>
      <c r="Z85" s="6"/>
      <c r="AA85" s="6"/>
      <c r="AB85" s="6"/>
    </row>
    <row r="86">
      <c r="A86" s="5"/>
      <c r="B86" s="1583" t="s">
        <v>97</v>
      </c>
      <c r="C86" s="121">
        <v>21000.0</v>
      </c>
      <c r="D86" s="1580">
        <f t="shared" si="14"/>
        <v>10500</v>
      </c>
      <c r="E86" s="1116">
        <v>10500.0</v>
      </c>
      <c r="F86" s="121">
        <v>2520.0</v>
      </c>
      <c r="G86" s="121"/>
      <c r="H86" s="121"/>
      <c r="I86" s="113"/>
      <c r="J86" s="116"/>
      <c r="K86" s="121"/>
      <c r="L86" s="123"/>
      <c r="M86" s="123"/>
      <c r="N86" s="133"/>
      <c r="O86" s="133"/>
      <c r="P86" s="123"/>
      <c r="Q86" s="123"/>
      <c r="R86" s="123"/>
      <c r="S86" s="246">
        <f t="shared" si="12"/>
        <v>23520</v>
      </c>
      <c r="T86" s="263">
        <f t="shared" si="13"/>
        <v>-2520</v>
      </c>
      <c r="U86" s="92"/>
      <c r="V86" s="6"/>
      <c r="W86" s="6"/>
      <c r="X86" s="6"/>
      <c r="Y86" s="6"/>
      <c r="Z86" s="6"/>
      <c r="AA86" s="6"/>
      <c r="AB86" s="6"/>
    </row>
    <row r="87">
      <c r="A87" s="5"/>
      <c r="B87" s="1583" t="s">
        <v>98</v>
      </c>
      <c r="C87" s="133">
        <v>10000.0</v>
      </c>
      <c r="D87" s="1580">
        <f t="shared" si="14"/>
        <v>5000</v>
      </c>
      <c r="E87" s="1116">
        <v>5000.0</v>
      </c>
      <c r="F87" s="121"/>
      <c r="G87" s="121"/>
      <c r="H87" s="121"/>
      <c r="I87" s="113"/>
      <c r="J87" s="116"/>
      <c r="K87" s="121"/>
      <c r="L87" s="123"/>
      <c r="M87" s="123"/>
      <c r="N87" s="123"/>
      <c r="O87" s="123"/>
      <c r="P87" s="123"/>
      <c r="Q87" s="123"/>
      <c r="R87" s="123"/>
      <c r="S87" s="246">
        <f t="shared" si="12"/>
        <v>10000</v>
      </c>
      <c r="T87" s="263">
        <f t="shared" si="13"/>
        <v>0</v>
      </c>
      <c r="U87" s="92"/>
      <c r="V87" s="6"/>
      <c r="W87" s="6"/>
      <c r="X87" s="6"/>
      <c r="Y87" s="6"/>
      <c r="Z87" s="6"/>
      <c r="AA87" s="6"/>
      <c r="AB87" s="6"/>
    </row>
    <row r="88">
      <c r="A88" s="5"/>
      <c r="B88" s="1583" t="s">
        <v>99</v>
      </c>
      <c r="C88" s="133">
        <v>10000.0</v>
      </c>
      <c r="D88" s="1580">
        <f t="shared" si="14"/>
        <v>5000</v>
      </c>
      <c r="E88" s="1116">
        <v>5000.0</v>
      </c>
      <c r="F88" s="121"/>
      <c r="G88" s="121"/>
      <c r="H88" s="121"/>
      <c r="I88" s="113"/>
      <c r="J88" s="116"/>
      <c r="K88" s="121"/>
      <c r="L88" s="123"/>
      <c r="M88" s="123"/>
      <c r="N88" s="123"/>
      <c r="O88" s="123"/>
      <c r="P88" s="123"/>
      <c r="Q88" s="123"/>
      <c r="R88" s="123"/>
      <c r="S88" s="246">
        <f t="shared" si="12"/>
        <v>10000</v>
      </c>
      <c r="T88" s="263">
        <f t="shared" si="13"/>
        <v>0</v>
      </c>
      <c r="U88" s="92"/>
      <c r="V88" s="6"/>
      <c r="W88" s="6"/>
      <c r="X88" s="6"/>
      <c r="Y88" s="6"/>
      <c r="Z88" s="6"/>
      <c r="AA88" s="6"/>
      <c r="AB88" s="6"/>
    </row>
    <row r="89">
      <c r="A89" s="5"/>
      <c r="B89" s="1583" t="s">
        <v>100</v>
      </c>
      <c r="C89" s="121">
        <v>5000.0</v>
      </c>
      <c r="D89" s="1580">
        <f t="shared" si="14"/>
        <v>2500</v>
      </c>
      <c r="E89" s="1116">
        <v>2500.0</v>
      </c>
      <c r="F89" s="121">
        <v>841.5</v>
      </c>
      <c r="G89" s="121"/>
      <c r="H89" s="122"/>
      <c r="I89" s="113"/>
      <c r="J89" s="116"/>
      <c r="K89" s="121"/>
      <c r="L89" s="123"/>
      <c r="M89" s="123"/>
      <c r="N89" s="123"/>
      <c r="O89" s="123"/>
      <c r="P89" s="123"/>
      <c r="Q89" s="123"/>
      <c r="R89" s="123"/>
      <c r="S89" s="246">
        <f t="shared" si="12"/>
        <v>5841.5</v>
      </c>
      <c r="T89" s="263">
        <f t="shared" si="13"/>
        <v>-841.5</v>
      </c>
      <c r="U89" s="92"/>
      <c r="V89" s="6"/>
      <c r="W89" s="6"/>
      <c r="X89" s="6"/>
      <c r="Y89" s="6"/>
      <c r="Z89" s="6"/>
      <c r="AA89" s="6"/>
      <c r="AB89" s="6"/>
    </row>
    <row r="90">
      <c r="A90" s="5"/>
      <c r="B90" s="1583" t="s">
        <v>101</v>
      </c>
      <c r="C90" s="133">
        <v>5000.0</v>
      </c>
      <c r="D90" s="1580">
        <f t="shared" si="14"/>
        <v>2500</v>
      </c>
      <c r="E90" s="1116">
        <v>2500.0</v>
      </c>
      <c r="F90" s="121"/>
      <c r="G90" s="121"/>
      <c r="H90" s="122"/>
      <c r="I90" s="113"/>
      <c r="J90" s="116"/>
      <c r="K90" s="121"/>
      <c r="L90" s="123"/>
      <c r="M90" s="123"/>
      <c r="N90" s="123"/>
      <c r="O90" s="123"/>
      <c r="P90" s="123"/>
      <c r="Q90" s="123"/>
      <c r="R90" s="123"/>
      <c r="S90" s="246">
        <f t="shared" si="12"/>
        <v>5000</v>
      </c>
      <c r="T90" s="263">
        <f t="shared" si="13"/>
        <v>0</v>
      </c>
      <c r="U90" s="92"/>
      <c r="V90" s="6"/>
      <c r="W90" s="6"/>
      <c r="X90" s="6"/>
      <c r="Y90" s="6"/>
      <c r="Z90" s="6"/>
      <c r="AA90" s="6"/>
      <c r="AB90" s="6"/>
    </row>
    <row r="91">
      <c r="A91" s="5"/>
      <c r="B91" s="1583" t="s">
        <v>102</v>
      </c>
      <c r="C91" s="121">
        <v>25000.0</v>
      </c>
      <c r="D91" s="1580">
        <f t="shared" si="14"/>
        <v>12500</v>
      </c>
      <c r="E91" s="1116">
        <v>12500.0</v>
      </c>
      <c r="F91" s="121"/>
      <c r="G91" s="121"/>
      <c r="H91" s="121"/>
      <c r="I91" s="113"/>
      <c r="J91" s="116"/>
      <c r="K91" s="121"/>
      <c r="L91" s="123"/>
      <c r="M91" s="123"/>
      <c r="N91" s="123"/>
      <c r="O91" s="123"/>
      <c r="P91" s="123"/>
      <c r="Q91" s="123"/>
      <c r="R91" s="123"/>
      <c r="S91" s="246">
        <f t="shared" si="12"/>
        <v>25000</v>
      </c>
      <c r="T91" s="263">
        <f t="shared" si="13"/>
        <v>0</v>
      </c>
      <c r="U91" s="92"/>
      <c r="V91" s="6"/>
      <c r="W91" s="6"/>
      <c r="X91" s="6"/>
      <c r="Y91" s="6"/>
      <c r="Z91" s="6"/>
      <c r="AA91" s="6"/>
      <c r="AB91" s="6"/>
    </row>
    <row r="92">
      <c r="A92" s="5"/>
      <c r="B92" s="1583" t="s">
        <v>103</v>
      </c>
      <c r="C92" s="133">
        <v>7000.0</v>
      </c>
      <c r="D92" s="1580">
        <f t="shared" si="14"/>
        <v>3500</v>
      </c>
      <c r="E92" s="1116">
        <v>3500.0</v>
      </c>
      <c r="F92" s="121"/>
      <c r="G92" s="121"/>
      <c r="H92" s="121"/>
      <c r="I92" s="113"/>
      <c r="J92" s="116"/>
      <c r="K92" s="121"/>
      <c r="L92" s="123"/>
      <c r="M92" s="123"/>
      <c r="N92" s="123"/>
      <c r="O92" s="123"/>
      <c r="P92" s="123"/>
      <c r="Q92" s="123"/>
      <c r="R92" s="123"/>
      <c r="S92" s="246">
        <f t="shared" si="12"/>
        <v>7000</v>
      </c>
      <c r="T92" s="263">
        <f t="shared" si="13"/>
        <v>0</v>
      </c>
      <c r="U92" s="92"/>
      <c r="V92" s="6"/>
      <c r="W92" s="6"/>
      <c r="X92" s="6"/>
      <c r="Y92" s="6"/>
      <c r="Z92" s="6"/>
      <c r="AA92" s="6"/>
      <c r="AB92" s="6"/>
    </row>
    <row r="93">
      <c r="A93" s="4"/>
      <c r="B93" s="1583" t="s">
        <v>104</v>
      </c>
      <c r="C93" s="133">
        <v>5000.0</v>
      </c>
      <c r="D93" s="1580">
        <f t="shared" si="14"/>
        <v>2500</v>
      </c>
      <c r="E93" s="1116">
        <v>2500.0</v>
      </c>
      <c r="F93" s="121"/>
      <c r="G93" s="121"/>
      <c r="H93" s="121"/>
      <c r="I93" s="113"/>
      <c r="J93" s="116"/>
      <c r="K93" s="121"/>
      <c r="L93" s="123"/>
      <c r="M93" s="123"/>
      <c r="N93" s="123"/>
      <c r="O93" s="123"/>
      <c r="P93" s="123"/>
      <c r="Q93" s="123"/>
      <c r="R93" s="123"/>
      <c r="S93" s="246">
        <f t="shared" si="12"/>
        <v>5000</v>
      </c>
      <c r="T93" s="263">
        <f t="shared" si="13"/>
        <v>0</v>
      </c>
      <c r="U93" s="92"/>
      <c r="V93" s="6"/>
      <c r="W93" s="6"/>
      <c r="X93" s="6"/>
      <c r="Y93" s="6"/>
      <c r="Z93" s="6"/>
      <c r="AA93" s="6"/>
      <c r="AB93" s="6"/>
    </row>
    <row r="94">
      <c r="A94" s="4"/>
      <c r="B94" s="1581" t="s">
        <v>490</v>
      </c>
      <c r="C94" s="121">
        <v>4000.0</v>
      </c>
      <c r="D94" s="1580">
        <f t="shared" si="14"/>
        <v>2000</v>
      </c>
      <c r="E94" s="1116">
        <v>2000.0</v>
      </c>
      <c r="F94" s="121"/>
      <c r="G94" s="121"/>
      <c r="H94" s="122"/>
      <c r="I94" s="113"/>
      <c r="J94" s="116"/>
      <c r="K94" s="121"/>
      <c r="L94" s="123"/>
      <c r="M94" s="123"/>
      <c r="N94" s="123"/>
      <c r="O94" s="133"/>
      <c r="P94" s="123"/>
      <c r="Q94" s="123"/>
      <c r="R94" s="123"/>
      <c r="S94" s="246"/>
      <c r="T94" s="263"/>
      <c r="U94" s="92"/>
      <c r="V94" s="6"/>
      <c r="W94" s="6"/>
      <c r="X94" s="6"/>
      <c r="Y94" s="6"/>
      <c r="Z94" s="6"/>
      <c r="AA94" s="6"/>
      <c r="AB94" s="6"/>
    </row>
    <row r="95">
      <c r="A95" s="4"/>
      <c r="B95" s="1586" t="s">
        <v>491</v>
      </c>
      <c r="C95" s="121">
        <v>20000.0</v>
      </c>
      <c r="D95" s="1580">
        <f t="shared" si="14"/>
        <v>10000</v>
      </c>
      <c r="E95" s="1345">
        <v>10000.0</v>
      </c>
      <c r="F95" s="121">
        <v>2988.0</v>
      </c>
      <c r="G95" s="121"/>
      <c r="H95" s="122"/>
      <c r="I95" s="121"/>
      <c r="J95" s="123"/>
      <c r="K95" s="121"/>
      <c r="L95" s="123"/>
      <c r="M95" s="123"/>
      <c r="N95" s="123"/>
      <c r="O95" s="133"/>
      <c r="P95" s="123"/>
      <c r="Q95" s="123"/>
      <c r="R95" s="123"/>
      <c r="S95" s="246">
        <f>SUM(D95:R95)</f>
        <v>22988</v>
      </c>
      <c r="T95" s="263">
        <f>C95-S95</f>
        <v>-2988</v>
      </c>
      <c r="U95" s="92"/>
      <c r="V95" s="6"/>
      <c r="W95" s="6"/>
      <c r="X95" s="6"/>
      <c r="Y95" s="6"/>
      <c r="Z95" s="6"/>
      <c r="AA95" s="6"/>
      <c r="AB95" s="6"/>
    </row>
    <row r="96">
      <c r="A96" s="4"/>
      <c r="B96" s="1586" t="s">
        <v>766</v>
      </c>
      <c r="C96" s="1299">
        <v>10000.0</v>
      </c>
      <c r="D96" s="1587">
        <v>10000.0</v>
      </c>
      <c r="E96" s="1481">
        <v>10000.0</v>
      </c>
      <c r="F96" s="1299"/>
      <c r="G96" s="121"/>
      <c r="H96" s="122"/>
      <c r="I96" s="121"/>
      <c r="J96" s="123"/>
      <c r="K96" s="1358"/>
      <c r="L96" s="334"/>
      <c r="M96" s="334"/>
      <c r="N96" s="334"/>
      <c r="O96" s="1361"/>
      <c r="P96" s="334"/>
      <c r="Q96" s="334"/>
      <c r="R96" s="334"/>
      <c r="S96" s="1362"/>
      <c r="T96" s="788"/>
      <c r="U96" s="92"/>
      <c r="V96" s="6"/>
      <c r="W96" s="6"/>
      <c r="X96" s="6"/>
      <c r="Y96" s="6"/>
      <c r="Z96" s="6"/>
      <c r="AA96" s="6"/>
      <c r="AB96" s="6"/>
    </row>
    <row r="97">
      <c r="A97" s="4"/>
      <c r="B97" s="1586" t="s">
        <v>767</v>
      </c>
      <c r="C97" s="1299">
        <v>10000.0</v>
      </c>
      <c r="D97" s="1587">
        <v>10000.0</v>
      </c>
      <c r="E97" s="1481">
        <v>10000.0</v>
      </c>
      <c r="F97" s="1299"/>
      <c r="G97" s="121"/>
      <c r="H97" s="122"/>
      <c r="I97" s="121"/>
      <c r="J97" s="123"/>
      <c r="K97" s="1358"/>
      <c r="L97" s="334"/>
      <c r="M97" s="334"/>
      <c r="N97" s="334"/>
      <c r="O97" s="1361"/>
      <c r="P97" s="334"/>
      <c r="Q97" s="334"/>
      <c r="R97" s="334"/>
      <c r="S97" s="1362"/>
      <c r="T97" s="788"/>
      <c r="U97" s="92"/>
      <c r="V97" s="6"/>
      <c r="W97" s="6"/>
      <c r="X97" s="6"/>
      <c r="Y97" s="6"/>
      <c r="Z97" s="6"/>
      <c r="AA97" s="6"/>
      <c r="AB97" s="6"/>
    </row>
    <row r="98">
      <c r="A98" s="4"/>
      <c r="B98" s="1588" t="s">
        <v>69</v>
      </c>
      <c r="C98" s="1589">
        <v>745000.0</v>
      </c>
      <c r="D98" s="1590">
        <f t="shared" ref="D98:E98" si="15">SUM(D63:D97)</f>
        <v>337500</v>
      </c>
      <c r="E98" s="1589">
        <f t="shared" si="15"/>
        <v>397500</v>
      </c>
      <c r="F98" s="276">
        <f t="shared" ref="F98:I98" si="16">SUM(F63:F95)</f>
        <v>16999.5</v>
      </c>
      <c r="G98" s="1364">
        <f t="shared" si="16"/>
        <v>6000</v>
      </c>
      <c r="H98" s="1364">
        <f t="shared" si="16"/>
        <v>0</v>
      </c>
      <c r="I98" s="1364">
        <f t="shared" si="16"/>
        <v>0</v>
      </c>
      <c r="J98" s="1364"/>
      <c r="K98" s="276"/>
      <c r="L98" s="276"/>
      <c r="M98" s="276"/>
      <c r="N98" s="276"/>
      <c r="O98" s="276"/>
      <c r="P98" s="276"/>
      <c r="Q98" s="276"/>
      <c r="R98" s="276"/>
      <c r="S98" s="276">
        <f>SUM(D98:R98)</f>
        <v>757999.5</v>
      </c>
      <c r="T98" s="278">
        <f>C98-S98</f>
        <v>-12999.5</v>
      </c>
      <c r="U98" s="92"/>
      <c r="V98" s="6"/>
      <c r="W98" s="6"/>
      <c r="X98" s="6"/>
      <c r="Y98" s="6"/>
      <c r="Z98" s="6"/>
      <c r="AA98" s="6"/>
      <c r="AB98" s="6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6"/>
      <c r="V99" s="6"/>
      <c r="W99" s="6"/>
      <c r="X99" s="6"/>
      <c r="Y99" s="6"/>
      <c r="Z99" s="6"/>
      <c r="AA99" s="6"/>
      <c r="AB99" s="6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6"/>
      <c r="V100" s="6"/>
      <c r="W100" s="6"/>
      <c r="X100" s="6"/>
      <c r="Y100" s="6"/>
      <c r="Z100" s="6"/>
      <c r="AA100" s="6"/>
      <c r="AB100" s="6"/>
    </row>
    <row r="101">
      <c r="A101" s="279">
        <v>5.0</v>
      </c>
      <c r="B101" s="280" t="s">
        <v>107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6"/>
      <c r="V101" s="6"/>
      <c r="W101" s="6"/>
      <c r="X101" s="6"/>
      <c r="Y101" s="6"/>
      <c r="Z101" s="6"/>
      <c r="AA101" s="6"/>
      <c r="AB101" s="6"/>
    </row>
    <row r="102">
      <c r="A102" s="4"/>
      <c r="B102" s="148" t="s">
        <v>17</v>
      </c>
      <c r="C102" s="148" t="s">
        <v>18</v>
      </c>
      <c r="D102" s="1466" t="s">
        <v>757</v>
      </c>
      <c r="E102" s="101"/>
      <c r="F102" s="101"/>
      <c r="G102" s="101"/>
      <c r="H102" s="101"/>
      <c r="I102" s="90"/>
      <c r="J102" s="148"/>
      <c r="K102" s="148"/>
      <c r="L102" s="225"/>
      <c r="M102" s="225"/>
      <c r="N102" s="225"/>
      <c r="O102" s="225"/>
      <c r="P102" s="225"/>
      <c r="Q102" s="225"/>
      <c r="R102" s="225"/>
      <c r="S102" s="148" t="s">
        <v>57</v>
      </c>
      <c r="T102" s="148" t="s">
        <v>2</v>
      </c>
      <c r="U102" s="6"/>
      <c r="V102" s="6"/>
      <c r="W102" s="6"/>
      <c r="X102" s="6"/>
      <c r="Y102" s="6"/>
      <c r="Z102" s="6"/>
      <c r="AA102" s="6"/>
      <c r="AB102" s="6"/>
    </row>
    <row r="103">
      <c r="A103" s="4"/>
      <c r="B103" s="225"/>
      <c r="C103" s="225"/>
      <c r="D103" s="1475" t="s">
        <v>37</v>
      </c>
      <c r="E103" s="1006"/>
      <c r="F103" s="1055"/>
      <c r="G103" s="560"/>
      <c r="H103" s="1006"/>
      <c r="I103" s="1006"/>
      <c r="J103" s="1006"/>
      <c r="K103" s="1006"/>
      <c r="L103" s="89"/>
      <c r="M103" s="89"/>
      <c r="N103" s="89"/>
      <c r="O103" s="225"/>
      <c r="P103" s="225"/>
      <c r="Q103" s="225"/>
      <c r="R103" s="225"/>
      <c r="S103" s="225"/>
      <c r="T103" s="225"/>
      <c r="U103" s="6"/>
      <c r="V103" s="6"/>
      <c r="W103" s="6"/>
      <c r="X103" s="6"/>
      <c r="Y103" s="6"/>
      <c r="Z103" s="6"/>
      <c r="AA103" s="6"/>
      <c r="AB103" s="6"/>
    </row>
    <row r="104">
      <c r="A104" s="4"/>
      <c r="B104" s="1122" t="s">
        <v>36</v>
      </c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6"/>
      <c r="V104" s="6"/>
      <c r="W104" s="6"/>
      <c r="X104" s="6"/>
      <c r="Y104" s="6"/>
      <c r="Z104" s="6"/>
      <c r="AA104" s="6"/>
      <c r="AB104" s="6"/>
    </row>
    <row r="105">
      <c r="A105" s="4"/>
      <c r="B105" s="1122" t="s">
        <v>40</v>
      </c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6"/>
      <c r="V105" s="6"/>
      <c r="W105" s="6"/>
      <c r="X105" s="6"/>
      <c r="Y105" s="6"/>
      <c r="Z105" s="6"/>
      <c r="AA105" s="6"/>
      <c r="AB105" s="6"/>
    </row>
    <row r="106">
      <c r="A106" s="4"/>
      <c r="B106" s="1123" t="s">
        <v>117</v>
      </c>
      <c r="C106" s="1124">
        <v>80000.0</v>
      </c>
      <c r="D106" s="1124">
        <v>80000.0</v>
      </c>
      <c r="E106" s="1125"/>
      <c r="F106" s="1124"/>
      <c r="G106" s="1126"/>
      <c r="H106" s="1127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739">
        <f t="shared" ref="S106:S110" si="17">SUM(D106:R106)</f>
        <v>80000</v>
      </c>
      <c r="T106" s="739">
        <f t="shared" ref="T106:T110" si="18">C106-S106</f>
        <v>0</v>
      </c>
      <c r="U106" s="6"/>
      <c r="V106" s="6"/>
      <c r="W106" s="6"/>
      <c r="X106" s="6"/>
      <c r="Y106" s="6"/>
      <c r="Z106" s="6"/>
      <c r="AA106" s="6"/>
      <c r="AB106" s="6"/>
    </row>
    <row r="107">
      <c r="A107" s="4"/>
      <c r="B107" s="1123" t="s">
        <v>122</v>
      </c>
      <c r="C107" s="372">
        <v>7000.0</v>
      </c>
      <c r="D107" s="1124">
        <v>7000.0</v>
      </c>
      <c r="E107" s="739"/>
      <c r="F107" s="372"/>
      <c r="G107" s="218"/>
      <c r="H107" s="561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739">
        <f t="shared" si="17"/>
        <v>7000</v>
      </c>
      <c r="T107" s="739">
        <f t="shared" si="18"/>
        <v>0</v>
      </c>
      <c r="U107" s="6"/>
      <c r="V107" s="6"/>
      <c r="W107" s="6"/>
      <c r="X107" s="6"/>
      <c r="Y107" s="6"/>
      <c r="Z107" s="6"/>
      <c r="AA107" s="6"/>
      <c r="AB107" s="6"/>
    </row>
    <row r="108">
      <c r="A108" s="4"/>
      <c r="B108" s="1123" t="s">
        <v>124</v>
      </c>
      <c r="C108" s="1124">
        <v>7500.0</v>
      </c>
      <c r="D108" s="1124">
        <v>7500.0</v>
      </c>
      <c r="E108" s="739"/>
      <c r="F108" s="1124"/>
      <c r="G108" s="218"/>
      <c r="H108" s="561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739">
        <f t="shared" si="17"/>
        <v>7500</v>
      </c>
      <c r="T108" s="739">
        <f t="shared" si="18"/>
        <v>0</v>
      </c>
      <c r="U108" s="6"/>
      <c r="V108" s="6"/>
      <c r="W108" s="6"/>
      <c r="X108" s="6"/>
      <c r="Y108" s="6"/>
      <c r="Z108" s="6"/>
      <c r="AA108" s="6"/>
      <c r="AB108" s="6"/>
    </row>
    <row r="109">
      <c r="A109" s="4"/>
      <c r="B109" s="1123" t="s">
        <v>127</v>
      </c>
      <c r="C109" s="1124">
        <v>3000.0</v>
      </c>
      <c r="D109" s="1124">
        <v>3000.0</v>
      </c>
      <c r="E109" s="739"/>
      <c r="F109" s="1124"/>
      <c r="G109" s="218"/>
      <c r="H109" s="561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739">
        <f t="shared" si="17"/>
        <v>3000</v>
      </c>
      <c r="T109" s="739">
        <f t="shared" si="18"/>
        <v>0</v>
      </c>
      <c r="U109" s="6"/>
      <c r="V109" s="6"/>
      <c r="W109" s="6"/>
      <c r="X109" s="6"/>
      <c r="Y109" s="6"/>
      <c r="Z109" s="6"/>
      <c r="AA109" s="6"/>
      <c r="AB109" s="6"/>
    </row>
    <row r="110">
      <c r="A110" s="4"/>
      <c r="B110" s="148" t="s">
        <v>69</v>
      </c>
      <c r="C110" s="149">
        <f t="shared" ref="C110:D110" si="19">SUM(C106:C109)</f>
        <v>97500</v>
      </c>
      <c r="D110" s="215">
        <f t="shared" si="19"/>
        <v>97500</v>
      </c>
      <c r="E110" s="152"/>
      <c r="F110" s="215"/>
      <c r="G110" s="215">
        <f t="shared" ref="G110:H110" si="20">SUM(G106:G109)</f>
        <v>0</v>
      </c>
      <c r="H110" s="149">
        <f t="shared" si="20"/>
        <v>0</v>
      </c>
      <c r="I110" s="314"/>
      <c r="J110" s="149"/>
      <c r="K110" s="149"/>
      <c r="L110" s="314"/>
      <c r="M110" s="314"/>
      <c r="N110" s="314"/>
      <c r="O110" s="314"/>
      <c r="P110" s="314"/>
      <c r="Q110" s="314"/>
      <c r="R110" s="314"/>
      <c r="S110" s="149">
        <f t="shared" si="17"/>
        <v>97500</v>
      </c>
      <c r="T110" s="739">
        <f t="shared" si="18"/>
        <v>0</v>
      </c>
      <c r="U110" s="6"/>
      <c r="V110" s="6"/>
      <c r="W110" s="6"/>
      <c r="X110" s="6"/>
      <c r="Y110" s="6"/>
      <c r="Z110" s="6"/>
      <c r="AA110" s="6"/>
      <c r="AB110" s="6"/>
    </row>
    <row r="111">
      <c r="A111" s="4"/>
      <c r="B111" s="4"/>
      <c r="C111" s="4"/>
      <c r="D111" s="4"/>
      <c r="E111" s="4"/>
      <c r="F111" s="317"/>
      <c r="G111" s="31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6"/>
      <c r="V111" s="6"/>
      <c r="W111" s="6"/>
      <c r="X111" s="6"/>
      <c r="Y111" s="6"/>
      <c r="Z111" s="6"/>
      <c r="AA111" s="6"/>
      <c r="AB111" s="6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6"/>
      <c r="V112" s="6"/>
      <c r="W112" s="6"/>
      <c r="X112" s="6"/>
      <c r="Y112" s="6"/>
      <c r="Z112" s="6"/>
      <c r="AA112" s="6"/>
      <c r="AB112" s="6"/>
    </row>
    <row r="113">
      <c r="A113" s="828">
        <v>6.0</v>
      </c>
      <c r="B113" s="320" t="s">
        <v>129</v>
      </c>
      <c r="C113" s="223"/>
      <c r="D113" s="223"/>
      <c r="E113" s="223"/>
      <c r="F113" s="223"/>
      <c r="G113" s="223"/>
      <c r="H113" s="223"/>
      <c r="I113" s="223"/>
      <c r="J113" s="223"/>
      <c r="K113" s="223"/>
      <c r="L113" s="224"/>
      <c r="M113" s="321"/>
      <c r="N113" s="5"/>
      <c r="O113" s="5"/>
      <c r="P113" s="4"/>
      <c r="Q113" s="4"/>
      <c r="R113" s="4"/>
      <c r="S113" s="4"/>
      <c r="T113" s="4"/>
      <c r="U113" s="6"/>
      <c r="V113" s="6"/>
      <c r="W113" s="6"/>
      <c r="X113" s="6"/>
      <c r="Y113" s="6"/>
      <c r="Z113" s="6"/>
      <c r="AA113" s="6"/>
      <c r="AB113" s="6"/>
    </row>
    <row r="114">
      <c r="A114" s="4"/>
      <c r="B114" s="233" t="s">
        <v>130</v>
      </c>
      <c r="C114" s="1366" t="s">
        <v>131</v>
      </c>
      <c r="D114" s="1367" t="s">
        <v>570</v>
      </c>
      <c r="E114" s="1368" t="s">
        <v>132</v>
      </c>
      <c r="F114" s="1366" t="s">
        <v>134</v>
      </c>
      <c r="G114" s="102"/>
      <c r="H114" s="553" t="s">
        <v>133</v>
      </c>
      <c r="I114" s="745"/>
      <c r="J114" s="745" t="s">
        <v>571</v>
      </c>
      <c r="K114" s="745" t="s">
        <v>572</v>
      </c>
      <c r="L114" s="1094" t="s">
        <v>135</v>
      </c>
      <c r="M114" s="1129" t="s">
        <v>136</v>
      </c>
      <c r="N114" s="4"/>
      <c r="O114" s="4"/>
      <c r="P114" s="4"/>
      <c r="Q114" s="4"/>
      <c r="R114" s="4"/>
      <c r="S114" s="4"/>
      <c r="T114" s="4"/>
      <c r="U114" s="6"/>
      <c r="V114" s="6"/>
      <c r="W114" s="6"/>
      <c r="X114" s="6"/>
      <c r="Y114" s="6"/>
      <c r="Z114" s="6"/>
      <c r="AA114" s="6"/>
      <c r="AB114" s="6"/>
    </row>
    <row r="115">
      <c r="A115" s="4"/>
      <c r="B115" s="1591"/>
      <c r="C115" s="1131"/>
      <c r="D115" s="1132"/>
      <c r="E115" s="1132"/>
      <c r="F115" s="1592"/>
      <c r="G115" s="89"/>
      <c r="H115" s="560"/>
      <c r="I115" s="558"/>
      <c r="J115" s="558"/>
      <c r="K115" s="558"/>
      <c r="L115" s="560"/>
      <c r="M115" s="562"/>
      <c r="N115" s="334"/>
      <c r="O115" s="334"/>
      <c r="P115" s="335"/>
      <c r="Q115" s="335"/>
      <c r="R115" s="335"/>
      <c r="S115" s="4"/>
      <c r="T115" s="4"/>
      <c r="U115" s="6"/>
      <c r="V115" s="6"/>
      <c r="W115" s="6"/>
      <c r="X115" s="6"/>
      <c r="Y115" s="6"/>
      <c r="Z115" s="6"/>
      <c r="AA115" s="6"/>
      <c r="AB115" s="6"/>
    </row>
    <row r="116">
      <c r="A116" s="5"/>
      <c r="B116" s="1593" t="s">
        <v>768</v>
      </c>
      <c r="C116" s="1140" t="s">
        <v>649</v>
      </c>
      <c r="D116" s="1132"/>
      <c r="E116" s="1132"/>
      <c r="F116" s="1594">
        <v>100000.0</v>
      </c>
      <c r="G116" s="89"/>
      <c r="H116" s="1140" t="s">
        <v>574</v>
      </c>
      <c r="I116" s="558"/>
      <c r="J116" s="558"/>
      <c r="K116" s="558"/>
      <c r="L116" s="558"/>
      <c r="M116" s="562">
        <v>100000.0</v>
      </c>
      <c r="N116" s="334"/>
      <c r="O116" s="334"/>
      <c r="P116" s="335"/>
      <c r="Q116" s="335"/>
      <c r="R116" s="335"/>
      <c r="S116" s="4"/>
      <c r="T116" s="4"/>
      <c r="U116" s="6"/>
      <c r="V116" s="6"/>
      <c r="W116" s="6"/>
      <c r="X116" s="6"/>
      <c r="Y116" s="6"/>
      <c r="Z116" s="6"/>
      <c r="AA116" s="6"/>
      <c r="AB116" s="6"/>
    </row>
    <row r="117">
      <c r="A117" s="5"/>
      <c r="B117" s="1593" t="s">
        <v>769</v>
      </c>
      <c r="C117" s="1140" t="s">
        <v>652</v>
      </c>
      <c r="D117" s="89"/>
      <c r="E117" s="560" t="s">
        <v>652</v>
      </c>
      <c r="F117" s="1594">
        <v>20000.0</v>
      </c>
      <c r="G117" s="89"/>
      <c r="H117" s="1140"/>
      <c r="I117" s="558"/>
      <c r="J117" s="558"/>
      <c r="K117" s="558"/>
      <c r="L117" s="558"/>
      <c r="M117" s="562">
        <v>40000.0</v>
      </c>
      <c r="N117" s="334"/>
      <c r="O117" s="334"/>
      <c r="P117" s="335"/>
      <c r="Q117" s="335"/>
      <c r="R117" s="335"/>
      <c r="S117" s="4"/>
      <c r="T117" s="4"/>
      <c r="U117" s="6"/>
      <c r="V117" s="6"/>
      <c r="W117" s="6"/>
      <c r="X117" s="6"/>
      <c r="Y117" s="6"/>
      <c r="Z117" s="6"/>
      <c r="AA117" s="6"/>
      <c r="AB117" s="6"/>
    </row>
    <row r="118">
      <c r="A118" s="4"/>
      <c r="B118" s="560" t="s">
        <v>770</v>
      </c>
      <c r="C118" s="560" t="s">
        <v>220</v>
      </c>
      <c r="D118" s="89"/>
      <c r="E118" s="89"/>
      <c r="F118" s="1595">
        <v>6287.19</v>
      </c>
      <c r="G118" s="89"/>
      <c r="H118" s="560" t="s">
        <v>771</v>
      </c>
      <c r="I118" s="558"/>
      <c r="J118" s="558"/>
      <c r="K118" s="558"/>
      <c r="L118" s="1596" t="s">
        <v>37</v>
      </c>
      <c r="M118" s="558"/>
      <c r="N118" s="334"/>
      <c r="O118" s="334"/>
      <c r="P118" s="335"/>
      <c r="Q118" s="335"/>
      <c r="R118" s="335"/>
      <c r="S118" s="4"/>
      <c r="T118" s="4"/>
      <c r="U118" s="6"/>
      <c r="V118" s="6"/>
      <c r="W118" s="6"/>
      <c r="X118" s="6"/>
      <c r="Y118" s="6"/>
      <c r="Z118" s="6"/>
      <c r="AA118" s="6"/>
      <c r="AB118" s="6"/>
    </row>
    <row r="119">
      <c r="A119" s="4"/>
      <c r="B119" s="560" t="s">
        <v>772</v>
      </c>
      <c r="C119" s="560" t="s">
        <v>148</v>
      </c>
      <c r="D119" s="89"/>
      <c r="E119" s="560" t="s">
        <v>148</v>
      </c>
      <c r="F119" s="1594">
        <v>100000.0</v>
      </c>
      <c r="G119" s="89"/>
      <c r="H119" s="89"/>
      <c r="I119" s="558"/>
      <c r="J119" s="558"/>
      <c r="K119" s="558"/>
      <c r="L119" s="1597" t="s">
        <v>37</v>
      </c>
      <c r="M119" s="558"/>
      <c r="N119" s="334"/>
      <c r="O119" s="334"/>
      <c r="P119" s="335"/>
      <c r="Q119" s="335"/>
      <c r="R119" s="335"/>
      <c r="S119" s="4"/>
      <c r="T119" s="4"/>
      <c r="U119" s="6"/>
      <c r="V119" s="6"/>
      <c r="W119" s="6"/>
      <c r="X119" s="6"/>
      <c r="Y119" s="6"/>
      <c r="Z119" s="6"/>
      <c r="AA119" s="6"/>
      <c r="AB119" s="6"/>
    </row>
    <row r="120">
      <c r="A120" s="4"/>
      <c r="B120" s="89"/>
      <c r="C120" s="89"/>
      <c r="D120" s="89"/>
      <c r="E120" s="89"/>
      <c r="F120" s="1410"/>
      <c r="G120" s="89"/>
      <c r="H120" s="89"/>
      <c r="I120" s="89"/>
      <c r="J120" s="89"/>
      <c r="K120" s="89"/>
      <c r="L120" s="89"/>
      <c r="M120" s="559"/>
      <c r="N120" s="361"/>
      <c r="O120" s="361"/>
      <c r="P120" s="4"/>
      <c r="Q120" s="4"/>
      <c r="R120" s="4"/>
      <c r="S120" s="4"/>
      <c r="T120" s="4"/>
      <c r="U120" s="6"/>
      <c r="V120" s="6"/>
      <c r="W120" s="6"/>
      <c r="X120" s="6"/>
      <c r="Y120" s="6"/>
      <c r="Z120" s="6"/>
      <c r="AA120" s="6"/>
      <c r="AB120" s="6"/>
    </row>
    <row r="121">
      <c r="A121" s="4"/>
      <c r="B121" s="89"/>
      <c r="C121" s="89"/>
      <c r="D121" s="89"/>
      <c r="E121" s="89"/>
      <c r="F121" s="1410"/>
      <c r="G121" s="89"/>
      <c r="H121" s="89"/>
      <c r="I121" s="89"/>
      <c r="J121" s="89"/>
      <c r="K121" s="89"/>
      <c r="L121" s="89"/>
      <c r="M121" s="89"/>
      <c r="N121" s="5"/>
      <c r="O121" s="5"/>
      <c r="P121" s="4"/>
      <c r="Q121" s="4"/>
      <c r="R121" s="4"/>
      <c r="S121" s="4"/>
      <c r="T121" s="4"/>
      <c r="U121" s="6"/>
      <c r="V121" s="6"/>
      <c r="W121" s="6"/>
      <c r="X121" s="6"/>
      <c r="Y121" s="6"/>
      <c r="Z121" s="6"/>
      <c r="AA121" s="6"/>
      <c r="AB121" s="6"/>
    </row>
    <row r="122">
      <c r="A122" s="4"/>
      <c r="B122" s="369" t="s">
        <v>69</v>
      </c>
      <c r="C122" s="370"/>
      <c r="D122" s="370"/>
      <c r="E122" s="370"/>
      <c r="F122" s="1598">
        <f>SUM(F116:F120)</f>
        <v>226287.19</v>
      </c>
      <c r="G122" s="371"/>
      <c r="H122" s="371"/>
      <c r="I122" s="315"/>
      <c r="J122" s="315"/>
      <c r="K122" s="315"/>
      <c r="L122" s="315"/>
      <c r="M122" s="1142">
        <f>SUM(M115:M121)</f>
        <v>140000</v>
      </c>
      <c r="N122" s="335"/>
      <c r="O122" s="335"/>
      <c r="P122" s="335"/>
      <c r="Q122" s="335"/>
      <c r="R122" s="335"/>
      <c r="S122" s="4"/>
      <c r="T122" s="4"/>
      <c r="U122" s="6"/>
      <c r="V122" s="6"/>
      <c r="W122" s="6"/>
      <c r="X122" s="6"/>
      <c r="Y122" s="6"/>
      <c r="Z122" s="6"/>
      <c r="AA122" s="6"/>
      <c r="AB122" s="6"/>
    </row>
    <row r="123">
      <c r="A123" s="4"/>
      <c r="B123" s="4"/>
      <c r="C123" s="4"/>
      <c r="D123" s="4"/>
      <c r="E123" s="4"/>
      <c r="F123" s="4"/>
      <c r="G123" s="4"/>
      <c r="H123" s="4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4"/>
      <c r="T123" s="4"/>
      <c r="U123" s="6"/>
      <c r="V123" s="6"/>
      <c r="W123" s="6"/>
      <c r="X123" s="6"/>
      <c r="Y123" s="6"/>
      <c r="Z123" s="6"/>
      <c r="AA123" s="6"/>
      <c r="AB123" s="6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6"/>
      <c r="V124" s="6"/>
      <c r="W124" s="6"/>
      <c r="X124" s="6"/>
      <c r="Y124" s="6"/>
      <c r="Z124" s="6"/>
      <c r="AA124" s="6"/>
      <c r="AB124" s="6"/>
    </row>
    <row r="125">
      <c r="A125" s="845">
        <v>7.0</v>
      </c>
      <c r="B125" s="1599" t="s">
        <v>8</v>
      </c>
      <c r="C125" s="2"/>
      <c r="D125" s="2"/>
      <c r="E125" s="2"/>
      <c r="F125" s="2"/>
      <c r="G125" s="2"/>
      <c r="H125" s="2"/>
      <c r="I125" s="2"/>
      <c r="J125" s="2"/>
      <c r="K125" s="2"/>
      <c r="L125" s="1600"/>
      <c r="M125" s="321"/>
      <c r="N125" s="5"/>
      <c r="O125" s="5"/>
      <c r="P125" s="4"/>
      <c r="Q125" s="4"/>
      <c r="R125" s="4"/>
      <c r="S125" s="4"/>
      <c r="T125" s="4"/>
      <c r="U125" s="6"/>
      <c r="V125" s="6"/>
      <c r="W125" s="6"/>
      <c r="X125" s="6"/>
      <c r="Y125" s="6"/>
      <c r="Z125" s="6"/>
      <c r="AA125" s="6"/>
      <c r="AB125" s="6"/>
    </row>
    <row r="126">
      <c r="A126" s="4"/>
      <c r="B126" s="225"/>
      <c r="C126" s="1601" t="s">
        <v>152</v>
      </c>
      <c r="D126" s="1144"/>
      <c r="E126" s="1144"/>
      <c r="F126" s="1145" t="s">
        <v>153</v>
      </c>
      <c r="G126" s="1145" t="s">
        <v>154</v>
      </c>
      <c r="H126" s="1145" t="s">
        <v>155</v>
      </c>
      <c r="I126" s="1146" t="s">
        <v>502</v>
      </c>
      <c r="J126" s="102"/>
      <c r="K126" s="102"/>
      <c r="L126" s="1147" t="s">
        <v>135</v>
      </c>
      <c r="M126" s="1148" t="s">
        <v>157</v>
      </c>
      <c r="N126" s="4"/>
      <c r="O126" s="4"/>
      <c r="P126" s="4"/>
      <c r="Q126" s="4"/>
      <c r="R126" s="4"/>
      <c r="S126" s="4"/>
      <c r="T126" s="4"/>
      <c r="U126" s="6"/>
      <c r="V126" s="6"/>
      <c r="W126" s="6"/>
      <c r="X126" s="6"/>
      <c r="Y126" s="6"/>
      <c r="Z126" s="6"/>
      <c r="AA126" s="6"/>
      <c r="AB126" s="6"/>
    </row>
    <row r="127">
      <c r="A127" s="4"/>
      <c r="B127" s="1131" t="s">
        <v>773</v>
      </c>
      <c r="C127" s="1602">
        <v>110000.0</v>
      </c>
      <c r="D127" s="1603"/>
      <c r="E127" s="559"/>
      <c r="F127" s="1161" t="s">
        <v>173</v>
      </c>
      <c r="G127" s="1162">
        <f t="shared" ref="G127:G128" si="21">C127*8/100</f>
        <v>8800</v>
      </c>
      <c r="H127" s="1131"/>
      <c r="I127" s="1602">
        <f t="shared" ref="I127:I128" si="22">C127+G127</f>
        <v>118800</v>
      </c>
      <c r="J127" s="89"/>
      <c r="K127" s="89"/>
      <c r="L127" s="1596" t="s">
        <v>37</v>
      </c>
      <c r="M127" s="1153"/>
      <c r="N127" s="390"/>
      <c r="O127" s="390"/>
      <c r="P127" s="4"/>
      <c r="Q127" s="4"/>
      <c r="R127" s="4"/>
      <c r="S127" s="4"/>
      <c r="T127" s="4"/>
      <c r="U127" s="6"/>
      <c r="V127" s="6"/>
      <c r="W127" s="6"/>
      <c r="X127" s="6"/>
      <c r="Y127" s="6"/>
      <c r="Z127" s="6"/>
      <c r="AA127" s="6"/>
      <c r="AB127" s="6"/>
    </row>
    <row r="128">
      <c r="A128" s="4"/>
      <c r="B128" s="1140" t="s">
        <v>657</v>
      </c>
      <c r="C128" s="1602">
        <v>165000.0</v>
      </c>
      <c r="D128" s="1603"/>
      <c r="E128" s="559"/>
      <c r="F128" s="1161" t="s">
        <v>173</v>
      </c>
      <c r="G128" s="1162">
        <f t="shared" si="21"/>
        <v>13200</v>
      </c>
      <c r="H128" s="1131"/>
      <c r="I128" s="1602">
        <f t="shared" si="22"/>
        <v>178200</v>
      </c>
      <c r="J128" s="89"/>
      <c r="K128" s="89"/>
      <c r="L128" s="1596" t="s">
        <v>37</v>
      </c>
      <c r="M128" s="1153"/>
      <c r="N128" s="390"/>
      <c r="O128" s="390"/>
      <c r="P128" s="4"/>
      <c r="Q128" s="4"/>
      <c r="R128" s="4"/>
      <c r="S128" s="4"/>
      <c r="T128" s="4"/>
      <c r="U128" s="6"/>
      <c r="V128" s="6"/>
      <c r="W128" s="6"/>
      <c r="X128" s="6"/>
      <c r="Y128" s="6"/>
      <c r="Z128" s="6"/>
      <c r="AA128" s="6"/>
      <c r="AB128" s="6"/>
    </row>
    <row r="129">
      <c r="A129" s="4"/>
      <c r="B129" s="1140" t="s">
        <v>774</v>
      </c>
      <c r="C129" s="1160">
        <v>22800.0</v>
      </c>
      <c r="D129" s="1485"/>
      <c r="E129" s="89"/>
      <c r="F129" s="1131" t="s">
        <v>775</v>
      </c>
      <c r="G129" s="1162">
        <v>1824.0</v>
      </c>
      <c r="H129" s="1131"/>
      <c r="I129" s="1160">
        <v>24624.0</v>
      </c>
      <c r="J129" s="558"/>
      <c r="K129" s="558"/>
      <c r="L129" s="1596" t="s">
        <v>37</v>
      </c>
      <c r="M129" s="314"/>
      <c r="N129" s="335"/>
      <c r="O129" s="335"/>
      <c r="P129" s="4"/>
      <c r="Q129" s="4"/>
      <c r="R129" s="4"/>
      <c r="S129" s="4"/>
      <c r="T129" s="4"/>
      <c r="U129" s="6"/>
      <c r="V129" s="6"/>
      <c r="W129" s="6"/>
      <c r="X129" s="6"/>
      <c r="Y129" s="6"/>
      <c r="Z129" s="6"/>
      <c r="AA129" s="6"/>
      <c r="AB129" s="6"/>
    </row>
    <row r="130">
      <c r="A130" s="4"/>
      <c r="B130" s="1140" t="s">
        <v>776</v>
      </c>
      <c r="C130" s="1160">
        <v>29750.0</v>
      </c>
      <c r="D130" s="1485"/>
      <c r="E130" s="89"/>
      <c r="F130" s="1604">
        <v>0.20833333333333334</v>
      </c>
      <c r="G130" s="1162">
        <v>2380.0</v>
      </c>
      <c r="H130" s="1131"/>
      <c r="I130" s="1160">
        <v>32130.0</v>
      </c>
      <c r="J130" s="558"/>
      <c r="K130" s="558"/>
      <c r="L130" s="1596" t="s">
        <v>37</v>
      </c>
      <c r="M130" s="314"/>
      <c r="N130" s="335"/>
      <c r="O130" s="335"/>
      <c r="P130" s="4"/>
      <c r="Q130" s="4"/>
      <c r="R130" s="4"/>
      <c r="S130" s="4"/>
      <c r="T130" s="4"/>
      <c r="U130" s="6"/>
      <c r="V130" s="6"/>
      <c r="W130" s="6"/>
      <c r="X130" s="6"/>
      <c r="Y130" s="6"/>
      <c r="Z130" s="6"/>
      <c r="AA130" s="6"/>
      <c r="AB130" s="6"/>
    </row>
    <row r="131">
      <c r="A131" s="4"/>
      <c r="B131" s="1140" t="s">
        <v>777</v>
      </c>
      <c r="C131" s="1160">
        <v>53000.0</v>
      </c>
      <c r="D131" s="1485"/>
      <c r="E131" s="89"/>
      <c r="F131" s="1131" t="s">
        <v>513</v>
      </c>
      <c r="G131" s="1162"/>
      <c r="H131" s="1131"/>
      <c r="I131" s="1160">
        <v>57240.0</v>
      </c>
      <c r="J131" s="558"/>
      <c r="K131" s="558"/>
      <c r="L131" s="1596" t="s">
        <v>37</v>
      </c>
      <c r="M131" s="314"/>
      <c r="N131" s="335"/>
      <c r="O131" s="335"/>
      <c r="P131" s="4"/>
      <c r="Q131" s="4"/>
      <c r="R131" s="4"/>
      <c r="S131" s="4"/>
      <c r="T131" s="4"/>
      <c r="U131" s="6"/>
      <c r="V131" s="6"/>
      <c r="W131" s="6"/>
      <c r="X131" s="6"/>
      <c r="Y131" s="6"/>
      <c r="Z131" s="6"/>
      <c r="AA131" s="6"/>
      <c r="AB131" s="6"/>
    </row>
    <row r="132">
      <c r="A132" s="4"/>
      <c r="B132" s="1140" t="s">
        <v>778</v>
      </c>
      <c r="C132" s="1160">
        <v>65000.0</v>
      </c>
      <c r="D132" s="1485"/>
      <c r="E132" s="89"/>
      <c r="F132" s="1131" t="s">
        <v>779</v>
      </c>
      <c r="G132" s="1162">
        <v>5200.0</v>
      </c>
      <c r="H132" s="1131" t="s">
        <v>138</v>
      </c>
      <c r="I132" s="1160">
        <v>85448.68</v>
      </c>
      <c r="J132" s="558"/>
      <c r="K132" s="558"/>
      <c r="L132" s="1596" t="s">
        <v>37</v>
      </c>
      <c r="M132" s="314"/>
      <c r="N132" s="335"/>
      <c r="O132" s="335"/>
      <c r="P132" s="4"/>
      <c r="Q132" s="4"/>
      <c r="R132" s="4"/>
      <c r="S132" s="4"/>
      <c r="T132" s="4"/>
      <c r="U132" s="6"/>
      <c r="V132" s="6"/>
      <c r="W132" s="6"/>
      <c r="X132" s="6"/>
      <c r="Y132" s="6"/>
      <c r="Z132" s="6"/>
      <c r="AA132" s="6"/>
      <c r="AB132" s="6"/>
    </row>
    <row r="133">
      <c r="A133" s="4"/>
      <c r="B133" s="1140" t="s">
        <v>780</v>
      </c>
      <c r="C133" s="1160">
        <v>45000.0</v>
      </c>
      <c r="D133" s="1485"/>
      <c r="E133" s="89"/>
      <c r="F133" s="1131"/>
      <c r="G133" s="1162"/>
      <c r="H133" s="1131"/>
      <c r="I133" s="1160"/>
      <c r="J133" s="558"/>
      <c r="K133" s="558"/>
      <c r="L133" s="1596" t="s">
        <v>37</v>
      </c>
      <c r="M133" s="314"/>
      <c r="N133" s="335"/>
      <c r="O133" s="335"/>
      <c r="P133" s="4"/>
      <c r="Q133" s="4"/>
      <c r="R133" s="4"/>
      <c r="S133" s="4"/>
      <c r="T133" s="4"/>
      <c r="U133" s="6"/>
      <c r="V133" s="6"/>
      <c r="W133" s="6"/>
      <c r="X133" s="6"/>
      <c r="Y133" s="6"/>
      <c r="Z133" s="6"/>
      <c r="AA133" s="6"/>
      <c r="AB133" s="6"/>
    </row>
    <row r="134">
      <c r="A134" s="4"/>
      <c r="B134" s="1140" t="s">
        <v>781</v>
      </c>
      <c r="C134" s="1160">
        <v>95000.0</v>
      </c>
      <c r="D134" s="1485"/>
      <c r="E134" s="89"/>
      <c r="F134" s="1131" t="s">
        <v>593</v>
      </c>
      <c r="G134" s="1162"/>
      <c r="H134" s="1131" t="s">
        <v>521</v>
      </c>
      <c r="I134" s="1160"/>
      <c r="J134" s="558"/>
      <c r="K134" s="558"/>
      <c r="L134" s="1596" t="s">
        <v>37</v>
      </c>
      <c r="M134" s="314"/>
      <c r="N134" s="335"/>
      <c r="O134" s="335"/>
      <c r="P134" s="4"/>
      <c r="Q134" s="4"/>
      <c r="R134" s="4"/>
      <c r="S134" s="4"/>
      <c r="T134" s="4"/>
      <c r="U134" s="6"/>
      <c r="V134" s="6"/>
      <c r="W134" s="6"/>
      <c r="X134" s="6"/>
      <c r="Y134" s="6"/>
      <c r="Z134" s="6"/>
      <c r="AA134" s="6"/>
      <c r="AB134" s="6"/>
    </row>
    <row r="135">
      <c r="A135" s="4"/>
      <c r="B135" s="1140" t="s">
        <v>782</v>
      </c>
      <c r="C135" s="1160">
        <v>37800.0</v>
      </c>
      <c r="D135" s="1485"/>
      <c r="E135" s="89"/>
      <c r="F135" s="1131" t="s">
        <v>783</v>
      </c>
      <c r="G135" s="1162">
        <v>3024.0</v>
      </c>
      <c r="H135" s="1131" t="s">
        <v>521</v>
      </c>
      <c r="I135" s="1160">
        <v>40824.0</v>
      </c>
      <c r="J135" s="558"/>
      <c r="K135" s="558"/>
      <c r="L135" s="1596" t="s">
        <v>37</v>
      </c>
      <c r="M135" s="314"/>
      <c r="N135" s="335"/>
      <c r="O135" s="335"/>
      <c r="P135" s="4"/>
      <c r="Q135" s="4"/>
      <c r="R135" s="4"/>
      <c r="S135" s="4"/>
      <c r="T135" s="4"/>
      <c r="U135" s="6"/>
      <c r="V135" s="6"/>
      <c r="W135" s="6"/>
      <c r="X135" s="6"/>
      <c r="Y135" s="6"/>
      <c r="Z135" s="6"/>
      <c r="AA135" s="6"/>
      <c r="AB135" s="6"/>
    </row>
    <row r="136">
      <c r="A136" s="4"/>
      <c r="B136" s="369" t="s">
        <v>69</v>
      </c>
      <c r="C136" s="1400">
        <f t="shared" ref="C136:I136" si="23">SUM(C127:C135)</f>
        <v>623350</v>
      </c>
      <c r="D136" s="438">
        <f t="shared" si="23"/>
        <v>0</v>
      </c>
      <c r="E136" s="438">
        <f t="shared" si="23"/>
        <v>0</v>
      </c>
      <c r="F136" s="438">
        <f t="shared" si="23"/>
        <v>0.2083333333</v>
      </c>
      <c r="G136" s="438">
        <f t="shared" si="23"/>
        <v>34428</v>
      </c>
      <c r="H136" s="438">
        <f t="shared" si="23"/>
        <v>0</v>
      </c>
      <c r="I136" s="438">
        <f t="shared" si="23"/>
        <v>537266.68</v>
      </c>
      <c r="J136" s="441"/>
      <c r="K136" s="441"/>
      <c r="L136" s="441"/>
      <c r="M136" s="439"/>
      <c r="N136" s="4"/>
      <c r="O136" s="4"/>
      <c r="P136" s="4"/>
      <c r="Q136" s="4"/>
      <c r="R136" s="4"/>
      <c r="S136" s="4"/>
      <c r="T136" s="4"/>
      <c r="U136" s="6"/>
      <c r="V136" s="6"/>
      <c r="W136" s="6"/>
      <c r="X136" s="6"/>
      <c r="Y136" s="6"/>
      <c r="Z136" s="6"/>
      <c r="AA136" s="6"/>
      <c r="AB136" s="6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6"/>
      <c r="V137" s="6"/>
      <c r="W137" s="6"/>
      <c r="X137" s="6"/>
      <c r="Y137" s="6"/>
      <c r="Z137" s="6"/>
      <c r="AA137" s="6"/>
      <c r="AB137" s="6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6"/>
      <c r="V138" s="6"/>
      <c r="W138" s="6"/>
      <c r="X138" s="6"/>
      <c r="Y138" s="6"/>
      <c r="Z138" s="6"/>
      <c r="AA138" s="6"/>
      <c r="AB138" s="6"/>
    </row>
    <row r="139">
      <c r="A139" s="866">
        <v>8.0</v>
      </c>
      <c r="B139" s="443" t="s">
        <v>181</v>
      </c>
      <c r="C139" s="376"/>
      <c r="D139" s="376"/>
      <c r="E139" s="376"/>
      <c r="F139" s="376"/>
      <c r="G139" s="376"/>
      <c r="H139" s="376"/>
      <c r="I139" s="376"/>
      <c r="J139" s="376"/>
      <c r="K139" s="376"/>
      <c r="L139" s="377"/>
      <c r="M139" s="321"/>
      <c r="N139" s="5"/>
      <c r="O139" s="5"/>
      <c r="P139" s="4"/>
      <c r="Q139" s="4"/>
      <c r="R139" s="4"/>
      <c r="S139" s="4"/>
      <c r="T139" s="4"/>
      <c r="U139" s="6"/>
      <c r="V139" s="6"/>
      <c r="W139" s="6"/>
      <c r="X139" s="6"/>
      <c r="Y139" s="6"/>
      <c r="Z139" s="6"/>
      <c r="AA139" s="6"/>
      <c r="AB139" s="6"/>
    </row>
    <row r="140">
      <c r="A140" s="4"/>
      <c r="B140" s="233" t="s">
        <v>182</v>
      </c>
      <c r="C140" s="1164" t="s">
        <v>131</v>
      </c>
      <c r="D140" s="1165"/>
      <c r="E140" s="1165"/>
      <c r="F140" s="1166" t="s">
        <v>517</v>
      </c>
      <c r="G140" s="1166" t="s">
        <v>581</v>
      </c>
      <c r="H140" s="1167" t="s">
        <v>156</v>
      </c>
      <c r="I140" s="906"/>
      <c r="J140" s="906"/>
      <c r="K140" s="102"/>
      <c r="L140" s="1168" t="s">
        <v>135</v>
      </c>
      <c r="M140" s="870" t="s">
        <v>157</v>
      </c>
      <c r="N140" s="4"/>
      <c r="O140" s="4"/>
      <c r="P140" s="4"/>
      <c r="Q140" s="4"/>
      <c r="R140" s="4"/>
      <c r="S140" s="4"/>
      <c r="T140" s="4"/>
      <c r="U140" s="6"/>
      <c r="V140" s="6"/>
      <c r="W140" s="6"/>
      <c r="X140" s="6"/>
      <c r="Y140" s="6"/>
      <c r="Z140" s="6"/>
      <c r="AA140" s="6"/>
      <c r="AB140" s="6"/>
    </row>
    <row r="141">
      <c r="A141" s="5"/>
      <c r="B141" s="1131" t="s">
        <v>520</v>
      </c>
      <c r="C141" s="847"/>
      <c r="D141" s="1404"/>
      <c r="E141" s="1404"/>
      <c r="F141" s="1405">
        <v>74000.0</v>
      </c>
      <c r="G141" s="1406">
        <f t="shared" ref="G141:G148" si="24">F141*8/100</f>
        <v>5920</v>
      </c>
      <c r="H141" s="1407">
        <f t="shared" ref="H141:H148" si="25">F141+Q141</f>
        <v>79920</v>
      </c>
      <c r="I141" s="89"/>
      <c r="J141" s="89"/>
      <c r="K141" s="89"/>
      <c r="L141" s="1596" t="s">
        <v>37</v>
      </c>
      <c r="M141" s="1153"/>
      <c r="N141" s="390"/>
      <c r="O141" s="390"/>
      <c r="P141" s="4"/>
      <c r="Q141" s="1173">
        <f t="shared" ref="Q141:Q148" si="26">F141*8/100</f>
        <v>5920</v>
      </c>
      <c r="R141" s="4"/>
      <c r="S141" s="4"/>
      <c r="T141" s="4"/>
      <c r="U141" s="6"/>
      <c r="V141" s="6"/>
      <c r="W141" s="6"/>
      <c r="X141" s="6"/>
      <c r="Y141" s="6"/>
      <c r="Z141" s="6"/>
      <c r="AA141" s="6"/>
      <c r="AB141" s="6"/>
    </row>
    <row r="142">
      <c r="A142" s="5"/>
      <c r="B142" s="905" t="s">
        <v>190</v>
      </c>
      <c r="C142" s="847"/>
      <c r="D142" s="1404"/>
      <c r="E142" s="1404"/>
      <c r="F142" s="1405">
        <v>120000.0</v>
      </c>
      <c r="G142" s="1406">
        <f t="shared" si="24"/>
        <v>9600</v>
      </c>
      <c r="H142" s="1407">
        <f t="shared" si="25"/>
        <v>129600</v>
      </c>
      <c r="I142" s="89"/>
      <c r="J142" s="89"/>
      <c r="K142" s="89"/>
      <c r="L142" s="1596" t="s">
        <v>37</v>
      </c>
      <c r="M142" s="1153"/>
      <c r="N142" s="390"/>
      <c r="O142" s="390"/>
      <c r="P142" s="4"/>
      <c r="Q142" s="1173">
        <f t="shared" si="26"/>
        <v>9600</v>
      </c>
      <c r="R142" s="4"/>
      <c r="S142" s="4"/>
      <c r="T142" s="4"/>
      <c r="U142" s="6"/>
      <c r="V142" s="6"/>
      <c r="W142" s="6"/>
      <c r="X142" s="6"/>
      <c r="Y142" s="6"/>
      <c r="Z142" s="6"/>
      <c r="AA142" s="6"/>
      <c r="AB142" s="6"/>
    </row>
    <row r="143">
      <c r="A143" s="4"/>
      <c r="B143" s="905" t="s">
        <v>191</v>
      </c>
      <c r="C143" s="847"/>
      <c r="D143" s="1404"/>
      <c r="E143" s="1404"/>
      <c r="F143" s="1405">
        <v>174000.0</v>
      </c>
      <c r="G143" s="1406">
        <f t="shared" si="24"/>
        <v>13920</v>
      </c>
      <c r="H143" s="1407">
        <f t="shared" si="25"/>
        <v>187920</v>
      </c>
      <c r="I143" s="89"/>
      <c r="J143" s="89"/>
      <c r="K143" s="89"/>
      <c r="L143" s="1596" t="s">
        <v>37</v>
      </c>
      <c r="M143" s="1153"/>
      <c r="N143" s="390"/>
      <c r="O143" s="390"/>
      <c r="P143" s="4"/>
      <c r="Q143" s="1173">
        <f t="shared" si="26"/>
        <v>13920</v>
      </c>
      <c r="R143" s="4"/>
      <c r="S143" s="4"/>
      <c r="T143" s="4"/>
      <c r="U143" s="6"/>
      <c r="V143" s="6"/>
      <c r="W143" s="6"/>
      <c r="X143" s="6"/>
      <c r="Y143" s="6"/>
      <c r="Z143" s="6"/>
      <c r="AA143" s="6"/>
      <c r="AB143" s="6"/>
    </row>
    <row r="144">
      <c r="A144" s="4"/>
      <c r="B144" s="1131" t="s">
        <v>784</v>
      </c>
      <c r="C144" s="560"/>
      <c r="D144" s="1409"/>
      <c r="E144" s="1409"/>
      <c r="F144" s="1405">
        <v>62000.0</v>
      </c>
      <c r="G144" s="1406">
        <f t="shared" si="24"/>
        <v>4960</v>
      </c>
      <c r="H144" s="1407">
        <f t="shared" si="25"/>
        <v>66960</v>
      </c>
      <c r="I144" s="1176"/>
      <c r="J144" s="89"/>
      <c r="K144" s="89"/>
      <c r="L144" s="1596" t="s">
        <v>37</v>
      </c>
      <c r="M144" s="1153"/>
      <c r="N144" s="390"/>
      <c r="O144" s="390"/>
      <c r="P144" s="4"/>
      <c r="Q144" s="1173">
        <f t="shared" si="26"/>
        <v>4960</v>
      </c>
      <c r="R144" s="4"/>
      <c r="S144" s="4"/>
      <c r="T144" s="4"/>
      <c r="U144" s="6"/>
      <c r="V144" s="6"/>
      <c r="W144" s="6"/>
      <c r="X144" s="6"/>
      <c r="Y144" s="6"/>
      <c r="Z144" s="6"/>
      <c r="AA144" s="6"/>
      <c r="AB144" s="6"/>
    </row>
    <row r="145">
      <c r="A145" s="4"/>
      <c r="B145" s="1131" t="s">
        <v>664</v>
      </c>
      <c r="C145" s="847"/>
      <c r="D145" s="1404"/>
      <c r="E145" s="1404"/>
      <c r="F145" s="1405">
        <v>185000.0</v>
      </c>
      <c r="G145" s="1406">
        <f t="shared" si="24"/>
        <v>14800</v>
      </c>
      <c r="H145" s="1407">
        <f t="shared" si="25"/>
        <v>199800</v>
      </c>
      <c r="I145" s="89"/>
      <c r="J145" s="89"/>
      <c r="K145" s="89"/>
      <c r="L145" s="1596" t="s">
        <v>37</v>
      </c>
      <c r="M145" s="1177"/>
      <c r="N145" s="390"/>
      <c r="O145" s="390"/>
      <c r="P145" s="4"/>
      <c r="Q145" s="1173">
        <f t="shared" si="26"/>
        <v>14800</v>
      </c>
      <c r="R145" s="4"/>
      <c r="S145" s="4"/>
      <c r="T145" s="4"/>
      <c r="U145" s="6"/>
      <c r="V145" s="6"/>
      <c r="W145" s="6"/>
      <c r="X145" s="6"/>
      <c r="Y145" s="6"/>
      <c r="Z145" s="6"/>
      <c r="AA145" s="6"/>
      <c r="AB145" s="6"/>
    </row>
    <row r="146">
      <c r="A146" s="4"/>
      <c r="B146" s="1412" t="s">
        <v>524</v>
      </c>
      <c r="C146" s="225"/>
      <c r="D146" s="1404"/>
      <c r="E146" s="1404"/>
      <c r="F146" s="1405">
        <v>93000.0</v>
      </c>
      <c r="G146" s="1406">
        <f t="shared" si="24"/>
        <v>7440</v>
      </c>
      <c r="H146" s="1407">
        <f t="shared" si="25"/>
        <v>100440</v>
      </c>
      <c r="I146" s="89"/>
      <c r="J146" s="89"/>
      <c r="K146" s="89"/>
      <c r="L146" s="1596" t="s">
        <v>37</v>
      </c>
      <c r="M146" s="1153"/>
      <c r="N146" s="390"/>
      <c r="O146" s="390"/>
      <c r="P146" s="4"/>
      <c r="Q146" s="1173">
        <f t="shared" si="26"/>
        <v>7440</v>
      </c>
      <c r="R146" s="4"/>
      <c r="S146" s="4"/>
      <c r="T146" s="4"/>
      <c r="U146" s="6"/>
      <c r="V146" s="6"/>
      <c r="W146" s="6"/>
      <c r="X146" s="6"/>
      <c r="Y146" s="6"/>
      <c r="Z146" s="6"/>
      <c r="AA146" s="6"/>
      <c r="AB146" s="6"/>
    </row>
    <row r="147">
      <c r="A147" s="4"/>
      <c r="B147" s="1123" t="s">
        <v>196</v>
      </c>
      <c r="C147" s="225"/>
      <c r="D147" s="1404"/>
      <c r="E147" s="1404"/>
      <c r="F147" s="1405">
        <v>70000.0</v>
      </c>
      <c r="G147" s="1406">
        <f t="shared" si="24"/>
        <v>5600</v>
      </c>
      <c r="H147" s="1407">
        <f t="shared" si="25"/>
        <v>75600</v>
      </c>
      <c r="I147" s="89"/>
      <c r="J147" s="89"/>
      <c r="K147" s="89"/>
      <c r="L147" s="1596" t="s">
        <v>37</v>
      </c>
      <c r="M147" s="1153"/>
      <c r="N147" s="390"/>
      <c r="O147" s="390"/>
      <c r="P147" s="4"/>
      <c r="Q147" s="1173">
        <f t="shared" si="26"/>
        <v>5600</v>
      </c>
      <c r="R147" s="4"/>
      <c r="S147" s="4"/>
      <c r="T147" s="4"/>
      <c r="U147" s="6"/>
      <c r="V147" s="6"/>
      <c r="W147" s="6"/>
      <c r="X147" s="6"/>
      <c r="Y147" s="6"/>
      <c r="Z147" s="6"/>
      <c r="AA147" s="6"/>
      <c r="AB147" s="6"/>
    </row>
    <row r="148">
      <c r="A148" s="4"/>
      <c r="B148" s="1131" t="s">
        <v>726</v>
      </c>
      <c r="C148" s="1404"/>
      <c r="D148" s="1404"/>
      <c r="E148" s="1404"/>
      <c r="F148" s="1405">
        <v>35000.0</v>
      </c>
      <c r="G148" s="1406">
        <f t="shared" si="24"/>
        <v>2800</v>
      </c>
      <c r="H148" s="1407">
        <f t="shared" si="25"/>
        <v>37800</v>
      </c>
      <c r="I148" s="89"/>
      <c r="J148" s="89"/>
      <c r="K148" s="89"/>
      <c r="L148" s="1596" t="s">
        <v>37</v>
      </c>
      <c r="M148" s="1153"/>
      <c r="N148" s="390"/>
      <c r="O148" s="390"/>
      <c r="P148" s="4"/>
      <c r="Q148" s="1173">
        <f t="shared" si="26"/>
        <v>2800</v>
      </c>
      <c r="R148" s="4"/>
      <c r="S148" s="4"/>
      <c r="T148" s="4"/>
      <c r="U148" s="6"/>
      <c r="V148" s="6"/>
      <c r="W148" s="6"/>
      <c r="X148" s="6"/>
      <c r="Y148" s="6"/>
      <c r="Z148" s="6"/>
      <c r="AA148" s="6"/>
      <c r="AB148" s="6"/>
    </row>
    <row r="149">
      <c r="A149" s="4"/>
      <c r="B149" s="369" t="s">
        <v>69</v>
      </c>
      <c r="C149" s="370"/>
      <c r="D149" s="481">
        <f>SUM(D141:D145)</f>
        <v>0</v>
      </c>
      <c r="E149" s="481"/>
      <c r="F149" s="481">
        <f t="shared" ref="F149:H149" si="27">SUM(F141:F148)</f>
        <v>813000</v>
      </c>
      <c r="G149" s="481">
        <f t="shared" si="27"/>
        <v>65040</v>
      </c>
      <c r="H149" s="1179">
        <f t="shared" si="27"/>
        <v>878040</v>
      </c>
      <c r="I149" s="1180"/>
      <c r="J149" s="1180"/>
      <c r="K149" s="1180"/>
      <c r="L149" s="1180"/>
      <c r="M149" s="483">
        <f>SUM(M141:M145)</f>
        <v>0</v>
      </c>
      <c r="N149" s="390"/>
      <c r="O149" s="390"/>
      <c r="P149" s="4"/>
      <c r="Q149" s="4"/>
      <c r="R149" s="4"/>
      <c r="S149" s="4"/>
      <c r="T149" s="4"/>
      <c r="U149" s="6"/>
      <c r="V149" s="6"/>
      <c r="W149" s="6"/>
      <c r="X149" s="6"/>
      <c r="Y149" s="6"/>
      <c r="Z149" s="6"/>
      <c r="AA149" s="6"/>
      <c r="AB149" s="6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6"/>
      <c r="V150" s="6"/>
      <c r="W150" s="6"/>
      <c r="X150" s="6"/>
      <c r="Y150" s="6"/>
      <c r="Z150" s="6"/>
      <c r="AA150" s="6"/>
      <c r="AB150" s="6"/>
    </row>
    <row r="151">
      <c r="A151" s="4"/>
      <c r="B151" s="1605" t="s">
        <v>785</v>
      </c>
      <c r="C151" s="1606"/>
      <c r="D151" s="1606"/>
      <c r="E151" s="1606"/>
      <c r="F151" s="1606"/>
      <c r="G151" s="1606"/>
      <c r="H151" s="1606"/>
      <c r="I151" s="1606"/>
      <c r="J151" s="1606"/>
      <c r="K151" s="1606"/>
      <c r="L151" s="301"/>
      <c r="M151" s="301"/>
      <c r="N151" s="4"/>
      <c r="O151" s="4"/>
      <c r="P151" s="4"/>
      <c r="Q151" s="4"/>
      <c r="R151" s="4"/>
      <c r="S151" s="4"/>
      <c r="T151" s="4"/>
      <c r="U151" s="6"/>
      <c r="V151" s="6"/>
      <c r="W151" s="6"/>
      <c r="X151" s="6"/>
      <c r="Y151" s="6"/>
      <c r="Z151" s="6"/>
      <c r="AA151" s="6"/>
      <c r="AB151" s="6"/>
    </row>
    <row r="152">
      <c r="A152" s="4"/>
      <c r="B152" s="301"/>
      <c r="C152" s="301"/>
      <c r="D152" s="301"/>
      <c r="E152" s="301"/>
      <c r="F152" s="1607" t="s">
        <v>517</v>
      </c>
      <c r="G152" s="1607" t="s">
        <v>581</v>
      </c>
      <c r="H152" s="1608" t="s">
        <v>156</v>
      </c>
      <c r="I152" s="301"/>
      <c r="J152" s="301"/>
      <c r="K152" s="301"/>
      <c r="L152" s="301"/>
      <c r="M152" s="301"/>
      <c r="N152" s="4"/>
      <c r="O152" s="4"/>
      <c r="P152" s="4"/>
      <c r="Q152" s="4"/>
      <c r="R152" s="4"/>
      <c r="S152" s="4"/>
      <c r="T152" s="4"/>
      <c r="U152" s="6"/>
      <c r="V152" s="6"/>
      <c r="W152" s="6"/>
      <c r="X152" s="6"/>
      <c r="Y152" s="6"/>
      <c r="Z152" s="6"/>
      <c r="AA152" s="6"/>
      <c r="AB152" s="6"/>
    </row>
    <row r="153">
      <c r="A153" s="4"/>
      <c r="B153" s="1609" t="s">
        <v>786</v>
      </c>
      <c r="C153" s="1610"/>
      <c r="D153" s="1610"/>
      <c r="E153" s="1610"/>
      <c r="F153" s="1611">
        <v>121000.0</v>
      </c>
      <c r="G153" s="1385">
        <f>F153*8/100</f>
        <v>9680</v>
      </c>
      <c r="H153" s="1612">
        <v>130680.0</v>
      </c>
      <c r="I153" s="301"/>
      <c r="J153" s="301"/>
      <c r="K153" s="1596" t="s">
        <v>37</v>
      </c>
      <c r="L153" s="301"/>
      <c r="M153" s="301"/>
      <c r="N153" s="4"/>
      <c r="O153" s="4"/>
      <c r="P153" s="4"/>
      <c r="Q153" s="4"/>
      <c r="R153" s="4"/>
      <c r="S153" s="4"/>
      <c r="T153" s="4"/>
      <c r="U153" s="6"/>
      <c r="V153" s="6"/>
      <c r="W153" s="6"/>
      <c r="X153" s="6"/>
      <c r="Y153" s="6"/>
      <c r="Z153" s="6"/>
      <c r="AA153" s="6"/>
      <c r="AB153" s="6"/>
    </row>
    <row r="154">
      <c r="A154" s="4"/>
      <c r="B154" s="1613" t="s">
        <v>787</v>
      </c>
      <c r="C154" s="1610"/>
      <c r="D154" s="1610"/>
      <c r="E154" s="1610"/>
      <c r="F154" s="1614">
        <v>16750.0</v>
      </c>
      <c r="G154" s="1614">
        <v>0.0</v>
      </c>
      <c r="H154" s="1614">
        <v>16750.0</v>
      </c>
      <c r="I154" s="301"/>
      <c r="J154" s="301"/>
      <c r="K154" s="1596" t="s">
        <v>37</v>
      </c>
      <c r="L154" s="301"/>
      <c r="M154" s="301"/>
      <c r="N154" s="4"/>
      <c r="O154" s="4"/>
      <c r="P154" s="4"/>
      <c r="Q154" s="4"/>
      <c r="R154" s="4"/>
      <c r="S154" s="4"/>
      <c r="T154" s="4"/>
      <c r="U154" s="6"/>
      <c r="V154" s="6"/>
      <c r="W154" s="6"/>
      <c r="X154" s="6"/>
      <c r="Y154" s="6"/>
      <c r="Z154" s="6"/>
      <c r="AA154" s="6"/>
      <c r="AB154" s="6"/>
    </row>
    <row r="155">
      <c r="A155" s="4"/>
      <c r="B155" s="1613" t="s">
        <v>788</v>
      </c>
      <c r="C155" s="1610"/>
      <c r="D155" s="1610"/>
      <c r="E155" s="1610"/>
      <c r="F155" s="1614">
        <v>15000.0</v>
      </c>
      <c r="G155" s="1614">
        <v>5000.0</v>
      </c>
      <c r="H155" s="1614">
        <v>20000.0</v>
      </c>
      <c r="I155" s="301"/>
      <c r="J155" s="301"/>
      <c r="K155" s="301"/>
      <c r="L155" s="301"/>
      <c r="M155" s="301"/>
      <c r="N155" s="4"/>
      <c r="O155" s="4"/>
      <c r="P155" s="4"/>
      <c r="Q155" s="4"/>
      <c r="R155" s="4"/>
      <c r="S155" s="4"/>
      <c r="T155" s="4"/>
      <c r="U155" s="6"/>
      <c r="V155" s="6"/>
      <c r="W155" s="6"/>
      <c r="X155" s="6"/>
      <c r="Y155" s="6"/>
      <c r="Z155" s="6"/>
      <c r="AA155" s="6"/>
      <c r="AB155" s="6"/>
    </row>
    <row r="156">
      <c r="A156" s="4"/>
      <c r="B156" s="1615" t="s">
        <v>69</v>
      </c>
      <c r="C156" s="1610"/>
      <c r="D156" s="1610"/>
      <c r="E156" s="1610"/>
      <c r="F156" s="1614"/>
      <c r="G156" s="1614"/>
      <c r="H156" s="1614">
        <f>SUM(H153:H155)</f>
        <v>167430</v>
      </c>
      <c r="I156" s="301"/>
      <c r="J156" s="301"/>
      <c r="K156" s="301"/>
      <c r="L156" s="301"/>
      <c r="M156" s="301"/>
      <c r="N156" s="4"/>
      <c r="O156" s="4"/>
      <c r="P156" s="4"/>
      <c r="Q156" s="4"/>
      <c r="R156" s="4"/>
      <c r="S156" s="4"/>
      <c r="T156" s="4"/>
      <c r="U156" s="6"/>
      <c r="V156" s="6"/>
      <c r="W156" s="6"/>
      <c r="X156" s="6"/>
      <c r="Y156" s="6"/>
      <c r="Z156" s="6"/>
      <c r="AA156" s="6"/>
      <c r="AB156" s="6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6"/>
      <c r="V157" s="6"/>
      <c r="W157" s="6"/>
      <c r="X157" s="6"/>
      <c r="Y157" s="6"/>
      <c r="Z157" s="6"/>
      <c r="AA157" s="6"/>
      <c r="AB157" s="6"/>
    </row>
    <row r="158">
      <c r="A158" s="896">
        <v>9.0</v>
      </c>
      <c r="B158" s="485" t="s">
        <v>197</v>
      </c>
      <c r="C158" s="2"/>
      <c r="D158" s="2"/>
      <c r="E158" s="2"/>
      <c r="F158" s="2"/>
      <c r="G158" s="2"/>
      <c r="H158" s="3"/>
      <c r="I158" s="4"/>
      <c r="J158" s="4"/>
      <c r="K158" s="4"/>
      <c r="L158" s="4"/>
      <c r="M158" s="4"/>
      <c r="N158" s="4"/>
      <c r="O158" s="4"/>
      <c r="P158" s="4"/>
      <c r="Q158" s="486" t="s">
        <v>198</v>
      </c>
      <c r="R158" s="4"/>
      <c r="S158" s="4"/>
      <c r="T158" s="4"/>
      <c r="U158" s="6"/>
      <c r="V158" s="6"/>
      <c r="W158" s="6"/>
      <c r="X158" s="6"/>
      <c r="Y158" s="6"/>
      <c r="Z158" s="6"/>
      <c r="AA158" s="6"/>
      <c r="AB158" s="6"/>
    </row>
    <row r="159">
      <c r="A159" s="4"/>
      <c r="B159" s="523" t="s">
        <v>182</v>
      </c>
      <c r="C159" s="830" t="s">
        <v>130</v>
      </c>
      <c r="D159" s="1181"/>
      <c r="E159" s="1181"/>
      <c r="F159" s="830" t="s">
        <v>199</v>
      </c>
      <c r="G159" s="1182" t="s">
        <v>134</v>
      </c>
      <c r="H159" s="830" t="s">
        <v>132</v>
      </c>
      <c r="I159" s="897"/>
      <c r="J159" s="897"/>
      <c r="K159" s="897"/>
      <c r="L159" s="898" t="s">
        <v>135</v>
      </c>
      <c r="M159" s="4"/>
      <c r="N159" s="4"/>
      <c r="O159" s="4"/>
      <c r="P159" s="4"/>
      <c r="Q159" s="4"/>
      <c r="R159" s="4"/>
      <c r="S159" s="4"/>
      <c r="T159" s="4"/>
      <c r="U159" s="6"/>
      <c r="V159" s="6"/>
      <c r="W159" s="6"/>
      <c r="X159" s="6"/>
      <c r="Y159" s="6"/>
      <c r="Z159" s="6"/>
      <c r="AA159" s="6"/>
      <c r="AB159" s="6"/>
    </row>
    <row r="160">
      <c r="A160" s="4"/>
      <c r="B160" s="391" t="s">
        <v>789</v>
      </c>
      <c r="C160" s="391" t="s">
        <v>789</v>
      </c>
      <c r="D160" s="399"/>
      <c r="E160" s="399"/>
      <c r="F160" s="399"/>
      <c r="G160" s="1183">
        <v>62636.52</v>
      </c>
      <c r="H160" s="1184" t="s">
        <v>731</v>
      </c>
      <c r="I160" s="491"/>
      <c r="J160" s="491"/>
      <c r="K160" s="491"/>
      <c r="L160" s="1596" t="s">
        <v>37</v>
      </c>
      <c r="M160" s="4"/>
      <c r="N160" s="4"/>
      <c r="O160" s="4"/>
      <c r="P160" s="4"/>
      <c r="Q160" s="4"/>
      <c r="R160" s="4"/>
      <c r="S160" s="4"/>
      <c r="T160" s="4"/>
      <c r="U160" s="6"/>
      <c r="V160" s="6"/>
      <c r="W160" s="6"/>
      <c r="X160" s="6"/>
      <c r="Y160" s="6"/>
      <c r="Z160" s="6"/>
      <c r="AA160" s="6"/>
      <c r="AB160" s="6"/>
    </row>
    <row r="161">
      <c r="A161" s="4"/>
      <c r="B161" s="459"/>
      <c r="C161" s="459"/>
      <c r="D161" s="341"/>
      <c r="E161" s="341"/>
      <c r="F161" s="459"/>
      <c r="G161" s="341"/>
      <c r="H161" s="493"/>
      <c r="I161" s="360"/>
      <c r="J161" s="360"/>
      <c r="K161" s="360"/>
      <c r="L161" s="494"/>
      <c r="M161" s="4"/>
      <c r="N161" s="4"/>
      <c r="O161" s="4"/>
      <c r="P161" s="4"/>
      <c r="Q161" s="4"/>
      <c r="R161" s="4"/>
      <c r="S161" s="4"/>
      <c r="T161" s="4"/>
      <c r="U161" s="6"/>
      <c r="V161" s="6"/>
      <c r="W161" s="6"/>
      <c r="X161" s="6"/>
      <c r="Y161" s="6"/>
      <c r="Z161" s="6"/>
      <c r="AA161" s="6"/>
      <c r="AB161" s="6"/>
    </row>
    <row r="162">
      <c r="A162" s="4"/>
      <c r="B162" s="341"/>
      <c r="C162" s="341"/>
      <c r="D162" s="341"/>
      <c r="E162" s="341"/>
      <c r="F162" s="341"/>
      <c r="G162" s="341"/>
      <c r="H162" s="341"/>
      <c r="I162" s="360"/>
      <c r="J162" s="360"/>
      <c r="K162" s="360"/>
      <c r="L162" s="495"/>
      <c r="M162" s="4"/>
      <c r="N162" s="4"/>
      <c r="O162" s="4"/>
      <c r="P162" s="4"/>
      <c r="Q162" s="4"/>
      <c r="R162" s="4"/>
      <c r="S162" s="4"/>
      <c r="T162" s="4"/>
      <c r="U162" s="6"/>
      <c r="V162" s="6"/>
      <c r="W162" s="6"/>
      <c r="X162" s="6"/>
      <c r="Y162" s="6"/>
      <c r="Z162" s="6"/>
      <c r="AA162" s="6"/>
      <c r="AB162" s="6"/>
    </row>
    <row r="163">
      <c r="A163" s="4"/>
      <c r="B163" s="496"/>
      <c r="C163" s="496"/>
      <c r="D163" s="496"/>
      <c r="E163" s="496"/>
      <c r="F163" s="496"/>
      <c r="G163" s="496"/>
      <c r="H163" s="496"/>
      <c r="I163" s="424"/>
      <c r="J163" s="424"/>
      <c r="K163" s="424"/>
      <c r="L163" s="497"/>
      <c r="M163" s="4"/>
      <c r="N163" s="4"/>
      <c r="O163" s="4"/>
      <c r="P163" s="4"/>
      <c r="Q163" s="4"/>
      <c r="R163" s="4"/>
      <c r="S163" s="4"/>
      <c r="T163" s="4"/>
      <c r="U163" s="6"/>
      <c r="V163" s="6"/>
      <c r="W163" s="6"/>
      <c r="X163" s="6"/>
      <c r="Y163" s="6"/>
      <c r="Z163" s="6"/>
      <c r="AA163" s="6"/>
      <c r="AB163" s="6"/>
    </row>
    <row r="164">
      <c r="A164" s="4"/>
      <c r="B164" s="496"/>
      <c r="C164" s="496"/>
      <c r="D164" s="496"/>
      <c r="E164" s="496"/>
      <c r="F164" s="496"/>
      <c r="G164" s="496"/>
      <c r="H164" s="496"/>
      <c r="I164" s="424"/>
      <c r="J164" s="424"/>
      <c r="K164" s="424"/>
      <c r="L164" s="497"/>
      <c r="M164" s="4"/>
      <c r="N164" s="4"/>
      <c r="O164" s="4"/>
      <c r="P164" s="4"/>
      <c r="Q164" s="4"/>
      <c r="R164" s="4"/>
      <c r="S164" s="4"/>
      <c r="T164" s="4"/>
      <c r="U164" s="6"/>
      <c r="V164" s="6"/>
      <c r="W164" s="6"/>
      <c r="X164" s="6"/>
      <c r="Y164" s="6"/>
      <c r="Z164" s="6"/>
      <c r="AA164" s="6"/>
      <c r="AB164" s="6"/>
    </row>
    <row r="165">
      <c r="A165" s="4"/>
      <c r="B165" s="439"/>
      <c r="C165" s="439"/>
      <c r="D165" s="439"/>
      <c r="E165" s="439"/>
      <c r="F165" s="439"/>
      <c r="G165" s="439"/>
      <c r="H165" s="439"/>
      <c r="I165" s="499"/>
      <c r="J165" s="499"/>
      <c r="K165" s="499"/>
      <c r="L165" s="499"/>
      <c r="M165" s="4"/>
      <c r="N165" s="4"/>
      <c r="O165" s="4"/>
      <c r="P165" s="4"/>
      <c r="Q165" s="486" t="s">
        <v>200</v>
      </c>
      <c r="R165" s="4"/>
      <c r="S165" s="4"/>
      <c r="T165" s="4"/>
      <c r="U165" s="6"/>
      <c r="V165" s="6"/>
      <c r="W165" s="6"/>
      <c r="X165" s="6"/>
      <c r="Y165" s="6"/>
      <c r="Z165" s="6"/>
      <c r="AA165" s="6"/>
      <c r="AB165" s="6"/>
    </row>
    <row r="166">
      <c r="A166" s="4"/>
      <c r="B166" s="369" t="s">
        <v>69</v>
      </c>
      <c r="C166" s="370"/>
      <c r="D166" s="370"/>
      <c r="E166" s="370"/>
      <c r="F166" s="370"/>
      <c r="G166" s="500">
        <f>SUM(G160:G165)</f>
        <v>62636.52</v>
      </c>
      <c r="H166" s="370"/>
      <c r="I166" s="5"/>
      <c r="J166" s="5"/>
      <c r="K166" s="5"/>
      <c r="L166" s="5"/>
      <c r="M166" s="4"/>
      <c r="N166" s="4"/>
      <c r="O166" s="4"/>
      <c r="P166" s="4"/>
      <c r="Q166" s="4"/>
      <c r="R166" s="4"/>
      <c r="S166" s="4"/>
      <c r="T166" s="4"/>
      <c r="U166" s="6"/>
      <c r="V166" s="6"/>
      <c r="W166" s="6"/>
      <c r="X166" s="6"/>
      <c r="Y166" s="6"/>
      <c r="Z166" s="6"/>
      <c r="AA166" s="6"/>
      <c r="AB166" s="6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6"/>
      <c r="V167" s="6"/>
      <c r="W167" s="6"/>
      <c r="X167" s="6"/>
      <c r="Y167" s="6"/>
      <c r="Z167" s="6"/>
      <c r="AA167" s="6"/>
      <c r="AB167" s="6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6"/>
      <c r="V168" s="6"/>
      <c r="W168" s="6"/>
      <c r="X168" s="6"/>
      <c r="Y168" s="6"/>
      <c r="Z168" s="6"/>
      <c r="AA168" s="6"/>
      <c r="AB168" s="6"/>
    </row>
    <row r="169">
      <c r="A169" s="903">
        <v>10.0</v>
      </c>
      <c r="B169" s="904" t="s">
        <v>525</v>
      </c>
      <c r="C169" s="504"/>
      <c r="D169" s="504"/>
      <c r="E169" s="504"/>
      <c r="F169" s="504"/>
      <c r="G169" s="504"/>
      <c r="H169" s="504"/>
      <c r="I169" s="504"/>
      <c r="J169" s="504"/>
      <c r="K169" s="505"/>
      <c r="L169" s="4"/>
      <c r="M169" s="4"/>
      <c r="N169" s="4"/>
      <c r="O169" s="4"/>
      <c r="P169" s="4"/>
      <c r="Q169" s="4"/>
      <c r="R169" s="4"/>
      <c r="S169" s="4"/>
      <c r="T169" s="4"/>
      <c r="U169" s="6"/>
      <c r="V169" s="6"/>
      <c r="W169" s="6"/>
      <c r="X169" s="6"/>
      <c r="Y169" s="6"/>
      <c r="Z169" s="6"/>
      <c r="AA169" s="6"/>
      <c r="AB169" s="6"/>
    </row>
    <row r="170">
      <c r="A170" s="4"/>
      <c r="B170" s="905"/>
      <c r="C170" s="563"/>
      <c r="D170" s="89"/>
      <c r="E170" s="89"/>
      <c r="F170" s="89"/>
      <c r="G170" s="89"/>
      <c r="H170" s="89"/>
      <c r="I170" s="89"/>
      <c r="J170" s="89"/>
      <c r="K170" s="89"/>
      <c r="L170" s="508"/>
      <c r="M170" s="4"/>
      <c r="N170" s="4"/>
      <c r="O170" s="4"/>
      <c r="P170" s="4"/>
      <c r="Q170" s="4"/>
      <c r="R170" s="4"/>
      <c r="S170" s="4"/>
      <c r="T170" s="4"/>
      <c r="U170" s="6"/>
      <c r="V170" s="6"/>
      <c r="W170" s="6"/>
      <c r="X170" s="6"/>
      <c r="Y170" s="6"/>
      <c r="Z170" s="6"/>
      <c r="AA170" s="6"/>
      <c r="AB170" s="6"/>
    </row>
    <row r="171">
      <c r="A171" s="5"/>
      <c r="B171" s="879"/>
      <c r="C171" s="907"/>
      <c r="D171" s="456"/>
      <c r="E171" s="456"/>
      <c r="F171" s="456"/>
      <c r="G171" s="399"/>
      <c r="H171" s="399"/>
      <c r="I171" s="491"/>
      <c r="J171" s="491"/>
      <c r="K171" s="491"/>
      <c r="L171" s="491"/>
      <c r="M171" s="4"/>
      <c r="N171" s="4"/>
      <c r="O171" s="4"/>
      <c r="P171" s="4"/>
      <c r="Q171" s="4"/>
      <c r="R171" s="4"/>
      <c r="S171" s="4"/>
      <c r="T171" s="4"/>
      <c r="U171" s="6"/>
      <c r="V171" s="6"/>
      <c r="W171" s="6"/>
      <c r="X171" s="6"/>
      <c r="Y171" s="6"/>
      <c r="Z171" s="6"/>
      <c r="AA171" s="6"/>
      <c r="AB171" s="6"/>
    </row>
    <row r="172">
      <c r="A172" s="4"/>
      <c r="B172" s="459"/>
      <c r="C172" s="908"/>
      <c r="D172" s="341"/>
      <c r="E172" s="341"/>
      <c r="F172" s="341"/>
      <c r="G172" s="341"/>
      <c r="H172" s="341"/>
      <c r="I172" s="360"/>
      <c r="J172" s="360"/>
      <c r="K172" s="360"/>
      <c r="L172" s="360"/>
      <c r="M172" s="4"/>
      <c r="N172" s="4"/>
      <c r="O172" s="4"/>
      <c r="P172" s="4"/>
      <c r="Q172" s="4"/>
      <c r="R172" s="4"/>
      <c r="S172" s="4"/>
      <c r="T172" s="4"/>
      <c r="U172" s="6"/>
      <c r="V172" s="6"/>
      <c r="W172" s="6"/>
      <c r="X172" s="6"/>
      <c r="Y172" s="6"/>
      <c r="Z172" s="6"/>
      <c r="AA172" s="6"/>
      <c r="AB172" s="6"/>
    </row>
    <row r="173">
      <c r="A173" s="4"/>
      <c r="B173" s="459"/>
      <c r="C173" s="908"/>
      <c r="D173" s="341"/>
      <c r="E173" s="341"/>
      <c r="F173" s="459"/>
      <c r="G173" s="341"/>
      <c r="H173" s="341"/>
      <c r="I173" s="360"/>
      <c r="J173" s="360"/>
      <c r="K173" s="360"/>
      <c r="L173" s="512"/>
      <c r="M173" s="4"/>
      <c r="N173" s="4"/>
      <c r="O173" s="4"/>
      <c r="P173" s="4"/>
      <c r="Q173" s="4"/>
      <c r="R173" s="4"/>
      <c r="S173" s="4"/>
      <c r="T173" s="4"/>
      <c r="U173" s="6"/>
      <c r="V173" s="6"/>
      <c r="W173" s="6"/>
      <c r="X173" s="6"/>
      <c r="Y173" s="6"/>
      <c r="Z173" s="6"/>
      <c r="AA173" s="6"/>
      <c r="AB173" s="6"/>
    </row>
    <row r="174">
      <c r="A174" s="4"/>
      <c r="B174" s="459"/>
      <c r="C174" s="908"/>
      <c r="D174" s="341"/>
      <c r="E174" s="341"/>
      <c r="F174" s="341"/>
      <c r="G174" s="341"/>
      <c r="H174" s="341"/>
      <c r="I174" s="360"/>
      <c r="J174" s="360"/>
      <c r="K174" s="360"/>
      <c r="L174" s="360"/>
      <c r="M174" s="4"/>
      <c r="N174" s="4"/>
      <c r="O174" s="4"/>
      <c r="P174" s="4"/>
      <c r="Q174" s="4"/>
      <c r="R174" s="4"/>
      <c r="S174" s="4"/>
      <c r="T174" s="4"/>
      <c r="U174" s="6"/>
      <c r="V174" s="6"/>
      <c r="W174" s="6"/>
      <c r="X174" s="6"/>
      <c r="Y174" s="6"/>
      <c r="Z174" s="6"/>
      <c r="AA174" s="6"/>
      <c r="AB174" s="6"/>
    </row>
    <row r="175">
      <c r="A175" s="4"/>
      <c r="B175" s="341"/>
      <c r="C175" s="909"/>
      <c r="D175" s="341"/>
      <c r="E175" s="341"/>
      <c r="F175" s="341"/>
      <c r="G175" s="341"/>
      <c r="H175" s="341"/>
      <c r="I175" s="360"/>
      <c r="J175" s="360"/>
      <c r="K175" s="360"/>
      <c r="L175" s="360"/>
      <c r="M175" s="4"/>
      <c r="N175" s="4"/>
      <c r="O175" s="4"/>
      <c r="P175" s="4"/>
      <c r="Q175" s="4"/>
      <c r="R175" s="4"/>
      <c r="S175" s="4"/>
      <c r="T175" s="4"/>
      <c r="U175" s="6"/>
      <c r="V175" s="6"/>
      <c r="W175" s="6"/>
      <c r="X175" s="6"/>
      <c r="Y175" s="6"/>
      <c r="Z175" s="6"/>
      <c r="AA175" s="6"/>
      <c r="AB175" s="6"/>
    </row>
    <row r="176">
      <c r="A176" s="4"/>
      <c r="B176" s="515"/>
      <c r="C176" s="910"/>
      <c r="D176" s="515"/>
      <c r="E176" s="515"/>
      <c r="F176" s="515"/>
      <c r="G176" s="515"/>
      <c r="H176" s="515"/>
      <c r="I176" s="516"/>
      <c r="J176" s="516"/>
      <c r="K176" s="516"/>
      <c r="L176" s="516"/>
      <c r="M176" s="4"/>
      <c r="N176" s="4"/>
      <c r="O176" s="4"/>
      <c r="P176" s="4"/>
      <c r="Q176" s="4"/>
      <c r="R176" s="4"/>
      <c r="S176" s="4"/>
      <c r="T176" s="4"/>
      <c r="U176" s="6"/>
      <c r="V176" s="6"/>
      <c r="W176" s="6"/>
      <c r="X176" s="6"/>
      <c r="Y176" s="6"/>
      <c r="Z176" s="6"/>
      <c r="AA176" s="6"/>
      <c r="AB176" s="6"/>
    </row>
    <row r="177">
      <c r="A177" s="4"/>
      <c r="B177" s="369" t="s">
        <v>69</v>
      </c>
      <c r="C177" s="912">
        <f>SUM(C170:C176)</f>
        <v>0</v>
      </c>
      <c r="D177" s="370"/>
      <c r="E177" s="370"/>
      <c r="F177" s="370"/>
      <c r="G177" s="370"/>
      <c r="H177" s="370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6"/>
      <c r="V177" s="6"/>
      <c r="W177" s="6"/>
      <c r="X177" s="6"/>
      <c r="Y177" s="6"/>
      <c r="Z177" s="6"/>
      <c r="AA177" s="6"/>
      <c r="AB177" s="6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6"/>
      <c r="V178" s="6"/>
      <c r="W178" s="6"/>
      <c r="X178" s="6"/>
      <c r="Y178" s="6"/>
      <c r="Z178" s="6"/>
      <c r="AA178" s="6"/>
      <c r="AB178" s="6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6"/>
      <c r="V179" s="6"/>
      <c r="W179" s="6"/>
      <c r="X179" s="6"/>
      <c r="Y179" s="6"/>
      <c r="Z179" s="6"/>
      <c r="AA179" s="6"/>
      <c r="AB179" s="6"/>
    </row>
    <row r="180">
      <c r="A180" s="913">
        <v>12.0</v>
      </c>
      <c r="B180" s="914" t="s">
        <v>526</v>
      </c>
      <c r="C180" s="521"/>
      <c r="D180" s="521"/>
      <c r="E180" s="521"/>
      <c r="F180" s="521"/>
      <c r="G180" s="521"/>
      <c r="H180" s="522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6"/>
      <c r="V180" s="6"/>
      <c r="W180" s="6"/>
      <c r="X180" s="6"/>
      <c r="Y180" s="6"/>
      <c r="Z180" s="6"/>
      <c r="AA180" s="6"/>
      <c r="AB180" s="6"/>
    </row>
    <row r="181">
      <c r="A181" s="4"/>
      <c r="B181" s="523" t="s">
        <v>215</v>
      </c>
      <c r="C181" s="148" t="s">
        <v>134</v>
      </c>
      <c r="D181" s="148" t="s">
        <v>199</v>
      </c>
      <c r="E181" s="148"/>
      <c r="F181" s="526" t="s">
        <v>155</v>
      </c>
      <c r="G181" s="225"/>
      <c r="H181" s="148" t="s">
        <v>216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6"/>
      <c r="V181" s="6"/>
      <c r="W181" s="6"/>
      <c r="X181" s="6"/>
      <c r="Y181" s="6"/>
      <c r="Z181" s="6"/>
      <c r="AA181" s="6"/>
      <c r="AB181" s="6"/>
    </row>
    <row r="182">
      <c r="A182" s="4"/>
      <c r="B182" s="381" t="s">
        <v>790</v>
      </c>
      <c r="C182" s="524">
        <v>130000.0</v>
      </c>
      <c r="D182" s="525" t="s">
        <v>791</v>
      </c>
      <c r="E182" s="525"/>
      <c r="G182" s="554"/>
      <c r="H182" s="1596" t="s">
        <v>37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6"/>
      <c r="V182" s="6"/>
      <c r="W182" s="6"/>
      <c r="X182" s="6"/>
      <c r="Y182" s="6"/>
      <c r="Z182" s="6"/>
      <c r="AA182" s="6"/>
      <c r="AB182" s="6"/>
    </row>
    <row r="183">
      <c r="A183" s="4"/>
      <c r="B183" s="381" t="s">
        <v>792</v>
      </c>
      <c r="C183" s="524">
        <v>17500.0</v>
      </c>
      <c r="D183" s="525" t="s">
        <v>793</v>
      </c>
      <c r="E183" s="1528"/>
      <c r="F183" s="528" t="s">
        <v>31</v>
      </c>
      <c r="G183" s="529"/>
      <c r="H183" s="1596" t="s">
        <v>37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6"/>
      <c r="V183" s="6"/>
      <c r="W183" s="6"/>
      <c r="X183" s="6"/>
      <c r="Y183" s="6"/>
      <c r="Z183" s="6"/>
      <c r="AA183" s="6"/>
      <c r="AB183" s="6"/>
    </row>
    <row r="184">
      <c r="A184" s="4"/>
      <c r="B184" s="452" t="s">
        <v>794</v>
      </c>
      <c r="C184" s="531">
        <v>250000.0</v>
      </c>
      <c r="D184" s="531" t="s">
        <v>795</v>
      </c>
      <c r="E184" s="1529"/>
      <c r="F184" s="1421" t="s">
        <v>796</v>
      </c>
      <c r="G184" s="529"/>
      <c r="H184" s="1596" t="s">
        <v>37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6"/>
      <c r="V184" s="6"/>
      <c r="W184" s="6"/>
      <c r="X184" s="6"/>
      <c r="Y184" s="6"/>
      <c r="Z184" s="6"/>
      <c r="AA184" s="6"/>
      <c r="AB184" s="6"/>
    </row>
    <row r="185">
      <c r="A185" s="4"/>
      <c r="B185" s="460" t="s">
        <v>797</v>
      </c>
      <c r="C185" s="540">
        <v>250000.0</v>
      </c>
      <c r="D185" s="540" t="s">
        <v>593</v>
      </c>
      <c r="E185" s="1423"/>
      <c r="F185" s="1422" t="s">
        <v>138</v>
      </c>
      <c r="G185" s="1423"/>
      <c r="H185" s="1596" t="s">
        <v>37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6"/>
      <c r="V185" s="6"/>
      <c r="W185" s="6"/>
      <c r="X185" s="6"/>
      <c r="Y185" s="6"/>
      <c r="Z185" s="6"/>
      <c r="AA185" s="6"/>
      <c r="AB185" s="6"/>
    </row>
    <row r="186">
      <c r="A186" s="4"/>
      <c r="B186" s="515"/>
      <c r="C186" s="437"/>
      <c r="D186" s="437"/>
      <c r="E186" s="1203"/>
      <c r="F186" s="1203"/>
      <c r="G186" s="928"/>
      <c r="H186" s="43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6"/>
      <c r="V186" s="6"/>
      <c r="W186" s="6"/>
      <c r="X186" s="6"/>
      <c r="Y186" s="6"/>
      <c r="Z186" s="6"/>
      <c r="AA186" s="6"/>
      <c r="AB186" s="6"/>
    </row>
    <row r="187">
      <c r="A187" s="4"/>
      <c r="B187" s="369" t="s">
        <v>69</v>
      </c>
      <c r="C187" s="929">
        <f>SUM(C182:C186)</f>
        <v>647500</v>
      </c>
      <c r="D187" s="370"/>
      <c r="E187" s="370"/>
      <c r="F187" s="545"/>
      <c r="G187" s="545"/>
      <c r="H187" s="370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6"/>
      <c r="V187" s="6"/>
      <c r="W187" s="6"/>
      <c r="X187" s="6"/>
      <c r="Y187" s="6"/>
      <c r="Z187" s="6"/>
      <c r="AA187" s="6"/>
      <c r="AB187" s="6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6"/>
      <c r="V188" s="6"/>
      <c r="W188" s="6"/>
      <c r="X188" s="6"/>
      <c r="Y188" s="6"/>
      <c r="Z188" s="6"/>
      <c r="AA188" s="6"/>
      <c r="AB188" s="6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6"/>
      <c r="V189" s="6"/>
      <c r="W189" s="6"/>
      <c r="X189" s="6"/>
      <c r="Y189" s="6"/>
      <c r="Z189" s="6"/>
      <c r="AA189" s="6"/>
      <c r="AB189" s="6"/>
    </row>
    <row r="190">
      <c r="A190" s="546">
        <v>11.0</v>
      </c>
      <c r="B190" s="931" t="s">
        <v>233</v>
      </c>
      <c r="C190" s="223"/>
      <c r="D190" s="223"/>
      <c r="E190" s="223"/>
      <c r="F190" s="223"/>
      <c r="G190" s="223"/>
      <c r="H190" s="22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6"/>
      <c r="V190" s="6"/>
      <c r="W190" s="6"/>
      <c r="X190" s="6"/>
      <c r="Y190" s="6"/>
      <c r="Z190" s="6"/>
      <c r="AA190" s="6"/>
      <c r="AB190" s="6"/>
    </row>
    <row r="191">
      <c r="A191" s="4"/>
      <c r="B191" s="548" t="s">
        <v>36</v>
      </c>
      <c r="C191" s="1"/>
      <c r="D191" s="2"/>
      <c r="E191" s="2"/>
      <c r="F191" s="2"/>
      <c r="G191" s="2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6"/>
      <c r="V191" s="6"/>
      <c r="W191" s="6"/>
      <c r="X191" s="6"/>
      <c r="Y191" s="6"/>
      <c r="Z191" s="6"/>
      <c r="AA191" s="6"/>
      <c r="AB191" s="6"/>
    </row>
    <row r="192">
      <c r="A192" s="4"/>
      <c r="B192" s="548" t="s">
        <v>234</v>
      </c>
      <c r="C192" s="548" t="s">
        <v>134</v>
      </c>
      <c r="D192" s="234"/>
      <c r="E192" s="234"/>
      <c r="F192" s="548" t="s">
        <v>131</v>
      </c>
      <c r="G192" s="234"/>
      <c r="H192" s="148" t="s">
        <v>235</v>
      </c>
      <c r="I192" s="4"/>
      <c r="J192" s="4"/>
      <c r="K192" s="4"/>
      <c r="L192" s="4"/>
      <c r="M192" s="4" t="s">
        <v>200</v>
      </c>
      <c r="N192" s="4"/>
      <c r="O192" s="4"/>
      <c r="P192" s="4"/>
      <c r="Q192" s="4"/>
      <c r="R192" s="4"/>
      <c r="S192" s="4"/>
      <c r="T192" s="4"/>
      <c r="U192" s="6"/>
      <c r="V192" s="6"/>
      <c r="W192" s="6"/>
      <c r="X192" s="6"/>
      <c r="Y192" s="6"/>
      <c r="Z192" s="6"/>
      <c r="AA192" s="6"/>
      <c r="AB192" s="6"/>
    </row>
    <row r="193">
      <c r="A193" s="4"/>
      <c r="B193" s="555" t="s">
        <v>236</v>
      </c>
      <c r="C193" s="556">
        <v>60000.0</v>
      </c>
      <c r="D193" s="89"/>
      <c r="E193" s="89"/>
      <c r="F193" s="1530" t="s">
        <v>597</v>
      </c>
      <c r="G193" s="558"/>
      <c r="H193" s="1596" t="s">
        <v>37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6"/>
      <c r="V193" s="6"/>
      <c r="W193" s="6"/>
      <c r="X193" s="6"/>
      <c r="Y193" s="6"/>
      <c r="Z193" s="6"/>
      <c r="AA193" s="6"/>
      <c r="AB193" s="6"/>
    </row>
    <row r="194">
      <c r="A194" s="4"/>
      <c r="B194" s="560" t="s">
        <v>598</v>
      </c>
      <c r="C194" s="561">
        <v>12500.0</v>
      </c>
      <c r="D194" s="89"/>
      <c r="E194" s="89"/>
      <c r="F194" s="1531" t="s">
        <v>597</v>
      </c>
      <c r="G194" s="558"/>
      <c r="H194" s="1596" t="s">
        <v>37</v>
      </c>
      <c r="I194" s="5"/>
      <c r="J194" s="5"/>
      <c r="K194" s="5"/>
      <c r="L194" s="5"/>
      <c r="M194" s="4"/>
      <c r="N194" s="4"/>
      <c r="O194" s="4"/>
      <c r="P194" s="4"/>
      <c r="Q194" s="4"/>
      <c r="R194" s="4"/>
      <c r="S194" s="4"/>
      <c r="T194" s="4"/>
      <c r="U194" s="6"/>
      <c r="V194" s="6"/>
      <c r="W194" s="6"/>
      <c r="X194" s="6"/>
      <c r="Y194" s="6"/>
      <c r="Z194" s="6"/>
      <c r="AA194" s="6"/>
      <c r="AB194" s="6"/>
    </row>
    <row r="195">
      <c r="A195" s="4"/>
      <c r="B195" s="89"/>
      <c r="C195" s="563"/>
      <c r="D195" s="89"/>
      <c r="E195" s="89"/>
      <c r="F195" s="1210"/>
      <c r="G195" s="558"/>
      <c r="H195" s="89"/>
      <c r="I195" s="5"/>
      <c r="J195" s="5"/>
      <c r="K195" s="5"/>
      <c r="L195" s="5"/>
      <c r="M195" s="4"/>
      <c r="N195" s="4"/>
      <c r="O195" s="4"/>
      <c r="P195" s="4"/>
      <c r="Q195" s="4"/>
      <c r="R195" s="4"/>
      <c r="S195" s="4"/>
      <c r="T195" s="4"/>
      <c r="U195" s="6"/>
      <c r="V195" s="6"/>
      <c r="W195" s="6"/>
      <c r="X195" s="6"/>
      <c r="Y195" s="6"/>
      <c r="Z195" s="6"/>
      <c r="AA195" s="6"/>
      <c r="AB195" s="6"/>
    </row>
    <row r="196">
      <c r="A196" s="4"/>
      <c r="B196" s="89"/>
      <c r="C196" s="563"/>
      <c r="D196" s="89"/>
      <c r="E196" s="89"/>
      <c r="F196" s="1210"/>
      <c r="G196" s="558"/>
      <c r="H196" s="89"/>
      <c r="I196" s="5"/>
      <c r="J196" s="5"/>
      <c r="K196" s="5"/>
      <c r="L196" s="5"/>
      <c r="M196" s="4"/>
      <c r="N196" s="4"/>
      <c r="O196" s="4"/>
      <c r="P196" s="4"/>
      <c r="Q196" s="4"/>
      <c r="R196" s="4"/>
      <c r="S196" s="4"/>
      <c r="T196" s="4"/>
      <c r="U196" s="6"/>
      <c r="V196" s="6"/>
      <c r="W196" s="6"/>
      <c r="X196" s="6"/>
      <c r="Y196" s="6"/>
      <c r="Z196" s="6"/>
      <c r="AA196" s="6"/>
      <c r="AB196" s="6"/>
    </row>
    <row r="197">
      <c r="A197" s="4"/>
      <c r="B197" s="564" t="s">
        <v>69</v>
      </c>
      <c r="C197" s="936">
        <f>SUM(C193:C196)</f>
        <v>72500</v>
      </c>
      <c r="D197" s="225"/>
      <c r="E197" s="225"/>
      <c r="F197" s="558"/>
      <c r="G197" s="558"/>
      <c r="H197" s="8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6"/>
      <c r="V197" s="6"/>
      <c r="W197" s="6"/>
      <c r="X197" s="6"/>
      <c r="Y197" s="6"/>
      <c r="Z197" s="6"/>
      <c r="AA197" s="6"/>
      <c r="AB197" s="6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6"/>
      <c r="V198" s="6"/>
      <c r="W198" s="6"/>
      <c r="X198" s="6"/>
      <c r="Y198" s="6"/>
      <c r="Z198" s="6"/>
      <c r="AA198" s="6"/>
      <c r="AB198" s="6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6"/>
      <c r="V199" s="6"/>
      <c r="W199" s="6"/>
      <c r="X199" s="6"/>
      <c r="Y199" s="6"/>
      <c r="Z199" s="6"/>
      <c r="AA199" s="6"/>
      <c r="AB199" s="6"/>
    </row>
    <row r="200">
      <c r="A200" s="937">
        <v>3.0</v>
      </c>
      <c r="B200" s="938" t="s">
        <v>239</v>
      </c>
      <c r="C200" s="223"/>
      <c r="D200" s="223"/>
      <c r="E200" s="223"/>
      <c r="F200" s="223"/>
      <c r="G200" s="223"/>
      <c r="H200" s="22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6"/>
      <c r="V200" s="6"/>
      <c r="W200" s="6"/>
      <c r="X200" s="6"/>
      <c r="Y200" s="6"/>
      <c r="Z200" s="6"/>
      <c r="AA200" s="6"/>
      <c r="AB200" s="6"/>
    </row>
    <row r="201">
      <c r="A201" s="4"/>
      <c r="B201" s="234"/>
      <c r="C201" s="225"/>
      <c r="D201" s="569"/>
      <c r="E201" s="569"/>
      <c r="F201" s="570" t="s">
        <v>18</v>
      </c>
      <c r="G201" s="1507" t="s">
        <v>648</v>
      </c>
      <c r="H201" s="1507" t="s">
        <v>564</v>
      </c>
      <c r="I201" s="1427" t="s">
        <v>737</v>
      </c>
      <c r="J201" s="1428"/>
      <c r="K201" s="1428"/>
      <c r="L201" s="576"/>
      <c r="M201" s="225"/>
      <c r="N201" s="4"/>
      <c r="O201" s="4"/>
      <c r="P201" s="4"/>
      <c r="Q201" s="4"/>
      <c r="R201" s="4"/>
      <c r="S201" s="4"/>
      <c r="T201" s="4"/>
      <c r="U201" s="6"/>
      <c r="V201" s="6"/>
      <c r="W201" s="6"/>
      <c r="X201" s="6"/>
      <c r="Y201" s="6"/>
      <c r="Z201" s="6"/>
      <c r="AA201" s="6"/>
      <c r="AB201" s="6"/>
    </row>
    <row r="202">
      <c r="A202" s="4"/>
      <c r="B202" s="548" t="s">
        <v>36</v>
      </c>
      <c r="C202" s="548" t="s">
        <v>243</v>
      </c>
      <c r="D202" s="234"/>
      <c r="E202" s="234"/>
      <c r="F202" s="1211"/>
      <c r="G202" s="1616" t="s">
        <v>37</v>
      </c>
      <c r="H202" s="560"/>
      <c r="I202" s="1616" t="s">
        <v>37</v>
      </c>
      <c r="J202" s="560"/>
      <c r="K202" s="560"/>
      <c r="L202" s="1212" t="s">
        <v>244</v>
      </c>
      <c r="M202" s="580" t="s">
        <v>245</v>
      </c>
      <c r="N202" s="4"/>
      <c r="O202" s="4"/>
      <c r="P202" s="4"/>
      <c r="Q202" s="4"/>
      <c r="R202" s="4"/>
      <c r="S202" s="4"/>
      <c r="T202" s="4"/>
      <c r="U202" s="6"/>
      <c r="V202" s="6"/>
      <c r="W202" s="6"/>
      <c r="X202" s="6"/>
      <c r="Y202" s="6"/>
      <c r="Z202" s="6"/>
      <c r="AA202" s="6"/>
      <c r="AB202" s="6"/>
    </row>
    <row r="203">
      <c r="A203" s="289">
        <v>1.0</v>
      </c>
      <c r="B203" s="1213" t="s">
        <v>601</v>
      </c>
      <c r="C203" s="1214" t="s">
        <v>247</v>
      </c>
      <c r="D203" s="1227" t="s">
        <v>798</v>
      </c>
      <c r="E203" s="1215"/>
      <c r="F203" s="1222">
        <v>50000.0</v>
      </c>
      <c r="G203" s="1217">
        <f t="shared" ref="G203:G206" si="28">F203</f>
        <v>50000</v>
      </c>
      <c r="H203" s="1218">
        <v>3200.0</v>
      </c>
      <c r="I203" s="1617"/>
      <c r="J203" s="1217" t="str">
        <f>I203</f>
        <v/>
      </c>
      <c r="K203" s="1220"/>
      <c r="L203" s="1221">
        <f>G203+H203+I203+J203+K203</f>
        <v>53200</v>
      </c>
      <c r="M203" s="593">
        <f>F203-L203</f>
        <v>-3200</v>
      </c>
      <c r="N203" s="334"/>
      <c r="O203" s="334"/>
      <c r="P203" s="4"/>
      <c r="Q203" s="4"/>
      <c r="R203" s="4"/>
      <c r="S203" s="4"/>
      <c r="T203" s="4"/>
      <c r="U203" s="6"/>
      <c r="V203" s="6"/>
      <c r="W203" s="6"/>
      <c r="X203" s="6"/>
      <c r="Y203" s="6"/>
      <c r="Z203" s="6"/>
      <c r="AA203" s="6"/>
      <c r="AB203" s="6"/>
    </row>
    <row r="204">
      <c r="A204" s="289">
        <v>2.0</v>
      </c>
      <c r="B204" s="1213" t="s">
        <v>799</v>
      </c>
      <c r="C204" s="1214"/>
      <c r="D204" s="1227" t="s">
        <v>798</v>
      </c>
      <c r="E204" s="1215"/>
      <c r="F204" s="1222">
        <v>0.0</v>
      </c>
      <c r="G204" s="1217">
        <f t="shared" si="28"/>
        <v>0</v>
      </c>
      <c r="H204" s="1218"/>
      <c r="I204" s="1617"/>
      <c r="J204" s="1217"/>
      <c r="K204" s="1220"/>
      <c r="L204" s="1221"/>
      <c r="M204" s="593"/>
      <c r="N204" s="334"/>
      <c r="O204" s="334"/>
      <c r="P204" s="4"/>
      <c r="Q204" s="4"/>
      <c r="R204" s="4"/>
      <c r="S204" s="4"/>
      <c r="T204" s="4"/>
      <c r="U204" s="6"/>
      <c r="V204" s="6"/>
      <c r="W204" s="6"/>
      <c r="X204" s="6"/>
      <c r="Y204" s="6"/>
      <c r="Z204" s="6"/>
      <c r="AA204" s="6"/>
      <c r="AB204" s="6"/>
    </row>
    <row r="205">
      <c r="A205" s="289">
        <v>3.0</v>
      </c>
      <c r="B205" s="1213" t="s">
        <v>602</v>
      </c>
      <c r="C205" s="1213" t="s">
        <v>603</v>
      </c>
      <c r="D205" s="1227" t="s">
        <v>798</v>
      </c>
      <c r="E205" s="1215"/>
      <c r="F205" s="1222">
        <v>0.0</v>
      </c>
      <c r="G205" s="1217">
        <f t="shared" si="28"/>
        <v>0</v>
      </c>
      <c r="H205" s="1224"/>
      <c r="I205" s="1225"/>
      <c r="J205" s="1223" t="str">
        <f t="shared" ref="J205:J206" si="29">I205</f>
        <v/>
      </c>
      <c r="K205" s="1226"/>
      <c r="L205" s="1221">
        <f t="shared" ref="L205:L206" si="30">G205+H205+I205+J205+K205</f>
        <v>0</v>
      </c>
      <c r="M205" s="593"/>
      <c r="N205" s="334"/>
      <c r="O205" s="334"/>
      <c r="P205" s="4"/>
      <c r="Q205" s="4"/>
      <c r="R205" s="4"/>
      <c r="S205" s="4"/>
      <c r="T205" s="4"/>
      <c r="U205" s="6"/>
      <c r="V205" s="6"/>
      <c r="W205" s="6"/>
      <c r="X205" s="6"/>
      <c r="Y205" s="6"/>
      <c r="Z205" s="6"/>
      <c r="AA205" s="6"/>
      <c r="AB205" s="6"/>
    </row>
    <row r="206">
      <c r="A206" s="289">
        <v>4.0</v>
      </c>
      <c r="B206" s="1214" t="s">
        <v>248</v>
      </c>
      <c r="C206" s="1227" t="s">
        <v>604</v>
      </c>
      <c r="D206" s="1227" t="s">
        <v>798</v>
      </c>
      <c r="E206" s="1215"/>
      <c r="F206" s="1222">
        <v>50000.0</v>
      </c>
      <c r="G206" s="1217">
        <f t="shared" si="28"/>
        <v>50000</v>
      </c>
      <c r="H206" s="1224">
        <v>2500.0</v>
      </c>
      <c r="I206" s="1225"/>
      <c r="J206" s="1223" t="str">
        <f t="shared" si="29"/>
        <v/>
      </c>
      <c r="K206" s="1229"/>
      <c r="L206" s="1221">
        <f t="shared" si="30"/>
        <v>52500</v>
      </c>
      <c r="M206" s="593">
        <f>F206-L206</f>
        <v>-2500</v>
      </c>
      <c r="N206" s="334"/>
      <c r="O206" s="334"/>
      <c r="P206" s="4"/>
      <c r="Q206" s="4"/>
      <c r="R206" s="4"/>
      <c r="S206" s="4"/>
      <c r="T206" s="4"/>
      <c r="U206" s="6"/>
      <c r="V206" s="6"/>
      <c r="W206" s="6"/>
      <c r="X206" s="6"/>
      <c r="Y206" s="6"/>
      <c r="Z206" s="6"/>
      <c r="AA206" s="6"/>
      <c r="AB206" s="6"/>
    </row>
    <row r="207">
      <c r="A207" s="289">
        <v>5.0</v>
      </c>
      <c r="B207" s="1213"/>
      <c r="C207" s="1227"/>
      <c r="D207" s="1227" t="s">
        <v>798</v>
      </c>
      <c r="E207" s="1215"/>
      <c r="F207" s="1222">
        <v>30000.0</v>
      </c>
      <c r="G207" s="1217"/>
      <c r="H207" s="1224"/>
      <c r="I207" s="1225"/>
      <c r="J207" s="1223"/>
      <c r="K207" s="1229"/>
      <c r="L207" s="1221"/>
      <c r="M207" s="593"/>
      <c r="N207" s="334"/>
      <c r="O207" s="334"/>
      <c r="P207" s="4"/>
      <c r="Q207" s="4"/>
      <c r="R207" s="4"/>
      <c r="S207" s="4"/>
      <c r="T207" s="4"/>
      <c r="U207" s="6"/>
      <c r="V207" s="6"/>
      <c r="W207" s="6"/>
      <c r="X207" s="6"/>
      <c r="Y207" s="6"/>
      <c r="Z207" s="6"/>
      <c r="AA207" s="6"/>
      <c r="AB207" s="6"/>
    </row>
    <row r="208">
      <c r="A208" s="289">
        <v>6.0</v>
      </c>
      <c r="B208" s="1214" t="s">
        <v>253</v>
      </c>
      <c r="C208" s="1227" t="s">
        <v>605</v>
      </c>
      <c r="D208" s="1227" t="s">
        <v>798</v>
      </c>
      <c r="E208" s="1215"/>
      <c r="F208" s="1222">
        <v>30000.0</v>
      </c>
      <c r="G208" s="1217">
        <f t="shared" ref="G208:G223" si="31">F208</f>
        <v>30000</v>
      </c>
      <c r="H208" s="1224"/>
      <c r="I208" s="1230"/>
      <c r="J208" s="1223" t="str">
        <f t="shared" ref="J208:J252" si="32">I208</f>
        <v/>
      </c>
      <c r="K208" s="1229"/>
      <c r="L208" s="1221">
        <f t="shared" ref="L208:L269" si="33">G208+H208+I208+J208+K208</f>
        <v>30000</v>
      </c>
      <c r="M208" s="593">
        <f t="shared" ref="M208:M229" si="34">F208-L208</f>
        <v>0</v>
      </c>
      <c r="N208" s="334"/>
      <c r="O208" s="334"/>
      <c r="P208" s="4"/>
      <c r="Q208" s="4"/>
      <c r="R208" s="4"/>
      <c r="S208" s="4"/>
      <c r="T208" s="4"/>
      <c r="U208" s="6"/>
      <c r="V208" s="6"/>
      <c r="W208" s="6"/>
      <c r="X208" s="6"/>
      <c r="Y208" s="6"/>
      <c r="Z208" s="6"/>
      <c r="AA208" s="6"/>
      <c r="AB208" s="6"/>
    </row>
    <row r="209">
      <c r="A209" s="289">
        <v>7.0</v>
      </c>
      <c r="B209" s="1214" t="s">
        <v>110</v>
      </c>
      <c r="C209" s="1214" t="s">
        <v>254</v>
      </c>
      <c r="D209" s="1227" t="s">
        <v>798</v>
      </c>
      <c r="E209" s="1215"/>
      <c r="F209" s="1222">
        <v>53000.0</v>
      </c>
      <c r="G209" s="1217">
        <f t="shared" si="31"/>
        <v>53000</v>
      </c>
      <c r="H209" s="1228"/>
      <c r="I209" s="1225"/>
      <c r="J209" s="1223" t="str">
        <f t="shared" si="32"/>
        <v/>
      </c>
      <c r="K209" s="1229"/>
      <c r="L209" s="1221">
        <f t="shared" si="33"/>
        <v>53000</v>
      </c>
      <c r="M209" s="593">
        <f t="shared" si="34"/>
        <v>0</v>
      </c>
      <c r="N209" s="334"/>
      <c r="O209" s="334"/>
      <c r="P209" s="4"/>
      <c r="Q209" s="4"/>
      <c r="R209" s="4"/>
      <c r="S209" s="4"/>
      <c r="T209" s="4"/>
      <c r="U209" s="6"/>
      <c r="V209" s="6"/>
      <c r="W209" s="6"/>
      <c r="X209" s="6"/>
      <c r="Y209" s="6"/>
      <c r="Z209" s="6"/>
      <c r="AA209" s="6"/>
      <c r="AB209" s="6"/>
    </row>
    <row r="210">
      <c r="A210" s="289">
        <v>8.0</v>
      </c>
      <c r="B210" s="1214" t="s">
        <v>267</v>
      </c>
      <c r="C210" s="1214" t="s">
        <v>268</v>
      </c>
      <c r="D210" s="1227" t="s">
        <v>798</v>
      </c>
      <c r="E210" s="1215"/>
      <c r="F210" s="1222">
        <v>40000.0</v>
      </c>
      <c r="G210" s="1217">
        <f t="shared" si="31"/>
        <v>40000</v>
      </c>
      <c r="H210" s="1228"/>
      <c r="I210" s="1225"/>
      <c r="J210" s="1223" t="str">
        <f t="shared" si="32"/>
        <v/>
      </c>
      <c r="K210" s="1229"/>
      <c r="L210" s="1221">
        <f t="shared" si="33"/>
        <v>40000</v>
      </c>
      <c r="M210" s="593">
        <f t="shared" si="34"/>
        <v>0</v>
      </c>
      <c r="N210" s="334"/>
      <c r="O210" s="334"/>
      <c r="P210" s="4"/>
      <c r="Q210" s="4"/>
      <c r="R210" s="4"/>
      <c r="S210" s="4"/>
      <c r="T210" s="4"/>
      <c r="U210" s="6"/>
      <c r="V210" s="6"/>
      <c r="W210" s="6"/>
      <c r="X210" s="6"/>
      <c r="Y210" s="6"/>
      <c r="Z210" s="6"/>
      <c r="AA210" s="6"/>
      <c r="AB210" s="6"/>
    </row>
    <row r="211">
      <c r="A211" s="289">
        <v>9.0</v>
      </c>
      <c r="B211" s="1213" t="s">
        <v>293</v>
      </c>
      <c r="C211" s="1213" t="s">
        <v>606</v>
      </c>
      <c r="D211" s="1227" t="s">
        <v>798</v>
      </c>
      <c r="E211" s="1215"/>
      <c r="F211" s="1222">
        <v>40000.0</v>
      </c>
      <c r="G211" s="1217">
        <f t="shared" si="31"/>
        <v>40000</v>
      </c>
      <c r="H211" s="1228"/>
      <c r="I211" s="1225"/>
      <c r="J211" s="1223" t="str">
        <f t="shared" si="32"/>
        <v/>
      </c>
      <c r="K211" s="1229"/>
      <c r="L211" s="1221">
        <f t="shared" si="33"/>
        <v>40000</v>
      </c>
      <c r="M211" s="593">
        <f t="shared" si="34"/>
        <v>0</v>
      </c>
      <c r="N211" s="334"/>
      <c r="O211" s="334"/>
      <c r="P211" s="4"/>
      <c r="Q211" s="4"/>
      <c r="R211" s="4"/>
      <c r="S211" s="4"/>
      <c r="T211" s="4"/>
      <c r="U211" s="6"/>
      <c r="V211" s="6"/>
      <c r="W211" s="6"/>
      <c r="X211" s="6"/>
      <c r="Y211" s="6"/>
      <c r="Z211" s="6"/>
      <c r="AA211" s="6"/>
      <c r="AB211" s="6"/>
    </row>
    <row r="212">
      <c r="A212" s="289">
        <v>10.0</v>
      </c>
      <c r="B212" s="1214" t="s">
        <v>255</v>
      </c>
      <c r="C212" s="1214" t="s">
        <v>256</v>
      </c>
      <c r="D212" s="1227" t="s">
        <v>798</v>
      </c>
      <c r="E212" s="1215"/>
      <c r="F212" s="1222">
        <v>60000.0</v>
      </c>
      <c r="G212" s="1217">
        <f t="shared" si="31"/>
        <v>60000</v>
      </c>
      <c r="H212" s="1228"/>
      <c r="I212" s="1225"/>
      <c r="J212" s="1223" t="str">
        <f t="shared" si="32"/>
        <v/>
      </c>
      <c r="K212" s="1232"/>
      <c r="L212" s="1221">
        <f t="shared" si="33"/>
        <v>60000</v>
      </c>
      <c r="M212" s="593">
        <f t="shared" si="34"/>
        <v>0</v>
      </c>
      <c r="N212" s="334"/>
      <c r="O212" s="334"/>
      <c r="P212" s="4"/>
      <c r="Q212" s="4"/>
      <c r="R212" s="4"/>
      <c r="S212" s="4"/>
      <c r="T212" s="4"/>
      <c r="U212" s="6"/>
      <c r="V212" s="6"/>
      <c r="W212" s="6"/>
      <c r="X212" s="6"/>
      <c r="Y212" s="6"/>
      <c r="Z212" s="6"/>
      <c r="AA212" s="6"/>
      <c r="AB212" s="6"/>
    </row>
    <row r="213">
      <c r="A213" s="289">
        <v>11.0</v>
      </c>
      <c r="B213" s="1214" t="s">
        <v>262</v>
      </c>
      <c r="C213" s="1214" t="s">
        <v>263</v>
      </c>
      <c r="D213" s="1227" t="s">
        <v>798</v>
      </c>
      <c r="E213" s="1215"/>
      <c r="F213" s="1216">
        <v>20000.0</v>
      </c>
      <c r="G213" s="1217">
        <f t="shared" si="31"/>
        <v>20000</v>
      </c>
      <c r="H213" s="1228"/>
      <c r="I213" s="1225"/>
      <c r="J213" s="1223" t="str">
        <f t="shared" si="32"/>
        <v/>
      </c>
      <c r="K213" s="1232"/>
      <c r="L213" s="1221">
        <f t="shared" si="33"/>
        <v>20000</v>
      </c>
      <c r="M213" s="593">
        <f t="shared" si="34"/>
        <v>0</v>
      </c>
      <c r="N213" s="334"/>
      <c r="O213" s="334"/>
      <c r="P213" s="4"/>
      <c r="Q213" s="4"/>
      <c r="R213" s="4"/>
      <c r="S213" s="4"/>
      <c r="T213" s="4"/>
      <c r="U213" s="6"/>
      <c r="V213" s="6"/>
      <c r="W213" s="6"/>
      <c r="X213" s="6"/>
      <c r="Y213" s="6"/>
      <c r="Z213" s="6"/>
      <c r="AA213" s="6"/>
      <c r="AB213" s="6"/>
    </row>
    <row r="214">
      <c r="A214" s="289">
        <v>12.0</v>
      </c>
      <c r="B214" s="1214" t="s">
        <v>265</v>
      </c>
      <c r="C214" s="1214" t="s">
        <v>263</v>
      </c>
      <c r="D214" s="1227" t="s">
        <v>798</v>
      </c>
      <c r="E214" s="1215"/>
      <c r="F214" s="1216">
        <v>20000.0</v>
      </c>
      <c r="G214" s="1217">
        <f t="shared" si="31"/>
        <v>20000</v>
      </c>
      <c r="H214" s="1228">
        <v>2500.0</v>
      </c>
      <c r="I214" s="1225"/>
      <c r="J214" s="1223" t="str">
        <f t="shared" si="32"/>
        <v/>
      </c>
      <c r="K214" s="1232"/>
      <c r="L214" s="1221">
        <f t="shared" si="33"/>
        <v>22500</v>
      </c>
      <c r="M214" s="593">
        <f t="shared" si="34"/>
        <v>-2500</v>
      </c>
      <c r="N214" s="334"/>
      <c r="O214" s="334"/>
      <c r="P214" s="4"/>
      <c r="Q214" s="4"/>
      <c r="R214" s="4"/>
      <c r="S214" s="4"/>
      <c r="T214" s="4"/>
      <c r="U214" s="6"/>
      <c r="V214" s="6"/>
      <c r="W214" s="6"/>
      <c r="X214" s="6"/>
      <c r="Y214" s="6"/>
      <c r="Z214" s="6"/>
      <c r="AA214" s="6"/>
      <c r="AB214" s="6"/>
    </row>
    <row r="215">
      <c r="A215" s="289">
        <v>13.0</v>
      </c>
      <c r="B215" s="1213" t="s">
        <v>607</v>
      </c>
      <c r="C215" s="1214" t="s">
        <v>263</v>
      </c>
      <c r="D215" s="1227" t="s">
        <v>798</v>
      </c>
      <c r="E215" s="1215"/>
      <c r="F215" s="1222">
        <v>20000.0</v>
      </c>
      <c r="G215" s="1217">
        <f t="shared" si="31"/>
        <v>20000</v>
      </c>
      <c r="H215" s="1228"/>
      <c r="I215" s="1225"/>
      <c r="J215" s="1223" t="str">
        <f t="shared" si="32"/>
        <v/>
      </c>
      <c r="K215" s="1232"/>
      <c r="L215" s="1221">
        <f t="shared" si="33"/>
        <v>20000</v>
      </c>
      <c r="M215" s="593">
        <f t="shared" si="34"/>
        <v>0</v>
      </c>
      <c r="N215" s="334"/>
      <c r="O215" s="334"/>
      <c r="P215" s="4"/>
      <c r="Q215" s="4"/>
      <c r="R215" s="4"/>
      <c r="S215" s="4"/>
      <c r="T215" s="4"/>
      <c r="U215" s="6"/>
      <c r="V215" s="6"/>
      <c r="W215" s="6"/>
      <c r="X215" s="6"/>
      <c r="Y215" s="6"/>
      <c r="Z215" s="6"/>
      <c r="AA215" s="6"/>
      <c r="AB215" s="6"/>
    </row>
    <row r="216">
      <c r="A216" s="289">
        <v>14.0</v>
      </c>
      <c r="B216" s="1213" t="s">
        <v>800</v>
      </c>
      <c r="C216" s="1214" t="s">
        <v>258</v>
      </c>
      <c r="D216" s="1227" t="s">
        <v>798</v>
      </c>
      <c r="E216" s="1215"/>
      <c r="F216" s="1222">
        <v>33500.0</v>
      </c>
      <c r="G216" s="1217">
        <f t="shared" si="31"/>
        <v>33500</v>
      </c>
      <c r="H216" s="1228"/>
      <c r="I216" s="1225"/>
      <c r="J216" s="1223" t="str">
        <f t="shared" si="32"/>
        <v/>
      </c>
      <c r="K216" s="1232"/>
      <c r="L216" s="1221">
        <f t="shared" si="33"/>
        <v>33500</v>
      </c>
      <c r="M216" s="593">
        <f t="shared" si="34"/>
        <v>0</v>
      </c>
      <c r="N216" s="334"/>
      <c r="O216" s="334"/>
      <c r="P216" s="4"/>
      <c r="Q216" s="4"/>
      <c r="R216" s="4"/>
      <c r="S216" s="4"/>
      <c r="T216" s="4"/>
      <c r="U216" s="6"/>
      <c r="V216" s="6"/>
      <c r="W216" s="6"/>
      <c r="X216" s="6"/>
      <c r="Y216" s="6"/>
      <c r="Z216" s="6"/>
      <c r="AA216" s="6"/>
      <c r="AB216" s="6"/>
    </row>
    <row r="217">
      <c r="A217" s="289">
        <v>15.0</v>
      </c>
      <c r="B217" s="1214" t="s">
        <v>269</v>
      </c>
      <c r="C217" s="1214" t="s">
        <v>270</v>
      </c>
      <c r="D217" s="1227" t="s">
        <v>798</v>
      </c>
      <c r="E217" s="1215"/>
      <c r="F217" s="1222">
        <v>8000.0</v>
      </c>
      <c r="G217" s="1217">
        <f t="shared" si="31"/>
        <v>8000</v>
      </c>
      <c r="H217" s="1230"/>
      <c r="I217" s="1228"/>
      <c r="J217" s="1223" t="str">
        <f t="shared" si="32"/>
        <v/>
      </c>
      <c r="K217" s="1226"/>
      <c r="L217" s="1221">
        <f t="shared" si="33"/>
        <v>8000</v>
      </c>
      <c r="M217" s="593">
        <f t="shared" si="34"/>
        <v>0</v>
      </c>
      <c r="N217" s="334"/>
      <c r="O217" s="334"/>
      <c r="P217" s="4"/>
      <c r="Q217" s="4"/>
      <c r="R217" s="4"/>
      <c r="S217" s="4"/>
      <c r="T217" s="4"/>
      <c r="U217" s="6"/>
      <c r="V217" s="6"/>
      <c r="W217" s="6"/>
      <c r="X217" s="6"/>
      <c r="Y217" s="6"/>
      <c r="Z217" s="6"/>
      <c r="AA217" s="6"/>
      <c r="AB217" s="6"/>
    </row>
    <row r="218">
      <c r="A218" s="289">
        <v>16.0</v>
      </c>
      <c r="B218" s="1214" t="s">
        <v>111</v>
      </c>
      <c r="C218" s="1214" t="s">
        <v>266</v>
      </c>
      <c r="D218" s="1227" t="s">
        <v>798</v>
      </c>
      <c r="E218" s="1215"/>
      <c r="F218" s="1216">
        <v>40000.0</v>
      </c>
      <c r="G218" s="1217">
        <f t="shared" si="31"/>
        <v>40000</v>
      </c>
      <c r="H218" s="1224"/>
      <c r="I218" s="1225"/>
      <c r="J218" s="1223" t="str">
        <f t="shared" si="32"/>
        <v/>
      </c>
      <c r="K218" s="1226"/>
      <c r="L218" s="1221">
        <f t="shared" si="33"/>
        <v>40000</v>
      </c>
      <c r="M218" s="593">
        <f t="shared" si="34"/>
        <v>0</v>
      </c>
      <c r="N218" s="334"/>
      <c r="O218" s="334"/>
      <c r="P218" s="4"/>
      <c r="Q218" s="4"/>
      <c r="R218" s="4"/>
      <c r="S218" s="4"/>
      <c r="T218" s="4"/>
      <c r="U218" s="6"/>
      <c r="V218" s="6"/>
      <c r="W218" s="6"/>
      <c r="X218" s="6"/>
      <c r="Y218" s="6"/>
      <c r="Z218" s="6"/>
      <c r="AA218" s="6"/>
      <c r="AB218" s="6"/>
    </row>
    <row r="219">
      <c r="A219" s="1618">
        <v>17.0</v>
      </c>
      <c r="B219" s="1214" t="s">
        <v>273</v>
      </c>
      <c r="C219" s="1214" t="s">
        <v>274</v>
      </c>
      <c r="D219" s="1227" t="s">
        <v>798</v>
      </c>
      <c r="E219" s="1215"/>
      <c r="F219" s="1222">
        <v>30000.0</v>
      </c>
      <c r="G219" s="1217">
        <f t="shared" si="31"/>
        <v>30000</v>
      </c>
      <c r="H219" s="1224"/>
      <c r="I219" s="1225"/>
      <c r="J219" s="1223" t="str">
        <f t="shared" si="32"/>
        <v/>
      </c>
      <c r="K219" s="1229"/>
      <c r="L219" s="1221">
        <f t="shared" si="33"/>
        <v>30000</v>
      </c>
      <c r="M219" s="593">
        <f t="shared" si="34"/>
        <v>0</v>
      </c>
      <c r="N219" s="334"/>
      <c r="O219" s="334"/>
      <c r="P219" s="4"/>
      <c r="Q219" s="4"/>
      <c r="R219" s="4"/>
      <c r="S219" s="4"/>
      <c r="T219" s="4"/>
      <c r="U219" s="6"/>
      <c r="V219" s="6"/>
      <c r="W219" s="6"/>
      <c r="X219" s="6"/>
      <c r="Y219" s="6"/>
      <c r="Z219" s="6"/>
      <c r="AA219" s="6"/>
      <c r="AB219" s="6"/>
    </row>
    <row r="220">
      <c r="A220" s="289">
        <v>18.0</v>
      </c>
      <c r="B220" s="1214" t="s">
        <v>276</v>
      </c>
      <c r="C220" s="1213" t="s">
        <v>610</v>
      </c>
      <c r="D220" s="1227" t="s">
        <v>798</v>
      </c>
      <c r="E220" s="1215"/>
      <c r="F220" s="1222">
        <v>8000.0</v>
      </c>
      <c r="G220" s="1217">
        <f t="shared" si="31"/>
        <v>8000</v>
      </c>
      <c r="H220" s="1224"/>
      <c r="I220" s="1225"/>
      <c r="J220" s="1223" t="str">
        <f t="shared" si="32"/>
        <v/>
      </c>
      <c r="K220" s="1229"/>
      <c r="L220" s="1221">
        <f t="shared" si="33"/>
        <v>8000</v>
      </c>
      <c r="M220" s="593">
        <f t="shared" si="34"/>
        <v>0</v>
      </c>
      <c r="N220" s="334"/>
      <c r="O220" s="334"/>
      <c r="P220" s="4"/>
      <c r="Q220" s="4"/>
      <c r="R220" s="4"/>
      <c r="S220" s="4"/>
      <c r="T220" s="4"/>
      <c r="U220" s="6"/>
      <c r="V220" s="6"/>
      <c r="W220" s="6"/>
      <c r="X220" s="6"/>
      <c r="Y220" s="6"/>
      <c r="Z220" s="6"/>
      <c r="AA220" s="6"/>
      <c r="AB220" s="6"/>
    </row>
    <row r="221">
      <c r="A221" s="289">
        <v>19.0</v>
      </c>
      <c r="B221" s="1214" t="s">
        <v>283</v>
      </c>
      <c r="C221" s="1214" t="s">
        <v>284</v>
      </c>
      <c r="D221" s="1227" t="s">
        <v>798</v>
      </c>
      <c r="E221" s="1215"/>
      <c r="F221" s="1216">
        <v>12000.0</v>
      </c>
      <c r="G221" s="1217">
        <f t="shared" si="31"/>
        <v>12000</v>
      </c>
      <c r="H221" s="1224"/>
      <c r="I221" s="1225"/>
      <c r="J221" s="1223" t="str">
        <f t="shared" si="32"/>
        <v/>
      </c>
      <c r="K221" s="1226"/>
      <c r="L221" s="1221">
        <f t="shared" si="33"/>
        <v>12000</v>
      </c>
      <c r="M221" s="593">
        <f t="shared" si="34"/>
        <v>0</v>
      </c>
      <c r="N221" s="334"/>
      <c r="O221" s="334"/>
      <c r="P221" s="4"/>
      <c r="Q221" s="4"/>
      <c r="R221" s="4"/>
      <c r="S221" s="4"/>
      <c r="T221" s="4"/>
      <c r="U221" s="6"/>
      <c r="V221" s="6"/>
      <c r="W221" s="6"/>
      <c r="X221" s="6"/>
      <c r="Y221" s="6"/>
      <c r="Z221" s="6"/>
      <c r="AA221" s="6"/>
      <c r="AB221" s="6"/>
    </row>
    <row r="222">
      <c r="A222" s="289">
        <v>20.0</v>
      </c>
      <c r="B222" s="1214" t="s">
        <v>309</v>
      </c>
      <c r="C222" s="1214" t="s">
        <v>310</v>
      </c>
      <c r="D222" s="1227" t="s">
        <v>798</v>
      </c>
      <c r="E222" s="1215"/>
      <c r="F222" s="1222">
        <v>16000.0</v>
      </c>
      <c r="G222" s="1217">
        <f t="shared" si="31"/>
        <v>16000</v>
      </c>
      <c r="H222" s="1230"/>
      <c r="I222" s="1225"/>
      <c r="J222" s="1223" t="str">
        <f t="shared" si="32"/>
        <v/>
      </c>
      <c r="K222" s="1232"/>
      <c r="L222" s="1221">
        <f t="shared" si="33"/>
        <v>16000</v>
      </c>
      <c r="M222" s="604">
        <f t="shared" si="34"/>
        <v>0</v>
      </c>
      <c r="N222" s="334"/>
      <c r="O222" s="334"/>
      <c r="P222" s="4"/>
      <c r="Q222" s="4"/>
      <c r="R222" s="4"/>
      <c r="S222" s="4"/>
      <c r="T222" s="4"/>
      <c r="U222" s="6"/>
      <c r="V222" s="6"/>
      <c r="W222" s="6"/>
      <c r="X222" s="6"/>
      <c r="Y222" s="6"/>
      <c r="Z222" s="6"/>
      <c r="AA222" s="6"/>
      <c r="AB222" s="6"/>
    </row>
    <row r="223">
      <c r="A223" s="289">
        <v>21.0</v>
      </c>
      <c r="B223" s="1214" t="s">
        <v>116</v>
      </c>
      <c r="C223" s="1213" t="s">
        <v>613</v>
      </c>
      <c r="D223" s="1227" t="s">
        <v>798</v>
      </c>
      <c r="E223" s="1215"/>
      <c r="F223" s="1222">
        <v>30000.0</v>
      </c>
      <c r="G223" s="1217">
        <f t="shared" si="31"/>
        <v>30000</v>
      </c>
      <c r="H223" s="1224"/>
      <c r="I223" s="1225"/>
      <c r="J223" s="1223" t="str">
        <f t="shared" si="32"/>
        <v/>
      </c>
      <c r="K223" s="1226"/>
      <c r="L223" s="1221">
        <f t="shared" si="33"/>
        <v>30000</v>
      </c>
      <c r="M223" s="593">
        <f t="shared" si="34"/>
        <v>0</v>
      </c>
      <c r="N223" s="334"/>
      <c r="O223" s="334"/>
      <c r="P223" s="4"/>
      <c r="Q223" s="4"/>
      <c r="R223" s="4"/>
      <c r="S223" s="4"/>
      <c r="T223" s="4"/>
      <c r="U223" s="6"/>
      <c r="V223" s="6"/>
      <c r="W223" s="6"/>
      <c r="X223" s="6"/>
      <c r="Y223" s="6"/>
      <c r="Z223" s="6"/>
      <c r="AA223" s="6"/>
      <c r="AB223" s="6"/>
    </row>
    <row r="224">
      <c r="A224" s="1619">
        <v>22.0</v>
      </c>
      <c r="B224" s="1620" t="s">
        <v>444</v>
      </c>
      <c r="C224" s="1620" t="s">
        <v>614</v>
      </c>
      <c r="D224" s="1621" t="s">
        <v>798</v>
      </c>
      <c r="E224" s="1622"/>
      <c r="F224" s="1623">
        <v>7500.0</v>
      </c>
      <c r="G224" s="1624"/>
      <c r="H224" s="1625"/>
      <c r="I224" s="1225"/>
      <c r="J224" s="1223" t="str">
        <f t="shared" si="32"/>
        <v/>
      </c>
      <c r="K224" s="1226"/>
      <c r="L224" s="1221">
        <f t="shared" si="33"/>
        <v>0</v>
      </c>
      <c r="M224" s="593">
        <f t="shared" si="34"/>
        <v>7500</v>
      </c>
      <c r="N224" s="334"/>
      <c r="O224" s="334"/>
      <c r="P224" s="4"/>
      <c r="Q224" s="4"/>
      <c r="R224" s="4"/>
      <c r="S224" s="4"/>
      <c r="T224" s="4"/>
      <c r="U224" s="6"/>
      <c r="V224" s="6"/>
      <c r="W224" s="6"/>
      <c r="X224" s="6"/>
      <c r="Y224" s="6"/>
      <c r="Z224" s="6"/>
      <c r="AA224" s="6"/>
      <c r="AB224" s="6"/>
    </row>
    <row r="225">
      <c r="A225" s="446">
        <v>23.0</v>
      </c>
      <c r="B225" s="1626" t="s">
        <v>408</v>
      </c>
      <c r="C225" s="1626" t="s">
        <v>409</v>
      </c>
      <c r="D225" s="1621" t="s">
        <v>798</v>
      </c>
      <c r="E225" s="1622"/>
      <c r="F225" s="1623">
        <v>5000.0</v>
      </c>
      <c r="G225" s="1624">
        <v>5000.0</v>
      </c>
      <c r="H225" s="1625"/>
      <c r="I225" s="1225"/>
      <c r="J225" s="1223" t="str">
        <f t="shared" si="32"/>
        <v/>
      </c>
      <c r="K225" s="1226"/>
      <c r="L225" s="1221">
        <f t="shared" si="33"/>
        <v>5000</v>
      </c>
      <c r="M225" s="593">
        <f t="shared" si="34"/>
        <v>0</v>
      </c>
      <c r="N225" s="334"/>
      <c r="O225" s="334"/>
      <c r="P225" s="4"/>
      <c r="Q225" s="4"/>
      <c r="R225" s="4"/>
      <c r="S225" s="4"/>
      <c r="T225" s="4"/>
      <c r="U225" s="6"/>
      <c r="V225" s="6"/>
      <c r="W225" s="6"/>
      <c r="X225" s="6"/>
      <c r="Y225" s="6"/>
      <c r="Z225" s="6"/>
      <c r="AA225" s="6"/>
      <c r="AB225" s="6"/>
    </row>
    <row r="226">
      <c r="A226" s="446">
        <v>24.0</v>
      </c>
      <c r="B226" s="1626" t="s">
        <v>372</v>
      </c>
      <c r="C226" s="1626" t="s">
        <v>373</v>
      </c>
      <c r="D226" s="1621" t="s">
        <v>798</v>
      </c>
      <c r="E226" s="1622"/>
      <c r="F226" s="1623">
        <v>6000.0</v>
      </c>
      <c r="G226" s="1624">
        <v>6000.0</v>
      </c>
      <c r="H226" s="1625"/>
      <c r="I226" s="1225"/>
      <c r="J226" s="1223" t="str">
        <f t="shared" si="32"/>
        <v/>
      </c>
      <c r="K226" s="1226"/>
      <c r="L226" s="1221">
        <f t="shared" si="33"/>
        <v>6000</v>
      </c>
      <c r="M226" s="593">
        <f t="shared" si="34"/>
        <v>0</v>
      </c>
      <c r="N226" s="334"/>
      <c r="O226" s="334"/>
      <c r="P226" s="4"/>
      <c r="Q226" s="4"/>
      <c r="R226" s="4"/>
      <c r="S226" s="4"/>
      <c r="T226" s="4"/>
      <c r="U226" s="6"/>
      <c r="V226" s="6"/>
      <c r="W226" s="6"/>
      <c r="X226" s="6"/>
      <c r="Y226" s="6"/>
      <c r="Z226" s="6"/>
      <c r="AA226" s="6"/>
      <c r="AB226" s="6"/>
    </row>
    <row r="227">
      <c r="A227" s="446">
        <v>25.0</v>
      </c>
      <c r="B227" s="1620" t="s">
        <v>615</v>
      </c>
      <c r="C227" s="1626" t="s">
        <v>375</v>
      </c>
      <c r="D227" s="1621" t="s">
        <v>798</v>
      </c>
      <c r="E227" s="1622"/>
      <c r="F227" s="1623">
        <v>7000.0</v>
      </c>
      <c r="G227" s="1624">
        <v>7000.0</v>
      </c>
      <c r="H227" s="1625"/>
      <c r="I227" s="1225"/>
      <c r="J227" s="1223" t="str">
        <f t="shared" si="32"/>
        <v/>
      </c>
      <c r="K227" s="1226"/>
      <c r="L227" s="1221">
        <f t="shared" si="33"/>
        <v>7000</v>
      </c>
      <c r="M227" s="593">
        <f t="shared" si="34"/>
        <v>0</v>
      </c>
      <c r="N227" s="334"/>
      <c r="O227" s="334"/>
      <c r="P227" s="4"/>
      <c r="Q227" s="4"/>
      <c r="R227" s="4"/>
      <c r="S227" s="4"/>
      <c r="T227" s="4"/>
      <c r="U227" s="6"/>
      <c r="V227" s="6"/>
      <c r="W227" s="6"/>
      <c r="X227" s="6"/>
      <c r="Y227" s="6"/>
      <c r="Z227" s="6"/>
      <c r="AA227" s="6"/>
      <c r="AB227" s="6"/>
    </row>
    <row r="228">
      <c r="A228" s="5"/>
      <c r="B228" s="1234" t="s">
        <v>617</v>
      </c>
      <c r="C228" s="1235"/>
      <c r="D228" s="1236"/>
      <c r="E228" s="1236"/>
      <c r="F228" s="1627"/>
      <c r="G228" s="1223"/>
      <c r="H228" s="1224"/>
      <c r="I228" s="1225"/>
      <c r="J228" s="1223" t="str">
        <f t="shared" si="32"/>
        <v/>
      </c>
      <c r="K228" s="1226"/>
      <c r="L228" s="1221">
        <f t="shared" si="33"/>
        <v>0</v>
      </c>
      <c r="M228" s="593">
        <f t="shared" si="34"/>
        <v>0</v>
      </c>
      <c r="N228" s="334"/>
      <c r="O228" s="334"/>
      <c r="P228" s="4"/>
      <c r="Q228" s="4"/>
      <c r="R228" s="4"/>
      <c r="S228" s="4"/>
      <c r="T228" s="4"/>
      <c r="U228" s="6"/>
      <c r="V228" s="6"/>
      <c r="W228" s="6"/>
      <c r="X228" s="6"/>
      <c r="Y228" s="6"/>
      <c r="Z228" s="6"/>
      <c r="AA228" s="6"/>
      <c r="AB228" s="6"/>
    </row>
    <row r="229">
      <c r="A229" s="5"/>
      <c r="B229" s="1239" t="s">
        <v>285</v>
      </c>
      <c r="C229" s="1239" t="s">
        <v>286</v>
      </c>
      <c r="D229" s="323"/>
      <c r="E229" s="323"/>
      <c r="F229" s="1240">
        <v>8000.0</v>
      </c>
      <c r="G229" s="1223">
        <v>8000.0</v>
      </c>
      <c r="H229" s="1224"/>
      <c r="I229" s="1225"/>
      <c r="J229" s="1223" t="str">
        <f t="shared" si="32"/>
        <v/>
      </c>
      <c r="K229" s="1226"/>
      <c r="L229" s="1221">
        <f t="shared" si="33"/>
        <v>8000</v>
      </c>
      <c r="M229" s="604">
        <f t="shared" si="34"/>
        <v>0</v>
      </c>
      <c r="N229" s="334"/>
      <c r="O229" s="334"/>
      <c r="P229" s="4"/>
      <c r="Q229" s="4"/>
      <c r="R229" s="4"/>
      <c r="S229" s="4"/>
      <c r="T229" s="4"/>
      <c r="U229" s="6"/>
      <c r="V229" s="6"/>
      <c r="W229" s="6"/>
      <c r="X229" s="6"/>
      <c r="Y229" s="6"/>
      <c r="Z229" s="6"/>
      <c r="AA229" s="6"/>
      <c r="AB229" s="6"/>
    </row>
    <row r="230">
      <c r="A230" s="5"/>
      <c r="B230" s="1239" t="s">
        <v>296</v>
      </c>
      <c r="C230" s="1239" t="s">
        <v>286</v>
      </c>
      <c r="D230" s="323"/>
      <c r="E230" s="323"/>
      <c r="F230" s="1240">
        <v>5000.0</v>
      </c>
      <c r="G230" s="1223">
        <v>5000.0</v>
      </c>
      <c r="H230" s="1224"/>
      <c r="I230" s="1225"/>
      <c r="J230" s="1223" t="str">
        <f t="shared" si="32"/>
        <v/>
      </c>
      <c r="K230" s="1226"/>
      <c r="L230" s="1221">
        <f t="shared" si="33"/>
        <v>5000</v>
      </c>
      <c r="M230" s="953">
        <v>0.0</v>
      </c>
      <c r="N230" s="334"/>
      <c r="O230" s="334"/>
      <c r="P230" s="4"/>
      <c r="Q230" s="4"/>
      <c r="R230" s="4"/>
      <c r="S230" s="4"/>
      <c r="T230" s="4"/>
      <c r="U230" s="6"/>
      <c r="V230" s="6"/>
      <c r="W230" s="6"/>
      <c r="X230" s="6"/>
      <c r="Y230" s="6"/>
      <c r="Z230" s="6"/>
      <c r="AA230" s="6"/>
      <c r="AB230" s="6"/>
    </row>
    <row r="231">
      <c r="A231" s="5"/>
      <c r="B231" s="1239" t="s">
        <v>297</v>
      </c>
      <c r="C231" s="1239" t="s">
        <v>286</v>
      </c>
      <c r="D231" s="323"/>
      <c r="E231" s="323"/>
      <c r="F231" s="1240">
        <v>2000.0</v>
      </c>
      <c r="G231" s="1223">
        <v>2000.0</v>
      </c>
      <c r="H231" s="1224"/>
      <c r="I231" s="1225"/>
      <c r="J231" s="1223" t="str">
        <f t="shared" si="32"/>
        <v/>
      </c>
      <c r="K231" s="1226"/>
      <c r="L231" s="1221">
        <f t="shared" si="33"/>
        <v>2000</v>
      </c>
      <c r="M231" s="604">
        <f>F231-L231</f>
        <v>0</v>
      </c>
      <c r="N231" s="334"/>
      <c r="O231" s="334"/>
      <c r="P231" s="4"/>
      <c r="Q231" s="4"/>
      <c r="R231" s="4"/>
      <c r="S231" s="4"/>
      <c r="T231" s="4"/>
      <c r="U231" s="6"/>
      <c r="V231" s="6"/>
      <c r="W231" s="6"/>
      <c r="X231" s="6"/>
      <c r="Y231" s="6"/>
      <c r="Z231" s="6"/>
      <c r="AA231" s="6"/>
      <c r="AB231" s="6"/>
    </row>
    <row r="232">
      <c r="A232" s="1628"/>
      <c r="B232" s="1239" t="s">
        <v>304</v>
      </c>
      <c r="C232" s="1239" t="s">
        <v>286</v>
      </c>
      <c r="D232" s="323"/>
      <c r="E232" s="323"/>
      <c r="F232" s="1240">
        <v>5000.0</v>
      </c>
      <c r="G232" s="1223">
        <v>5000.0</v>
      </c>
      <c r="H232" s="1224"/>
      <c r="I232" s="1225"/>
      <c r="J232" s="1223" t="str">
        <f t="shared" si="32"/>
        <v/>
      </c>
      <c r="K232" s="1226"/>
      <c r="L232" s="1221">
        <f t="shared" si="33"/>
        <v>5000</v>
      </c>
      <c r="M232" s="953">
        <v>0.0</v>
      </c>
      <c r="N232" s="334"/>
      <c r="O232" s="334"/>
      <c r="P232" s="4"/>
      <c r="Q232" s="4"/>
      <c r="R232" s="4"/>
      <c r="S232" s="4"/>
      <c r="T232" s="4"/>
      <c r="U232" s="6"/>
      <c r="V232" s="6"/>
      <c r="W232" s="6"/>
      <c r="X232" s="6"/>
      <c r="Y232" s="6"/>
      <c r="Z232" s="6"/>
      <c r="AA232" s="6"/>
      <c r="AB232" s="6"/>
    </row>
    <row r="233">
      <c r="A233" s="1628"/>
      <c r="B233" s="1239" t="s">
        <v>316</v>
      </c>
      <c r="C233" s="1239" t="s">
        <v>286</v>
      </c>
      <c r="D233" s="323"/>
      <c r="E233" s="323"/>
      <c r="F233" s="1240">
        <v>3000.0</v>
      </c>
      <c r="G233" s="1223">
        <v>3000.0</v>
      </c>
      <c r="H233" s="1224"/>
      <c r="I233" s="1225"/>
      <c r="J233" s="1223" t="str">
        <f t="shared" si="32"/>
        <v/>
      </c>
      <c r="K233" s="1226"/>
      <c r="L233" s="1221">
        <f t="shared" si="33"/>
        <v>3000</v>
      </c>
      <c r="M233" s="593">
        <f t="shared" ref="M233:M250" si="35">F233-L233</f>
        <v>0</v>
      </c>
      <c r="N233" s="334"/>
      <c r="O233" s="334"/>
      <c r="P233" s="4"/>
      <c r="Q233" s="4"/>
      <c r="R233" s="4"/>
      <c r="S233" s="4"/>
      <c r="T233" s="4"/>
      <c r="U233" s="6"/>
      <c r="V233" s="6"/>
      <c r="W233" s="6"/>
      <c r="X233" s="6"/>
      <c r="Y233" s="6"/>
      <c r="Z233" s="6"/>
      <c r="AA233" s="6"/>
      <c r="AB233" s="6"/>
    </row>
    <row r="234">
      <c r="A234" s="5"/>
      <c r="B234" s="1239" t="s">
        <v>358</v>
      </c>
      <c r="C234" s="1239" t="s">
        <v>286</v>
      </c>
      <c r="D234" s="323"/>
      <c r="E234" s="323"/>
      <c r="F234" s="1240">
        <v>1000.0</v>
      </c>
      <c r="G234" s="1223">
        <v>1000.0</v>
      </c>
      <c r="H234" s="1224"/>
      <c r="I234" s="1225"/>
      <c r="J234" s="1223" t="str">
        <f t="shared" si="32"/>
        <v/>
      </c>
      <c r="K234" s="1226"/>
      <c r="L234" s="1221">
        <f t="shared" si="33"/>
        <v>1000</v>
      </c>
      <c r="M234" s="593">
        <f t="shared" si="35"/>
        <v>0</v>
      </c>
      <c r="N234" s="334"/>
      <c r="O234" s="334"/>
      <c r="P234" s="4"/>
      <c r="Q234" s="4"/>
      <c r="R234" s="4"/>
      <c r="S234" s="4"/>
      <c r="T234" s="4"/>
      <c r="U234" s="6"/>
      <c r="V234" s="6"/>
      <c r="W234" s="6"/>
      <c r="X234" s="6"/>
      <c r="Y234" s="6"/>
      <c r="Z234" s="6"/>
      <c r="AA234" s="6"/>
      <c r="AB234" s="6"/>
    </row>
    <row r="235">
      <c r="A235" s="5"/>
      <c r="B235" s="1239" t="s">
        <v>359</v>
      </c>
      <c r="C235" s="1239" t="s">
        <v>286</v>
      </c>
      <c r="D235" s="323"/>
      <c r="E235" s="323"/>
      <c r="F235" s="1240">
        <v>2000.0</v>
      </c>
      <c r="G235" s="1223">
        <v>2000.0</v>
      </c>
      <c r="H235" s="1224"/>
      <c r="I235" s="1225"/>
      <c r="J235" s="1223" t="str">
        <f t="shared" si="32"/>
        <v/>
      </c>
      <c r="K235" s="1226"/>
      <c r="L235" s="1221">
        <f t="shared" si="33"/>
        <v>2000</v>
      </c>
      <c r="M235" s="593">
        <f t="shared" si="35"/>
        <v>0</v>
      </c>
      <c r="N235" s="334"/>
      <c r="O235" s="334"/>
      <c r="P235" s="4"/>
      <c r="Q235" s="4"/>
      <c r="R235" s="4"/>
      <c r="S235" s="4"/>
      <c r="T235" s="4"/>
      <c r="U235" s="6"/>
      <c r="V235" s="6"/>
      <c r="W235" s="6"/>
      <c r="X235" s="6"/>
      <c r="Y235" s="6"/>
      <c r="Z235" s="6"/>
      <c r="AA235" s="6"/>
      <c r="AB235" s="6"/>
    </row>
    <row r="236">
      <c r="A236" s="5"/>
      <c r="B236" s="1241" t="s">
        <v>371</v>
      </c>
      <c r="C236" s="1241" t="s">
        <v>286</v>
      </c>
      <c r="D236" s="323"/>
      <c r="E236" s="323"/>
      <c r="F236" s="1240">
        <v>4000.0</v>
      </c>
      <c r="G236" s="1223">
        <v>4000.0</v>
      </c>
      <c r="H236" s="1224"/>
      <c r="I236" s="1225"/>
      <c r="J236" s="1223" t="str">
        <f t="shared" si="32"/>
        <v/>
      </c>
      <c r="K236" s="1226"/>
      <c r="L236" s="1221">
        <f t="shared" si="33"/>
        <v>4000</v>
      </c>
      <c r="M236" s="593">
        <f t="shared" si="35"/>
        <v>0</v>
      </c>
      <c r="N236" s="334"/>
      <c r="O236" s="334"/>
      <c r="P236" s="4"/>
      <c r="Q236" s="4"/>
      <c r="R236" s="4"/>
      <c r="S236" s="4"/>
      <c r="T236" s="4"/>
      <c r="U236" s="6"/>
      <c r="V236" s="6"/>
      <c r="W236" s="6"/>
      <c r="X236" s="6"/>
      <c r="Y236" s="6"/>
      <c r="Z236" s="6"/>
      <c r="AA236" s="6"/>
      <c r="AB236" s="6"/>
    </row>
    <row r="237">
      <c r="A237" s="5"/>
      <c r="B237" s="1241" t="s">
        <v>402</v>
      </c>
      <c r="C237" s="1241" t="s">
        <v>286</v>
      </c>
      <c r="D237" s="323"/>
      <c r="E237" s="323"/>
      <c r="F237" s="1240">
        <v>1000.0</v>
      </c>
      <c r="G237" s="1223">
        <v>1000.0</v>
      </c>
      <c r="H237" s="1224"/>
      <c r="I237" s="1225"/>
      <c r="J237" s="1223" t="str">
        <f t="shared" si="32"/>
        <v/>
      </c>
      <c r="K237" s="1226"/>
      <c r="L237" s="1221">
        <f t="shared" si="33"/>
        <v>1000</v>
      </c>
      <c r="M237" s="593">
        <f t="shared" si="35"/>
        <v>0</v>
      </c>
      <c r="N237" s="334"/>
      <c r="O237" s="334"/>
      <c r="P237" s="4"/>
      <c r="Q237" s="4"/>
      <c r="R237" s="4"/>
      <c r="S237" s="4"/>
      <c r="T237" s="4"/>
      <c r="U237" s="6"/>
      <c r="V237" s="6"/>
      <c r="W237" s="6"/>
      <c r="X237" s="6"/>
      <c r="Y237" s="6"/>
      <c r="Z237" s="6"/>
      <c r="AA237" s="6"/>
      <c r="AB237" s="6"/>
    </row>
    <row r="238">
      <c r="A238" s="5"/>
      <c r="B238" s="1241" t="s">
        <v>619</v>
      </c>
      <c r="C238" s="1241" t="s">
        <v>286</v>
      </c>
      <c r="D238" s="323"/>
      <c r="E238" s="323"/>
      <c r="F238" s="1240">
        <v>8000.0</v>
      </c>
      <c r="G238" s="1223">
        <v>8000.0</v>
      </c>
      <c r="H238" s="1224"/>
      <c r="I238" s="1225"/>
      <c r="J238" s="1223" t="str">
        <f t="shared" si="32"/>
        <v/>
      </c>
      <c r="K238" s="1226"/>
      <c r="L238" s="1221">
        <f t="shared" si="33"/>
        <v>8000</v>
      </c>
      <c r="M238" s="593">
        <f t="shared" si="35"/>
        <v>0</v>
      </c>
      <c r="N238" s="334"/>
      <c r="O238" s="334"/>
      <c r="P238" s="4"/>
      <c r="Q238" s="4"/>
      <c r="R238" s="4"/>
      <c r="S238" s="4"/>
      <c r="T238" s="4"/>
      <c r="U238" s="6"/>
      <c r="V238" s="6"/>
      <c r="W238" s="6"/>
      <c r="X238" s="6"/>
      <c r="Y238" s="6"/>
      <c r="Z238" s="6"/>
      <c r="AA238" s="6"/>
      <c r="AB238" s="6"/>
    </row>
    <row r="239">
      <c r="A239" s="5"/>
      <c r="B239" s="1241" t="s">
        <v>413</v>
      </c>
      <c r="C239" s="1241" t="s">
        <v>286</v>
      </c>
      <c r="D239" s="323"/>
      <c r="E239" s="323"/>
      <c r="F239" s="1240">
        <v>1000.0</v>
      </c>
      <c r="G239" s="1223">
        <v>1000.0</v>
      </c>
      <c r="H239" s="1224"/>
      <c r="I239" s="1225"/>
      <c r="J239" s="1223" t="str">
        <f t="shared" si="32"/>
        <v/>
      </c>
      <c r="K239" s="1226"/>
      <c r="L239" s="1221">
        <f t="shared" si="33"/>
        <v>1000</v>
      </c>
      <c r="M239" s="593">
        <f t="shared" si="35"/>
        <v>0</v>
      </c>
      <c r="N239" s="334"/>
      <c r="O239" s="334"/>
      <c r="P239" s="4"/>
      <c r="Q239" s="4"/>
      <c r="R239" s="4"/>
      <c r="S239" s="4"/>
      <c r="T239" s="4"/>
      <c r="U239" s="6"/>
      <c r="V239" s="6"/>
      <c r="W239" s="6"/>
      <c r="X239" s="6"/>
      <c r="Y239" s="6"/>
      <c r="Z239" s="6"/>
      <c r="AA239" s="6"/>
      <c r="AB239" s="6"/>
    </row>
    <row r="240">
      <c r="A240" s="5"/>
      <c r="B240" s="1241" t="s">
        <v>620</v>
      </c>
      <c r="C240" s="1241" t="s">
        <v>286</v>
      </c>
      <c r="D240" s="323"/>
      <c r="E240" s="323"/>
      <c r="F240" s="1240">
        <v>1000.0</v>
      </c>
      <c r="G240" s="1223"/>
      <c r="H240" s="1224"/>
      <c r="I240" s="1225"/>
      <c r="J240" s="1223" t="str">
        <f t="shared" si="32"/>
        <v/>
      </c>
      <c r="K240" s="1226"/>
      <c r="L240" s="1221">
        <f t="shared" si="33"/>
        <v>0</v>
      </c>
      <c r="M240" s="593">
        <f t="shared" si="35"/>
        <v>1000</v>
      </c>
      <c r="N240" s="334"/>
      <c r="O240" s="334"/>
      <c r="P240" s="4"/>
      <c r="Q240" s="4"/>
      <c r="R240" s="4"/>
      <c r="S240" s="4"/>
      <c r="T240" s="4"/>
      <c r="U240" s="6"/>
      <c r="V240" s="6"/>
      <c r="W240" s="6"/>
      <c r="X240" s="6"/>
      <c r="Y240" s="6"/>
      <c r="Z240" s="6"/>
      <c r="AA240" s="6"/>
      <c r="AB240" s="6"/>
    </row>
    <row r="241">
      <c r="A241" s="5"/>
      <c r="B241" s="1241" t="s">
        <v>621</v>
      </c>
      <c r="C241" s="1241" t="s">
        <v>286</v>
      </c>
      <c r="D241" s="323"/>
      <c r="E241" s="323"/>
      <c r="F241" s="1240">
        <v>1000.0</v>
      </c>
      <c r="G241" s="1223">
        <v>1000.0</v>
      </c>
      <c r="H241" s="1224"/>
      <c r="I241" s="1225"/>
      <c r="J241" s="1223" t="str">
        <f t="shared" si="32"/>
        <v/>
      </c>
      <c r="K241" s="1226"/>
      <c r="L241" s="1221">
        <f t="shared" si="33"/>
        <v>1000</v>
      </c>
      <c r="M241" s="593">
        <f t="shared" si="35"/>
        <v>0</v>
      </c>
      <c r="N241" s="334"/>
      <c r="O241" s="334"/>
      <c r="P241" s="4"/>
      <c r="Q241" s="4"/>
      <c r="R241" s="4"/>
      <c r="S241" s="4"/>
      <c r="T241" s="4"/>
      <c r="U241" s="6"/>
      <c r="V241" s="6"/>
      <c r="W241" s="6"/>
      <c r="X241" s="6"/>
      <c r="Y241" s="6"/>
      <c r="Z241" s="6"/>
      <c r="AA241" s="6"/>
      <c r="AB241" s="6"/>
    </row>
    <row r="242">
      <c r="A242" s="5"/>
      <c r="B242" s="1241" t="s">
        <v>407</v>
      </c>
      <c r="C242" s="1241" t="s">
        <v>286</v>
      </c>
      <c r="D242" s="323"/>
      <c r="E242" s="323"/>
      <c r="F242" s="1240">
        <v>1000.0</v>
      </c>
      <c r="G242" s="1223">
        <v>1000.0</v>
      </c>
      <c r="H242" s="1224"/>
      <c r="I242" s="1225"/>
      <c r="J242" s="1223" t="str">
        <f t="shared" si="32"/>
        <v/>
      </c>
      <c r="K242" s="1226"/>
      <c r="L242" s="1221">
        <f t="shared" si="33"/>
        <v>1000</v>
      </c>
      <c r="M242" s="593">
        <f t="shared" si="35"/>
        <v>0</v>
      </c>
      <c r="N242" s="334"/>
      <c r="O242" s="334"/>
      <c r="P242" s="4"/>
      <c r="Q242" s="4"/>
      <c r="R242" s="4"/>
      <c r="S242" s="4"/>
      <c r="T242" s="4"/>
      <c r="U242" s="6"/>
      <c r="V242" s="6"/>
      <c r="W242" s="6"/>
      <c r="X242" s="6"/>
      <c r="Y242" s="6"/>
      <c r="Z242" s="6"/>
      <c r="AA242" s="6"/>
      <c r="AB242" s="6"/>
    </row>
    <row r="243">
      <c r="A243" s="5"/>
      <c r="B243" s="1241" t="s">
        <v>622</v>
      </c>
      <c r="C243" s="1241" t="s">
        <v>286</v>
      </c>
      <c r="D243" s="323"/>
      <c r="E243" s="323"/>
      <c r="F243" s="1240">
        <v>1000.0</v>
      </c>
      <c r="G243" s="1223">
        <v>1000.0</v>
      </c>
      <c r="H243" s="1224"/>
      <c r="I243" s="1225"/>
      <c r="J243" s="1223" t="str">
        <f t="shared" si="32"/>
        <v/>
      </c>
      <c r="K243" s="1226"/>
      <c r="L243" s="1221">
        <f t="shared" si="33"/>
        <v>1000</v>
      </c>
      <c r="M243" s="593">
        <f t="shared" si="35"/>
        <v>0</v>
      </c>
      <c r="N243" s="334"/>
      <c r="O243" s="334"/>
      <c r="P243" s="4"/>
      <c r="Q243" s="4"/>
      <c r="R243" s="4"/>
      <c r="S243" s="4"/>
      <c r="T243" s="4"/>
      <c r="U243" s="6"/>
      <c r="V243" s="6"/>
      <c r="W243" s="6"/>
      <c r="X243" s="6"/>
      <c r="Y243" s="6"/>
      <c r="Z243" s="6"/>
      <c r="AA243" s="6"/>
      <c r="AB243" s="6"/>
    </row>
    <row r="244">
      <c r="A244" s="1628"/>
      <c r="B244" s="1241" t="s">
        <v>113</v>
      </c>
      <c r="C244" s="1241" t="s">
        <v>286</v>
      </c>
      <c r="D244" s="323"/>
      <c r="E244" s="323"/>
      <c r="F244" s="1240">
        <v>5000.0</v>
      </c>
      <c r="G244" s="1223">
        <v>5000.0</v>
      </c>
      <c r="H244" s="1224"/>
      <c r="I244" s="1225"/>
      <c r="J244" s="1223" t="str">
        <f t="shared" si="32"/>
        <v/>
      </c>
      <c r="K244" s="1226"/>
      <c r="L244" s="1221">
        <f t="shared" si="33"/>
        <v>5000</v>
      </c>
      <c r="M244" s="593">
        <f t="shared" si="35"/>
        <v>0</v>
      </c>
      <c r="N244" s="334"/>
      <c r="O244" s="334"/>
      <c r="P244" s="4"/>
      <c r="Q244" s="4"/>
      <c r="R244" s="4"/>
      <c r="S244" s="4"/>
      <c r="T244" s="4"/>
      <c r="U244" s="6"/>
      <c r="V244" s="6"/>
      <c r="W244" s="6"/>
      <c r="X244" s="6"/>
      <c r="Y244" s="6"/>
      <c r="Z244" s="6"/>
      <c r="AA244" s="6"/>
      <c r="AB244" s="6"/>
    </row>
    <row r="245">
      <c r="A245" s="5"/>
      <c r="B245" s="1241" t="s">
        <v>307</v>
      </c>
      <c r="C245" s="1241" t="s">
        <v>286</v>
      </c>
      <c r="D245" s="323"/>
      <c r="E245" s="323"/>
      <c r="F245" s="1240">
        <v>2000.0</v>
      </c>
      <c r="G245" s="1223">
        <v>2000.0</v>
      </c>
      <c r="H245" s="1224"/>
      <c r="I245" s="1225"/>
      <c r="J245" s="1223" t="str">
        <f t="shared" si="32"/>
        <v/>
      </c>
      <c r="K245" s="1226"/>
      <c r="L245" s="1221">
        <f t="shared" si="33"/>
        <v>2000</v>
      </c>
      <c r="M245" s="593">
        <f t="shared" si="35"/>
        <v>0</v>
      </c>
      <c r="N245" s="334"/>
      <c r="O245" s="334"/>
      <c r="P245" s="4"/>
      <c r="Q245" s="4"/>
      <c r="R245" s="4"/>
      <c r="S245" s="4"/>
      <c r="T245" s="4"/>
      <c r="U245" s="6"/>
      <c r="V245" s="6"/>
      <c r="W245" s="6"/>
      <c r="X245" s="6"/>
      <c r="Y245" s="6"/>
      <c r="Z245" s="6"/>
      <c r="AA245" s="6"/>
      <c r="AB245" s="6"/>
    </row>
    <row r="246">
      <c r="A246" s="5"/>
      <c r="B246" s="1241" t="s">
        <v>623</v>
      </c>
      <c r="C246" s="1241" t="s">
        <v>286</v>
      </c>
      <c r="D246" s="323"/>
      <c r="E246" s="323"/>
      <c r="F246" s="1240">
        <v>1000.0</v>
      </c>
      <c r="G246" s="1223">
        <v>1000.0</v>
      </c>
      <c r="H246" s="1224"/>
      <c r="I246" s="1225"/>
      <c r="J246" s="1223" t="str">
        <f t="shared" si="32"/>
        <v/>
      </c>
      <c r="K246" s="1226"/>
      <c r="L246" s="1221">
        <f t="shared" si="33"/>
        <v>1000</v>
      </c>
      <c r="M246" s="593">
        <f t="shared" si="35"/>
        <v>0</v>
      </c>
      <c r="N246" s="334"/>
      <c r="O246" s="334"/>
      <c r="P246" s="4"/>
      <c r="Q246" s="4"/>
      <c r="R246" s="4"/>
      <c r="S246" s="4"/>
      <c r="T246" s="4"/>
      <c r="U246" s="6"/>
      <c r="V246" s="6"/>
      <c r="W246" s="6"/>
      <c r="X246" s="6"/>
      <c r="Y246" s="6"/>
      <c r="Z246" s="6"/>
      <c r="AA246" s="6"/>
      <c r="AB246" s="6"/>
    </row>
    <row r="247">
      <c r="A247" s="5"/>
      <c r="B247" s="1241" t="s">
        <v>624</v>
      </c>
      <c r="C247" s="1241" t="s">
        <v>286</v>
      </c>
      <c r="D247" s="323"/>
      <c r="E247" s="323"/>
      <c r="F247" s="1240">
        <v>1000.0</v>
      </c>
      <c r="G247" s="1223">
        <v>1000.0</v>
      </c>
      <c r="H247" s="1224"/>
      <c r="I247" s="1225"/>
      <c r="J247" s="1223" t="str">
        <f t="shared" si="32"/>
        <v/>
      </c>
      <c r="K247" s="1226"/>
      <c r="L247" s="1221">
        <f t="shared" si="33"/>
        <v>1000</v>
      </c>
      <c r="M247" s="593">
        <f t="shared" si="35"/>
        <v>0</v>
      </c>
      <c r="N247" s="334"/>
      <c r="O247" s="334"/>
      <c r="P247" s="4"/>
      <c r="Q247" s="4"/>
      <c r="R247" s="4"/>
      <c r="S247" s="4"/>
      <c r="T247" s="4"/>
      <c r="U247" s="6"/>
      <c r="V247" s="6"/>
      <c r="W247" s="6"/>
      <c r="X247" s="6"/>
      <c r="Y247" s="6"/>
      <c r="Z247" s="6"/>
      <c r="AA247" s="6"/>
      <c r="AB247" s="6"/>
    </row>
    <row r="248">
      <c r="A248" s="1628"/>
      <c r="B248" s="1253" t="s">
        <v>533</v>
      </c>
      <c r="C248" s="1253" t="s">
        <v>626</v>
      </c>
      <c r="D248" s="1254"/>
      <c r="E248" s="1254"/>
      <c r="F248" s="1255">
        <v>2500.0</v>
      </c>
      <c r="G248" s="1223">
        <f t="shared" ref="G248:G249" si="36">F248</f>
        <v>2500</v>
      </c>
      <c r="H248" s="1224"/>
      <c r="I248" s="1225"/>
      <c r="J248" s="1223" t="str">
        <f t="shared" si="32"/>
        <v/>
      </c>
      <c r="K248" s="1226"/>
      <c r="L248" s="1221">
        <f t="shared" si="33"/>
        <v>2500</v>
      </c>
      <c r="M248" s="593">
        <f t="shared" si="35"/>
        <v>0</v>
      </c>
      <c r="N248" s="334"/>
      <c r="O248" s="334"/>
      <c r="P248" s="4"/>
      <c r="Q248" s="4"/>
      <c r="R248" s="4"/>
      <c r="S248" s="4"/>
      <c r="T248" s="4"/>
      <c r="U248" s="6"/>
      <c r="V248" s="6"/>
      <c r="W248" s="6"/>
      <c r="X248" s="6"/>
      <c r="Y248" s="6"/>
      <c r="Z248" s="6"/>
      <c r="AA248" s="6"/>
      <c r="AB248" s="6"/>
    </row>
    <row r="249">
      <c r="A249" s="1628"/>
      <c r="B249" s="1256" t="s">
        <v>278</v>
      </c>
      <c r="C249" s="1257" t="s">
        <v>627</v>
      </c>
      <c r="D249" s="1254"/>
      <c r="E249" s="1254"/>
      <c r="F249" s="1255">
        <v>8000.0</v>
      </c>
      <c r="G249" s="1223">
        <f t="shared" si="36"/>
        <v>8000</v>
      </c>
      <c r="H249" s="1224"/>
      <c r="I249" s="1225"/>
      <c r="J249" s="1223" t="str">
        <f t="shared" si="32"/>
        <v/>
      </c>
      <c r="K249" s="1226"/>
      <c r="L249" s="1221">
        <f t="shared" si="33"/>
        <v>8000</v>
      </c>
      <c r="M249" s="593">
        <f t="shared" si="35"/>
        <v>0</v>
      </c>
      <c r="N249" s="334"/>
      <c r="O249" s="334"/>
      <c r="P249" s="4"/>
      <c r="Q249" s="4"/>
      <c r="R249" s="4"/>
      <c r="S249" s="4"/>
      <c r="T249" s="4"/>
      <c r="U249" s="6"/>
      <c r="V249" s="6"/>
      <c r="W249" s="6"/>
      <c r="X249" s="6"/>
      <c r="Y249" s="6"/>
      <c r="Z249" s="6"/>
      <c r="AA249" s="6"/>
      <c r="AB249" s="6"/>
    </row>
    <row r="250">
      <c r="A250" s="5"/>
      <c r="B250" s="1253" t="s">
        <v>801</v>
      </c>
      <c r="C250" s="1256"/>
      <c r="D250" s="1257" t="s">
        <v>802</v>
      </c>
      <c r="E250" s="1257"/>
      <c r="F250" s="1255"/>
      <c r="G250" s="1223"/>
      <c r="H250" s="1224"/>
      <c r="I250" s="1225"/>
      <c r="J250" s="1223" t="str">
        <f t="shared" si="32"/>
        <v/>
      </c>
      <c r="K250" s="1226"/>
      <c r="L250" s="1221">
        <f t="shared" si="33"/>
        <v>0</v>
      </c>
      <c r="M250" s="593">
        <f t="shared" si="35"/>
        <v>0</v>
      </c>
      <c r="N250" s="334"/>
      <c r="O250" s="334"/>
      <c r="P250" s="4"/>
      <c r="Q250" s="4"/>
      <c r="R250" s="4"/>
      <c r="S250" s="4"/>
      <c r="T250" s="4"/>
      <c r="U250" s="6"/>
      <c r="V250" s="6"/>
      <c r="W250" s="6"/>
      <c r="X250" s="6"/>
      <c r="Y250" s="6"/>
      <c r="Z250" s="6"/>
      <c r="AA250" s="6"/>
      <c r="AB250" s="6"/>
    </row>
    <row r="251">
      <c r="A251" s="5"/>
      <c r="B251" s="1256"/>
      <c r="C251" s="1256"/>
      <c r="D251" s="1254"/>
      <c r="E251" s="1254"/>
      <c r="F251" s="1255"/>
      <c r="G251" s="1223"/>
      <c r="H251" s="1224"/>
      <c r="I251" s="1225"/>
      <c r="J251" s="1223" t="str">
        <f t="shared" si="32"/>
        <v/>
      </c>
      <c r="K251" s="1226"/>
      <c r="L251" s="1221">
        <f t="shared" si="33"/>
        <v>0</v>
      </c>
      <c r="M251" s="602">
        <v>0.0</v>
      </c>
      <c r="N251" s="334"/>
      <c r="O251" s="334"/>
      <c r="P251" s="4"/>
      <c r="Q251" s="4"/>
      <c r="R251" s="4"/>
      <c r="S251" s="4"/>
      <c r="T251" s="4"/>
      <c r="U251" s="6"/>
      <c r="V251" s="6"/>
      <c r="W251" s="6"/>
      <c r="X251" s="6"/>
      <c r="Y251" s="6"/>
      <c r="Z251" s="6"/>
      <c r="AA251" s="6"/>
      <c r="AB251" s="6"/>
    </row>
    <row r="252">
      <c r="A252" s="5"/>
      <c r="B252" s="1253" t="s">
        <v>803</v>
      </c>
      <c r="C252" s="1253" t="s">
        <v>804</v>
      </c>
      <c r="D252" s="1257" t="s">
        <v>802</v>
      </c>
      <c r="E252" s="1254"/>
      <c r="F252" s="1255">
        <v>2000.0</v>
      </c>
      <c r="G252" s="1223">
        <v>2000.0</v>
      </c>
      <c r="H252" s="1224"/>
      <c r="I252" s="1225"/>
      <c r="J252" s="1223" t="str">
        <f t="shared" si="32"/>
        <v/>
      </c>
      <c r="K252" s="1226"/>
      <c r="L252" s="1221">
        <f t="shared" si="33"/>
        <v>2000</v>
      </c>
      <c r="M252" s="593">
        <f t="shared" ref="M252:M266" si="37">F252-L252</f>
        <v>0</v>
      </c>
      <c r="N252" s="334"/>
      <c r="O252" s="334"/>
      <c r="P252" s="4"/>
      <c r="Q252" s="4"/>
      <c r="R252" s="4"/>
      <c r="S252" s="4"/>
      <c r="T252" s="4"/>
      <c r="U252" s="6"/>
      <c r="V252" s="6"/>
      <c r="W252" s="6"/>
      <c r="X252" s="6"/>
      <c r="Y252" s="6"/>
      <c r="Z252" s="6"/>
      <c r="AA252" s="6"/>
      <c r="AB252" s="6"/>
    </row>
    <row r="253">
      <c r="A253" s="5"/>
      <c r="B253" s="1253" t="s">
        <v>805</v>
      </c>
      <c r="C253" s="1253" t="s">
        <v>806</v>
      </c>
      <c r="D253" s="1254"/>
      <c r="E253" s="1254"/>
      <c r="F253" s="1255"/>
      <c r="G253" s="1223"/>
      <c r="H253" s="1224"/>
      <c r="I253" s="1225">
        <v>15000.0</v>
      </c>
      <c r="J253" s="1223"/>
      <c r="K253" s="1226"/>
      <c r="L253" s="1221">
        <f t="shared" si="33"/>
        <v>15000</v>
      </c>
      <c r="M253" s="593">
        <f t="shared" si="37"/>
        <v>-15000</v>
      </c>
      <c r="N253" s="334"/>
      <c r="O253" s="334"/>
      <c r="P253" s="4"/>
      <c r="Q253" s="4"/>
      <c r="R253" s="4"/>
      <c r="S253" s="4"/>
      <c r="T253" s="4"/>
      <c r="U253" s="6"/>
      <c r="V253" s="6"/>
      <c r="W253" s="6"/>
      <c r="X253" s="6"/>
      <c r="Y253" s="6"/>
      <c r="Z253" s="6"/>
      <c r="AA253" s="6"/>
      <c r="AB253" s="6"/>
    </row>
    <row r="254">
      <c r="A254" s="5"/>
      <c r="B254" s="1260" t="s">
        <v>807</v>
      </c>
      <c r="C254" s="1260"/>
      <c r="D254" s="1261"/>
      <c r="E254" s="1261"/>
      <c r="F254" s="1262"/>
      <c r="G254" s="1223"/>
      <c r="H254" s="1228"/>
      <c r="I254" s="1225">
        <v>12000.0</v>
      </c>
      <c r="J254" s="1223"/>
      <c r="K254" s="1226"/>
      <c r="L254" s="1221">
        <f t="shared" si="33"/>
        <v>12000</v>
      </c>
      <c r="M254" s="593">
        <f t="shared" si="37"/>
        <v>-12000</v>
      </c>
      <c r="N254" s="334"/>
      <c r="O254" s="334"/>
      <c r="P254" s="4"/>
      <c r="Q254" s="4"/>
      <c r="R254" s="4"/>
      <c r="S254" s="4"/>
      <c r="T254" s="4"/>
      <c r="U254" s="6"/>
      <c r="V254" s="6"/>
      <c r="W254" s="6"/>
      <c r="X254" s="6"/>
      <c r="Y254" s="6"/>
      <c r="Z254" s="6"/>
      <c r="AA254" s="6"/>
      <c r="AB254" s="6"/>
    </row>
    <row r="255">
      <c r="A255" s="5"/>
      <c r="B255" s="1259"/>
      <c r="C255" s="1259"/>
      <c r="D255" s="1261"/>
      <c r="E255" s="1261"/>
      <c r="F255" s="1262"/>
      <c r="G255" s="1223"/>
      <c r="H255" s="1224"/>
      <c r="I255" s="1225"/>
      <c r="J255" s="1223" t="str">
        <f t="shared" ref="J255:J269" si="38">I255</f>
        <v/>
      </c>
      <c r="K255" s="1226"/>
      <c r="L255" s="1221">
        <f t="shared" si="33"/>
        <v>0</v>
      </c>
      <c r="M255" s="593">
        <f t="shared" si="37"/>
        <v>0</v>
      </c>
      <c r="N255" s="334"/>
      <c r="O255" s="334"/>
      <c r="P255" s="4"/>
      <c r="Q255" s="4"/>
      <c r="R255" s="4"/>
      <c r="S255" s="4"/>
      <c r="T255" s="4"/>
      <c r="U255" s="6"/>
      <c r="V255" s="6"/>
      <c r="W255" s="6"/>
      <c r="X255" s="6"/>
      <c r="Y255" s="6"/>
      <c r="Z255" s="6"/>
      <c r="AA255" s="6"/>
      <c r="AB255" s="6"/>
    </row>
    <row r="256">
      <c r="A256" s="447"/>
      <c r="B256" s="1259" t="s">
        <v>356</v>
      </c>
      <c r="C256" s="1259" t="s">
        <v>357</v>
      </c>
      <c r="D256" s="1261"/>
      <c r="E256" s="1261"/>
      <c r="F256" s="1263">
        <v>2500.0</v>
      </c>
      <c r="G256" s="1223">
        <v>2500.0</v>
      </c>
      <c r="H256" s="1224"/>
      <c r="I256" s="1225"/>
      <c r="J256" s="1223" t="str">
        <f t="shared" si="38"/>
        <v/>
      </c>
      <c r="K256" s="1226"/>
      <c r="L256" s="1221">
        <f t="shared" si="33"/>
        <v>2500</v>
      </c>
      <c r="M256" s="593">
        <f t="shared" si="37"/>
        <v>0</v>
      </c>
      <c r="N256" s="334"/>
      <c r="O256" s="334"/>
      <c r="P256" s="4"/>
      <c r="Q256" s="4"/>
      <c r="R256" s="4"/>
      <c r="S256" s="4"/>
      <c r="T256" s="4"/>
      <c r="U256" s="6"/>
      <c r="V256" s="6"/>
      <c r="W256" s="6"/>
      <c r="X256" s="6"/>
      <c r="Y256" s="6"/>
      <c r="Z256" s="6"/>
      <c r="AA256" s="6"/>
      <c r="AB256" s="6"/>
    </row>
    <row r="257">
      <c r="A257" s="1628"/>
      <c r="B257" s="1264" t="s">
        <v>339</v>
      </c>
      <c r="C257" s="1264" t="s">
        <v>340</v>
      </c>
      <c r="D257" s="1265"/>
      <c r="E257" s="1265"/>
      <c r="F257" s="1267">
        <v>10000.0</v>
      </c>
      <c r="G257" s="1223">
        <f>F257</f>
        <v>10000</v>
      </c>
      <c r="H257" s="1224"/>
      <c r="I257" s="1225"/>
      <c r="J257" s="1223" t="str">
        <f t="shared" si="38"/>
        <v/>
      </c>
      <c r="K257" s="1226"/>
      <c r="L257" s="1221">
        <f t="shared" si="33"/>
        <v>10000</v>
      </c>
      <c r="M257" s="593">
        <f t="shared" si="37"/>
        <v>0</v>
      </c>
      <c r="N257" s="334"/>
      <c r="O257" s="334"/>
      <c r="P257" s="4"/>
      <c r="Q257" s="4"/>
      <c r="R257" s="4"/>
      <c r="S257" s="4"/>
      <c r="T257" s="4"/>
      <c r="U257" s="6"/>
      <c r="V257" s="6"/>
      <c r="W257" s="6"/>
      <c r="X257" s="6"/>
      <c r="Y257" s="6"/>
      <c r="Z257" s="6"/>
      <c r="AA257" s="6"/>
      <c r="AB257" s="6"/>
    </row>
    <row r="258">
      <c r="A258" s="447"/>
      <c r="B258" s="1268" t="s">
        <v>808</v>
      </c>
      <c r="C258" s="1268" t="s">
        <v>809</v>
      </c>
      <c r="D258" s="1265"/>
      <c r="E258" s="1265"/>
      <c r="F258" s="1267">
        <v>2000.0</v>
      </c>
      <c r="G258" s="1223"/>
      <c r="H258" s="1224"/>
      <c r="I258" s="1225"/>
      <c r="J258" s="1223" t="str">
        <f t="shared" si="38"/>
        <v/>
      </c>
      <c r="K258" s="1226"/>
      <c r="L258" s="1221">
        <f t="shared" si="33"/>
        <v>0</v>
      </c>
      <c r="M258" s="593">
        <f t="shared" si="37"/>
        <v>2000</v>
      </c>
      <c r="N258" s="334"/>
      <c r="O258" s="334"/>
      <c r="P258" s="4"/>
      <c r="Q258" s="4"/>
      <c r="R258" s="4"/>
      <c r="S258" s="4"/>
      <c r="T258" s="4"/>
      <c r="U258" s="6"/>
      <c r="V258" s="6"/>
      <c r="W258" s="6"/>
      <c r="X258" s="6"/>
      <c r="Y258" s="6"/>
      <c r="Z258" s="6"/>
      <c r="AA258" s="6"/>
      <c r="AB258" s="6"/>
    </row>
    <row r="259">
      <c r="A259" s="4"/>
      <c r="B259" s="1264"/>
      <c r="C259" s="1264"/>
      <c r="D259" s="1265"/>
      <c r="E259" s="1265"/>
      <c r="F259" s="1267"/>
      <c r="G259" s="1223"/>
      <c r="H259" s="1224"/>
      <c r="I259" s="1225"/>
      <c r="J259" s="1223" t="str">
        <f t="shared" si="38"/>
        <v/>
      </c>
      <c r="K259" s="1226"/>
      <c r="L259" s="1221">
        <f t="shared" si="33"/>
        <v>0</v>
      </c>
      <c r="M259" s="593">
        <f t="shared" si="37"/>
        <v>0</v>
      </c>
      <c r="N259" s="334"/>
      <c r="O259" s="334"/>
      <c r="P259" s="4"/>
      <c r="Q259" s="4"/>
      <c r="R259" s="4"/>
      <c r="S259" s="4"/>
      <c r="T259" s="4"/>
      <c r="U259" s="6"/>
      <c r="V259" s="6"/>
      <c r="W259" s="6"/>
      <c r="X259" s="6"/>
      <c r="Y259" s="6"/>
      <c r="Z259" s="6"/>
      <c r="AA259" s="6"/>
      <c r="AB259" s="6"/>
    </row>
    <row r="260">
      <c r="A260" s="4"/>
      <c r="B260" s="1264"/>
      <c r="C260" s="1264"/>
      <c r="D260" s="1265"/>
      <c r="E260" s="1265"/>
      <c r="F260" s="1267"/>
      <c r="G260" s="1223"/>
      <c r="H260" s="1224"/>
      <c r="I260" s="1225"/>
      <c r="J260" s="1223" t="str">
        <f t="shared" si="38"/>
        <v/>
      </c>
      <c r="K260" s="1226"/>
      <c r="L260" s="1221">
        <f t="shared" si="33"/>
        <v>0</v>
      </c>
      <c r="M260" s="593">
        <f t="shared" si="37"/>
        <v>0</v>
      </c>
      <c r="N260" s="334"/>
      <c r="O260" s="334"/>
      <c r="P260" s="4"/>
      <c r="Q260" s="4"/>
      <c r="R260" s="4"/>
      <c r="S260" s="4"/>
      <c r="T260" s="4"/>
      <c r="U260" s="6"/>
      <c r="V260" s="6"/>
      <c r="W260" s="6"/>
      <c r="X260" s="6"/>
      <c r="Y260" s="6"/>
      <c r="Z260" s="6"/>
      <c r="AA260" s="6"/>
      <c r="AB260" s="6"/>
    </row>
    <row r="261">
      <c r="A261" s="447"/>
      <c r="B261" s="1264" t="s">
        <v>352</v>
      </c>
      <c r="C261" s="1264" t="s">
        <v>353</v>
      </c>
      <c r="D261" s="1265"/>
      <c r="E261" s="1265"/>
      <c r="F261" s="1267">
        <v>3000.0</v>
      </c>
      <c r="G261" s="1223">
        <v>3000.0</v>
      </c>
      <c r="H261" s="1230"/>
      <c r="I261" s="1225"/>
      <c r="J261" s="1223" t="str">
        <f t="shared" si="38"/>
        <v/>
      </c>
      <c r="K261" s="1226"/>
      <c r="L261" s="1221">
        <f t="shared" si="33"/>
        <v>3000</v>
      </c>
      <c r="M261" s="593">
        <f t="shared" si="37"/>
        <v>0</v>
      </c>
      <c r="N261" s="334"/>
      <c r="O261" s="334"/>
      <c r="P261" s="4"/>
      <c r="Q261" s="4"/>
      <c r="R261" s="4"/>
      <c r="S261" s="4"/>
      <c r="T261" s="4"/>
      <c r="U261" s="6"/>
      <c r="V261" s="6"/>
      <c r="W261" s="6"/>
      <c r="X261" s="6"/>
      <c r="Y261" s="6"/>
      <c r="Z261" s="6"/>
      <c r="AA261" s="6"/>
      <c r="AB261" s="6"/>
    </row>
    <row r="262">
      <c r="A262" s="4"/>
      <c r="B262" s="1264"/>
      <c r="C262" s="1264"/>
      <c r="D262" s="1265"/>
      <c r="E262" s="1265"/>
      <c r="F262" s="1267"/>
      <c r="G262" s="1223"/>
      <c r="H262" s="1224"/>
      <c r="I262" s="1225"/>
      <c r="J262" s="1223" t="str">
        <f t="shared" si="38"/>
        <v/>
      </c>
      <c r="K262" s="1226"/>
      <c r="L262" s="1221">
        <f t="shared" si="33"/>
        <v>0</v>
      </c>
      <c r="M262" s="593">
        <f t="shared" si="37"/>
        <v>0</v>
      </c>
      <c r="N262" s="334"/>
      <c r="O262" s="334"/>
      <c r="P262" s="4"/>
      <c r="Q262" s="4"/>
      <c r="R262" s="4"/>
      <c r="S262" s="4"/>
      <c r="T262" s="4"/>
      <c r="U262" s="6"/>
      <c r="V262" s="6"/>
      <c r="W262" s="6"/>
      <c r="X262" s="6"/>
      <c r="Y262" s="6"/>
      <c r="Z262" s="6"/>
      <c r="AA262" s="6"/>
      <c r="AB262" s="6"/>
    </row>
    <row r="263">
      <c r="A263" s="4"/>
      <c r="B263" s="1264"/>
      <c r="C263" s="1264"/>
      <c r="D263" s="1265"/>
      <c r="E263" s="1265"/>
      <c r="F263" s="1266"/>
      <c r="G263" s="1223"/>
      <c r="H263" s="1224"/>
      <c r="I263" s="1225"/>
      <c r="J263" s="1223" t="str">
        <f t="shared" si="38"/>
        <v/>
      </c>
      <c r="K263" s="1226"/>
      <c r="L263" s="1221">
        <f t="shared" si="33"/>
        <v>0</v>
      </c>
      <c r="M263" s="593">
        <f t="shared" si="37"/>
        <v>0</v>
      </c>
      <c r="N263" s="334"/>
      <c r="O263" s="334"/>
      <c r="P263" s="4"/>
      <c r="Q263" s="4"/>
      <c r="R263" s="4"/>
      <c r="S263" s="4"/>
      <c r="T263" s="4"/>
      <c r="U263" s="6"/>
      <c r="V263" s="6"/>
      <c r="W263" s="6"/>
      <c r="X263" s="6"/>
      <c r="Y263" s="6"/>
      <c r="Z263" s="6"/>
      <c r="AA263" s="6"/>
      <c r="AB263" s="6"/>
    </row>
    <row r="264">
      <c r="A264" s="447"/>
      <c r="B264" s="1264" t="s">
        <v>379</v>
      </c>
      <c r="C264" s="1264" t="s">
        <v>325</v>
      </c>
      <c r="D264" s="1629" t="s">
        <v>802</v>
      </c>
      <c r="E264" s="1265"/>
      <c r="F264" s="1267">
        <v>2000.0</v>
      </c>
      <c r="G264" s="1223">
        <v>2000.0</v>
      </c>
      <c r="H264" s="1224"/>
      <c r="I264" s="1225"/>
      <c r="J264" s="1223" t="str">
        <f t="shared" si="38"/>
        <v/>
      </c>
      <c r="K264" s="1226"/>
      <c r="L264" s="1221">
        <f t="shared" si="33"/>
        <v>2000</v>
      </c>
      <c r="M264" s="593">
        <f t="shared" si="37"/>
        <v>0</v>
      </c>
      <c r="N264" s="334"/>
      <c r="O264" s="334"/>
      <c r="P264" s="4"/>
      <c r="Q264" s="4"/>
      <c r="R264" s="4"/>
      <c r="S264" s="4"/>
      <c r="T264" s="4"/>
      <c r="U264" s="6"/>
      <c r="V264" s="6"/>
      <c r="W264" s="6"/>
      <c r="X264" s="6"/>
      <c r="Y264" s="6"/>
      <c r="Z264" s="6"/>
      <c r="AA264" s="6"/>
      <c r="AB264" s="6"/>
    </row>
    <row r="265">
      <c r="A265" s="4"/>
      <c r="B265" s="1264"/>
      <c r="C265" s="1264"/>
      <c r="D265" s="1265"/>
      <c r="E265" s="1265"/>
      <c r="F265" s="1267"/>
      <c r="G265" s="1223"/>
      <c r="H265" s="1224"/>
      <c r="I265" s="1225"/>
      <c r="J265" s="1223" t="str">
        <f t="shared" si="38"/>
        <v/>
      </c>
      <c r="K265" s="1226"/>
      <c r="L265" s="1221">
        <f t="shared" si="33"/>
        <v>0</v>
      </c>
      <c r="M265" s="593">
        <f t="shared" si="37"/>
        <v>0</v>
      </c>
      <c r="N265" s="334"/>
      <c r="O265" s="334"/>
      <c r="P265" s="4"/>
      <c r="Q265" s="4"/>
      <c r="R265" s="4"/>
      <c r="S265" s="4"/>
      <c r="T265" s="4"/>
      <c r="U265" s="6"/>
      <c r="V265" s="6"/>
      <c r="W265" s="6"/>
      <c r="X265" s="6"/>
      <c r="Y265" s="6"/>
      <c r="Z265" s="6"/>
      <c r="AA265" s="6"/>
      <c r="AB265" s="6"/>
    </row>
    <row r="266">
      <c r="A266" s="1628"/>
      <c r="B266" s="1264" t="s">
        <v>387</v>
      </c>
      <c r="C266" s="1264" t="s">
        <v>388</v>
      </c>
      <c r="D266" s="1265"/>
      <c r="E266" s="1265"/>
      <c r="F266" s="1266">
        <v>2500.0</v>
      </c>
      <c r="G266" s="1223">
        <v>2500.0</v>
      </c>
      <c r="H266" s="1224"/>
      <c r="I266" s="1225"/>
      <c r="J266" s="1223" t="str">
        <f t="shared" si="38"/>
        <v/>
      </c>
      <c r="K266" s="1226"/>
      <c r="L266" s="1221">
        <f t="shared" si="33"/>
        <v>2500</v>
      </c>
      <c r="M266" s="593">
        <f t="shared" si="37"/>
        <v>0</v>
      </c>
      <c r="N266" s="334"/>
      <c r="O266" s="334"/>
      <c r="P266" s="4"/>
      <c r="Q266" s="4"/>
      <c r="R266" s="4"/>
      <c r="S266" s="4"/>
      <c r="T266" s="4"/>
      <c r="U266" s="6"/>
      <c r="V266" s="6"/>
      <c r="W266" s="6"/>
      <c r="X266" s="6"/>
      <c r="Y266" s="6"/>
      <c r="Z266" s="6"/>
      <c r="AA266" s="6"/>
      <c r="AB266" s="6"/>
    </row>
    <row r="267">
      <c r="A267" s="4"/>
      <c r="B267" s="1264"/>
      <c r="C267" s="1264"/>
      <c r="D267" s="1265"/>
      <c r="E267" s="1265"/>
      <c r="F267" s="1267"/>
      <c r="G267" s="1223"/>
      <c r="H267" s="1224"/>
      <c r="I267" s="1225"/>
      <c r="J267" s="1223" t="str">
        <f t="shared" si="38"/>
        <v/>
      </c>
      <c r="K267" s="1229"/>
      <c r="L267" s="1221">
        <f t="shared" si="33"/>
        <v>0</v>
      </c>
      <c r="M267" s="599">
        <v>0.0</v>
      </c>
      <c r="N267" s="334"/>
      <c r="O267" s="334"/>
      <c r="P267" s="4"/>
      <c r="Q267" s="4"/>
      <c r="R267" s="4"/>
      <c r="S267" s="4"/>
      <c r="T267" s="4"/>
      <c r="U267" s="6"/>
      <c r="V267" s="6"/>
      <c r="W267" s="6"/>
      <c r="X267" s="6"/>
      <c r="Y267" s="6"/>
      <c r="Z267" s="6"/>
      <c r="AA267" s="6"/>
      <c r="AB267" s="6"/>
    </row>
    <row r="268">
      <c r="A268" s="4"/>
      <c r="B268" s="1264" t="s">
        <v>410</v>
      </c>
      <c r="C268" s="1264" t="s">
        <v>411</v>
      </c>
      <c r="D268" s="1265"/>
      <c r="E268" s="1265"/>
      <c r="F268" s="1267">
        <v>3000.0</v>
      </c>
      <c r="G268" s="1223"/>
      <c r="H268" s="1224"/>
      <c r="I268" s="1225"/>
      <c r="J268" s="1223" t="str">
        <f t="shared" si="38"/>
        <v/>
      </c>
      <c r="K268" s="1226"/>
      <c r="L268" s="1221">
        <f t="shared" si="33"/>
        <v>0</v>
      </c>
      <c r="M268" s="593">
        <f t="shared" ref="M268:M269" si="39">F268-L268</f>
        <v>3000</v>
      </c>
      <c r="N268" s="334"/>
      <c r="O268" s="334"/>
      <c r="P268" s="4"/>
      <c r="Q268" s="4"/>
      <c r="R268" s="4"/>
      <c r="S268" s="4"/>
      <c r="T268" s="4"/>
      <c r="U268" s="6"/>
      <c r="V268" s="6"/>
      <c r="W268" s="6"/>
      <c r="X268" s="6"/>
      <c r="Y268" s="6"/>
      <c r="Z268" s="6"/>
      <c r="AA268" s="6"/>
      <c r="AB268" s="6"/>
    </row>
    <row r="269">
      <c r="A269" s="1628"/>
      <c r="B269" s="1264" t="s">
        <v>426</v>
      </c>
      <c r="C269" s="1264" t="s">
        <v>427</v>
      </c>
      <c r="D269" s="1265"/>
      <c r="E269" s="1265"/>
      <c r="F269" s="1267">
        <v>3000.0</v>
      </c>
      <c r="G269" s="1223">
        <f>F269</f>
        <v>3000</v>
      </c>
      <c r="H269" s="1224"/>
      <c r="I269" s="1225"/>
      <c r="J269" s="1223" t="str">
        <f t="shared" si="38"/>
        <v/>
      </c>
      <c r="K269" s="1226"/>
      <c r="L269" s="1221">
        <f t="shared" si="33"/>
        <v>3000</v>
      </c>
      <c r="M269" s="593">
        <f t="shared" si="39"/>
        <v>0</v>
      </c>
      <c r="N269" s="334"/>
      <c r="O269" s="334"/>
      <c r="P269" s="4"/>
      <c r="Q269" s="4"/>
      <c r="R269" s="4"/>
      <c r="S269" s="4"/>
      <c r="T269" s="4"/>
      <c r="U269" s="6"/>
      <c r="V269" s="6"/>
      <c r="W269" s="6"/>
      <c r="X269" s="6"/>
      <c r="Y269" s="6"/>
      <c r="Z269" s="6"/>
      <c r="AA269" s="6"/>
      <c r="AB269" s="6"/>
    </row>
    <row r="270">
      <c r="A270" s="447"/>
      <c r="B270" s="1268" t="s">
        <v>810</v>
      </c>
      <c r="C270" s="1268" t="s">
        <v>811</v>
      </c>
      <c r="D270" s="1265"/>
      <c r="E270" s="1265"/>
      <c r="F270" s="1267">
        <v>5000.0</v>
      </c>
      <c r="G270" s="1223">
        <v>5000.0</v>
      </c>
      <c r="H270" s="1224"/>
      <c r="I270" s="1225"/>
      <c r="J270" s="1223"/>
      <c r="K270" s="1226"/>
      <c r="L270" s="1221"/>
      <c r="M270" s="593"/>
      <c r="N270" s="334"/>
      <c r="O270" s="334"/>
      <c r="P270" s="4"/>
      <c r="Q270" s="4"/>
      <c r="R270" s="4"/>
      <c r="S270" s="4"/>
      <c r="T270" s="4"/>
      <c r="U270" s="6"/>
      <c r="V270" s="6"/>
      <c r="W270" s="6"/>
      <c r="X270" s="6"/>
      <c r="Y270" s="6"/>
      <c r="Z270" s="6"/>
      <c r="AA270" s="6"/>
      <c r="AB270" s="6"/>
    </row>
    <row r="271">
      <c r="A271" s="4"/>
      <c r="B271" s="1268" t="s">
        <v>630</v>
      </c>
      <c r="C271" s="1264"/>
      <c r="D271" s="1265"/>
      <c r="E271" s="1265"/>
      <c r="F271" s="1267"/>
      <c r="G271" s="1223"/>
      <c r="H271" s="1224"/>
      <c r="I271" s="1225"/>
      <c r="J271" s="1223" t="str">
        <f t="shared" ref="J271:J272" si="40">I271</f>
        <v/>
      </c>
      <c r="K271" s="1226"/>
      <c r="L271" s="1221">
        <f t="shared" ref="L271:L272" si="41">G271+H271+I271+J271+K271</f>
        <v>0</v>
      </c>
      <c r="M271" s="593">
        <f t="shared" ref="M271:M273" si="42">F271-L271</f>
        <v>0</v>
      </c>
      <c r="N271" s="334"/>
      <c r="O271" s="334"/>
      <c r="P271" s="4"/>
      <c r="Q271" s="4"/>
      <c r="R271" s="4"/>
      <c r="S271" s="4"/>
      <c r="T271" s="4"/>
      <c r="U271" s="6"/>
      <c r="V271" s="6"/>
      <c r="W271" s="6"/>
      <c r="X271" s="6"/>
      <c r="Y271" s="6"/>
      <c r="Z271" s="6"/>
      <c r="AA271" s="6"/>
      <c r="AB271" s="6"/>
    </row>
    <row r="272">
      <c r="A272" s="4"/>
      <c r="B272" s="1268" t="s">
        <v>632</v>
      </c>
      <c r="C272" s="1264"/>
      <c r="D272" s="1265"/>
      <c r="E272" s="1265"/>
      <c r="F272" s="1267"/>
      <c r="G272" s="1269"/>
      <c r="H272" s="1270"/>
      <c r="I272" s="1271"/>
      <c r="J272" s="1269" t="str">
        <f t="shared" si="40"/>
        <v/>
      </c>
      <c r="K272" s="1272"/>
      <c r="L272" s="1221">
        <f t="shared" si="41"/>
        <v>0</v>
      </c>
      <c r="M272" s="1273">
        <f t="shared" si="42"/>
        <v>0</v>
      </c>
      <c r="N272" s="334"/>
      <c r="O272" s="334"/>
      <c r="P272" s="4"/>
      <c r="Q272" s="4"/>
      <c r="R272" s="4"/>
      <c r="S272" s="4"/>
      <c r="T272" s="4"/>
      <c r="U272" s="6"/>
      <c r="V272" s="6"/>
      <c r="W272" s="6"/>
      <c r="X272" s="6"/>
      <c r="Y272" s="6"/>
      <c r="Z272" s="6"/>
      <c r="AA272" s="6"/>
      <c r="AB272" s="6"/>
    </row>
    <row r="273">
      <c r="A273" s="4"/>
      <c r="B273" s="148" t="s">
        <v>15</v>
      </c>
      <c r="C273" s="225"/>
      <c r="D273" s="225"/>
      <c r="E273" s="225"/>
      <c r="F273" s="650">
        <f t="shared" ref="F273:G273" si="43">SUM(F203:F272)</f>
        <v>714500</v>
      </c>
      <c r="G273" s="650">
        <f t="shared" si="43"/>
        <v>671000</v>
      </c>
      <c r="H273" s="650">
        <f t="shared" ref="H273:J273" si="44">SUM(H203:H269)</f>
        <v>8200</v>
      </c>
      <c r="I273" s="650">
        <f t="shared" si="44"/>
        <v>27000</v>
      </c>
      <c r="J273" s="650">
        <f t="shared" si="44"/>
        <v>0</v>
      </c>
      <c r="K273" s="1274"/>
      <c r="L273" s="1221">
        <f>SUM(L203:L272)</f>
        <v>701200</v>
      </c>
      <c r="M273" s="1275">
        <f t="shared" si="42"/>
        <v>13300</v>
      </c>
      <c r="N273" s="334"/>
      <c r="O273" s="334"/>
      <c r="P273" s="4"/>
      <c r="Q273" s="4"/>
      <c r="R273" s="4"/>
      <c r="S273" s="4"/>
      <c r="T273" s="4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57"/>
      <c r="E278" s="65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57"/>
      <c r="E279" s="657"/>
      <c r="F279" s="65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57"/>
      <c r="E280" s="657"/>
      <c r="F280" s="65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</sheetData>
  <mergeCells count="15">
    <mergeCell ref="B139:L139"/>
    <mergeCell ref="B158:H158"/>
    <mergeCell ref="B169:K169"/>
    <mergeCell ref="B180:H180"/>
    <mergeCell ref="B190:H190"/>
    <mergeCell ref="C191:H191"/>
    <mergeCell ref="B200:H200"/>
    <mergeCell ref="F201:F202"/>
    <mergeCell ref="A2:H2"/>
    <mergeCell ref="B19:T19"/>
    <mergeCell ref="B40:T40"/>
    <mergeCell ref="B58:T58"/>
    <mergeCell ref="B101:T101"/>
    <mergeCell ref="B113:L113"/>
    <mergeCell ref="B125:L12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44.38"/>
    <col customWidth="1" min="3" max="3" width="18.0"/>
    <col customWidth="1" min="4" max="4" width="22.25"/>
    <col customWidth="1" min="5" max="5" width="22.5"/>
    <col customWidth="1" min="6" max="6" width="22.63"/>
    <col customWidth="1" min="7" max="7" width="19.5"/>
    <col customWidth="1" min="8" max="8" width="17.25"/>
    <col customWidth="1" min="9" max="9" width="19.13"/>
    <col customWidth="1" min="10" max="10" width="19.38"/>
    <col customWidth="1" min="11" max="11" width="20.0"/>
    <col customWidth="1" min="12" max="12" width="16.25"/>
    <col customWidth="1" min="18" max="18" width="9.88"/>
    <col customWidth="1" min="19" max="19" width="16.13"/>
    <col customWidth="1" min="20" max="20" width="14.63"/>
  </cols>
  <sheetData>
    <row r="1">
      <c r="A1" s="658"/>
      <c r="J1" s="1630"/>
    </row>
    <row r="2">
      <c r="A2" s="1"/>
      <c r="B2" s="2"/>
      <c r="C2" s="2"/>
      <c r="D2" s="2"/>
      <c r="E2" s="2"/>
      <c r="F2" s="2"/>
      <c r="G2" s="2"/>
      <c r="H2" s="3"/>
      <c r="I2" s="5"/>
      <c r="J2" s="1631"/>
      <c r="K2" s="5"/>
      <c r="L2" s="5"/>
      <c r="M2" s="5"/>
      <c r="N2" s="5"/>
      <c r="O2" s="5"/>
      <c r="P2" s="4"/>
      <c r="Q2" s="4"/>
      <c r="R2" s="4"/>
      <c r="S2" s="4"/>
      <c r="T2" s="4"/>
      <c r="U2" s="6"/>
      <c r="V2" s="6"/>
      <c r="W2" s="6"/>
      <c r="X2" s="6"/>
      <c r="Y2" s="6"/>
      <c r="Z2" s="6"/>
      <c r="AA2" s="6"/>
      <c r="AB2" s="6"/>
    </row>
    <row r="3">
      <c r="A3" s="7"/>
      <c r="B3" s="8" t="s">
        <v>0</v>
      </c>
      <c r="C3" s="8" t="s">
        <v>0</v>
      </c>
      <c r="D3" s="9" t="s">
        <v>544</v>
      </c>
      <c r="E3" s="9" t="s">
        <v>545</v>
      </c>
      <c r="F3" s="8" t="s">
        <v>462</v>
      </c>
      <c r="G3" s="10" t="s">
        <v>1</v>
      </c>
      <c r="H3" s="12" t="s">
        <v>2</v>
      </c>
      <c r="I3" s="5"/>
      <c r="J3" s="1631"/>
      <c r="K3" s="5"/>
      <c r="L3" s="5"/>
      <c r="M3" s="4"/>
      <c r="N3" s="4"/>
      <c r="O3" s="4"/>
      <c r="P3" s="4"/>
      <c r="Q3" s="4"/>
      <c r="R3" s="4"/>
      <c r="S3" s="5"/>
      <c r="T3" s="4"/>
      <c r="U3" s="6"/>
      <c r="V3" s="6"/>
      <c r="W3" s="6"/>
      <c r="X3" s="6"/>
      <c r="Y3" s="6"/>
      <c r="Z3" s="6"/>
      <c r="AA3" s="6"/>
      <c r="AB3" s="6"/>
    </row>
    <row r="4">
      <c r="A4" s="14">
        <v>1.0</v>
      </c>
      <c r="B4" s="661" t="s">
        <v>16</v>
      </c>
      <c r="C4" s="1454">
        <f>C36</f>
        <v>1658000</v>
      </c>
      <c r="D4" s="1454">
        <v>200000.0</v>
      </c>
      <c r="E4" s="1454"/>
      <c r="F4" s="1632"/>
      <c r="G4" s="1454">
        <v>1220500.0</v>
      </c>
      <c r="H4" s="1633">
        <f t="shared" ref="H4:H15" si="1">C4-G4</f>
        <v>437500</v>
      </c>
      <c r="I4" s="4"/>
      <c r="J4" s="1634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6"/>
      <c r="W4" s="6"/>
      <c r="X4" s="6"/>
      <c r="Y4" s="6"/>
      <c r="Z4" s="6"/>
      <c r="AA4" s="6"/>
      <c r="AB4" s="6"/>
    </row>
    <row r="5">
      <c r="A5" s="19">
        <v>2.0</v>
      </c>
      <c r="B5" s="665" t="s">
        <v>463</v>
      </c>
      <c r="C5" s="1635">
        <f>C54</f>
        <v>1337500</v>
      </c>
      <c r="D5" s="1635">
        <v>200000.0</v>
      </c>
      <c r="E5" s="1635"/>
      <c r="F5" s="1635"/>
      <c r="G5" s="1636">
        <v>1337500.0</v>
      </c>
      <c r="H5" s="1633">
        <f t="shared" si="1"/>
        <v>0</v>
      </c>
      <c r="I5" s="4"/>
      <c r="K5" s="4"/>
      <c r="L5" s="4"/>
      <c r="M5" s="4"/>
      <c r="N5" s="4"/>
      <c r="O5" s="4"/>
      <c r="P5" s="4"/>
      <c r="Q5" s="25"/>
      <c r="R5" s="25"/>
      <c r="S5" s="4"/>
      <c r="T5" s="4"/>
      <c r="U5" s="6"/>
      <c r="V5" s="6"/>
      <c r="W5" s="6"/>
      <c r="X5" s="6"/>
      <c r="Y5" s="6"/>
      <c r="Z5" s="6"/>
      <c r="AA5" s="6"/>
      <c r="AB5" s="6"/>
    </row>
    <row r="6">
      <c r="A6" s="669">
        <v>3.0</v>
      </c>
      <c r="B6" s="670" t="s">
        <v>464</v>
      </c>
      <c r="C6" s="1637">
        <f>F289</f>
        <v>720000</v>
      </c>
      <c r="D6" s="1638">
        <v>400000.0</v>
      </c>
      <c r="E6" s="1638"/>
      <c r="F6" s="1277"/>
      <c r="G6" s="1639">
        <v>719000.0</v>
      </c>
      <c r="H6" s="1633">
        <f t="shared" si="1"/>
        <v>1000</v>
      </c>
      <c r="I6" s="4"/>
      <c r="J6" s="1634"/>
      <c r="K6" s="4"/>
      <c r="L6" s="4"/>
      <c r="M6" s="4"/>
      <c r="N6" s="4"/>
      <c r="O6" s="4"/>
      <c r="P6" s="4"/>
      <c r="Q6" s="25"/>
      <c r="R6" s="25"/>
      <c r="S6" s="4"/>
      <c r="T6" s="4"/>
      <c r="U6" s="6"/>
      <c r="V6" s="6"/>
      <c r="W6" s="6"/>
      <c r="X6" s="6"/>
      <c r="Y6" s="6"/>
      <c r="Z6" s="6"/>
      <c r="AA6" s="6"/>
      <c r="AB6" s="6"/>
    </row>
    <row r="7">
      <c r="A7" s="976">
        <v>4.0</v>
      </c>
      <c r="B7" s="977" t="s">
        <v>465</v>
      </c>
      <c r="C7" s="1640">
        <f>C99</f>
        <v>625666.67</v>
      </c>
      <c r="D7" s="1640">
        <v>178000.0</v>
      </c>
      <c r="E7" s="1641"/>
      <c r="F7" s="1641"/>
      <c r="G7" s="1640">
        <v>658388.92</v>
      </c>
      <c r="H7" s="1633">
        <f t="shared" si="1"/>
        <v>-32722.25</v>
      </c>
      <c r="I7" s="4"/>
      <c r="J7" s="1634"/>
      <c r="K7" s="4"/>
      <c r="L7" s="4"/>
      <c r="M7" s="4"/>
      <c r="N7" s="4"/>
      <c r="O7" s="4"/>
      <c r="P7" s="4"/>
      <c r="Q7" s="25"/>
      <c r="R7" s="25"/>
      <c r="S7" s="4"/>
      <c r="T7" s="4"/>
      <c r="U7" s="6"/>
      <c r="V7" s="6"/>
      <c r="W7" s="6"/>
      <c r="X7" s="6"/>
      <c r="Y7" s="6"/>
      <c r="Z7" s="6"/>
      <c r="AA7" s="6"/>
      <c r="AB7" s="6"/>
    </row>
    <row r="8">
      <c r="A8" s="678">
        <v>5.0</v>
      </c>
      <c r="B8" s="679" t="s">
        <v>466</v>
      </c>
      <c r="C8" s="1642">
        <f>C111</f>
        <v>97500</v>
      </c>
      <c r="D8" s="1643">
        <v>97500.0</v>
      </c>
      <c r="E8" s="1643"/>
      <c r="F8" s="1642"/>
      <c r="G8" s="1643">
        <v>97500.0</v>
      </c>
      <c r="H8" s="1633">
        <f t="shared" si="1"/>
        <v>0</v>
      </c>
      <c r="I8" s="4"/>
      <c r="J8" s="1644"/>
      <c r="K8" s="682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6"/>
      <c r="Z8" s="6"/>
      <c r="AA8" s="6"/>
      <c r="AB8" s="6"/>
    </row>
    <row r="9">
      <c r="A9" s="981">
        <v>6.0</v>
      </c>
      <c r="B9" s="982" t="s">
        <v>467</v>
      </c>
      <c r="C9" s="1645">
        <f>F128</f>
        <v>470029.47</v>
      </c>
      <c r="D9" s="1646"/>
      <c r="E9" s="1646"/>
      <c r="F9" s="1646"/>
      <c r="G9" s="1647">
        <v>470000.0</v>
      </c>
      <c r="H9" s="1633">
        <f t="shared" si="1"/>
        <v>29.47</v>
      </c>
      <c r="I9" s="4"/>
      <c r="J9" s="1644"/>
      <c r="K9" s="682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6"/>
      <c r="Z9" s="6"/>
      <c r="AA9" s="6"/>
      <c r="AB9" s="6"/>
    </row>
    <row r="10">
      <c r="A10" s="686">
        <v>7.0</v>
      </c>
      <c r="B10" s="687" t="s">
        <v>468</v>
      </c>
      <c r="C10" s="1648">
        <f>I143</f>
        <v>1282500</v>
      </c>
      <c r="D10" s="156"/>
      <c r="E10" s="156"/>
      <c r="F10" s="156"/>
      <c r="G10" s="1648">
        <v>1282500.0</v>
      </c>
      <c r="H10" s="1633">
        <f t="shared" si="1"/>
        <v>0</v>
      </c>
      <c r="I10" s="4"/>
      <c r="J10" s="1644"/>
      <c r="K10" s="1634"/>
      <c r="L10" s="4"/>
      <c r="M10" s="4"/>
      <c r="N10" s="4"/>
      <c r="O10" s="4"/>
      <c r="P10" s="4"/>
      <c r="Q10" s="4"/>
      <c r="R10" s="4"/>
      <c r="S10" s="4"/>
      <c r="T10" s="4"/>
      <c r="U10" s="6"/>
      <c r="V10" s="6"/>
      <c r="W10" s="6"/>
      <c r="X10" s="6"/>
      <c r="Y10" s="6"/>
      <c r="Z10" s="6"/>
      <c r="AA10" s="6"/>
      <c r="AB10" s="6"/>
    </row>
    <row r="11">
      <c r="A11" s="986">
        <v>8.0</v>
      </c>
      <c r="B11" s="987" t="s">
        <v>469</v>
      </c>
      <c r="C11" s="1649">
        <f>H157</f>
        <v>993762</v>
      </c>
      <c r="D11" s="1650"/>
      <c r="E11" s="1649"/>
      <c r="F11" s="1650"/>
      <c r="G11" s="1649">
        <f>H157</f>
        <v>993762</v>
      </c>
      <c r="H11" s="1633">
        <f t="shared" si="1"/>
        <v>0</v>
      </c>
      <c r="I11" s="4"/>
      <c r="J11" s="1644"/>
      <c r="K11" s="682"/>
      <c r="L11" s="4"/>
      <c r="M11" s="4"/>
      <c r="N11" s="4"/>
      <c r="O11" s="4"/>
      <c r="P11" s="4"/>
      <c r="Q11" s="4"/>
      <c r="R11" s="4"/>
      <c r="S11" s="4"/>
      <c r="T11" s="4"/>
      <c r="U11" s="6"/>
      <c r="V11" s="6"/>
      <c r="W11" s="6"/>
      <c r="X11" s="6"/>
      <c r="Y11" s="6"/>
      <c r="Z11" s="6"/>
      <c r="AA11" s="6"/>
      <c r="AB11" s="6"/>
    </row>
    <row r="12">
      <c r="A12" s="693">
        <v>9.0</v>
      </c>
      <c r="B12" s="694" t="s">
        <v>470</v>
      </c>
      <c r="C12" s="1651">
        <v>0.0</v>
      </c>
      <c r="D12" s="1652"/>
      <c r="E12" s="1652"/>
      <c r="F12" s="1652"/>
      <c r="G12" s="1653"/>
      <c r="H12" s="1633">
        <f t="shared" si="1"/>
        <v>0</v>
      </c>
      <c r="I12" s="4"/>
      <c r="J12" s="1644"/>
      <c r="K12" s="682"/>
      <c r="L12" s="4"/>
      <c r="M12" s="4"/>
      <c r="N12" s="4"/>
      <c r="O12" s="4"/>
      <c r="P12" s="4"/>
      <c r="Q12" s="4"/>
      <c r="R12" s="4"/>
      <c r="S12" s="4"/>
      <c r="T12" s="4"/>
      <c r="U12" s="6"/>
      <c r="V12" s="6"/>
      <c r="W12" s="6"/>
      <c r="X12" s="6"/>
      <c r="Y12" s="6"/>
      <c r="Z12" s="6"/>
      <c r="AA12" s="6"/>
      <c r="AB12" s="6"/>
    </row>
    <row r="13">
      <c r="A13" s="697">
        <v>10.0</v>
      </c>
      <c r="B13" s="698" t="s">
        <v>471</v>
      </c>
      <c r="C13" s="1654">
        <v>0.0</v>
      </c>
      <c r="D13" s="1655"/>
      <c r="E13" s="1655"/>
      <c r="F13" s="1656"/>
      <c r="G13" s="1656"/>
      <c r="H13" s="1633">
        <f t="shared" si="1"/>
        <v>0</v>
      </c>
      <c r="I13" s="45"/>
      <c r="J13" s="1644"/>
      <c r="K13" s="682"/>
      <c r="L13" s="4"/>
      <c r="M13" s="4"/>
      <c r="N13" s="4"/>
      <c r="O13" s="4"/>
      <c r="P13" s="4"/>
      <c r="Q13" s="4"/>
      <c r="R13" s="4"/>
      <c r="S13" s="4"/>
      <c r="T13" s="4"/>
      <c r="U13" s="6"/>
      <c r="V13" s="6"/>
      <c r="W13" s="6"/>
      <c r="X13" s="6"/>
      <c r="Y13" s="6"/>
      <c r="Z13" s="6"/>
      <c r="AA13" s="6"/>
      <c r="AB13" s="6"/>
    </row>
    <row r="14">
      <c r="A14" s="700">
        <v>11.0</v>
      </c>
      <c r="B14" s="459" t="s">
        <v>472</v>
      </c>
      <c r="C14" s="1125">
        <v>72500.0</v>
      </c>
      <c r="D14" s="739"/>
      <c r="E14" s="739"/>
      <c r="F14" s="739"/>
      <c r="G14" s="1125">
        <v>72500.0</v>
      </c>
      <c r="H14" s="1633">
        <f t="shared" si="1"/>
        <v>0</v>
      </c>
      <c r="I14" s="4"/>
      <c r="J14" s="163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V14" s="6"/>
      <c r="W14" s="6"/>
      <c r="X14" s="6"/>
      <c r="Y14" s="6"/>
      <c r="Z14" s="6"/>
      <c r="AA14" s="6"/>
      <c r="AB14" s="6"/>
    </row>
    <row r="15">
      <c r="A15" s="704">
        <v>12.0</v>
      </c>
      <c r="B15" s="705" t="s">
        <v>473</v>
      </c>
      <c r="C15" s="1657">
        <f>C189</f>
        <v>773500</v>
      </c>
      <c r="D15" s="1658"/>
      <c r="E15" s="1658"/>
      <c r="F15" s="1657"/>
      <c r="G15" s="1659">
        <v>754600.0</v>
      </c>
      <c r="H15" s="1633">
        <f t="shared" si="1"/>
        <v>18900</v>
      </c>
      <c r="I15" s="4"/>
      <c r="J15" s="163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6"/>
      <c r="W15" s="6"/>
      <c r="X15" s="6"/>
      <c r="Y15" s="6"/>
      <c r="Z15" s="6"/>
      <c r="AA15" s="6"/>
      <c r="AB15" s="6"/>
    </row>
    <row r="16">
      <c r="A16" s="77"/>
      <c r="B16" s="78" t="s">
        <v>15</v>
      </c>
      <c r="C16" s="79">
        <f t="shared" ref="C16:H16" si="2">SUM(C4:C15)</f>
        <v>8030958.14</v>
      </c>
      <c r="D16" s="79">
        <f t="shared" si="2"/>
        <v>1075500</v>
      </c>
      <c r="E16" s="79">
        <f t="shared" si="2"/>
        <v>0</v>
      </c>
      <c r="F16" s="79">
        <f t="shared" si="2"/>
        <v>0</v>
      </c>
      <c r="G16" s="79">
        <f t="shared" si="2"/>
        <v>7606250.92</v>
      </c>
      <c r="H16" s="149">
        <f t="shared" si="2"/>
        <v>424707.22</v>
      </c>
      <c r="I16" s="4"/>
      <c r="J16" s="1634"/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V16" s="6"/>
      <c r="W16" s="6"/>
      <c r="X16" s="6"/>
      <c r="Y16" s="6"/>
      <c r="Z16" s="6"/>
      <c r="AA16" s="6"/>
      <c r="AB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1631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  <c r="X17" s="6"/>
      <c r="Y17" s="6"/>
      <c r="Z17" s="6"/>
      <c r="AA17" s="6"/>
      <c r="AB17" s="6"/>
    </row>
    <row r="18">
      <c r="A18" s="82">
        <v>1.0</v>
      </c>
      <c r="B18" s="995" t="s">
        <v>16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5"/>
      <c r="U18" s="6"/>
      <c r="V18" s="6"/>
      <c r="W18" s="6"/>
      <c r="X18" s="6"/>
      <c r="Y18" s="6"/>
      <c r="Z18" s="6"/>
      <c r="AA18" s="6"/>
      <c r="AB18" s="6"/>
    </row>
    <row r="19">
      <c r="A19" s="4"/>
      <c r="B19" s="1464" t="s">
        <v>17</v>
      </c>
      <c r="C19" s="1464" t="s">
        <v>18</v>
      </c>
      <c r="D19" s="1660"/>
      <c r="E19" s="1661" t="s">
        <v>812</v>
      </c>
      <c r="F19" s="1661" t="s">
        <v>812</v>
      </c>
      <c r="G19" s="1662" t="s">
        <v>813</v>
      </c>
      <c r="H19" s="1661"/>
      <c r="I19" s="1661" t="s">
        <v>814</v>
      </c>
      <c r="J19" s="1661" t="s">
        <v>815</v>
      </c>
      <c r="K19" s="1661" t="s">
        <v>816</v>
      </c>
      <c r="L19" s="1469" t="s">
        <v>817</v>
      </c>
      <c r="M19" s="1470"/>
      <c r="N19" s="1470"/>
      <c r="O19" s="1471"/>
      <c r="P19" s="1000"/>
      <c r="Q19" s="1001"/>
      <c r="R19" s="1001"/>
      <c r="S19" s="1002" t="s">
        <v>29</v>
      </c>
      <c r="T19" s="1003" t="s">
        <v>2</v>
      </c>
      <c r="U19" s="92"/>
      <c r="V19" s="6"/>
      <c r="W19" s="6"/>
      <c r="X19" s="6"/>
      <c r="Y19" s="6"/>
      <c r="Z19" s="6"/>
      <c r="AA19" s="6"/>
      <c r="AB19" s="6"/>
    </row>
    <row r="20">
      <c r="A20" s="4"/>
      <c r="B20" s="1472" t="s">
        <v>554</v>
      </c>
      <c r="C20" s="1473"/>
      <c r="D20" s="1474"/>
      <c r="E20" s="1475" t="s">
        <v>195</v>
      </c>
      <c r="F20" s="1475" t="s">
        <v>195</v>
      </c>
      <c r="G20" s="1475" t="s">
        <v>195</v>
      </c>
      <c r="H20" s="1053"/>
      <c r="I20" s="1475" t="s">
        <v>195</v>
      </c>
      <c r="J20" s="1475" t="s">
        <v>195</v>
      </c>
      <c r="K20" s="1475" t="s">
        <v>195</v>
      </c>
      <c r="L20" s="1475" t="s">
        <v>195</v>
      </c>
      <c r="M20" s="1474"/>
      <c r="N20" s="1474"/>
      <c r="O20" s="1476"/>
      <c r="P20" s="1006"/>
      <c r="Q20" s="89"/>
      <c r="R20" s="89"/>
      <c r="S20" s="96"/>
      <c r="T20" s="97"/>
      <c r="U20" s="92"/>
      <c r="V20" s="6"/>
      <c r="W20" s="6"/>
      <c r="X20" s="6"/>
      <c r="Y20" s="6"/>
      <c r="Z20" s="6"/>
      <c r="AA20" s="6"/>
      <c r="AB20" s="6"/>
    </row>
    <row r="21">
      <c r="A21" s="4"/>
      <c r="B21" s="1477" t="s">
        <v>131</v>
      </c>
      <c r="C21" s="176"/>
      <c r="D21" s="1052"/>
      <c r="E21" s="1052"/>
      <c r="F21" s="458"/>
      <c r="G21" s="1663"/>
      <c r="H21" s="1052"/>
      <c r="I21" s="1052"/>
      <c r="J21" s="1664"/>
      <c r="K21" s="1010"/>
      <c r="L21" s="1052"/>
      <c r="M21" s="1052"/>
      <c r="N21" s="1052"/>
      <c r="O21" s="1478"/>
      <c r="P21" s="745"/>
      <c r="Q21" s="102"/>
      <c r="R21" s="102"/>
      <c r="S21" s="102"/>
      <c r="T21" s="104"/>
      <c r="U21" s="92"/>
      <c r="V21" s="6"/>
      <c r="W21" s="6"/>
      <c r="X21" s="6"/>
      <c r="Y21" s="6"/>
      <c r="Z21" s="6"/>
      <c r="AA21" s="6"/>
      <c r="AB21" s="6"/>
    </row>
    <row r="22">
      <c r="A22" s="4"/>
      <c r="B22" s="275" t="s">
        <v>40</v>
      </c>
      <c r="C22" s="1559"/>
      <c r="D22" s="109"/>
      <c r="E22" s="109"/>
      <c r="F22" s="109"/>
      <c r="G22" s="1665"/>
      <c r="H22" s="109"/>
      <c r="I22" s="109"/>
      <c r="J22" s="1666"/>
      <c r="K22" s="109"/>
      <c r="L22" s="109"/>
      <c r="M22" s="109"/>
      <c r="N22" s="109"/>
      <c r="O22" s="242"/>
      <c r="P22" s="107"/>
      <c r="Q22" s="107"/>
      <c r="R22" s="107"/>
      <c r="S22" s="109"/>
      <c r="T22" s="109"/>
      <c r="U22" s="92"/>
      <c r="V22" s="6"/>
      <c r="W22" s="6"/>
      <c r="X22" s="6"/>
      <c r="Y22" s="6"/>
      <c r="Z22" s="6"/>
      <c r="AA22" s="6"/>
      <c r="AB22" s="6"/>
    </row>
    <row r="23">
      <c r="A23" s="4"/>
      <c r="B23" s="110" t="s">
        <v>41</v>
      </c>
      <c r="C23" s="1013">
        <v>1200000.0</v>
      </c>
      <c r="D23" s="1285"/>
      <c r="E23" s="1285">
        <v>80000.0</v>
      </c>
      <c r="F23" s="1286">
        <v>250000.0</v>
      </c>
      <c r="G23" s="1667">
        <v>250000.0</v>
      </c>
      <c r="H23" s="1017"/>
      <c r="I23" s="1017">
        <v>100000.0</v>
      </c>
      <c r="J23" s="1668">
        <v>100000.0</v>
      </c>
      <c r="K23" s="54">
        <v>200000.0</v>
      </c>
      <c r="L23" s="54">
        <v>373500.0</v>
      </c>
      <c r="M23" s="112"/>
      <c r="N23" s="113"/>
      <c r="O23" s="113"/>
      <c r="P23" s="114"/>
      <c r="Q23" s="116"/>
      <c r="R23" s="116"/>
      <c r="S23" s="36">
        <f t="shared" ref="S23:S32" si="3">SUM(D23:R23)</f>
        <v>1353500</v>
      </c>
      <c r="T23" s="31">
        <f t="shared" ref="T23:T34" si="4">C23-S23</f>
        <v>-153500</v>
      </c>
      <c r="U23" s="92"/>
      <c r="V23" s="6"/>
      <c r="W23" s="6"/>
      <c r="X23" s="6"/>
      <c r="Y23" s="6"/>
      <c r="Z23" s="6"/>
      <c r="AA23" s="6"/>
      <c r="AB23" s="6"/>
    </row>
    <row r="24">
      <c r="A24" s="4"/>
      <c r="B24" s="118" t="s">
        <v>42</v>
      </c>
      <c r="C24" s="1020">
        <v>100000.0</v>
      </c>
      <c r="D24" s="1288"/>
      <c r="E24" s="1285"/>
      <c r="F24" s="1289"/>
      <c r="G24" s="1669"/>
      <c r="H24" s="1017"/>
      <c r="I24" s="1017"/>
      <c r="J24" s="1670"/>
      <c r="K24" s="120"/>
      <c r="L24" s="54"/>
      <c r="M24" s="112"/>
      <c r="N24" s="121"/>
      <c r="O24" s="123"/>
      <c r="P24" s="123"/>
      <c r="Q24" s="123"/>
      <c r="R24" s="123"/>
      <c r="S24" s="126">
        <f t="shared" si="3"/>
        <v>0</v>
      </c>
      <c r="T24" s="31">
        <f t="shared" si="4"/>
        <v>100000</v>
      </c>
      <c r="U24" s="92"/>
      <c r="V24" s="6"/>
      <c r="W24" s="6"/>
      <c r="X24" s="6"/>
      <c r="Y24" s="6"/>
      <c r="Z24" s="6"/>
      <c r="AA24" s="6"/>
      <c r="AB24" s="6"/>
    </row>
    <row r="25">
      <c r="A25" s="4"/>
      <c r="B25" s="127" t="s">
        <v>43</v>
      </c>
      <c r="C25" s="1025">
        <v>136500.0</v>
      </c>
      <c r="D25" s="1291"/>
      <c r="E25" s="1292"/>
      <c r="F25" s="1289"/>
      <c r="G25" s="1671">
        <v>136500.0</v>
      </c>
      <c r="H25" s="1017"/>
      <c r="I25" s="1017"/>
      <c r="J25" s="1672"/>
      <c r="K25" s="120"/>
      <c r="L25" s="54"/>
      <c r="M25" s="130"/>
      <c r="N25" s="122"/>
      <c r="O25" s="123"/>
      <c r="P25" s="122"/>
      <c r="Q25" s="123"/>
      <c r="R25" s="123"/>
      <c r="S25" s="126">
        <f t="shared" si="3"/>
        <v>136500</v>
      </c>
      <c r="T25" s="31">
        <f t="shared" si="4"/>
        <v>0</v>
      </c>
      <c r="U25" s="92"/>
      <c r="V25" s="6"/>
      <c r="W25" s="6"/>
      <c r="X25" s="6"/>
      <c r="Y25" s="6"/>
      <c r="Z25" s="6"/>
      <c r="AA25" s="6"/>
      <c r="AB25" s="6"/>
    </row>
    <row r="26">
      <c r="A26" s="4"/>
      <c r="B26" s="132" t="s">
        <v>44</v>
      </c>
      <c r="C26" s="1025">
        <v>27500.0</v>
      </c>
      <c r="D26" s="1291"/>
      <c r="E26" s="1285"/>
      <c r="F26" s="1289"/>
      <c r="G26" s="1671"/>
      <c r="H26" s="1017"/>
      <c r="I26" s="1017">
        <v>10000.0</v>
      </c>
      <c r="J26" s="1670"/>
      <c r="K26" s="120"/>
      <c r="L26" s="54"/>
      <c r="M26" s="112"/>
      <c r="N26" s="122"/>
      <c r="O26" s="123"/>
      <c r="P26" s="123"/>
      <c r="Q26" s="123"/>
      <c r="R26" s="123"/>
      <c r="S26" s="126">
        <f t="shared" si="3"/>
        <v>10000</v>
      </c>
      <c r="T26" s="31">
        <f t="shared" si="4"/>
        <v>17500</v>
      </c>
      <c r="U26" s="92"/>
      <c r="V26" s="6"/>
      <c r="W26" s="6"/>
      <c r="X26" s="6"/>
      <c r="Y26" s="6"/>
      <c r="Z26" s="6"/>
      <c r="AA26" s="6"/>
      <c r="AB26" s="6"/>
    </row>
    <row r="27">
      <c r="A27" s="4"/>
      <c r="B27" s="132" t="s">
        <v>45</v>
      </c>
      <c r="C27" s="1025">
        <v>50000.0</v>
      </c>
      <c r="D27" s="1288"/>
      <c r="E27" s="1285"/>
      <c r="F27" s="1289"/>
      <c r="G27" s="1669">
        <v>50000.0</v>
      </c>
      <c r="H27" s="1017"/>
      <c r="I27" s="1017"/>
      <c r="J27" s="1670"/>
      <c r="K27" s="120"/>
      <c r="L27" s="54"/>
      <c r="M27" s="112"/>
      <c r="N27" s="121"/>
      <c r="O27" s="123"/>
      <c r="P27" s="123"/>
      <c r="Q27" s="123"/>
      <c r="R27" s="123"/>
      <c r="S27" s="126">
        <f t="shared" si="3"/>
        <v>50000</v>
      </c>
      <c r="T27" s="31">
        <f t="shared" si="4"/>
        <v>0</v>
      </c>
      <c r="U27" s="92"/>
      <c r="V27" s="6"/>
      <c r="W27" s="6"/>
      <c r="X27" s="6"/>
      <c r="Y27" s="6"/>
      <c r="Z27" s="6"/>
      <c r="AA27" s="6"/>
      <c r="AB27" s="6"/>
    </row>
    <row r="28">
      <c r="A28" s="4"/>
      <c r="B28" s="132" t="s">
        <v>47</v>
      </c>
      <c r="C28" s="1025">
        <v>20000.0</v>
      </c>
      <c r="D28" s="1288"/>
      <c r="E28" s="1285"/>
      <c r="F28" s="1289">
        <v>10000.0</v>
      </c>
      <c r="G28" s="1673"/>
      <c r="H28" s="1017"/>
      <c r="I28" s="1017"/>
      <c r="J28" s="1670"/>
      <c r="K28" s="120"/>
      <c r="L28" s="54"/>
      <c r="M28" s="112"/>
      <c r="N28" s="121"/>
      <c r="O28" s="123"/>
      <c r="P28" s="123"/>
      <c r="Q28" s="123"/>
      <c r="R28" s="123"/>
      <c r="S28" s="126">
        <f t="shared" si="3"/>
        <v>10000</v>
      </c>
      <c r="T28" s="31">
        <f t="shared" si="4"/>
        <v>10000</v>
      </c>
      <c r="U28" s="92"/>
      <c r="V28" s="6"/>
      <c r="W28" s="6"/>
      <c r="X28" s="6"/>
      <c r="Y28" s="6"/>
      <c r="Z28" s="6"/>
      <c r="AA28" s="6"/>
      <c r="AB28" s="6"/>
    </row>
    <row r="29">
      <c r="A29" s="4"/>
      <c r="B29" s="132" t="s">
        <v>48</v>
      </c>
      <c r="C29" s="1025">
        <v>20000.0</v>
      </c>
      <c r="D29" s="1288"/>
      <c r="E29" s="1285"/>
      <c r="F29" s="1289">
        <v>10000.0</v>
      </c>
      <c r="G29" s="1673"/>
      <c r="H29" s="1017"/>
      <c r="I29" s="1017"/>
      <c r="J29" s="133"/>
      <c r="K29" s="120"/>
      <c r="L29" s="54"/>
      <c r="M29" s="112"/>
      <c r="N29" s="121"/>
      <c r="O29" s="123"/>
      <c r="P29" s="133"/>
      <c r="Q29" s="123"/>
      <c r="R29" s="123"/>
      <c r="S29" s="126">
        <f t="shared" si="3"/>
        <v>10000</v>
      </c>
      <c r="T29" s="31">
        <f t="shared" si="4"/>
        <v>10000</v>
      </c>
      <c r="U29" s="92"/>
      <c r="V29" s="6"/>
      <c r="W29" s="6"/>
      <c r="X29" s="6"/>
      <c r="Y29" s="6"/>
      <c r="Z29" s="6"/>
      <c r="AA29" s="6"/>
      <c r="AB29" s="6"/>
    </row>
    <row r="30">
      <c r="A30" s="4"/>
      <c r="B30" s="132" t="s">
        <v>49</v>
      </c>
      <c r="C30" s="1025">
        <v>20000.0</v>
      </c>
      <c r="D30" s="1288"/>
      <c r="E30" s="1285"/>
      <c r="F30" s="1289">
        <v>10000.0</v>
      </c>
      <c r="G30" s="1673"/>
      <c r="H30" s="1017"/>
      <c r="I30" s="1017"/>
      <c r="J30" s="1670"/>
      <c r="K30" s="120"/>
      <c r="L30" s="54"/>
      <c r="M30" s="112"/>
      <c r="N30" s="121"/>
      <c r="O30" s="123"/>
      <c r="P30" s="123"/>
      <c r="Q30" s="123"/>
      <c r="R30" s="123"/>
      <c r="S30" s="126">
        <f t="shared" si="3"/>
        <v>10000</v>
      </c>
      <c r="T30" s="31">
        <f t="shared" si="4"/>
        <v>10000</v>
      </c>
      <c r="U30" s="92"/>
      <c r="V30" s="6"/>
      <c r="W30" s="6"/>
      <c r="X30" s="6"/>
      <c r="Y30" s="6"/>
      <c r="Z30" s="6"/>
      <c r="AA30" s="6"/>
      <c r="AB30" s="6"/>
    </row>
    <row r="31">
      <c r="A31" s="4"/>
      <c r="B31" s="1033" t="s">
        <v>50</v>
      </c>
      <c r="C31" s="1025">
        <v>20000.0</v>
      </c>
      <c r="D31" s="1288"/>
      <c r="E31" s="1285"/>
      <c r="F31" s="1289">
        <v>10000.0</v>
      </c>
      <c r="G31" s="1673"/>
      <c r="H31" s="1017"/>
      <c r="I31" s="1017">
        <v>4000.0</v>
      </c>
      <c r="J31" s="1670"/>
      <c r="K31" s="120"/>
      <c r="L31" s="54"/>
      <c r="M31" s="112"/>
      <c r="N31" s="121"/>
      <c r="O31" s="123"/>
      <c r="P31" s="123"/>
      <c r="Q31" s="123"/>
      <c r="R31" s="123"/>
      <c r="S31" s="126">
        <f t="shared" si="3"/>
        <v>14000</v>
      </c>
      <c r="T31" s="31">
        <f t="shared" si="4"/>
        <v>6000</v>
      </c>
      <c r="U31" s="92"/>
      <c r="V31" s="6"/>
      <c r="W31" s="6"/>
      <c r="X31" s="6"/>
      <c r="Y31" s="6"/>
      <c r="Z31" s="6"/>
      <c r="AA31" s="6"/>
      <c r="AB31" s="6"/>
    </row>
    <row r="32">
      <c r="A32" s="4"/>
      <c r="B32" s="1033" t="s">
        <v>51</v>
      </c>
      <c r="C32" s="1025">
        <v>0.0</v>
      </c>
      <c r="D32" s="1288"/>
      <c r="E32" s="1285"/>
      <c r="F32" s="1289"/>
      <c r="G32" s="1673"/>
      <c r="H32" s="1017"/>
      <c r="I32" s="1017"/>
      <c r="J32" s="1670"/>
      <c r="K32" s="120"/>
      <c r="L32" s="54"/>
      <c r="M32" s="112"/>
      <c r="N32" s="121"/>
      <c r="O32" s="123"/>
      <c r="P32" s="123"/>
      <c r="Q32" s="123"/>
      <c r="R32" s="123"/>
      <c r="S32" s="126">
        <f t="shared" si="3"/>
        <v>0</v>
      </c>
      <c r="T32" s="31">
        <f t="shared" si="4"/>
        <v>0</v>
      </c>
      <c r="U32" s="92"/>
      <c r="V32" s="6"/>
      <c r="W32" s="6"/>
      <c r="X32" s="6"/>
      <c r="Y32" s="6"/>
      <c r="Z32" s="6"/>
      <c r="AA32" s="6"/>
      <c r="AB32" s="6"/>
    </row>
    <row r="33">
      <c r="A33" s="4"/>
      <c r="B33" s="118" t="s">
        <v>52</v>
      </c>
      <c r="C33" s="1034">
        <v>0.0</v>
      </c>
      <c r="D33" s="1288"/>
      <c r="E33" s="1285"/>
      <c r="F33" s="1289"/>
      <c r="G33" s="1673"/>
      <c r="H33" s="1017"/>
      <c r="I33" s="1017"/>
      <c r="J33" s="1670"/>
      <c r="K33" s="120"/>
      <c r="L33" s="54"/>
      <c r="M33" s="112"/>
      <c r="N33" s="121"/>
      <c r="O33" s="123"/>
      <c r="P33" s="123"/>
      <c r="Q33" s="123"/>
      <c r="R33" s="123"/>
      <c r="S33" s="126">
        <f>SUM(D33:M33)</f>
        <v>0</v>
      </c>
      <c r="T33" s="31">
        <f t="shared" si="4"/>
        <v>0</v>
      </c>
      <c r="U33" s="92"/>
      <c r="V33" s="6"/>
      <c r="W33" s="6"/>
      <c r="X33" s="6"/>
      <c r="Y33" s="6"/>
      <c r="Z33" s="6"/>
      <c r="AA33" s="6"/>
      <c r="AB33" s="6"/>
    </row>
    <row r="34">
      <c r="A34" s="4"/>
      <c r="B34" s="118" t="s">
        <v>53</v>
      </c>
      <c r="C34" s="1034">
        <v>44000.0</v>
      </c>
      <c r="D34" s="1288"/>
      <c r="E34" s="1285"/>
      <c r="F34" s="1294"/>
      <c r="G34" s="1673"/>
      <c r="H34" s="1017"/>
      <c r="I34" s="1017"/>
      <c r="J34" s="1670"/>
      <c r="K34" s="121"/>
      <c r="L34" s="54">
        <v>44000.0</v>
      </c>
      <c r="M34" s="112"/>
      <c r="N34" s="121"/>
      <c r="O34" s="123"/>
      <c r="P34" s="123"/>
      <c r="Q34" s="123"/>
      <c r="R34" s="123"/>
      <c r="S34" s="126">
        <f>SUM(D34:R34)</f>
        <v>44000</v>
      </c>
      <c r="T34" s="31">
        <f t="shared" si="4"/>
        <v>0</v>
      </c>
      <c r="U34" s="92"/>
      <c r="V34" s="6"/>
      <c r="W34" s="6"/>
      <c r="X34" s="6"/>
      <c r="Y34" s="6"/>
      <c r="Z34" s="6"/>
      <c r="AA34" s="6"/>
      <c r="AB34" s="6"/>
    </row>
    <row r="35">
      <c r="A35" s="4"/>
      <c r="B35" s="1036" t="s">
        <v>561</v>
      </c>
      <c r="C35" s="1037">
        <v>20000.0</v>
      </c>
      <c r="D35" s="1296"/>
      <c r="E35" s="1297"/>
      <c r="F35" s="1298"/>
      <c r="G35" s="1674"/>
      <c r="H35" s="1042"/>
      <c r="I35" s="1042"/>
      <c r="J35" s="1675"/>
      <c r="K35" s="121"/>
      <c r="L35" s="54">
        <v>20000.0</v>
      </c>
      <c r="M35" s="112"/>
      <c r="N35" s="121"/>
      <c r="O35" s="123"/>
      <c r="P35" s="123"/>
      <c r="Q35" s="123"/>
      <c r="R35" s="123"/>
      <c r="S35" s="1044"/>
      <c r="T35" s="1045"/>
      <c r="U35" s="92"/>
      <c r="V35" s="6"/>
      <c r="W35" s="6"/>
      <c r="X35" s="6"/>
      <c r="Y35" s="6"/>
      <c r="Z35" s="6"/>
      <c r="AA35" s="6"/>
      <c r="AB35" s="6"/>
    </row>
    <row r="36">
      <c r="A36" s="4"/>
      <c r="B36" s="160" t="s">
        <v>15</v>
      </c>
      <c r="C36" s="149">
        <f>SUM(C23:C35)</f>
        <v>1658000</v>
      </c>
      <c r="D36" s="152">
        <f t="shared" ref="D36:E36" si="5">SUM(D23:D34)</f>
        <v>0</v>
      </c>
      <c r="E36" s="152">
        <f t="shared" si="5"/>
        <v>80000</v>
      </c>
      <c r="F36" s="152">
        <f>SUM(F23:F35)</f>
        <v>290000</v>
      </c>
      <c r="G36" s="152">
        <f t="shared" ref="G36:J36" si="6">SUM(G23:G34)</f>
        <v>436500</v>
      </c>
      <c r="H36" s="152">
        <f t="shared" si="6"/>
        <v>0</v>
      </c>
      <c r="I36" s="152">
        <f t="shared" si="6"/>
        <v>114000</v>
      </c>
      <c r="J36" s="152">
        <f t="shared" si="6"/>
        <v>100000</v>
      </c>
      <c r="K36" s="70">
        <f t="shared" ref="K36:L36" si="7">SUM(K23:K35)</f>
        <v>200000</v>
      </c>
      <c r="L36" s="70">
        <f t="shared" si="7"/>
        <v>437500</v>
      </c>
      <c r="M36" s="1047">
        <f t="shared" ref="M36:O36" si="8">SUM(M23:M34)</f>
        <v>0</v>
      </c>
      <c r="N36" s="153">
        <f t="shared" si="8"/>
        <v>0</v>
      </c>
      <c r="O36" s="738">
        <f t="shared" si="8"/>
        <v>0</v>
      </c>
      <c r="P36" s="155"/>
      <c r="Q36" s="123"/>
      <c r="R36" s="123"/>
      <c r="S36" s="739">
        <f>SUM(D36:R36)</f>
        <v>1658000</v>
      </c>
      <c r="T36" s="1048">
        <f>SUM(T23:T34)</f>
        <v>0</v>
      </c>
      <c r="U36" s="92"/>
      <c r="V36" s="6"/>
      <c r="W36" s="6"/>
      <c r="X36" s="6"/>
      <c r="Y36" s="6"/>
      <c r="Z36" s="6"/>
      <c r="AA36" s="6"/>
      <c r="AB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163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  <c r="V37" s="6"/>
      <c r="W37" s="6"/>
      <c r="X37" s="6"/>
      <c r="Y37" s="6"/>
      <c r="Z37" s="6"/>
      <c r="AA37" s="6"/>
      <c r="AB37" s="6"/>
    </row>
    <row r="38">
      <c r="A38" s="4"/>
      <c r="B38" s="4"/>
      <c r="C38" s="4"/>
      <c r="D38" s="4"/>
      <c r="E38" s="4"/>
      <c r="F38" s="4"/>
      <c r="G38" s="4"/>
      <c r="H38" s="4"/>
      <c r="I38" s="4"/>
      <c r="J38" s="163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W38" s="6"/>
      <c r="X38" s="6"/>
      <c r="Y38" s="6"/>
      <c r="Z38" s="6"/>
      <c r="AA38" s="6"/>
      <c r="AB38" s="6"/>
    </row>
    <row r="39">
      <c r="A39" s="158">
        <v>2.0</v>
      </c>
      <c r="B39" s="159" t="s">
        <v>54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6"/>
      <c r="V39" s="6"/>
      <c r="W39" s="6"/>
      <c r="X39" s="6"/>
      <c r="Y39" s="6"/>
      <c r="Z39" s="6"/>
      <c r="AA39" s="6"/>
      <c r="AB39" s="6"/>
    </row>
    <row r="40">
      <c r="A40" s="4"/>
      <c r="B40" s="160" t="s">
        <v>17</v>
      </c>
      <c r="C40" s="161" t="s">
        <v>18</v>
      </c>
      <c r="D40" s="1469" t="s">
        <v>677</v>
      </c>
      <c r="E40" s="1469" t="s">
        <v>818</v>
      </c>
      <c r="F40" s="1469" t="s">
        <v>812</v>
      </c>
      <c r="G40" s="1469" t="s">
        <v>816</v>
      </c>
      <c r="H40" s="1483" t="s">
        <v>819</v>
      </c>
      <c r="I40" s="1676" t="s">
        <v>820</v>
      </c>
      <c r="J40" s="1677"/>
      <c r="K40" s="1484"/>
      <c r="L40" s="1010"/>
      <c r="M40" s="176"/>
      <c r="N40" s="1484"/>
      <c r="O40" s="1484"/>
      <c r="P40" s="176"/>
      <c r="Q40" s="1485"/>
      <c r="R40" s="89"/>
      <c r="S40" s="1051" t="s">
        <v>57</v>
      </c>
      <c r="T40" s="161" t="s">
        <v>2</v>
      </c>
      <c r="U40" s="6"/>
      <c r="V40" s="6"/>
      <c r="W40" s="6"/>
      <c r="X40" s="6"/>
      <c r="Y40" s="6"/>
      <c r="Z40" s="6"/>
      <c r="AA40" s="6"/>
      <c r="AB40" s="6"/>
    </row>
    <row r="41">
      <c r="A41" s="4"/>
      <c r="B41" s="165"/>
      <c r="C41" s="165"/>
      <c r="D41" s="1475" t="s">
        <v>195</v>
      </c>
      <c r="E41" s="1475" t="s">
        <v>195</v>
      </c>
      <c r="F41" s="1475" t="s">
        <v>195</v>
      </c>
      <c r="G41" s="1475" t="s">
        <v>195</v>
      </c>
      <c r="H41" s="1475" t="s">
        <v>195</v>
      </c>
      <c r="I41" s="1475" t="s">
        <v>195</v>
      </c>
      <c r="J41" s="1678"/>
      <c r="K41" s="1053"/>
      <c r="L41" s="176"/>
      <c r="M41" s="176"/>
      <c r="N41" s="1053"/>
      <c r="O41" s="1052"/>
      <c r="P41" s="176"/>
      <c r="Q41" s="1485"/>
      <c r="R41" s="89"/>
      <c r="S41" s="1056"/>
      <c r="T41" s="166"/>
      <c r="U41" s="6"/>
      <c r="V41" s="6"/>
      <c r="W41" s="6"/>
      <c r="X41" s="6"/>
      <c r="Y41" s="6"/>
      <c r="Z41" s="6"/>
      <c r="AA41" s="6"/>
      <c r="AB41" s="6"/>
    </row>
    <row r="42">
      <c r="A42" s="4"/>
      <c r="B42" s="288" t="s">
        <v>36</v>
      </c>
      <c r="C42" s="1057"/>
      <c r="D42" s="1486"/>
      <c r="E42" s="458"/>
      <c r="F42" s="1487"/>
      <c r="G42" s="1305"/>
      <c r="H42" s="1488"/>
      <c r="I42" s="1679"/>
      <c r="J42" s="1680"/>
      <c r="K42" s="1487"/>
      <c r="L42" s="176"/>
      <c r="M42" s="176"/>
      <c r="N42" s="176"/>
      <c r="O42" s="176"/>
      <c r="P42" s="176"/>
      <c r="Q42" s="1485"/>
      <c r="R42" s="89"/>
      <c r="S42" s="1059"/>
      <c r="T42" s="176"/>
      <c r="U42" s="6"/>
      <c r="V42" s="6"/>
      <c r="W42" s="6"/>
      <c r="X42" s="6"/>
      <c r="Y42" s="6"/>
      <c r="Z42" s="6"/>
      <c r="AA42" s="6"/>
      <c r="AB42" s="6"/>
    </row>
    <row r="43">
      <c r="A43" s="4"/>
      <c r="B43" s="160" t="s">
        <v>40</v>
      </c>
      <c r="C43" s="1060"/>
      <c r="D43" s="183"/>
      <c r="E43" s="183"/>
      <c r="F43" s="183"/>
      <c r="G43" s="183"/>
      <c r="H43" s="183"/>
      <c r="I43" s="1665"/>
      <c r="J43" s="1681"/>
      <c r="K43" s="183"/>
      <c r="L43" s="1062"/>
      <c r="M43" s="183"/>
      <c r="N43" s="183"/>
      <c r="O43" s="183"/>
      <c r="P43" s="183"/>
      <c r="Q43" s="1061"/>
      <c r="R43" s="218"/>
      <c r="S43" s="1062"/>
      <c r="T43" s="183"/>
      <c r="U43" s="6"/>
      <c r="V43" s="6"/>
      <c r="W43" s="6"/>
      <c r="X43" s="6"/>
      <c r="Y43" s="6"/>
      <c r="Z43" s="6"/>
      <c r="AA43" s="6"/>
      <c r="AB43" s="6"/>
    </row>
    <row r="44">
      <c r="A44" s="4"/>
      <c r="B44" s="1063" t="s">
        <v>59</v>
      </c>
      <c r="C44" s="184">
        <v>465000.0</v>
      </c>
      <c r="D44" s="1682">
        <v>150000.0</v>
      </c>
      <c r="E44" s="1490">
        <v>100000.0</v>
      </c>
      <c r="F44" s="1490">
        <v>30000.0</v>
      </c>
      <c r="G44" s="1490">
        <v>130000.0</v>
      </c>
      <c r="H44" s="1490">
        <v>55000.0</v>
      </c>
      <c r="I44" s="1683"/>
      <c r="J44" s="186"/>
      <c r="K44" s="185"/>
      <c r="L44" s="190"/>
      <c r="M44" s="190"/>
      <c r="N44" s="185"/>
      <c r="O44" s="186"/>
      <c r="P44" s="190"/>
      <c r="Q44" s="190"/>
      <c r="R44" s="190"/>
      <c r="S44" s="192">
        <f t="shared" ref="S44:S54" si="9">SUM(D44:R44)</f>
        <v>465000</v>
      </c>
      <c r="T44" s="192">
        <f t="shared" ref="T44:T53" si="10">C44-S44</f>
        <v>0</v>
      </c>
      <c r="U44" s="6"/>
      <c r="V44" s="6"/>
      <c r="W44" s="6"/>
      <c r="X44" s="6"/>
      <c r="Y44" s="6"/>
      <c r="Z44" s="6"/>
      <c r="AA44" s="6"/>
      <c r="AB44" s="6"/>
    </row>
    <row r="45">
      <c r="A45" s="4"/>
      <c r="B45" s="1068" t="s">
        <v>60</v>
      </c>
      <c r="C45" s="193">
        <v>295000.0</v>
      </c>
      <c r="D45" s="1491">
        <v>150000.0</v>
      </c>
      <c r="E45" s="823">
        <v>100000.0</v>
      </c>
      <c r="F45" s="819"/>
      <c r="G45" s="1492"/>
      <c r="H45" s="1492"/>
      <c r="I45" s="1684">
        <v>45000.0</v>
      </c>
      <c r="J45" s="1685"/>
      <c r="K45" s="194"/>
      <c r="L45" s="196"/>
      <c r="M45" s="196"/>
      <c r="N45" s="194"/>
      <c r="O45" s="195"/>
      <c r="P45" s="196"/>
      <c r="Q45" s="196"/>
      <c r="R45" s="196"/>
      <c r="S45" s="200">
        <f t="shared" si="9"/>
        <v>295000</v>
      </c>
      <c r="T45" s="200">
        <f t="shared" si="10"/>
        <v>0</v>
      </c>
      <c r="U45" s="6"/>
      <c r="V45" s="6"/>
      <c r="W45" s="6"/>
      <c r="X45" s="6"/>
      <c r="Y45" s="6"/>
      <c r="Z45" s="6"/>
      <c r="AA45" s="6"/>
      <c r="AB45" s="6"/>
    </row>
    <row r="46">
      <c r="A46" s="4"/>
      <c r="B46" s="1068" t="s">
        <v>61</v>
      </c>
      <c r="C46" s="758">
        <v>20000.0</v>
      </c>
      <c r="D46" s="1568"/>
      <c r="E46" s="819"/>
      <c r="F46" s="1492"/>
      <c r="G46" s="819"/>
      <c r="H46" s="819"/>
      <c r="I46" s="1684">
        <v>20000.0</v>
      </c>
      <c r="J46" s="1686"/>
      <c r="K46" s="194"/>
      <c r="L46" s="196"/>
      <c r="M46" s="196"/>
      <c r="N46" s="194"/>
      <c r="O46" s="190"/>
      <c r="P46" s="196"/>
      <c r="Q46" s="196"/>
      <c r="R46" s="196"/>
      <c r="S46" s="200">
        <f t="shared" si="9"/>
        <v>20000</v>
      </c>
      <c r="T46" s="200">
        <f t="shared" si="10"/>
        <v>0</v>
      </c>
      <c r="U46" s="6"/>
      <c r="V46" s="6"/>
      <c r="W46" s="6"/>
      <c r="X46" s="6"/>
      <c r="Y46" s="6"/>
      <c r="Z46" s="6"/>
      <c r="AA46" s="6"/>
      <c r="AB46" s="6"/>
    </row>
    <row r="47">
      <c r="A47" s="4"/>
      <c r="B47" s="1068" t="s">
        <v>62</v>
      </c>
      <c r="C47" s="193">
        <v>260000.0</v>
      </c>
      <c r="D47" s="1493"/>
      <c r="E47" s="823">
        <v>100000.0</v>
      </c>
      <c r="F47" s="823">
        <v>20000.0</v>
      </c>
      <c r="G47" s="823">
        <v>50000.0</v>
      </c>
      <c r="H47" s="823">
        <v>55000.0</v>
      </c>
      <c r="I47" s="1687">
        <v>35000.0</v>
      </c>
      <c r="J47" s="202"/>
      <c r="K47" s="201"/>
      <c r="L47" s="203"/>
      <c r="M47" s="196"/>
      <c r="N47" s="201"/>
      <c r="O47" s="186"/>
      <c r="P47" s="196"/>
      <c r="Q47" s="196"/>
      <c r="R47" s="196"/>
      <c r="S47" s="200">
        <f t="shared" si="9"/>
        <v>260000</v>
      </c>
      <c r="T47" s="200">
        <f t="shared" si="10"/>
        <v>0</v>
      </c>
      <c r="U47" s="6"/>
      <c r="V47" s="6"/>
      <c r="W47" s="6"/>
      <c r="X47" s="6"/>
      <c r="Y47" s="6"/>
      <c r="Z47" s="6"/>
      <c r="AA47" s="6"/>
      <c r="AB47" s="6"/>
    </row>
    <row r="48">
      <c r="A48" s="4"/>
      <c r="B48" s="1068" t="s">
        <v>63</v>
      </c>
      <c r="C48" s="193">
        <v>100000.0</v>
      </c>
      <c r="D48" s="1491"/>
      <c r="E48" s="823">
        <v>40000.0</v>
      </c>
      <c r="F48" s="823">
        <v>10000.0</v>
      </c>
      <c r="G48" s="823">
        <v>20000.0</v>
      </c>
      <c r="H48" s="823">
        <v>25000.0</v>
      </c>
      <c r="I48" s="1687">
        <v>5000.0</v>
      </c>
      <c r="J48" s="204"/>
      <c r="K48" s="1080"/>
      <c r="L48" s="196"/>
      <c r="M48" s="196"/>
      <c r="N48" s="1080"/>
      <c r="O48" s="186"/>
      <c r="P48" s="196"/>
      <c r="Q48" s="196"/>
      <c r="R48" s="196"/>
      <c r="S48" s="200">
        <f t="shared" si="9"/>
        <v>100000</v>
      </c>
      <c r="T48" s="200">
        <f t="shared" si="10"/>
        <v>0</v>
      </c>
      <c r="U48" s="6"/>
      <c r="V48" s="6"/>
      <c r="W48" s="6"/>
      <c r="X48" s="6"/>
      <c r="Y48" s="6"/>
      <c r="Z48" s="6"/>
      <c r="AA48" s="6"/>
      <c r="AB48" s="6"/>
    </row>
    <row r="49">
      <c r="A49" s="4"/>
      <c r="B49" s="1081" t="s">
        <v>761</v>
      </c>
      <c r="C49" s="193">
        <v>35000.0</v>
      </c>
      <c r="D49" s="1568"/>
      <c r="E49" s="823">
        <v>20000.0</v>
      </c>
      <c r="F49" s="824"/>
      <c r="G49" s="1492"/>
      <c r="H49" s="819"/>
      <c r="I49" s="1684">
        <v>15000.0</v>
      </c>
      <c r="J49" s="1686"/>
      <c r="K49" s="194"/>
      <c r="L49" s="196"/>
      <c r="M49" s="196"/>
      <c r="N49" s="1080"/>
      <c r="O49" s="186"/>
      <c r="P49" s="196"/>
      <c r="Q49" s="196"/>
      <c r="R49" s="196"/>
      <c r="S49" s="200">
        <f t="shared" si="9"/>
        <v>35000</v>
      </c>
      <c r="T49" s="200">
        <f t="shared" si="10"/>
        <v>0</v>
      </c>
      <c r="U49" s="6"/>
      <c r="V49" s="6"/>
      <c r="W49" s="6"/>
      <c r="X49" s="6"/>
      <c r="Y49" s="6"/>
      <c r="Z49" s="6"/>
      <c r="AA49" s="6"/>
      <c r="AB49" s="6"/>
    </row>
    <row r="50">
      <c r="A50" s="4"/>
      <c r="B50" s="1068" t="s">
        <v>65</v>
      </c>
      <c r="C50" s="758">
        <v>15000.0</v>
      </c>
      <c r="D50" s="1568"/>
      <c r="E50" s="824"/>
      <c r="F50" s="824"/>
      <c r="G50" s="1492"/>
      <c r="H50" s="819"/>
      <c r="I50" s="1684">
        <v>15000.0</v>
      </c>
      <c r="J50" s="1686"/>
      <c r="K50" s="194"/>
      <c r="L50" s="196"/>
      <c r="M50" s="196"/>
      <c r="N50" s="1080"/>
      <c r="O50" s="186"/>
      <c r="P50" s="196"/>
      <c r="Q50" s="196"/>
      <c r="R50" s="196"/>
      <c r="S50" s="200">
        <f t="shared" si="9"/>
        <v>15000</v>
      </c>
      <c r="T50" s="200">
        <f t="shared" si="10"/>
        <v>0</v>
      </c>
      <c r="U50" s="6"/>
      <c r="V50" s="6"/>
      <c r="W50" s="6"/>
      <c r="X50" s="6"/>
      <c r="Y50" s="6"/>
      <c r="Z50" s="6"/>
      <c r="AA50" s="6"/>
      <c r="AB50" s="6"/>
    </row>
    <row r="51">
      <c r="A51" s="4"/>
      <c r="B51" s="1083" t="s">
        <v>67</v>
      </c>
      <c r="C51" s="205">
        <v>60000.0</v>
      </c>
      <c r="D51" s="1568"/>
      <c r="E51" s="1492"/>
      <c r="F51" s="819"/>
      <c r="G51" s="1492"/>
      <c r="H51" s="1492"/>
      <c r="I51" s="1684">
        <v>60000.0</v>
      </c>
      <c r="J51" s="1685"/>
      <c r="K51" s="206"/>
      <c r="L51" s="196"/>
      <c r="M51" s="196"/>
      <c r="N51" s="194"/>
      <c r="O51" s="187"/>
      <c r="P51" s="196"/>
      <c r="Q51" s="196"/>
      <c r="R51" s="196"/>
      <c r="S51" s="200">
        <f t="shared" si="9"/>
        <v>60000</v>
      </c>
      <c r="T51" s="200">
        <f t="shared" si="10"/>
        <v>0</v>
      </c>
      <c r="U51" s="6"/>
      <c r="V51" s="6"/>
      <c r="W51" s="6"/>
      <c r="X51" s="6"/>
      <c r="Y51" s="6"/>
      <c r="Z51" s="6"/>
      <c r="AA51" s="6"/>
      <c r="AB51" s="6"/>
    </row>
    <row r="52">
      <c r="A52" s="4"/>
      <c r="B52" s="1084" t="s">
        <v>68</v>
      </c>
      <c r="C52" s="205">
        <v>50000.0</v>
      </c>
      <c r="D52" s="1491"/>
      <c r="E52" s="1492">
        <v>50000.0</v>
      </c>
      <c r="F52" s="819"/>
      <c r="G52" s="1492"/>
      <c r="H52" s="819"/>
      <c r="I52" s="1688"/>
      <c r="J52" s="1686"/>
      <c r="K52" s="194"/>
      <c r="L52" s="196"/>
      <c r="M52" s="196"/>
      <c r="N52" s="194"/>
      <c r="O52" s="187"/>
      <c r="P52" s="196"/>
      <c r="Q52" s="196"/>
      <c r="R52" s="196"/>
      <c r="S52" s="200">
        <f t="shared" si="9"/>
        <v>50000</v>
      </c>
      <c r="T52" s="200">
        <f t="shared" si="10"/>
        <v>0</v>
      </c>
      <c r="U52" s="6"/>
      <c r="V52" s="6"/>
      <c r="W52" s="6"/>
      <c r="X52" s="6"/>
      <c r="Y52" s="6"/>
      <c r="Z52" s="6"/>
      <c r="AA52" s="6"/>
      <c r="AB52" s="6"/>
    </row>
    <row r="53">
      <c r="A53" s="4"/>
      <c r="B53" s="1494" t="s">
        <v>641</v>
      </c>
      <c r="C53" s="1495">
        <v>37500.0</v>
      </c>
      <c r="D53" s="1086"/>
      <c r="E53" s="1498"/>
      <c r="F53" s="1498"/>
      <c r="G53" s="1498"/>
      <c r="H53" s="1498"/>
      <c r="I53" s="1689">
        <v>37500.0</v>
      </c>
      <c r="J53" s="1690"/>
      <c r="K53" s="209"/>
      <c r="L53" s="211"/>
      <c r="M53" s="211"/>
      <c r="N53" s="209"/>
      <c r="O53" s="210"/>
      <c r="P53" s="211"/>
      <c r="Q53" s="211"/>
      <c r="R53" s="211"/>
      <c r="S53" s="213">
        <f t="shared" si="9"/>
        <v>37500</v>
      </c>
      <c r="T53" s="200">
        <f t="shared" si="10"/>
        <v>0</v>
      </c>
      <c r="U53" s="6"/>
      <c r="V53" s="6"/>
      <c r="W53" s="6"/>
      <c r="X53" s="6"/>
      <c r="Y53" s="6"/>
      <c r="Z53" s="6"/>
      <c r="AA53" s="6"/>
      <c r="AB53" s="6"/>
    </row>
    <row r="54">
      <c r="A54" s="4"/>
      <c r="B54" s="1088" t="s">
        <v>69</v>
      </c>
      <c r="C54" s="1089">
        <f t="shared" ref="C54:J54" si="11">SUM(C44:C53)</f>
        <v>1337500</v>
      </c>
      <c r="D54" s="1089">
        <f t="shared" si="11"/>
        <v>300000</v>
      </c>
      <c r="E54" s="1089">
        <f t="shared" si="11"/>
        <v>410000</v>
      </c>
      <c r="F54" s="1089">
        <f t="shared" si="11"/>
        <v>60000</v>
      </c>
      <c r="G54" s="1089">
        <f t="shared" si="11"/>
        <v>200000</v>
      </c>
      <c r="H54" s="1089">
        <f t="shared" si="11"/>
        <v>135000</v>
      </c>
      <c r="I54" s="1691">
        <f t="shared" si="11"/>
        <v>232500</v>
      </c>
      <c r="J54" s="1089">
        <f t="shared" si="11"/>
        <v>0</v>
      </c>
      <c r="K54" s="1089"/>
      <c r="L54" s="1061"/>
      <c r="M54" s="218"/>
      <c r="N54" s="215"/>
      <c r="O54" s="218"/>
      <c r="P54" s="218"/>
      <c r="Q54" s="218"/>
      <c r="R54" s="218"/>
      <c r="S54" s="220">
        <f t="shared" si="9"/>
        <v>1337500</v>
      </c>
      <c r="T54" s="220">
        <f>SUM(T44:T52)</f>
        <v>0</v>
      </c>
      <c r="U54" s="6"/>
      <c r="V54" s="6"/>
      <c r="W54" s="6"/>
      <c r="X54" s="6"/>
      <c r="Y54" s="6"/>
      <c r="Z54" s="6"/>
      <c r="AA54" s="6"/>
      <c r="AB54" s="6"/>
    </row>
    <row r="55">
      <c r="A55" s="4"/>
      <c r="B55" s="4"/>
      <c r="C55" s="4"/>
      <c r="D55" s="4"/>
      <c r="E55" s="4"/>
      <c r="F55" s="4"/>
      <c r="G55" s="4"/>
      <c r="H55" s="4"/>
      <c r="I55" s="4"/>
      <c r="J55" s="1634"/>
      <c r="K55" s="4"/>
      <c r="L55" s="4"/>
      <c r="M55" s="4"/>
      <c r="N55" s="4"/>
      <c r="O55" s="4"/>
      <c r="P55" s="4"/>
      <c r="Q55" s="4"/>
      <c r="R55" s="4"/>
      <c r="S55" s="4"/>
      <c r="T55" s="4"/>
      <c r="U55" s="6"/>
      <c r="V55" s="6"/>
      <c r="W55" s="6"/>
      <c r="X55" s="6"/>
      <c r="Y55" s="6"/>
      <c r="Z55" s="6"/>
      <c r="AA55" s="6"/>
      <c r="AB55" s="6"/>
    </row>
    <row r="56">
      <c r="A56" s="4"/>
      <c r="B56" s="4"/>
      <c r="C56" s="4"/>
      <c r="D56" s="4"/>
      <c r="E56" s="4"/>
      <c r="F56" s="4"/>
      <c r="G56" s="4"/>
      <c r="H56" s="4"/>
      <c r="I56" s="4"/>
      <c r="J56" s="163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6"/>
      <c r="W56" s="6"/>
      <c r="X56" s="6"/>
      <c r="Y56" s="6"/>
      <c r="Z56" s="6"/>
      <c r="AA56" s="6"/>
      <c r="AB56" s="6"/>
    </row>
    <row r="57">
      <c r="A57" s="771">
        <v>4.0</v>
      </c>
      <c r="B57" s="222" t="s">
        <v>70</v>
      </c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4"/>
      <c r="U57" s="6"/>
      <c r="V57" s="6"/>
      <c r="W57" s="6"/>
      <c r="X57" s="6"/>
      <c r="Y57" s="6"/>
      <c r="Z57" s="6"/>
      <c r="AA57" s="6"/>
      <c r="AB57" s="6"/>
    </row>
    <row r="58">
      <c r="A58" s="4"/>
      <c r="B58" s="225"/>
      <c r="C58" s="226" t="s">
        <v>18</v>
      </c>
      <c r="D58" s="1469" t="s">
        <v>737</v>
      </c>
      <c r="E58" s="1469" t="s">
        <v>814</v>
      </c>
      <c r="F58" s="1469" t="s">
        <v>812</v>
      </c>
      <c r="G58" s="1469" t="s">
        <v>816</v>
      </c>
      <c r="H58" s="1676" t="s">
        <v>820</v>
      </c>
      <c r="I58" s="101"/>
      <c r="J58" s="1692"/>
      <c r="K58" s="101"/>
      <c r="L58" s="772"/>
      <c r="M58" s="228"/>
      <c r="N58" s="227"/>
      <c r="O58" s="227"/>
      <c r="P58" s="228"/>
      <c r="Q58" s="228"/>
      <c r="R58" s="228"/>
      <c r="S58" s="90" t="s">
        <v>29</v>
      </c>
      <c r="T58" s="91" t="s">
        <v>2</v>
      </c>
      <c r="U58" s="92"/>
      <c r="V58" s="6"/>
      <c r="W58" s="6"/>
      <c r="X58" s="6"/>
      <c r="Y58" s="6"/>
      <c r="Z58" s="6"/>
      <c r="AA58" s="6"/>
      <c r="AB58" s="6"/>
    </row>
    <row r="59">
      <c r="A59" s="4"/>
      <c r="B59" s="229"/>
      <c r="C59" s="230"/>
      <c r="D59" s="1475" t="s">
        <v>195</v>
      </c>
      <c r="E59" s="1475" t="s">
        <v>195</v>
      </c>
      <c r="F59" s="1475" t="s">
        <v>195</v>
      </c>
      <c r="G59" s="1475" t="s">
        <v>195</v>
      </c>
      <c r="H59" s="1475" t="s">
        <v>195</v>
      </c>
      <c r="I59" s="1093"/>
      <c r="J59" s="1693"/>
      <c r="K59" s="1092"/>
      <c r="L59" s="102"/>
      <c r="M59" s="232"/>
      <c r="N59" s="1092"/>
      <c r="O59" s="1092"/>
      <c r="P59" s="232"/>
      <c r="Q59" s="232"/>
      <c r="R59" s="232"/>
      <c r="S59" s="232"/>
      <c r="T59" s="232"/>
      <c r="U59" s="92"/>
      <c r="V59" s="6"/>
      <c r="W59" s="6"/>
      <c r="X59" s="6"/>
      <c r="Y59" s="6"/>
      <c r="Z59" s="6"/>
      <c r="AA59" s="6"/>
      <c r="AB59" s="6"/>
    </row>
    <row r="60">
      <c r="A60" s="4"/>
      <c r="B60" s="523" t="s">
        <v>36</v>
      </c>
      <c r="C60" s="225"/>
      <c r="D60" s="89"/>
      <c r="E60" s="89"/>
      <c r="F60" s="89"/>
      <c r="G60" s="89"/>
      <c r="H60" s="560"/>
      <c r="I60" s="89"/>
      <c r="J60" s="1694"/>
      <c r="K60" s="89"/>
      <c r="L60" s="89"/>
      <c r="M60" s="89"/>
      <c r="N60" s="89"/>
      <c r="O60" s="89"/>
      <c r="P60" s="89"/>
      <c r="Q60" s="89"/>
      <c r="R60" s="89"/>
      <c r="S60" s="236"/>
      <c r="T60" s="236"/>
      <c r="U60" s="92"/>
      <c r="V60" s="6"/>
      <c r="W60" s="6"/>
      <c r="X60" s="6"/>
      <c r="Y60" s="6"/>
      <c r="Z60" s="6"/>
      <c r="AA60" s="6"/>
      <c r="AB60" s="6"/>
    </row>
    <row r="61">
      <c r="A61" s="4"/>
      <c r="B61" s="1094" t="s">
        <v>40</v>
      </c>
      <c r="C61" s="1338"/>
      <c r="D61" s="906"/>
      <c r="E61" s="906"/>
      <c r="F61" s="89"/>
      <c r="G61" s="89"/>
      <c r="H61" s="89"/>
      <c r="I61" s="89"/>
      <c r="J61" s="1694"/>
      <c r="K61" s="89"/>
      <c r="L61" s="89"/>
      <c r="M61" s="558"/>
      <c r="N61" s="558"/>
      <c r="O61" s="558"/>
      <c r="P61" s="558"/>
      <c r="Q61" s="558"/>
      <c r="R61" s="558"/>
      <c r="S61" s="558"/>
      <c r="T61" s="558"/>
      <c r="U61" s="92"/>
      <c r="V61" s="6"/>
      <c r="W61" s="6"/>
      <c r="X61" s="6"/>
      <c r="Y61" s="6"/>
      <c r="Z61" s="6"/>
      <c r="AA61" s="6"/>
      <c r="AB61" s="6"/>
    </row>
    <row r="62">
      <c r="A62" s="4"/>
      <c r="B62" s="1579" t="s">
        <v>765</v>
      </c>
      <c r="C62" s="245">
        <v>86666.67</v>
      </c>
      <c r="D62" s="1098"/>
      <c r="E62" s="1098"/>
      <c r="F62" s="113">
        <f t="shared" ref="F62:F93" si="12">C62/3</f>
        <v>28888.89</v>
      </c>
      <c r="G62" s="113">
        <v>60000.0</v>
      </c>
      <c r="H62" s="113"/>
      <c r="I62" s="113"/>
      <c r="J62" s="1695"/>
      <c r="K62" s="113"/>
      <c r="L62" s="116"/>
      <c r="M62" s="116"/>
      <c r="N62" s="116"/>
      <c r="O62" s="116"/>
      <c r="P62" s="116"/>
      <c r="Q62" s="116"/>
      <c r="R62" s="117"/>
      <c r="S62" s="36">
        <f>SUM(D62:R62)</f>
        <v>88888.89</v>
      </c>
      <c r="T62" s="1099">
        <f>C62-S62</f>
        <v>-2222.22</v>
      </c>
      <c r="U62" s="92"/>
      <c r="V62" s="6"/>
      <c r="W62" s="6"/>
      <c r="X62" s="6"/>
      <c r="Y62" s="6"/>
      <c r="Z62" s="6"/>
      <c r="AA62" s="6"/>
      <c r="AB62" s="6"/>
    </row>
    <row r="63">
      <c r="A63" s="4"/>
      <c r="B63" s="1581" t="s">
        <v>567</v>
      </c>
      <c r="C63" s="262">
        <v>20000.0</v>
      </c>
      <c r="D63" s="1103"/>
      <c r="E63" s="1103"/>
      <c r="F63" s="113">
        <f t="shared" si="12"/>
        <v>6666.666667</v>
      </c>
      <c r="G63" s="113">
        <v>6666.67</v>
      </c>
      <c r="H63" s="121"/>
      <c r="I63" s="133"/>
      <c r="J63" s="1670"/>
      <c r="K63" s="121"/>
      <c r="L63" s="123"/>
      <c r="M63" s="123"/>
      <c r="N63" s="123"/>
      <c r="O63" s="123"/>
      <c r="P63" s="123"/>
      <c r="Q63" s="123"/>
      <c r="R63" s="131"/>
      <c r="S63" s="139"/>
      <c r="T63" s="1104"/>
      <c r="U63" s="92"/>
      <c r="V63" s="6"/>
      <c r="W63" s="6"/>
      <c r="X63" s="6"/>
      <c r="Y63" s="6"/>
      <c r="Z63" s="6"/>
      <c r="AA63" s="6"/>
      <c r="AB63" s="6"/>
    </row>
    <row r="64">
      <c r="A64" s="5"/>
      <c r="B64" s="1581" t="s">
        <v>568</v>
      </c>
      <c r="C64" s="262">
        <v>20000.0</v>
      </c>
      <c r="D64" s="1106"/>
      <c r="E64" s="1106"/>
      <c r="F64" s="113">
        <f t="shared" si="12"/>
        <v>6666.666667</v>
      </c>
      <c r="G64" s="113">
        <v>6666.67</v>
      </c>
      <c r="H64" s="133"/>
      <c r="I64" s="123"/>
      <c r="J64" s="1670"/>
      <c r="K64" s="122"/>
      <c r="L64" s="123"/>
      <c r="M64" s="123"/>
      <c r="N64" s="123"/>
      <c r="O64" s="123"/>
      <c r="P64" s="123"/>
      <c r="Q64" s="123"/>
      <c r="R64" s="131"/>
      <c r="S64" s="139"/>
      <c r="T64" s="1104"/>
      <c r="U64" s="92"/>
      <c r="V64" s="6"/>
      <c r="W64" s="6"/>
      <c r="X64" s="6"/>
      <c r="Y64" s="6"/>
      <c r="Z64" s="6"/>
      <c r="AA64" s="6"/>
      <c r="AB64" s="6"/>
    </row>
    <row r="65">
      <c r="A65" s="5"/>
      <c r="B65" s="1582" t="s">
        <v>489</v>
      </c>
      <c r="C65" s="1696">
        <v>30000.0</v>
      </c>
      <c r="D65" s="1109"/>
      <c r="E65" s="1109"/>
      <c r="F65" s="113">
        <f t="shared" si="12"/>
        <v>10000</v>
      </c>
      <c r="G65" s="113">
        <v>10000.0</v>
      </c>
      <c r="H65" s="113">
        <v>10000.0</v>
      </c>
      <c r="I65" s="114"/>
      <c r="J65" s="1695"/>
      <c r="K65" s="114"/>
      <c r="L65" s="116"/>
      <c r="M65" s="116"/>
      <c r="N65" s="116"/>
      <c r="O65" s="116"/>
      <c r="P65" s="116"/>
      <c r="Q65" s="116"/>
      <c r="R65" s="117"/>
      <c r="S65" s="36">
        <f t="shared" ref="S65:S93" si="13">SUM(D65:R65)</f>
        <v>30000</v>
      </c>
      <c r="T65" s="1110">
        <f t="shared" ref="T65:T93" si="14">C65-S65</f>
        <v>0</v>
      </c>
      <c r="U65" s="92"/>
      <c r="V65" s="6"/>
      <c r="W65" s="6"/>
      <c r="X65" s="6"/>
      <c r="Y65" s="6"/>
      <c r="Z65" s="6"/>
      <c r="AA65" s="6"/>
      <c r="AB65" s="6"/>
    </row>
    <row r="66">
      <c r="A66" s="4"/>
      <c r="B66" s="1583" t="s">
        <v>74</v>
      </c>
      <c r="C66" s="263">
        <v>10000.0</v>
      </c>
      <c r="D66" s="1098"/>
      <c r="E66" s="1098">
        <v>7000.0</v>
      </c>
      <c r="F66" s="113">
        <f t="shared" si="12"/>
        <v>3333.333333</v>
      </c>
      <c r="G66" s="113">
        <v>3333.33</v>
      </c>
      <c r="H66" s="121"/>
      <c r="I66" s="113"/>
      <c r="J66" s="115"/>
      <c r="K66" s="121"/>
      <c r="L66" s="123"/>
      <c r="M66" s="123"/>
      <c r="N66" s="123"/>
      <c r="O66" s="123"/>
      <c r="P66" s="123"/>
      <c r="Q66" s="123"/>
      <c r="R66" s="131"/>
      <c r="S66" s="246">
        <f t="shared" si="13"/>
        <v>13666.66333</v>
      </c>
      <c r="T66" s="1697">
        <f t="shared" si="14"/>
        <v>-3666.663333</v>
      </c>
      <c r="U66" s="92"/>
      <c r="V66" s="6"/>
      <c r="W66" s="6"/>
      <c r="X66" s="6"/>
      <c r="Y66" s="6"/>
      <c r="Z66" s="6"/>
      <c r="AA66" s="6"/>
      <c r="AB66" s="6"/>
    </row>
    <row r="67">
      <c r="A67" s="5"/>
      <c r="B67" s="1100" t="s">
        <v>821</v>
      </c>
      <c r="C67" s="1698">
        <v>45000.0</v>
      </c>
      <c r="D67" s="1353">
        <v>45000.0</v>
      </c>
      <c r="E67" s="1098"/>
      <c r="F67" s="113">
        <f t="shared" si="12"/>
        <v>15000</v>
      </c>
      <c r="G67" s="113"/>
      <c r="H67" s="121"/>
      <c r="I67" s="113"/>
      <c r="J67" s="1695"/>
      <c r="K67" s="121"/>
      <c r="L67" s="123"/>
      <c r="M67" s="123"/>
      <c r="N67" s="123"/>
      <c r="O67" s="123"/>
      <c r="P67" s="123"/>
      <c r="Q67" s="123"/>
      <c r="R67" s="123"/>
      <c r="S67" s="246">
        <f t="shared" si="13"/>
        <v>60000</v>
      </c>
      <c r="T67" s="1699">
        <f t="shared" si="14"/>
        <v>-15000</v>
      </c>
      <c r="U67" s="92"/>
      <c r="V67" s="6"/>
      <c r="W67" s="6"/>
      <c r="X67" s="6"/>
      <c r="Y67" s="6"/>
      <c r="Z67" s="6"/>
      <c r="AA67" s="6"/>
      <c r="AB67" s="6"/>
    </row>
    <row r="68">
      <c r="A68" s="5"/>
      <c r="B68" s="1112" t="s">
        <v>76</v>
      </c>
      <c r="C68" s="1504">
        <v>55000.0</v>
      </c>
      <c r="D68" s="1505"/>
      <c r="E68" s="1098">
        <v>10000.0</v>
      </c>
      <c r="F68" s="113">
        <f t="shared" si="12"/>
        <v>18333.33333</v>
      </c>
      <c r="G68" s="113">
        <v>18333.33</v>
      </c>
      <c r="H68" s="121"/>
      <c r="I68" s="113"/>
      <c r="J68" s="1695"/>
      <c r="K68" s="121"/>
      <c r="L68" s="123"/>
      <c r="M68" s="123"/>
      <c r="N68" s="133"/>
      <c r="O68" s="123"/>
      <c r="P68" s="123"/>
      <c r="Q68" s="123"/>
      <c r="R68" s="123"/>
      <c r="S68" s="258">
        <f t="shared" si="13"/>
        <v>46666.66333</v>
      </c>
      <c r="T68" s="797">
        <f t="shared" si="14"/>
        <v>8333.336667</v>
      </c>
      <c r="U68" s="92"/>
      <c r="V68" s="6"/>
      <c r="W68" s="6"/>
      <c r="X68" s="6"/>
      <c r="Y68" s="6"/>
      <c r="Z68" s="6"/>
      <c r="AA68" s="6"/>
      <c r="AB68" s="6"/>
    </row>
    <row r="69">
      <c r="A69" s="5"/>
      <c r="B69" s="1112" t="s">
        <v>77</v>
      </c>
      <c r="C69" s="1504">
        <v>50000.0</v>
      </c>
      <c r="D69" s="1505"/>
      <c r="E69" s="1098"/>
      <c r="F69" s="113">
        <f t="shared" si="12"/>
        <v>16666.66667</v>
      </c>
      <c r="G69" s="113">
        <v>16667.67</v>
      </c>
      <c r="H69" s="121">
        <v>16665.66</v>
      </c>
      <c r="I69" s="113"/>
      <c r="J69" s="1695"/>
      <c r="K69" s="121"/>
      <c r="L69" s="123"/>
      <c r="M69" s="123"/>
      <c r="N69" s="123"/>
      <c r="O69" s="133"/>
      <c r="P69" s="123"/>
      <c r="Q69" s="123"/>
      <c r="R69" s="123"/>
      <c r="S69" s="258">
        <f t="shared" si="13"/>
        <v>49999.99667</v>
      </c>
      <c r="T69" s="260">
        <f t="shared" si="14"/>
        <v>0.003333333327</v>
      </c>
      <c r="U69" s="92"/>
      <c r="V69" s="6"/>
      <c r="W69" s="6"/>
      <c r="X69" s="6"/>
      <c r="Y69" s="6"/>
      <c r="Z69" s="6"/>
      <c r="AA69" s="6"/>
      <c r="AB69" s="6"/>
    </row>
    <row r="70">
      <c r="A70" s="5"/>
      <c r="B70" s="1112" t="s">
        <v>78</v>
      </c>
      <c r="C70" s="1700">
        <v>17500.0</v>
      </c>
      <c r="D70" s="792"/>
      <c r="E70" s="1098"/>
      <c r="F70" s="113">
        <f t="shared" si="12"/>
        <v>5833.333333</v>
      </c>
      <c r="G70" s="113">
        <v>5833.33</v>
      </c>
      <c r="H70" s="122">
        <v>5833.34</v>
      </c>
      <c r="I70" s="113"/>
      <c r="J70" s="1695"/>
      <c r="K70" s="121"/>
      <c r="L70" s="123"/>
      <c r="M70" s="123"/>
      <c r="N70" s="123"/>
      <c r="O70" s="123"/>
      <c r="P70" s="123"/>
      <c r="Q70" s="123"/>
      <c r="R70" s="123"/>
      <c r="S70" s="258">
        <f t="shared" si="13"/>
        <v>17500.00333</v>
      </c>
      <c r="T70" s="260">
        <f t="shared" si="14"/>
        <v>-0.003333333334</v>
      </c>
      <c r="U70" s="92"/>
      <c r="V70" s="6"/>
      <c r="W70" s="6"/>
      <c r="X70" s="6"/>
      <c r="Y70" s="6"/>
      <c r="Z70" s="6"/>
      <c r="AA70" s="6"/>
      <c r="AB70" s="6"/>
    </row>
    <row r="71">
      <c r="A71" s="5"/>
      <c r="B71" s="1112" t="s">
        <v>79</v>
      </c>
      <c r="C71" s="1504">
        <v>17500.0</v>
      </c>
      <c r="D71" s="1505"/>
      <c r="E71" s="1098"/>
      <c r="F71" s="113">
        <f t="shared" si="12"/>
        <v>5833.333333</v>
      </c>
      <c r="G71" s="113">
        <v>5833.33</v>
      </c>
      <c r="H71" s="121">
        <v>5833.34</v>
      </c>
      <c r="I71" s="113"/>
      <c r="J71" s="1695"/>
      <c r="K71" s="121"/>
      <c r="L71" s="123"/>
      <c r="M71" s="123"/>
      <c r="N71" s="123"/>
      <c r="O71" s="133"/>
      <c r="P71" s="123"/>
      <c r="Q71" s="123"/>
      <c r="R71" s="123"/>
      <c r="S71" s="258">
        <f t="shared" si="13"/>
        <v>17500.00333</v>
      </c>
      <c r="T71" s="260">
        <f t="shared" si="14"/>
        <v>-0.003333333334</v>
      </c>
      <c r="U71" s="92"/>
      <c r="V71" s="6"/>
      <c r="W71" s="6"/>
      <c r="X71" s="6"/>
      <c r="Y71" s="6"/>
      <c r="Z71" s="6"/>
      <c r="AA71" s="6"/>
      <c r="AB71" s="6"/>
    </row>
    <row r="72">
      <c r="A72" s="5"/>
      <c r="B72" s="1112" t="s">
        <v>80</v>
      </c>
      <c r="C72" s="1504">
        <v>17500.0</v>
      </c>
      <c r="D72" s="1505"/>
      <c r="E72" s="1098"/>
      <c r="F72" s="113">
        <f t="shared" si="12"/>
        <v>5833.333333</v>
      </c>
      <c r="G72" s="113">
        <v>5833.33</v>
      </c>
      <c r="H72" s="121">
        <v>5833.34</v>
      </c>
      <c r="I72" s="113"/>
      <c r="J72" s="1695"/>
      <c r="K72" s="121"/>
      <c r="L72" s="123"/>
      <c r="M72" s="123"/>
      <c r="N72" s="123"/>
      <c r="O72" s="133"/>
      <c r="P72" s="123"/>
      <c r="Q72" s="123"/>
      <c r="R72" s="123"/>
      <c r="S72" s="258">
        <f t="shared" si="13"/>
        <v>17500.00333</v>
      </c>
      <c r="T72" s="260">
        <f t="shared" si="14"/>
        <v>-0.003333333334</v>
      </c>
      <c r="U72" s="92"/>
      <c r="V72" s="6"/>
      <c r="W72" s="6"/>
      <c r="X72" s="6"/>
      <c r="Y72" s="6"/>
      <c r="Z72" s="6"/>
      <c r="AA72" s="6"/>
      <c r="AB72" s="6"/>
    </row>
    <row r="73">
      <c r="A73" s="5"/>
      <c r="B73" s="1112" t="s">
        <v>81</v>
      </c>
      <c r="C73" s="1504">
        <v>17500.0</v>
      </c>
      <c r="D73" s="1505"/>
      <c r="E73" s="1098">
        <v>6000.0</v>
      </c>
      <c r="F73" s="113">
        <f t="shared" si="12"/>
        <v>5833.333333</v>
      </c>
      <c r="G73" s="113">
        <v>5833.33</v>
      </c>
      <c r="H73" s="121"/>
      <c r="I73" s="113"/>
      <c r="J73" s="1695"/>
      <c r="K73" s="121"/>
      <c r="L73" s="123"/>
      <c r="M73" s="123"/>
      <c r="N73" s="123"/>
      <c r="O73" s="133"/>
      <c r="P73" s="123"/>
      <c r="Q73" s="123"/>
      <c r="R73" s="123"/>
      <c r="S73" s="258">
        <f t="shared" si="13"/>
        <v>17666.66333</v>
      </c>
      <c r="T73" s="1701">
        <f t="shared" si="14"/>
        <v>-166.6633333</v>
      </c>
      <c r="U73" s="92"/>
      <c r="V73" s="6"/>
      <c r="W73" s="6"/>
      <c r="X73" s="6"/>
      <c r="Y73" s="6"/>
      <c r="Z73" s="6"/>
      <c r="AA73" s="6"/>
      <c r="AB73" s="6"/>
    </row>
    <row r="74">
      <c r="A74" s="5"/>
      <c r="B74" s="1112" t="s">
        <v>82</v>
      </c>
      <c r="C74" s="1504">
        <v>17500.0</v>
      </c>
      <c r="D74" s="1505"/>
      <c r="E74" s="1098"/>
      <c r="F74" s="113">
        <f t="shared" si="12"/>
        <v>5833.333333</v>
      </c>
      <c r="G74" s="113">
        <v>5833.33</v>
      </c>
      <c r="H74" s="121">
        <v>5833.34</v>
      </c>
      <c r="I74" s="113"/>
      <c r="J74" s="1695"/>
      <c r="K74" s="121"/>
      <c r="L74" s="123"/>
      <c r="M74" s="123"/>
      <c r="N74" s="123"/>
      <c r="O74" s="133"/>
      <c r="P74" s="123"/>
      <c r="Q74" s="123"/>
      <c r="R74" s="123"/>
      <c r="S74" s="258">
        <f t="shared" si="13"/>
        <v>17500.00333</v>
      </c>
      <c r="T74" s="260">
        <f t="shared" si="14"/>
        <v>-0.003333333334</v>
      </c>
      <c r="U74" s="92"/>
      <c r="V74" s="6"/>
      <c r="W74" s="6"/>
      <c r="X74" s="6"/>
      <c r="Y74" s="6"/>
      <c r="Z74" s="6"/>
      <c r="AA74" s="6"/>
      <c r="AB74" s="6"/>
    </row>
    <row r="75">
      <c r="A75" s="5"/>
      <c r="B75" s="1112" t="s">
        <v>83</v>
      </c>
      <c r="C75" s="1504">
        <v>17500.0</v>
      </c>
      <c r="D75" s="1505"/>
      <c r="E75" s="1098"/>
      <c r="F75" s="113">
        <f t="shared" si="12"/>
        <v>5833.333333</v>
      </c>
      <c r="G75" s="113">
        <v>5833.33</v>
      </c>
      <c r="H75" s="121">
        <v>5833.34</v>
      </c>
      <c r="I75" s="113"/>
      <c r="J75" s="1695"/>
      <c r="K75" s="121"/>
      <c r="L75" s="123"/>
      <c r="M75" s="123"/>
      <c r="N75" s="123"/>
      <c r="O75" s="133"/>
      <c r="P75" s="123"/>
      <c r="Q75" s="123"/>
      <c r="R75" s="123"/>
      <c r="S75" s="258">
        <f t="shared" si="13"/>
        <v>17500.00333</v>
      </c>
      <c r="T75" s="260">
        <f t="shared" si="14"/>
        <v>-0.003333333334</v>
      </c>
      <c r="U75" s="92"/>
      <c r="V75" s="6"/>
      <c r="W75" s="6"/>
      <c r="X75" s="6"/>
      <c r="Y75" s="6"/>
      <c r="Z75" s="6"/>
      <c r="AA75" s="6"/>
      <c r="AB75" s="6"/>
    </row>
    <row r="76">
      <c r="A76" s="5"/>
      <c r="B76" s="132" t="s">
        <v>84</v>
      </c>
      <c r="C76" s="1101">
        <v>8000.0</v>
      </c>
      <c r="D76" s="1500"/>
      <c r="E76" s="1116">
        <v>5000.0</v>
      </c>
      <c r="F76" s="113">
        <f t="shared" si="12"/>
        <v>2666.666667</v>
      </c>
      <c r="G76" s="113">
        <v>2666.67</v>
      </c>
      <c r="H76" s="121"/>
      <c r="I76" s="113"/>
      <c r="J76" s="1695"/>
      <c r="K76" s="121"/>
      <c r="L76" s="123"/>
      <c r="M76" s="123"/>
      <c r="N76" s="123"/>
      <c r="O76" s="123"/>
      <c r="P76" s="123"/>
      <c r="Q76" s="123"/>
      <c r="R76" s="123"/>
      <c r="S76" s="246">
        <f t="shared" si="13"/>
        <v>10333.33667</v>
      </c>
      <c r="T76" s="1699">
        <f t="shared" si="14"/>
        <v>-2333.336667</v>
      </c>
      <c r="U76" s="92"/>
      <c r="V76" s="6"/>
      <c r="W76" s="6"/>
      <c r="X76" s="6"/>
      <c r="Y76" s="6"/>
      <c r="Z76" s="6"/>
      <c r="AA76" s="6"/>
      <c r="AB76" s="6"/>
    </row>
    <row r="77">
      <c r="A77" s="5"/>
      <c r="B77" s="132" t="s">
        <v>86</v>
      </c>
      <c r="C77" s="1111">
        <v>18000.0</v>
      </c>
      <c r="D77" s="1702"/>
      <c r="E77" s="1103"/>
      <c r="F77" s="113">
        <f t="shared" si="12"/>
        <v>6000</v>
      </c>
      <c r="G77" s="113">
        <v>6000.0</v>
      </c>
      <c r="H77" s="121">
        <v>6000.0</v>
      </c>
      <c r="I77" s="113"/>
      <c r="J77" s="1695"/>
      <c r="K77" s="121"/>
      <c r="L77" s="123"/>
      <c r="M77" s="123"/>
      <c r="N77" s="123"/>
      <c r="O77" s="133"/>
      <c r="P77" s="123"/>
      <c r="Q77" s="123"/>
      <c r="R77" s="123"/>
      <c r="S77" s="246">
        <f t="shared" si="13"/>
        <v>18000</v>
      </c>
      <c r="T77" s="263">
        <f t="shared" si="14"/>
        <v>0</v>
      </c>
      <c r="U77" s="92"/>
      <c r="V77" s="6"/>
      <c r="W77" s="6"/>
      <c r="X77" s="6"/>
      <c r="Y77" s="6"/>
      <c r="Z77" s="6"/>
      <c r="AA77" s="6"/>
      <c r="AB77" s="6"/>
    </row>
    <row r="78">
      <c r="A78" s="5"/>
      <c r="B78" s="132" t="s">
        <v>87</v>
      </c>
      <c r="C78" s="1111">
        <v>7000.0</v>
      </c>
      <c r="D78" s="1702"/>
      <c r="E78" s="1103"/>
      <c r="F78" s="113">
        <f t="shared" si="12"/>
        <v>2333.333333</v>
      </c>
      <c r="G78" s="113">
        <v>2333.33</v>
      </c>
      <c r="H78" s="121">
        <v>2333.34</v>
      </c>
      <c r="I78" s="113"/>
      <c r="J78" s="1695"/>
      <c r="K78" s="121"/>
      <c r="L78" s="123"/>
      <c r="M78" s="123"/>
      <c r="N78" s="123"/>
      <c r="O78" s="123"/>
      <c r="P78" s="123"/>
      <c r="Q78" s="123"/>
      <c r="R78" s="123"/>
      <c r="S78" s="246">
        <f t="shared" si="13"/>
        <v>7000.003333</v>
      </c>
      <c r="T78" s="263">
        <f t="shared" si="14"/>
        <v>-0.003333333334</v>
      </c>
      <c r="U78" s="92"/>
      <c r="V78" s="6"/>
      <c r="W78" s="6"/>
      <c r="X78" s="6"/>
      <c r="Y78" s="6"/>
      <c r="Z78" s="6"/>
      <c r="AA78" s="6"/>
      <c r="AB78" s="6"/>
    </row>
    <row r="79">
      <c r="A79" s="5"/>
      <c r="B79" s="132" t="s">
        <v>88</v>
      </c>
      <c r="C79" s="1111">
        <v>7000.0</v>
      </c>
      <c r="D79" s="1702"/>
      <c r="E79" s="1116">
        <v>4000.0</v>
      </c>
      <c r="F79" s="113">
        <f t="shared" si="12"/>
        <v>2333.333333</v>
      </c>
      <c r="G79" s="113">
        <v>2333.33</v>
      </c>
      <c r="H79" s="121"/>
      <c r="I79" s="113"/>
      <c r="J79" s="1695"/>
      <c r="K79" s="121"/>
      <c r="L79" s="123"/>
      <c r="M79" s="123"/>
      <c r="N79" s="123"/>
      <c r="O79" s="123"/>
      <c r="P79" s="123"/>
      <c r="Q79" s="123"/>
      <c r="R79" s="123"/>
      <c r="S79" s="246">
        <f t="shared" si="13"/>
        <v>8666.663333</v>
      </c>
      <c r="T79" s="1699">
        <f t="shared" si="14"/>
        <v>-1666.663333</v>
      </c>
      <c r="U79" s="92"/>
      <c r="V79" s="6"/>
      <c r="W79" s="6"/>
      <c r="X79" s="6"/>
      <c r="Y79" s="6"/>
      <c r="Z79" s="6"/>
      <c r="AA79" s="6"/>
      <c r="AB79" s="6"/>
    </row>
    <row r="80">
      <c r="A80" s="5"/>
      <c r="B80" s="132" t="s">
        <v>89</v>
      </c>
      <c r="C80" s="1101">
        <v>5000.0</v>
      </c>
      <c r="D80" s="1500"/>
      <c r="E80" s="1116"/>
      <c r="F80" s="113">
        <f t="shared" si="12"/>
        <v>1666.666667</v>
      </c>
      <c r="G80" s="113">
        <v>1666.67</v>
      </c>
      <c r="H80" s="122">
        <v>1666.66</v>
      </c>
      <c r="I80" s="113"/>
      <c r="J80" s="1695"/>
      <c r="K80" s="121"/>
      <c r="L80" s="123"/>
      <c r="M80" s="123"/>
      <c r="N80" s="123"/>
      <c r="O80" s="123"/>
      <c r="P80" s="123"/>
      <c r="Q80" s="123"/>
      <c r="R80" s="123"/>
      <c r="S80" s="246">
        <f t="shared" si="13"/>
        <v>4999.996667</v>
      </c>
      <c r="T80" s="263">
        <f t="shared" si="14"/>
        <v>0.003333333333</v>
      </c>
      <c r="U80" s="92"/>
      <c r="V80" s="6"/>
      <c r="W80" s="6"/>
      <c r="X80" s="6"/>
      <c r="Y80" s="6"/>
      <c r="Z80" s="6"/>
      <c r="AA80" s="6"/>
      <c r="AB80" s="6"/>
    </row>
    <row r="81">
      <c r="A81" s="5"/>
      <c r="B81" s="132" t="s">
        <v>90</v>
      </c>
      <c r="C81" s="1101">
        <v>5000.0</v>
      </c>
      <c r="D81" s="1500"/>
      <c r="E81" s="1116">
        <v>5000.0</v>
      </c>
      <c r="F81" s="113">
        <f t="shared" si="12"/>
        <v>1666.666667</v>
      </c>
      <c r="G81" s="113">
        <v>1666.67</v>
      </c>
      <c r="H81" s="122"/>
      <c r="I81" s="113"/>
      <c r="J81" s="1695"/>
      <c r="K81" s="121"/>
      <c r="L81" s="123"/>
      <c r="M81" s="123"/>
      <c r="N81" s="123"/>
      <c r="O81" s="133"/>
      <c r="P81" s="123"/>
      <c r="Q81" s="123"/>
      <c r="R81" s="123"/>
      <c r="S81" s="246">
        <f t="shared" si="13"/>
        <v>8333.336667</v>
      </c>
      <c r="T81" s="1699">
        <f t="shared" si="14"/>
        <v>-3333.336667</v>
      </c>
      <c r="U81" s="92"/>
      <c r="V81" s="6"/>
      <c r="W81" s="6"/>
      <c r="X81" s="6"/>
      <c r="Y81" s="6"/>
      <c r="Z81" s="6"/>
      <c r="AA81" s="6"/>
      <c r="AB81" s="6"/>
    </row>
    <row r="82">
      <c r="A82" s="5"/>
      <c r="B82" s="132" t="s">
        <v>91</v>
      </c>
      <c r="C82" s="1101">
        <v>8000.0</v>
      </c>
      <c r="D82" s="1500"/>
      <c r="E82" s="1116">
        <v>6000.0</v>
      </c>
      <c r="F82" s="113">
        <f t="shared" si="12"/>
        <v>2666.666667</v>
      </c>
      <c r="G82" s="113">
        <v>2666.67</v>
      </c>
      <c r="H82" s="122"/>
      <c r="I82" s="113"/>
      <c r="J82" s="1695"/>
      <c r="K82" s="121"/>
      <c r="L82" s="123"/>
      <c r="M82" s="123"/>
      <c r="N82" s="123"/>
      <c r="O82" s="123"/>
      <c r="P82" s="123"/>
      <c r="Q82" s="123"/>
      <c r="R82" s="123"/>
      <c r="S82" s="246">
        <f t="shared" si="13"/>
        <v>11333.33667</v>
      </c>
      <c r="T82" s="1699">
        <f t="shared" si="14"/>
        <v>-3333.336667</v>
      </c>
      <c r="U82" s="92"/>
      <c r="V82" s="6"/>
      <c r="W82" s="6"/>
      <c r="X82" s="6"/>
      <c r="Y82" s="6"/>
      <c r="Z82" s="6"/>
      <c r="AA82" s="6"/>
      <c r="AB82" s="6"/>
    </row>
    <row r="83">
      <c r="A83" s="5"/>
      <c r="B83" s="1033" t="s">
        <v>93</v>
      </c>
      <c r="C83" s="1118">
        <v>8000.0</v>
      </c>
      <c r="D83" s="1500"/>
      <c r="E83" s="1116">
        <v>5000.0</v>
      </c>
      <c r="F83" s="113">
        <f t="shared" si="12"/>
        <v>2666.666667</v>
      </c>
      <c r="G83" s="113">
        <v>2666.67</v>
      </c>
      <c r="H83" s="122"/>
      <c r="I83" s="113"/>
      <c r="J83" s="1695"/>
      <c r="K83" s="121"/>
      <c r="L83" s="123"/>
      <c r="M83" s="123"/>
      <c r="N83" s="123"/>
      <c r="O83" s="133"/>
      <c r="P83" s="123"/>
      <c r="Q83" s="123"/>
      <c r="R83" s="123"/>
      <c r="S83" s="246">
        <f t="shared" si="13"/>
        <v>10333.33667</v>
      </c>
      <c r="T83" s="1699">
        <f t="shared" si="14"/>
        <v>-2333.336667</v>
      </c>
      <c r="U83" s="92"/>
      <c r="V83" s="6"/>
      <c r="W83" s="6"/>
      <c r="X83" s="6"/>
      <c r="Y83" s="6"/>
      <c r="Z83" s="6"/>
      <c r="AA83" s="6"/>
      <c r="AB83" s="6"/>
    </row>
    <row r="84">
      <c r="A84" s="5"/>
      <c r="B84" s="132" t="s">
        <v>95</v>
      </c>
      <c r="C84" s="263">
        <v>3000.0</v>
      </c>
      <c r="D84" s="1702"/>
      <c r="E84" s="1116">
        <v>5000.0</v>
      </c>
      <c r="F84" s="113">
        <f t="shared" si="12"/>
        <v>1000</v>
      </c>
      <c r="G84" s="113">
        <v>1000.0</v>
      </c>
      <c r="H84" s="121"/>
      <c r="I84" s="113"/>
      <c r="J84" s="1695"/>
      <c r="K84" s="121"/>
      <c r="L84" s="123"/>
      <c r="M84" s="123"/>
      <c r="N84" s="123"/>
      <c r="O84" s="123"/>
      <c r="P84" s="123"/>
      <c r="Q84" s="123"/>
      <c r="R84" s="123"/>
      <c r="S84" s="246">
        <f t="shared" si="13"/>
        <v>7000</v>
      </c>
      <c r="T84" s="1699">
        <f t="shared" si="14"/>
        <v>-4000</v>
      </c>
      <c r="U84" s="92"/>
      <c r="V84" s="6"/>
      <c r="W84" s="6"/>
      <c r="X84" s="6"/>
      <c r="Y84" s="6"/>
      <c r="Z84" s="6"/>
      <c r="AA84" s="6"/>
      <c r="AB84" s="6"/>
    </row>
    <row r="85">
      <c r="A85" s="5"/>
      <c r="B85" s="132" t="s">
        <v>96</v>
      </c>
      <c r="C85" s="263">
        <v>3000.0</v>
      </c>
      <c r="D85" s="1702"/>
      <c r="E85" s="1116">
        <v>3000.0</v>
      </c>
      <c r="F85" s="113">
        <f t="shared" si="12"/>
        <v>1000</v>
      </c>
      <c r="G85" s="113">
        <v>1000.0</v>
      </c>
      <c r="H85" s="122"/>
      <c r="I85" s="113"/>
      <c r="J85" s="1695"/>
      <c r="K85" s="121"/>
      <c r="L85" s="123"/>
      <c r="M85" s="123"/>
      <c r="N85" s="123"/>
      <c r="O85" s="133"/>
      <c r="P85" s="123"/>
      <c r="Q85" s="123"/>
      <c r="R85" s="123"/>
      <c r="S85" s="246">
        <f t="shared" si="13"/>
        <v>5000</v>
      </c>
      <c r="T85" s="1699">
        <f t="shared" si="14"/>
        <v>-2000</v>
      </c>
      <c r="U85" s="92"/>
      <c r="V85" s="6"/>
      <c r="W85" s="6"/>
      <c r="X85" s="6"/>
      <c r="Y85" s="6"/>
      <c r="Z85" s="6"/>
      <c r="AA85" s="6"/>
      <c r="AB85" s="6"/>
    </row>
    <row r="86">
      <c r="A86" s="5"/>
      <c r="B86" s="132" t="s">
        <v>97</v>
      </c>
      <c r="C86" s="262">
        <v>21000.0</v>
      </c>
      <c r="D86" s="1500"/>
      <c r="E86" s="1116">
        <v>6000.0</v>
      </c>
      <c r="F86" s="113">
        <f t="shared" si="12"/>
        <v>7000</v>
      </c>
      <c r="G86" s="113">
        <v>7000.0</v>
      </c>
      <c r="H86" s="121">
        <v>1000.0</v>
      </c>
      <c r="I86" s="113"/>
      <c r="J86" s="1695"/>
      <c r="K86" s="121"/>
      <c r="L86" s="123"/>
      <c r="M86" s="123"/>
      <c r="N86" s="133"/>
      <c r="O86" s="133"/>
      <c r="P86" s="123"/>
      <c r="Q86" s="123"/>
      <c r="R86" s="123"/>
      <c r="S86" s="246">
        <f t="shared" si="13"/>
        <v>21000</v>
      </c>
      <c r="T86" s="263">
        <f t="shared" si="14"/>
        <v>0</v>
      </c>
      <c r="U86" s="92"/>
      <c r="V86" s="6"/>
      <c r="W86" s="6"/>
      <c r="X86" s="6"/>
      <c r="Y86" s="6"/>
      <c r="Z86" s="6"/>
      <c r="AA86" s="6"/>
      <c r="AB86" s="6"/>
    </row>
    <row r="87">
      <c r="A87" s="5"/>
      <c r="B87" s="132" t="s">
        <v>98</v>
      </c>
      <c r="C87" s="263">
        <v>10000.0</v>
      </c>
      <c r="D87" s="1702"/>
      <c r="E87" s="1116">
        <v>6000.0</v>
      </c>
      <c r="F87" s="113">
        <f t="shared" si="12"/>
        <v>3333.333333</v>
      </c>
      <c r="G87" s="113">
        <v>3333.33</v>
      </c>
      <c r="H87" s="121"/>
      <c r="I87" s="113"/>
      <c r="J87" s="1695"/>
      <c r="K87" s="121"/>
      <c r="L87" s="123"/>
      <c r="M87" s="123"/>
      <c r="N87" s="123"/>
      <c r="O87" s="123"/>
      <c r="P87" s="123"/>
      <c r="Q87" s="123"/>
      <c r="R87" s="123"/>
      <c r="S87" s="246">
        <f t="shared" si="13"/>
        <v>12666.66333</v>
      </c>
      <c r="T87" s="1699">
        <f t="shared" si="14"/>
        <v>-2666.663333</v>
      </c>
      <c r="U87" s="92"/>
      <c r="V87" s="6"/>
      <c r="W87" s="6"/>
      <c r="X87" s="6"/>
      <c r="Y87" s="6"/>
      <c r="Z87" s="6"/>
      <c r="AA87" s="6"/>
      <c r="AB87" s="6"/>
    </row>
    <row r="88">
      <c r="A88" s="5"/>
      <c r="B88" s="132" t="s">
        <v>99</v>
      </c>
      <c r="C88" s="263">
        <v>10000.0</v>
      </c>
      <c r="D88" s="1702"/>
      <c r="E88" s="1116">
        <v>5000.0</v>
      </c>
      <c r="F88" s="113">
        <f t="shared" si="12"/>
        <v>3333.333333</v>
      </c>
      <c r="G88" s="113">
        <v>3333.33</v>
      </c>
      <c r="H88" s="121"/>
      <c r="I88" s="113"/>
      <c r="J88" s="1695"/>
      <c r="K88" s="121"/>
      <c r="L88" s="123"/>
      <c r="M88" s="123"/>
      <c r="N88" s="123"/>
      <c r="O88" s="123"/>
      <c r="P88" s="123"/>
      <c r="Q88" s="123"/>
      <c r="R88" s="123"/>
      <c r="S88" s="246">
        <f t="shared" si="13"/>
        <v>11666.66333</v>
      </c>
      <c r="T88" s="1699">
        <f t="shared" si="14"/>
        <v>-1666.663333</v>
      </c>
      <c r="U88" s="92"/>
      <c r="V88" s="6"/>
      <c r="W88" s="6"/>
      <c r="X88" s="6"/>
      <c r="Y88" s="6"/>
      <c r="Z88" s="6"/>
      <c r="AA88" s="6"/>
      <c r="AB88" s="6"/>
    </row>
    <row r="89">
      <c r="A89" s="5"/>
      <c r="B89" s="132" t="s">
        <v>100</v>
      </c>
      <c r="C89" s="262">
        <v>5000.0</v>
      </c>
      <c r="D89" s="1500"/>
      <c r="E89" s="1116"/>
      <c r="F89" s="113">
        <f t="shared" si="12"/>
        <v>1666.666667</v>
      </c>
      <c r="G89" s="113">
        <v>1666.67</v>
      </c>
      <c r="H89" s="122">
        <v>1666.66</v>
      </c>
      <c r="I89" s="113"/>
      <c r="J89" s="1695"/>
      <c r="K89" s="121"/>
      <c r="L89" s="123"/>
      <c r="M89" s="123"/>
      <c r="N89" s="123"/>
      <c r="O89" s="123"/>
      <c r="P89" s="123"/>
      <c r="Q89" s="123"/>
      <c r="R89" s="123"/>
      <c r="S89" s="246">
        <f t="shared" si="13"/>
        <v>4999.996667</v>
      </c>
      <c r="T89" s="263">
        <f t="shared" si="14"/>
        <v>0.003333333333</v>
      </c>
      <c r="U89" s="92"/>
      <c r="V89" s="6"/>
      <c r="W89" s="6"/>
      <c r="X89" s="6"/>
      <c r="Y89" s="6"/>
      <c r="Z89" s="6"/>
      <c r="AA89" s="6"/>
      <c r="AB89" s="6"/>
    </row>
    <row r="90">
      <c r="A90" s="5"/>
      <c r="B90" s="132" t="s">
        <v>101</v>
      </c>
      <c r="C90" s="263">
        <v>5000.0</v>
      </c>
      <c r="D90" s="1702"/>
      <c r="E90" s="1103"/>
      <c r="F90" s="113">
        <f t="shared" si="12"/>
        <v>1666.666667</v>
      </c>
      <c r="G90" s="113">
        <v>1666.67</v>
      </c>
      <c r="H90" s="122">
        <v>1666.66</v>
      </c>
      <c r="I90" s="113"/>
      <c r="J90" s="1695"/>
      <c r="K90" s="121"/>
      <c r="L90" s="123"/>
      <c r="M90" s="123"/>
      <c r="N90" s="123"/>
      <c r="O90" s="123"/>
      <c r="P90" s="123"/>
      <c r="Q90" s="123"/>
      <c r="R90" s="123"/>
      <c r="S90" s="246">
        <f t="shared" si="13"/>
        <v>4999.996667</v>
      </c>
      <c r="T90" s="263">
        <f t="shared" si="14"/>
        <v>0.003333333333</v>
      </c>
      <c r="U90" s="92"/>
      <c r="V90" s="6"/>
      <c r="W90" s="6"/>
      <c r="X90" s="6"/>
      <c r="Y90" s="6"/>
      <c r="Z90" s="6"/>
      <c r="AA90" s="6"/>
      <c r="AB90" s="6"/>
    </row>
    <row r="91">
      <c r="A91" s="5"/>
      <c r="B91" s="132" t="s">
        <v>102</v>
      </c>
      <c r="C91" s="272">
        <v>25000.0</v>
      </c>
      <c r="D91" s="1500"/>
      <c r="E91" s="1116"/>
      <c r="F91" s="113">
        <f t="shared" si="12"/>
        <v>8333.333333</v>
      </c>
      <c r="G91" s="113">
        <v>8333.33</v>
      </c>
      <c r="H91" s="121">
        <v>8333.34</v>
      </c>
      <c r="I91" s="113"/>
      <c r="J91" s="1695"/>
      <c r="K91" s="121"/>
      <c r="L91" s="123"/>
      <c r="M91" s="123"/>
      <c r="N91" s="123"/>
      <c r="O91" s="123"/>
      <c r="P91" s="123"/>
      <c r="Q91" s="123"/>
      <c r="R91" s="123"/>
      <c r="S91" s="246">
        <f t="shared" si="13"/>
        <v>25000.00333</v>
      </c>
      <c r="T91" s="263">
        <f t="shared" si="14"/>
        <v>-0.003333333334</v>
      </c>
      <c r="U91" s="92"/>
      <c r="V91" s="6"/>
      <c r="W91" s="6"/>
      <c r="X91" s="6"/>
      <c r="Y91" s="6"/>
      <c r="Z91" s="6"/>
      <c r="AA91" s="6"/>
      <c r="AB91" s="6"/>
    </row>
    <row r="92">
      <c r="A92" s="5"/>
      <c r="B92" s="132" t="s">
        <v>103</v>
      </c>
      <c r="C92" s="1703">
        <v>7000.0</v>
      </c>
      <c r="D92" s="1103"/>
      <c r="E92" s="1103"/>
      <c r="F92" s="113">
        <f t="shared" si="12"/>
        <v>2333.333333</v>
      </c>
      <c r="G92" s="113">
        <v>2333.33</v>
      </c>
      <c r="H92" s="121">
        <v>2333.34</v>
      </c>
      <c r="I92" s="113"/>
      <c r="J92" s="1695"/>
      <c r="K92" s="121"/>
      <c r="L92" s="123"/>
      <c r="M92" s="123"/>
      <c r="N92" s="123"/>
      <c r="O92" s="123"/>
      <c r="P92" s="123"/>
      <c r="Q92" s="123"/>
      <c r="R92" s="123"/>
      <c r="S92" s="1362">
        <f t="shared" si="13"/>
        <v>7000.003333</v>
      </c>
      <c r="T92" s="801">
        <f t="shared" si="14"/>
        <v>-0.003333333334</v>
      </c>
      <c r="U92" s="92"/>
      <c r="V92" s="6"/>
      <c r="W92" s="6"/>
      <c r="X92" s="6"/>
      <c r="Y92" s="6"/>
      <c r="Z92" s="6"/>
      <c r="AA92" s="6"/>
      <c r="AB92" s="6"/>
    </row>
    <row r="93">
      <c r="A93" s="4"/>
      <c r="B93" s="132" t="s">
        <v>104</v>
      </c>
      <c r="C93" s="263">
        <v>5000.0</v>
      </c>
      <c r="D93" s="1103"/>
      <c r="E93" s="1116">
        <v>5000.0</v>
      </c>
      <c r="F93" s="113">
        <f t="shared" si="12"/>
        <v>1666.666667</v>
      </c>
      <c r="G93" s="113">
        <v>1666.67</v>
      </c>
      <c r="H93" s="121"/>
      <c r="I93" s="113"/>
      <c r="J93" s="1695"/>
      <c r="K93" s="121"/>
      <c r="L93" s="123"/>
      <c r="M93" s="123"/>
      <c r="N93" s="123"/>
      <c r="O93" s="123"/>
      <c r="P93" s="123"/>
      <c r="Q93" s="123"/>
      <c r="R93" s="131"/>
      <c r="S93" s="739">
        <f t="shared" si="13"/>
        <v>8333.336667</v>
      </c>
      <c r="T93" s="1704">
        <f t="shared" si="14"/>
        <v>-3333.336667</v>
      </c>
      <c r="U93" s="92"/>
      <c r="V93" s="6"/>
      <c r="W93" s="6"/>
      <c r="X93" s="6"/>
      <c r="Y93" s="6"/>
      <c r="Z93" s="6"/>
      <c r="AA93" s="6"/>
      <c r="AB93" s="6"/>
    </row>
    <row r="94">
      <c r="A94" s="4"/>
      <c r="B94" s="1100" t="s">
        <v>822</v>
      </c>
      <c r="C94" s="262"/>
      <c r="D94" s="1116"/>
      <c r="E94" s="1116"/>
      <c r="F94" s="113"/>
      <c r="G94" s="113">
        <v>6666.68</v>
      </c>
      <c r="H94" s="122"/>
      <c r="I94" s="113"/>
      <c r="J94" s="1695"/>
      <c r="K94" s="121"/>
      <c r="L94" s="123"/>
      <c r="M94" s="123"/>
      <c r="N94" s="123"/>
      <c r="O94" s="133"/>
      <c r="P94" s="123"/>
      <c r="Q94" s="123"/>
      <c r="R94" s="131"/>
      <c r="S94" s="739"/>
      <c r="T94" s="739"/>
      <c r="U94" s="92"/>
      <c r="V94" s="6"/>
      <c r="W94" s="6"/>
      <c r="X94" s="6"/>
      <c r="Y94" s="6"/>
      <c r="Z94" s="6"/>
      <c r="AA94" s="6"/>
      <c r="AB94" s="6"/>
    </row>
    <row r="95">
      <c r="A95" s="4"/>
      <c r="B95" s="1100" t="s">
        <v>490</v>
      </c>
      <c r="C95" s="262">
        <v>4000.0</v>
      </c>
      <c r="D95" s="1116"/>
      <c r="E95" s="1345"/>
      <c r="F95" s="121">
        <f>C95/3</f>
        <v>1333.333333</v>
      </c>
      <c r="G95" s="121">
        <v>1333.33</v>
      </c>
      <c r="H95" s="122">
        <v>1333.34</v>
      </c>
      <c r="I95" s="121"/>
      <c r="J95" s="1670"/>
      <c r="K95" s="121"/>
      <c r="L95" s="123"/>
      <c r="M95" s="123"/>
      <c r="N95" s="123"/>
      <c r="O95" s="133"/>
      <c r="P95" s="123"/>
      <c r="Q95" s="123"/>
      <c r="R95" s="131"/>
      <c r="S95" s="739"/>
      <c r="T95" s="739"/>
      <c r="U95" s="92"/>
      <c r="V95" s="6"/>
      <c r="W95" s="6"/>
      <c r="X95" s="6"/>
      <c r="Y95" s="6"/>
      <c r="Z95" s="6"/>
      <c r="AA95" s="6"/>
      <c r="AB95" s="6"/>
    </row>
    <row r="96">
      <c r="A96" s="4"/>
      <c r="B96" s="1100" t="s">
        <v>823</v>
      </c>
      <c r="C96" s="262">
        <v>10000.0</v>
      </c>
      <c r="D96" s="1116"/>
      <c r="E96" s="1345"/>
      <c r="F96" s="121">
        <v>10000.0</v>
      </c>
      <c r="G96" s="121"/>
      <c r="H96" s="122"/>
      <c r="I96" s="121"/>
      <c r="J96" s="1670"/>
      <c r="K96" s="121"/>
      <c r="L96" s="123"/>
      <c r="M96" s="123"/>
      <c r="N96" s="123"/>
      <c r="O96" s="133"/>
      <c r="P96" s="123"/>
      <c r="Q96" s="123"/>
      <c r="R96" s="131"/>
      <c r="S96" s="739"/>
      <c r="T96" s="739"/>
      <c r="U96" s="92"/>
      <c r="V96" s="6"/>
      <c r="W96" s="6"/>
      <c r="X96" s="6"/>
      <c r="Y96" s="6"/>
      <c r="Z96" s="6"/>
      <c r="AA96" s="6"/>
      <c r="AB96" s="6"/>
    </row>
    <row r="97">
      <c r="A97" s="4"/>
      <c r="B97" s="1100" t="s">
        <v>824</v>
      </c>
      <c r="C97" s="262">
        <v>30000.0</v>
      </c>
      <c r="D97" s="1116"/>
      <c r="E97" s="1345"/>
      <c r="F97" s="121"/>
      <c r="G97" s="121"/>
      <c r="H97" s="122">
        <v>30000.0</v>
      </c>
      <c r="I97" s="121"/>
      <c r="J97" s="1670"/>
      <c r="K97" s="121"/>
      <c r="L97" s="123"/>
      <c r="M97" s="123"/>
      <c r="N97" s="123"/>
      <c r="O97" s="133"/>
      <c r="P97" s="123"/>
      <c r="Q97" s="123"/>
      <c r="R97" s="131"/>
      <c r="S97" s="739"/>
      <c r="T97" s="739"/>
      <c r="U97" s="92"/>
      <c r="V97" s="6"/>
      <c r="W97" s="6"/>
      <c r="X97" s="6"/>
      <c r="Y97" s="6"/>
      <c r="Z97" s="6"/>
      <c r="AA97" s="6"/>
      <c r="AB97" s="6"/>
    </row>
    <row r="98">
      <c r="B98" s="1705"/>
      <c r="C98" s="1705"/>
      <c r="D98" s="1706"/>
      <c r="E98" s="1707"/>
      <c r="F98" s="1707"/>
      <c r="G98" s="1707"/>
      <c r="H98" s="1707"/>
      <c r="I98" s="1707"/>
      <c r="J98" s="1708"/>
      <c r="K98" s="1707"/>
      <c r="L98" s="1707"/>
      <c r="M98" s="1707"/>
      <c r="N98" s="1707"/>
      <c r="O98" s="1707"/>
      <c r="P98" s="1707"/>
      <c r="Q98" s="1707"/>
      <c r="R98" s="1709"/>
      <c r="S98" s="1130"/>
      <c r="T98" s="1130"/>
    </row>
    <row r="99">
      <c r="A99" s="4"/>
      <c r="B99" s="1363" t="s">
        <v>69</v>
      </c>
      <c r="C99" s="1364">
        <f t="shared" ref="C99:D99" si="15">SUM(C62:C97)</f>
        <v>625666.67</v>
      </c>
      <c r="D99" s="276">
        <f t="shared" si="15"/>
        <v>45000</v>
      </c>
      <c r="E99" s="276">
        <f>SUM(E62:E98)</f>
        <v>78000</v>
      </c>
      <c r="F99" s="276">
        <f t="shared" ref="F99:I99" si="16">SUM(F62:F97)</f>
        <v>205222.2233</v>
      </c>
      <c r="G99" s="276">
        <f t="shared" si="16"/>
        <v>218001</v>
      </c>
      <c r="H99" s="276">
        <f t="shared" si="16"/>
        <v>112165.7</v>
      </c>
      <c r="I99" s="276">
        <f t="shared" si="16"/>
        <v>0</v>
      </c>
      <c r="J99" s="276"/>
      <c r="K99" s="276"/>
      <c r="L99" s="276"/>
      <c r="M99" s="276"/>
      <c r="N99" s="276"/>
      <c r="O99" s="276"/>
      <c r="P99" s="276"/>
      <c r="Q99" s="276"/>
      <c r="R99" s="276"/>
      <c r="S99" s="1364">
        <f>SUM(D99:R99)</f>
        <v>658388.9233</v>
      </c>
      <c r="T99" s="1365">
        <f>C99-S99</f>
        <v>-32722.25333</v>
      </c>
      <c r="U99" s="92"/>
      <c r="V99" s="6"/>
      <c r="W99" s="6"/>
      <c r="X99" s="6"/>
      <c r="Y99" s="6"/>
      <c r="Z99" s="6"/>
      <c r="AA99" s="6"/>
      <c r="AB99" s="6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163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6"/>
      <c r="V100" s="6"/>
      <c r="W100" s="6"/>
      <c r="X100" s="6"/>
      <c r="Y100" s="6"/>
      <c r="Z100" s="6"/>
      <c r="AA100" s="6"/>
      <c r="AB100" s="6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163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6"/>
      <c r="V101" s="6"/>
      <c r="W101" s="6"/>
      <c r="X101" s="6"/>
      <c r="Y101" s="6"/>
      <c r="Z101" s="6"/>
      <c r="AA101" s="6"/>
      <c r="AB101" s="6"/>
    </row>
    <row r="102">
      <c r="A102" s="279">
        <v>5.0</v>
      </c>
      <c r="B102" s="280" t="s">
        <v>107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6"/>
      <c r="V102" s="6"/>
      <c r="W102" s="6"/>
      <c r="X102" s="6"/>
      <c r="Y102" s="6"/>
      <c r="Z102" s="6"/>
      <c r="AA102" s="6"/>
      <c r="AB102" s="6"/>
    </row>
    <row r="103">
      <c r="A103" s="4"/>
      <c r="B103" s="148" t="s">
        <v>17</v>
      </c>
      <c r="C103" s="148" t="s">
        <v>18</v>
      </c>
      <c r="D103" s="101"/>
      <c r="E103" s="1469" t="s">
        <v>816</v>
      </c>
      <c r="F103" s="101"/>
      <c r="G103" s="101"/>
      <c r="H103" s="101"/>
      <c r="I103" s="90"/>
      <c r="J103" s="1710"/>
      <c r="K103" s="148"/>
      <c r="L103" s="225"/>
      <c r="M103" s="225"/>
      <c r="N103" s="225"/>
      <c r="O103" s="225"/>
      <c r="P103" s="225"/>
      <c r="Q103" s="225"/>
      <c r="R103" s="225"/>
      <c r="S103" s="148" t="s">
        <v>57</v>
      </c>
      <c r="T103" s="148" t="s">
        <v>2</v>
      </c>
      <c r="U103" s="6"/>
      <c r="V103" s="6"/>
      <c r="W103" s="6"/>
      <c r="X103" s="6"/>
      <c r="Y103" s="6"/>
      <c r="Z103" s="6"/>
      <c r="AA103" s="6"/>
      <c r="AB103" s="6"/>
    </row>
    <row r="104">
      <c r="A104" s="4"/>
      <c r="B104" s="225"/>
      <c r="C104" s="225"/>
      <c r="D104" s="1055"/>
      <c r="E104" s="1475" t="s">
        <v>195</v>
      </c>
      <c r="F104" s="1055"/>
      <c r="G104" s="560"/>
      <c r="H104" s="1006"/>
      <c r="I104" s="1006"/>
      <c r="J104" s="1711"/>
      <c r="K104" s="1006"/>
      <c r="L104" s="89"/>
      <c r="M104" s="89"/>
      <c r="N104" s="89"/>
      <c r="O104" s="225"/>
      <c r="P104" s="225"/>
      <c r="Q104" s="225"/>
      <c r="R104" s="225"/>
      <c r="S104" s="225"/>
      <c r="T104" s="225"/>
      <c r="U104" s="6"/>
      <c r="V104" s="6"/>
      <c r="W104" s="6"/>
      <c r="X104" s="6"/>
      <c r="Y104" s="6"/>
      <c r="Z104" s="6"/>
      <c r="AA104" s="6"/>
      <c r="AB104" s="6"/>
    </row>
    <row r="105">
      <c r="A105" s="4"/>
      <c r="B105" s="1122" t="s">
        <v>36</v>
      </c>
      <c r="C105" s="89"/>
      <c r="D105" s="89"/>
      <c r="E105" s="89"/>
      <c r="F105" s="89"/>
      <c r="G105" s="89"/>
      <c r="H105" s="89"/>
      <c r="I105" s="89"/>
      <c r="J105" s="1694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6"/>
      <c r="V105" s="6"/>
      <c r="W105" s="6"/>
      <c r="X105" s="6"/>
      <c r="Y105" s="6"/>
      <c r="Z105" s="6"/>
      <c r="AA105" s="6"/>
      <c r="AB105" s="6"/>
    </row>
    <row r="106">
      <c r="A106" s="4"/>
      <c r="B106" s="1122" t="s">
        <v>40</v>
      </c>
      <c r="C106" s="89"/>
      <c r="D106" s="89"/>
      <c r="E106" s="89"/>
      <c r="F106" s="89"/>
      <c r="G106" s="89"/>
      <c r="H106" s="89"/>
      <c r="I106" s="89"/>
      <c r="J106" s="1694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6"/>
      <c r="V106" s="6"/>
      <c r="W106" s="6"/>
      <c r="X106" s="6"/>
      <c r="Y106" s="6"/>
      <c r="Z106" s="6"/>
      <c r="AA106" s="6"/>
      <c r="AB106" s="6"/>
    </row>
    <row r="107">
      <c r="A107" s="4"/>
      <c r="B107" s="1123" t="s">
        <v>117</v>
      </c>
      <c r="C107" s="1124">
        <v>80000.0</v>
      </c>
      <c r="D107" s="1124"/>
      <c r="E107" s="1125">
        <f t="shared" ref="E107:E110" si="17">C107</f>
        <v>80000</v>
      </c>
      <c r="F107" s="1124"/>
      <c r="G107" s="1126"/>
      <c r="H107" s="1127"/>
      <c r="I107" s="89"/>
      <c r="J107" s="1694"/>
      <c r="K107" s="89"/>
      <c r="L107" s="89"/>
      <c r="M107" s="89"/>
      <c r="N107" s="89"/>
      <c r="O107" s="89"/>
      <c r="P107" s="89"/>
      <c r="Q107" s="89"/>
      <c r="R107" s="89"/>
      <c r="S107" s="739">
        <f t="shared" ref="S107:S111" si="18">SUM(D107:R107)</f>
        <v>80000</v>
      </c>
      <c r="T107" s="739">
        <f t="shared" ref="T107:T111" si="19">C107-S107</f>
        <v>0</v>
      </c>
      <c r="U107" s="6"/>
      <c r="V107" s="6"/>
      <c r="W107" s="6"/>
      <c r="X107" s="6"/>
      <c r="Y107" s="6"/>
      <c r="Z107" s="6"/>
      <c r="AA107" s="6"/>
      <c r="AB107" s="6"/>
    </row>
    <row r="108">
      <c r="A108" s="4"/>
      <c r="B108" s="1123" t="s">
        <v>122</v>
      </c>
      <c r="C108" s="372">
        <v>7000.0</v>
      </c>
      <c r="D108" s="372"/>
      <c r="E108" s="1125">
        <f t="shared" si="17"/>
        <v>7000</v>
      </c>
      <c r="F108" s="372"/>
      <c r="G108" s="218"/>
      <c r="H108" s="561"/>
      <c r="I108" s="89"/>
      <c r="J108" s="1694"/>
      <c r="K108" s="89"/>
      <c r="L108" s="89"/>
      <c r="M108" s="89"/>
      <c r="N108" s="89"/>
      <c r="O108" s="89"/>
      <c r="P108" s="89"/>
      <c r="Q108" s="89"/>
      <c r="R108" s="89"/>
      <c r="S108" s="739">
        <f t="shared" si="18"/>
        <v>7000</v>
      </c>
      <c r="T108" s="739">
        <f t="shared" si="19"/>
        <v>0</v>
      </c>
      <c r="U108" s="6"/>
      <c r="V108" s="6"/>
      <c r="W108" s="6"/>
      <c r="X108" s="6"/>
      <c r="Y108" s="6"/>
      <c r="Z108" s="6"/>
      <c r="AA108" s="6"/>
      <c r="AB108" s="6"/>
    </row>
    <row r="109">
      <c r="A109" s="4"/>
      <c r="B109" s="1123" t="s">
        <v>124</v>
      </c>
      <c r="C109" s="1124">
        <v>7500.0</v>
      </c>
      <c r="D109" s="1124"/>
      <c r="E109" s="1125">
        <f t="shared" si="17"/>
        <v>7500</v>
      </c>
      <c r="F109" s="1124"/>
      <c r="G109" s="218"/>
      <c r="H109" s="561"/>
      <c r="I109" s="89"/>
      <c r="J109" s="1694"/>
      <c r="K109" s="89"/>
      <c r="L109" s="89"/>
      <c r="M109" s="89"/>
      <c r="N109" s="89"/>
      <c r="O109" s="89"/>
      <c r="P109" s="89"/>
      <c r="Q109" s="89"/>
      <c r="R109" s="89"/>
      <c r="S109" s="739">
        <f t="shared" si="18"/>
        <v>7500</v>
      </c>
      <c r="T109" s="739">
        <f t="shared" si="19"/>
        <v>0</v>
      </c>
      <c r="U109" s="6"/>
      <c r="V109" s="6"/>
      <c r="W109" s="6"/>
      <c r="X109" s="6"/>
      <c r="Y109" s="6"/>
      <c r="Z109" s="6"/>
      <c r="AA109" s="6"/>
      <c r="AB109" s="6"/>
    </row>
    <row r="110">
      <c r="A110" s="4"/>
      <c r="B110" s="1123" t="s">
        <v>127</v>
      </c>
      <c r="C110" s="1124">
        <v>3000.0</v>
      </c>
      <c r="D110" s="1124"/>
      <c r="E110" s="1125">
        <f t="shared" si="17"/>
        <v>3000</v>
      </c>
      <c r="F110" s="1124"/>
      <c r="G110" s="218"/>
      <c r="H110" s="561"/>
      <c r="I110" s="89"/>
      <c r="J110" s="1694"/>
      <c r="K110" s="89"/>
      <c r="L110" s="89"/>
      <c r="M110" s="89"/>
      <c r="N110" s="89"/>
      <c r="O110" s="89"/>
      <c r="P110" s="89"/>
      <c r="Q110" s="89"/>
      <c r="R110" s="89"/>
      <c r="S110" s="739">
        <f t="shared" si="18"/>
        <v>3000</v>
      </c>
      <c r="T110" s="739">
        <f t="shared" si="19"/>
        <v>0</v>
      </c>
      <c r="U110" s="6"/>
      <c r="V110" s="6"/>
      <c r="W110" s="6"/>
      <c r="X110" s="6"/>
      <c r="Y110" s="6"/>
      <c r="Z110" s="6"/>
      <c r="AA110" s="6"/>
      <c r="AB110" s="6"/>
    </row>
    <row r="111">
      <c r="A111" s="4"/>
      <c r="B111" s="148" t="s">
        <v>69</v>
      </c>
      <c r="C111" s="149">
        <f t="shared" ref="C111:E111" si="20">SUM(C107:C110)</f>
        <v>97500</v>
      </c>
      <c r="D111" s="149">
        <f t="shared" si="20"/>
        <v>0</v>
      </c>
      <c r="E111" s="149">
        <f t="shared" si="20"/>
        <v>97500</v>
      </c>
      <c r="F111" s="215"/>
      <c r="G111" s="215">
        <f t="shared" ref="G111:H111" si="21">SUM(G107:G110)</f>
        <v>0</v>
      </c>
      <c r="H111" s="149">
        <f t="shared" si="21"/>
        <v>0</v>
      </c>
      <c r="I111" s="314"/>
      <c r="J111" s="149"/>
      <c r="K111" s="149"/>
      <c r="L111" s="314"/>
      <c r="M111" s="314"/>
      <c r="N111" s="314"/>
      <c r="O111" s="314"/>
      <c r="P111" s="314"/>
      <c r="Q111" s="314"/>
      <c r="R111" s="314"/>
      <c r="S111" s="149">
        <f t="shared" si="18"/>
        <v>97500</v>
      </c>
      <c r="T111" s="739">
        <f t="shared" si="19"/>
        <v>0</v>
      </c>
      <c r="U111" s="6"/>
      <c r="V111" s="6"/>
      <c r="W111" s="6"/>
      <c r="X111" s="6"/>
      <c r="Y111" s="6"/>
      <c r="Z111" s="6"/>
      <c r="AA111" s="6"/>
      <c r="AB111" s="6"/>
    </row>
    <row r="112">
      <c r="A112" s="4"/>
      <c r="B112" s="4"/>
      <c r="C112" s="4"/>
      <c r="D112" s="4"/>
      <c r="E112" s="4"/>
      <c r="F112" s="317"/>
      <c r="G112" s="317"/>
      <c r="H112" s="4"/>
      <c r="I112" s="4"/>
      <c r="J112" s="163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6"/>
      <c r="V112" s="6"/>
      <c r="W112" s="6"/>
      <c r="X112" s="6"/>
      <c r="Y112" s="6"/>
      <c r="Z112" s="6"/>
      <c r="AA112" s="6"/>
      <c r="AB112" s="6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163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6"/>
      <c r="V113" s="6"/>
      <c r="W113" s="6"/>
      <c r="X113" s="6"/>
      <c r="Y113" s="6"/>
      <c r="Z113" s="6"/>
      <c r="AA113" s="6"/>
      <c r="AB113" s="6"/>
    </row>
    <row r="114">
      <c r="A114" s="828">
        <v>6.0</v>
      </c>
      <c r="B114" s="320" t="s">
        <v>129</v>
      </c>
      <c r="C114" s="223"/>
      <c r="D114" s="223"/>
      <c r="E114" s="223"/>
      <c r="F114" s="223"/>
      <c r="G114" s="223"/>
      <c r="H114" s="223"/>
      <c r="I114" s="223"/>
      <c r="J114" s="223"/>
      <c r="K114" s="223"/>
      <c r="L114" s="224"/>
      <c r="M114" s="321"/>
      <c r="N114" s="5"/>
      <c r="O114" s="5"/>
      <c r="P114" s="4"/>
      <c r="Q114" s="4"/>
      <c r="R114" s="4"/>
      <c r="S114" s="4"/>
      <c r="T114" s="4"/>
      <c r="U114" s="6"/>
      <c r="V114" s="6"/>
      <c r="W114" s="6"/>
      <c r="X114" s="6"/>
      <c r="Y114" s="6"/>
      <c r="Z114" s="6"/>
      <c r="AA114" s="6"/>
      <c r="AB114" s="6"/>
    </row>
    <row r="115">
      <c r="A115" s="4"/>
      <c r="B115" s="233" t="s">
        <v>130</v>
      </c>
      <c r="C115" s="1366" t="s">
        <v>131</v>
      </c>
      <c r="D115" s="1367" t="s">
        <v>570</v>
      </c>
      <c r="E115" s="1368" t="s">
        <v>132</v>
      </c>
      <c r="F115" s="1366" t="s">
        <v>134</v>
      </c>
      <c r="G115" s="102"/>
      <c r="H115" s="553" t="s">
        <v>133</v>
      </c>
      <c r="I115" s="745" t="s">
        <v>204</v>
      </c>
      <c r="J115" s="1712" t="s">
        <v>571</v>
      </c>
      <c r="K115" s="745" t="s">
        <v>572</v>
      </c>
      <c r="L115" s="1094" t="s">
        <v>135</v>
      </c>
      <c r="M115" s="1129" t="s">
        <v>136</v>
      </c>
      <c r="N115" s="4"/>
      <c r="O115" s="4"/>
      <c r="P115" s="4"/>
      <c r="Q115" s="4"/>
      <c r="R115" s="4"/>
      <c r="S115" s="4"/>
      <c r="T115" s="4"/>
      <c r="U115" s="6"/>
      <c r="V115" s="6"/>
      <c r="W115" s="6"/>
      <c r="X115" s="6"/>
      <c r="Y115" s="6"/>
      <c r="Z115" s="6"/>
      <c r="AA115" s="6"/>
      <c r="AB115" s="6"/>
    </row>
    <row r="116">
      <c r="A116" s="4"/>
      <c r="B116" s="1713"/>
      <c r="C116" s="1714"/>
      <c r="D116" s="1132"/>
      <c r="E116" s="1132"/>
      <c r="F116" s="1592"/>
      <c r="G116" s="89"/>
      <c r="H116" s="560"/>
      <c r="I116" s="558"/>
      <c r="J116" s="1273"/>
      <c r="K116" s="558"/>
      <c r="L116" s="560"/>
      <c r="M116" s="562"/>
      <c r="N116" s="334"/>
      <c r="O116" s="334"/>
      <c r="P116" s="335"/>
      <c r="Q116" s="335"/>
      <c r="R116" s="335"/>
      <c r="S116" s="4"/>
      <c r="T116" s="4"/>
      <c r="U116" s="6"/>
      <c r="V116" s="6"/>
      <c r="W116" s="6"/>
      <c r="X116" s="6"/>
      <c r="Y116" s="6"/>
      <c r="Z116" s="6"/>
      <c r="AA116" s="6"/>
      <c r="AB116" s="6"/>
    </row>
    <row r="117">
      <c r="A117" s="5"/>
      <c r="B117" s="1715" t="s">
        <v>825</v>
      </c>
      <c r="C117" s="1716" t="s">
        <v>649</v>
      </c>
      <c r="D117" s="1132"/>
      <c r="E117" s="560" t="s">
        <v>510</v>
      </c>
      <c r="F117" s="1594">
        <v>100000.0</v>
      </c>
      <c r="G117" s="89"/>
      <c r="H117" s="1140" t="s">
        <v>574</v>
      </c>
      <c r="I117" s="1616" t="s">
        <v>37</v>
      </c>
      <c r="J117" s="1273"/>
      <c r="K117" s="558"/>
      <c r="L117" s="558"/>
      <c r="M117" s="562">
        <v>105000.0</v>
      </c>
      <c r="N117" s="334"/>
      <c r="O117" s="334"/>
      <c r="P117" s="335"/>
      <c r="Q117" s="335"/>
      <c r="R117" s="335"/>
      <c r="S117" s="4"/>
      <c r="T117" s="4"/>
      <c r="U117" s="6"/>
      <c r="V117" s="6"/>
      <c r="W117" s="6"/>
      <c r="X117" s="6"/>
      <c r="Y117" s="6"/>
      <c r="Z117" s="6"/>
      <c r="AA117" s="6"/>
      <c r="AB117" s="6"/>
    </row>
    <row r="118">
      <c r="A118" s="5"/>
      <c r="B118" s="1715" t="s">
        <v>826</v>
      </c>
      <c r="C118" s="1716" t="s">
        <v>649</v>
      </c>
      <c r="D118" s="1132"/>
      <c r="E118" s="560" t="s">
        <v>661</v>
      </c>
      <c r="F118" s="1594">
        <v>100000.0</v>
      </c>
      <c r="G118" s="89"/>
      <c r="H118" s="1140" t="s">
        <v>574</v>
      </c>
      <c r="I118" s="1616" t="s">
        <v>37</v>
      </c>
      <c r="J118" s="1273"/>
      <c r="K118" s="558"/>
      <c r="L118" s="558"/>
      <c r="M118" s="562">
        <v>100000.0</v>
      </c>
      <c r="N118" s="334"/>
      <c r="O118" s="334"/>
      <c r="P118" s="335"/>
      <c r="Q118" s="335"/>
      <c r="R118" s="335"/>
      <c r="S118" s="4"/>
      <c r="T118" s="4"/>
      <c r="U118" s="6"/>
      <c r="V118" s="6"/>
      <c r="W118" s="6"/>
      <c r="X118" s="6"/>
      <c r="Y118" s="6"/>
      <c r="Z118" s="6"/>
      <c r="AA118" s="6"/>
      <c r="AB118" s="6"/>
    </row>
    <row r="119">
      <c r="A119" s="5"/>
      <c r="B119" s="1715" t="s">
        <v>827</v>
      </c>
      <c r="C119" s="1716" t="s">
        <v>649</v>
      </c>
      <c r="D119" s="1404"/>
      <c r="E119" s="1409" t="s">
        <v>510</v>
      </c>
      <c r="F119" s="1594">
        <v>100000.0</v>
      </c>
      <c r="G119" s="89"/>
      <c r="H119" s="1140" t="s">
        <v>574</v>
      </c>
      <c r="I119" s="1616" t="s">
        <v>37</v>
      </c>
      <c r="J119" s="1717"/>
      <c r="K119" s="558"/>
      <c r="L119" s="558"/>
      <c r="M119" s="562">
        <v>65000.0</v>
      </c>
      <c r="N119" s="334"/>
      <c r="O119" s="334"/>
      <c r="P119" s="335"/>
      <c r="Q119" s="335"/>
      <c r="R119" s="335"/>
      <c r="S119" s="4"/>
      <c r="T119" s="4"/>
      <c r="U119" s="6"/>
      <c r="V119" s="6"/>
      <c r="W119" s="6"/>
      <c r="X119" s="6"/>
      <c r="Y119" s="6"/>
      <c r="Z119" s="6"/>
      <c r="AA119" s="6"/>
      <c r="AB119" s="6"/>
    </row>
    <row r="120">
      <c r="A120" s="5"/>
      <c r="B120" s="1715" t="s">
        <v>828</v>
      </c>
      <c r="C120" s="1716" t="s">
        <v>649</v>
      </c>
      <c r="D120" s="89"/>
      <c r="E120" s="560" t="s">
        <v>148</v>
      </c>
      <c r="F120" s="1594">
        <v>98623.85</v>
      </c>
      <c r="G120" s="89"/>
      <c r="H120" s="1140" t="s">
        <v>574</v>
      </c>
      <c r="I120" s="1616" t="s">
        <v>37</v>
      </c>
      <c r="J120" s="1717"/>
      <c r="K120" s="558"/>
      <c r="L120" s="558"/>
      <c r="M120" s="562">
        <v>40000.0</v>
      </c>
      <c r="N120" s="334"/>
      <c r="O120" s="334"/>
      <c r="P120" s="335"/>
      <c r="Q120" s="335"/>
      <c r="R120" s="335"/>
      <c r="S120" s="4"/>
      <c r="T120" s="4"/>
      <c r="U120" s="6"/>
      <c r="V120" s="6"/>
      <c r="W120" s="6"/>
      <c r="X120" s="6"/>
      <c r="Y120" s="6"/>
      <c r="Z120" s="6"/>
      <c r="AA120" s="6"/>
      <c r="AB120" s="6"/>
    </row>
    <row r="121">
      <c r="A121" s="4"/>
      <c r="B121" s="1718" t="s">
        <v>829</v>
      </c>
      <c r="C121" s="1716" t="s">
        <v>649</v>
      </c>
      <c r="D121" s="89"/>
      <c r="E121" s="560" t="s">
        <v>148</v>
      </c>
      <c r="F121" s="1594">
        <v>71405.62</v>
      </c>
      <c r="G121" s="89"/>
      <c r="H121" s="1140" t="s">
        <v>574</v>
      </c>
      <c r="I121" s="1597" t="s">
        <v>37</v>
      </c>
      <c r="J121" s="1273"/>
      <c r="K121" s="558"/>
      <c r="L121" s="558"/>
      <c r="M121" s="562"/>
      <c r="N121" s="334"/>
      <c r="O121" s="334"/>
      <c r="P121" s="335"/>
      <c r="Q121" s="335"/>
      <c r="R121" s="335"/>
      <c r="S121" s="4"/>
      <c r="T121" s="4"/>
      <c r="U121" s="6"/>
      <c r="V121" s="6"/>
      <c r="W121" s="6"/>
      <c r="X121" s="6"/>
      <c r="Y121" s="6"/>
      <c r="Z121" s="6"/>
      <c r="AA121" s="6"/>
      <c r="AB121" s="6"/>
    </row>
    <row r="122">
      <c r="A122" s="4"/>
      <c r="B122" s="1396"/>
      <c r="C122" s="1719"/>
      <c r="D122" s="89"/>
      <c r="E122" s="89"/>
      <c r="F122" s="1594"/>
      <c r="G122" s="89"/>
      <c r="H122" s="560"/>
      <c r="I122" s="558"/>
      <c r="J122" s="1273"/>
      <c r="K122" s="558"/>
      <c r="L122" s="558"/>
      <c r="M122" s="562"/>
      <c r="N122" s="334"/>
      <c r="O122" s="334"/>
      <c r="P122" s="335"/>
      <c r="Q122" s="335"/>
      <c r="R122" s="335"/>
      <c r="S122" s="4"/>
      <c r="T122" s="4"/>
      <c r="U122" s="6"/>
      <c r="V122" s="6"/>
      <c r="W122" s="6"/>
      <c r="X122" s="6"/>
      <c r="Y122" s="6"/>
      <c r="Z122" s="6"/>
      <c r="AA122" s="6"/>
      <c r="AB122" s="6"/>
    </row>
    <row r="123">
      <c r="A123" s="4"/>
      <c r="B123" s="124"/>
      <c r="C123" s="1485"/>
      <c r="D123" s="89"/>
      <c r="E123" s="89"/>
      <c r="F123" s="1594"/>
      <c r="G123" s="89"/>
      <c r="H123" s="89"/>
      <c r="I123" s="558"/>
      <c r="J123" s="1273"/>
      <c r="K123" s="558"/>
      <c r="L123" s="558"/>
      <c r="M123" s="558"/>
      <c r="N123" s="334"/>
      <c r="O123" s="334"/>
      <c r="P123" s="335"/>
      <c r="Q123" s="335"/>
      <c r="R123" s="335"/>
      <c r="S123" s="4"/>
      <c r="T123" s="4"/>
      <c r="U123" s="6"/>
      <c r="V123" s="6"/>
      <c r="W123" s="6"/>
      <c r="X123" s="6"/>
      <c r="Y123" s="6"/>
      <c r="Z123" s="6"/>
      <c r="AA123" s="6"/>
      <c r="AB123" s="6"/>
    </row>
    <row r="124">
      <c r="A124" s="4"/>
      <c r="B124" s="124"/>
      <c r="C124" s="1485"/>
      <c r="D124" s="89"/>
      <c r="E124" s="89"/>
      <c r="F124" s="1410"/>
      <c r="G124" s="89"/>
      <c r="H124" s="89"/>
      <c r="I124" s="558"/>
      <c r="J124" s="1273"/>
      <c r="K124" s="558"/>
      <c r="L124" s="558"/>
      <c r="M124" s="558"/>
      <c r="N124" s="334"/>
      <c r="O124" s="334"/>
      <c r="P124" s="335"/>
      <c r="Q124" s="335"/>
      <c r="R124" s="335"/>
      <c r="S124" s="4"/>
      <c r="T124" s="4"/>
      <c r="U124" s="6"/>
      <c r="V124" s="6"/>
      <c r="W124" s="6"/>
      <c r="X124" s="6"/>
      <c r="Y124" s="6"/>
      <c r="Z124" s="6"/>
      <c r="AA124" s="6"/>
      <c r="AB124" s="6"/>
    </row>
    <row r="125">
      <c r="A125" s="4"/>
      <c r="B125" s="124"/>
      <c r="C125" s="1485"/>
      <c r="D125" s="89"/>
      <c r="E125" s="89"/>
      <c r="F125" s="1410"/>
      <c r="G125" s="89"/>
      <c r="H125" s="89"/>
      <c r="I125" s="558"/>
      <c r="J125" s="1273"/>
      <c r="K125" s="558"/>
      <c r="L125" s="558"/>
      <c r="M125" s="558"/>
      <c r="N125" s="334"/>
      <c r="O125" s="334"/>
      <c r="P125" s="335"/>
      <c r="Q125" s="335"/>
      <c r="R125" s="335"/>
      <c r="S125" s="4"/>
      <c r="T125" s="4"/>
      <c r="U125" s="6"/>
      <c r="V125" s="6"/>
      <c r="W125" s="6"/>
      <c r="X125" s="6"/>
      <c r="Y125" s="6"/>
      <c r="Z125" s="6"/>
      <c r="AA125" s="6"/>
      <c r="AB125" s="6"/>
    </row>
    <row r="126">
      <c r="A126" s="4"/>
      <c r="B126" s="124"/>
      <c r="C126" s="1485"/>
      <c r="D126" s="89"/>
      <c r="E126" s="89"/>
      <c r="F126" s="1410"/>
      <c r="G126" s="89"/>
      <c r="H126" s="89"/>
      <c r="I126" s="89"/>
      <c r="J126" s="1694"/>
      <c r="K126" s="89"/>
      <c r="L126" s="89"/>
      <c r="M126" s="559"/>
      <c r="N126" s="361"/>
      <c r="O126" s="361"/>
      <c r="P126" s="4"/>
      <c r="Q126" s="4"/>
      <c r="R126" s="4"/>
      <c r="S126" s="4"/>
      <c r="T126" s="4"/>
      <c r="U126" s="6"/>
      <c r="V126" s="6"/>
      <c r="W126" s="6"/>
      <c r="X126" s="6"/>
      <c r="Y126" s="6"/>
      <c r="Z126" s="6"/>
      <c r="AA126" s="6"/>
      <c r="AB126" s="6"/>
    </row>
    <row r="127">
      <c r="A127" s="4"/>
      <c r="B127" s="124"/>
      <c r="C127" s="1485"/>
      <c r="D127" s="89"/>
      <c r="E127" s="89"/>
      <c r="F127" s="1410"/>
      <c r="G127" s="89"/>
      <c r="H127" s="89"/>
      <c r="I127" s="89"/>
      <c r="J127" s="1694"/>
      <c r="K127" s="89"/>
      <c r="L127" s="89"/>
      <c r="M127" s="89"/>
      <c r="N127" s="5"/>
      <c r="O127" s="5"/>
      <c r="P127" s="4"/>
      <c r="Q127" s="4"/>
      <c r="R127" s="4"/>
      <c r="S127" s="4"/>
      <c r="T127" s="4"/>
      <c r="U127" s="6"/>
      <c r="V127" s="6"/>
      <c r="W127" s="6"/>
      <c r="X127" s="6"/>
      <c r="Y127" s="6"/>
      <c r="Z127" s="6"/>
      <c r="AA127" s="6"/>
      <c r="AB127" s="6"/>
    </row>
    <row r="128">
      <c r="A128" s="4"/>
      <c r="B128" s="369" t="s">
        <v>69</v>
      </c>
      <c r="C128" s="370"/>
      <c r="D128" s="370"/>
      <c r="E128" s="370"/>
      <c r="F128" s="1598">
        <f>SUM(F117:F123)</f>
        <v>470029.47</v>
      </c>
      <c r="G128" s="371"/>
      <c r="H128" s="371"/>
      <c r="I128" s="315"/>
      <c r="J128" s="1720"/>
      <c r="K128" s="315"/>
      <c r="L128" s="315"/>
      <c r="M128" s="1142">
        <f>SUM(M116:M127)</f>
        <v>310000</v>
      </c>
      <c r="N128" s="335"/>
      <c r="O128" s="335"/>
      <c r="P128" s="335"/>
      <c r="Q128" s="335"/>
      <c r="R128" s="335"/>
      <c r="S128" s="4"/>
      <c r="T128" s="4"/>
      <c r="U128" s="6"/>
      <c r="V128" s="6"/>
      <c r="W128" s="6"/>
      <c r="X128" s="6"/>
      <c r="Y128" s="6"/>
      <c r="Z128" s="6"/>
      <c r="AA128" s="6"/>
      <c r="AB128" s="6"/>
    </row>
    <row r="129">
      <c r="A129" s="4"/>
      <c r="B129" s="4"/>
      <c r="C129" s="4"/>
      <c r="D129" s="4"/>
      <c r="E129" s="4"/>
      <c r="F129" s="4"/>
      <c r="G129" s="4"/>
      <c r="H129" s="4"/>
      <c r="I129" s="335"/>
      <c r="J129" s="1448"/>
      <c r="K129" s="335"/>
      <c r="L129" s="335"/>
      <c r="M129" s="335"/>
      <c r="N129" s="335"/>
      <c r="O129" s="335"/>
      <c r="P129" s="335"/>
      <c r="Q129" s="335"/>
      <c r="R129" s="335"/>
      <c r="S129" s="4"/>
      <c r="T129" s="4"/>
      <c r="U129" s="6"/>
      <c r="V129" s="6"/>
      <c r="W129" s="6"/>
      <c r="X129" s="6"/>
      <c r="Y129" s="6"/>
      <c r="Z129" s="6"/>
      <c r="AA129" s="6"/>
      <c r="AB129" s="6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163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6"/>
      <c r="V130" s="6"/>
      <c r="W130" s="6"/>
      <c r="X130" s="6"/>
      <c r="Y130" s="6"/>
      <c r="Z130" s="6"/>
      <c r="AA130" s="6"/>
      <c r="AB130" s="6"/>
    </row>
    <row r="131">
      <c r="A131" s="845">
        <v>7.0</v>
      </c>
      <c r="B131" s="1599" t="s">
        <v>8</v>
      </c>
      <c r="C131" s="2"/>
      <c r="D131" s="2"/>
      <c r="E131" s="2"/>
      <c r="F131" s="2"/>
      <c r="G131" s="2"/>
      <c r="H131" s="2"/>
      <c r="I131" s="2"/>
      <c r="J131" s="2"/>
      <c r="K131" s="2"/>
      <c r="L131" s="1600"/>
      <c r="M131" s="321"/>
      <c r="N131" s="5"/>
      <c r="O131" s="5"/>
      <c r="P131" s="4"/>
      <c r="Q131" s="4"/>
      <c r="R131" s="4"/>
      <c r="S131" s="4"/>
      <c r="T131" s="4"/>
      <c r="U131" s="6"/>
      <c r="V131" s="6"/>
      <c r="W131" s="6"/>
      <c r="X131" s="6"/>
      <c r="Y131" s="6"/>
      <c r="Z131" s="6"/>
      <c r="AA131" s="6"/>
      <c r="AB131" s="6"/>
    </row>
    <row r="132">
      <c r="A132" s="4"/>
      <c r="B132" s="225"/>
      <c r="C132" s="1721" t="s">
        <v>152</v>
      </c>
      <c r="D132" s="1144"/>
      <c r="E132" s="1144"/>
      <c r="F132" s="1145" t="s">
        <v>153</v>
      </c>
      <c r="G132" s="1145" t="s">
        <v>154</v>
      </c>
      <c r="H132" s="1145" t="s">
        <v>155</v>
      </c>
      <c r="I132" s="1146" t="s">
        <v>502</v>
      </c>
      <c r="J132" s="1722"/>
      <c r="K132" s="102"/>
      <c r="L132" s="1147" t="s">
        <v>135</v>
      </c>
      <c r="M132" s="1148" t="s">
        <v>157</v>
      </c>
      <c r="N132" s="4"/>
      <c r="O132" s="4"/>
      <c r="P132" s="4"/>
      <c r="Q132" s="4"/>
      <c r="R132" s="4"/>
      <c r="S132" s="4"/>
      <c r="T132" s="4"/>
      <c r="U132" s="6"/>
      <c r="V132" s="6"/>
      <c r="W132" s="6"/>
      <c r="X132" s="6"/>
      <c r="Y132" s="6"/>
      <c r="Z132" s="6"/>
      <c r="AA132" s="6"/>
      <c r="AB132" s="6"/>
    </row>
    <row r="133">
      <c r="A133" s="4"/>
      <c r="B133" s="1723" t="s">
        <v>830</v>
      </c>
      <c r="C133" s="1611">
        <v>300000.0</v>
      </c>
      <c r="D133" s="1724"/>
      <c r="E133" s="1725"/>
      <c r="F133" s="1726" t="s">
        <v>173</v>
      </c>
      <c r="G133" s="1727"/>
      <c r="H133" s="1726" t="s">
        <v>661</v>
      </c>
      <c r="I133" s="1728">
        <f t="shared" ref="I133:I138" si="22">C133+8*C133/100</f>
        <v>324000</v>
      </c>
      <c r="J133" s="1694"/>
      <c r="K133" s="89"/>
      <c r="L133" s="1729" t="s">
        <v>37</v>
      </c>
      <c r="M133" s="1153"/>
      <c r="N133" s="390"/>
      <c r="O133" s="390"/>
      <c r="P133" s="4"/>
      <c r="Q133" s="4"/>
      <c r="R133" s="4"/>
      <c r="S133" s="4"/>
      <c r="T133" s="4"/>
      <c r="U133" s="6"/>
      <c r="V133" s="6"/>
      <c r="W133" s="6"/>
      <c r="X133" s="6"/>
      <c r="Y133" s="6"/>
      <c r="Z133" s="6"/>
      <c r="AA133" s="6"/>
      <c r="AB133" s="6"/>
    </row>
    <row r="134">
      <c r="A134" s="4"/>
      <c r="B134" s="1730" t="s">
        <v>813</v>
      </c>
      <c r="C134" s="1611">
        <v>200000.0</v>
      </c>
      <c r="D134" s="1731"/>
      <c r="E134" s="1725"/>
      <c r="F134" s="1726" t="s">
        <v>173</v>
      </c>
      <c r="G134" s="1727"/>
      <c r="H134" s="1726" t="s">
        <v>220</v>
      </c>
      <c r="I134" s="1728">
        <f t="shared" si="22"/>
        <v>216000</v>
      </c>
      <c r="J134" s="1694"/>
      <c r="K134" s="89"/>
      <c r="L134" s="1732" t="s">
        <v>37</v>
      </c>
      <c r="M134" s="1153"/>
      <c r="N134" s="390"/>
      <c r="O134" s="390"/>
      <c r="P134" s="4"/>
      <c r="Q134" s="4"/>
      <c r="R134" s="4"/>
      <c r="S134" s="4"/>
      <c r="T134" s="4"/>
      <c r="U134" s="6"/>
      <c r="V134" s="6"/>
      <c r="W134" s="6"/>
      <c r="X134" s="6"/>
      <c r="Y134" s="6"/>
      <c r="Z134" s="6"/>
      <c r="AA134" s="6"/>
      <c r="AB134" s="6"/>
    </row>
    <row r="135">
      <c r="A135" s="4"/>
      <c r="B135" s="1733" t="s">
        <v>657</v>
      </c>
      <c r="C135" s="1611">
        <v>165000.0</v>
      </c>
      <c r="D135" s="1731"/>
      <c r="E135" s="1725"/>
      <c r="F135" s="1726" t="s">
        <v>173</v>
      </c>
      <c r="G135" s="1727"/>
      <c r="H135" s="1726"/>
      <c r="I135" s="1728">
        <f t="shared" si="22"/>
        <v>178200</v>
      </c>
      <c r="J135" s="1694"/>
      <c r="K135" s="89"/>
      <c r="L135" s="1475" t="s">
        <v>195</v>
      </c>
      <c r="M135" s="1153"/>
      <c r="N135" s="390"/>
      <c r="O135" s="390"/>
      <c r="P135" s="4"/>
      <c r="Q135" s="4"/>
      <c r="R135" s="4"/>
      <c r="S135" s="4"/>
      <c r="T135" s="4"/>
      <c r="U135" s="6"/>
      <c r="V135" s="6"/>
      <c r="W135" s="6"/>
      <c r="X135" s="6"/>
      <c r="Y135" s="6"/>
      <c r="Z135" s="6"/>
      <c r="AA135" s="6"/>
      <c r="AB135" s="6"/>
    </row>
    <row r="136">
      <c r="A136" s="4"/>
      <c r="B136" s="1733" t="s">
        <v>831</v>
      </c>
      <c r="C136" s="1734">
        <v>200000.0</v>
      </c>
      <c r="D136" s="1735"/>
      <c r="E136" s="1736"/>
      <c r="F136" s="1726" t="s">
        <v>717</v>
      </c>
      <c r="G136" s="1727"/>
      <c r="H136" s="1726" t="s">
        <v>220</v>
      </c>
      <c r="I136" s="1728">
        <f t="shared" si="22"/>
        <v>216000</v>
      </c>
      <c r="J136" s="1273"/>
      <c r="K136" s="558"/>
      <c r="L136" s="1732" t="s">
        <v>37</v>
      </c>
      <c r="M136" s="314"/>
      <c r="N136" s="335"/>
      <c r="O136" s="335"/>
      <c r="P136" s="4"/>
      <c r="Q136" s="4"/>
      <c r="R136" s="4"/>
      <c r="S136" s="4"/>
      <c r="T136" s="4"/>
      <c r="U136" s="6"/>
      <c r="V136" s="6"/>
      <c r="W136" s="6"/>
      <c r="X136" s="6"/>
      <c r="Y136" s="6"/>
      <c r="Z136" s="6"/>
      <c r="AA136" s="6"/>
      <c r="AB136" s="6"/>
    </row>
    <row r="137">
      <c r="A137" s="4"/>
      <c r="B137" s="1733" t="s">
        <v>832</v>
      </c>
      <c r="C137" s="1734">
        <v>17500.0</v>
      </c>
      <c r="D137" s="1735"/>
      <c r="E137" s="1736"/>
      <c r="F137" s="1726" t="s">
        <v>833</v>
      </c>
      <c r="G137" s="1727"/>
      <c r="H137" s="1726" t="s">
        <v>143</v>
      </c>
      <c r="I137" s="1728">
        <f t="shared" si="22"/>
        <v>18900</v>
      </c>
      <c r="J137" s="1273"/>
      <c r="K137" s="558"/>
      <c r="L137" s="1729" t="s">
        <v>37</v>
      </c>
      <c r="M137" s="314"/>
      <c r="N137" s="335"/>
      <c r="O137" s="335"/>
      <c r="P137" s="4"/>
      <c r="Q137" s="4"/>
      <c r="R137" s="4"/>
      <c r="S137" s="4"/>
      <c r="T137" s="4"/>
      <c r="U137" s="6"/>
      <c r="V137" s="6"/>
      <c r="W137" s="6"/>
      <c r="X137" s="6"/>
      <c r="Y137" s="6"/>
      <c r="Z137" s="6"/>
      <c r="AA137" s="6"/>
      <c r="AB137" s="6"/>
    </row>
    <row r="138">
      <c r="A138" s="4"/>
      <c r="B138" s="1733" t="s">
        <v>834</v>
      </c>
      <c r="C138" s="1734">
        <v>65000.0</v>
      </c>
      <c r="D138" s="1735"/>
      <c r="E138" s="1736"/>
      <c r="F138" s="1726" t="s">
        <v>717</v>
      </c>
      <c r="G138" s="1727"/>
      <c r="H138" s="1726" t="s">
        <v>220</v>
      </c>
      <c r="I138" s="1728">
        <f t="shared" si="22"/>
        <v>70200</v>
      </c>
      <c r="J138" s="1273"/>
      <c r="K138" s="558"/>
      <c r="L138" s="1732" t="s">
        <v>37</v>
      </c>
      <c r="M138" s="314"/>
      <c r="N138" s="335"/>
      <c r="O138" s="335"/>
      <c r="P138" s="4"/>
      <c r="Q138" s="4"/>
      <c r="R138" s="4"/>
      <c r="S138" s="4"/>
      <c r="T138" s="4"/>
      <c r="U138" s="6"/>
      <c r="V138" s="6"/>
      <c r="W138" s="6"/>
      <c r="X138" s="6"/>
      <c r="Y138" s="6"/>
      <c r="Z138" s="6"/>
      <c r="AA138" s="6"/>
      <c r="AB138" s="6"/>
    </row>
    <row r="139">
      <c r="A139" s="4"/>
      <c r="B139" s="1733" t="s">
        <v>835</v>
      </c>
      <c r="C139" s="1734">
        <v>200000.0</v>
      </c>
      <c r="D139" s="1735"/>
      <c r="E139" s="1736"/>
      <c r="F139" s="1726" t="s">
        <v>717</v>
      </c>
      <c r="G139" s="1727"/>
      <c r="H139" s="1726" t="s">
        <v>220</v>
      </c>
      <c r="I139" s="1728">
        <v>216000.0</v>
      </c>
      <c r="J139" s="1273"/>
      <c r="K139" s="558"/>
      <c r="L139" s="1737" t="s">
        <v>836</v>
      </c>
      <c r="M139" s="314"/>
      <c r="N139" s="335"/>
      <c r="O139" s="335"/>
      <c r="P139" s="4"/>
      <c r="Q139" s="4"/>
      <c r="R139" s="4"/>
      <c r="S139" s="4"/>
      <c r="T139" s="4"/>
      <c r="U139" s="6"/>
      <c r="V139" s="6"/>
      <c r="W139" s="6"/>
      <c r="X139" s="6"/>
      <c r="Y139" s="6"/>
      <c r="Z139" s="6"/>
      <c r="AA139" s="6"/>
      <c r="AB139" s="6"/>
    </row>
    <row r="140">
      <c r="A140" s="4"/>
      <c r="B140" s="1733" t="s">
        <v>837</v>
      </c>
      <c r="C140" s="1734">
        <v>40000.0</v>
      </c>
      <c r="D140" s="1735"/>
      <c r="E140" s="1736"/>
      <c r="F140" s="1726" t="s">
        <v>288</v>
      </c>
      <c r="G140" s="1727"/>
      <c r="H140" s="1726"/>
      <c r="I140" s="1728">
        <f>C140+8*C140/100</f>
        <v>43200</v>
      </c>
      <c r="J140" s="1273"/>
      <c r="K140" s="558"/>
      <c r="L140" s="1738"/>
      <c r="M140" s="314"/>
      <c r="N140" s="335"/>
      <c r="O140" s="335"/>
      <c r="P140" s="4"/>
      <c r="Q140" s="4"/>
      <c r="R140" s="4"/>
      <c r="S140" s="4"/>
      <c r="T140" s="4"/>
      <c r="U140" s="6"/>
      <c r="V140" s="6"/>
      <c r="W140" s="6"/>
      <c r="X140" s="6"/>
      <c r="Y140" s="6"/>
      <c r="Z140" s="6"/>
      <c r="AA140" s="6"/>
      <c r="AB140" s="6"/>
    </row>
    <row r="141">
      <c r="A141" s="4"/>
      <c r="B141" s="1739" t="s">
        <v>838</v>
      </c>
      <c r="C141" s="1740">
        <v>35300.0</v>
      </c>
      <c r="D141" s="1741"/>
      <c r="E141" s="1742"/>
      <c r="F141" s="1743" t="s">
        <v>839</v>
      </c>
      <c r="G141" s="1742"/>
      <c r="H141" s="1744" t="s">
        <v>148</v>
      </c>
      <c r="I141" s="1745">
        <v>38124.0</v>
      </c>
      <c r="J141" s="1746"/>
      <c r="K141" s="441"/>
      <c r="L141" s="1732" t="s">
        <v>37</v>
      </c>
      <c r="M141" s="439"/>
      <c r="N141" s="4"/>
      <c r="O141" s="4"/>
      <c r="P141" s="4"/>
      <c r="Q141" s="4"/>
      <c r="R141" s="4"/>
      <c r="S141" s="4"/>
      <c r="T141" s="4"/>
      <c r="U141" s="6"/>
      <c r="V141" s="6"/>
      <c r="W141" s="6"/>
      <c r="X141" s="6"/>
      <c r="Y141" s="6"/>
      <c r="Z141" s="6"/>
      <c r="AA141" s="6"/>
      <c r="AB141" s="6"/>
    </row>
    <row r="142">
      <c r="A142" s="4"/>
      <c r="B142" s="1739" t="s">
        <v>840</v>
      </c>
      <c r="C142" s="1740">
        <v>19000.0</v>
      </c>
      <c r="D142" s="1741"/>
      <c r="E142" s="1742"/>
      <c r="F142" s="1743" t="s">
        <v>841</v>
      </c>
      <c r="G142" s="1742"/>
      <c r="H142" s="1331"/>
      <c r="I142" s="865">
        <f>C142+8*C142/100</f>
        <v>20520</v>
      </c>
      <c r="J142" s="1746"/>
      <c r="K142" s="441"/>
      <c r="L142" s="441"/>
      <c r="M142" s="439"/>
      <c r="N142" s="4"/>
      <c r="O142" s="4"/>
      <c r="P142" s="4"/>
      <c r="Q142" s="4"/>
      <c r="R142" s="4"/>
      <c r="S142" s="4"/>
      <c r="T142" s="4"/>
      <c r="U142" s="6"/>
      <c r="V142" s="6"/>
      <c r="W142" s="6"/>
      <c r="X142" s="6"/>
      <c r="Y142" s="6"/>
      <c r="Z142" s="6"/>
      <c r="AA142" s="6"/>
      <c r="AB142" s="6"/>
    </row>
    <row r="143">
      <c r="A143" s="4"/>
      <c r="B143" s="1747" t="s">
        <v>69</v>
      </c>
      <c r="C143" s="1748">
        <f>SUM(C133:C142)</f>
        <v>1241800</v>
      </c>
      <c r="D143" s="1331"/>
      <c r="E143" s="1742"/>
      <c r="F143" s="1742"/>
      <c r="G143" s="1742"/>
      <c r="H143" s="1331"/>
      <c r="I143" s="865">
        <f>SUM(I133:I140)</f>
        <v>1282500</v>
      </c>
      <c r="J143" s="1746"/>
      <c r="K143" s="441"/>
      <c r="L143" s="441"/>
      <c r="M143" s="439"/>
      <c r="N143" s="4"/>
      <c r="O143" s="4"/>
      <c r="P143" s="4"/>
      <c r="Q143" s="4"/>
      <c r="R143" s="4"/>
      <c r="S143" s="4"/>
      <c r="T143" s="4"/>
      <c r="U143" s="6"/>
      <c r="V143" s="6"/>
      <c r="W143" s="6"/>
      <c r="X143" s="6"/>
      <c r="Y143" s="6"/>
      <c r="Z143" s="6"/>
      <c r="AA143" s="6"/>
      <c r="AB143" s="6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163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6"/>
      <c r="V144" s="6"/>
      <c r="W144" s="6"/>
      <c r="X144" s="6"/>
      <c r="Y144" s="6"/>
      <c r="Z144" s="6"/>
      <c r="AA144" s="6"/>
      <c r="AB144" s="6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163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6"/>
      <c r="V145" s="6"/>
      <c r="W145" s="6"/>
      <c r="X145" s="6"/>
      <c r="Y145" s="6"/>
      <c r="Z145" s="6"/>
      <c r="AA145" s="6"/>
      <c r="AB145" s="6"/>
    </row>
    <row r="146">
      <c r="A146" s="866">
        <v>8.0</v>
      </c>
      <c r="B146" s="443" t="s">
        <v>181</v>
      </c>
      <c r="C146" s="376"/>
      <c r="D146" s="376"/>
      <c r="E146" s="376"/>
      <c r="F146" s="376"/>
      <c r="G146" s="376"/>
      <c r="H146" s="376"/>
      <c r="I146" s="376"/>
      <c r="J146" s="376"/>
      <c r="K146" s="376"/>
      <c r="L146" s="377"/>
      <c r="M146" s="321"/>
      <c r="N146" s="5"/>
      <c r="O146" s="5"/>
      <c r="P146" s="4"/>
      <c r="Q146" s="4"/>
      <c r="R146" s="4"/>
      <c r="S146" s="4"/>
      <c r="T146" s="4"/>
      <c r="U146" s="6"/>
      <c r="V146" s="6"/>
      <c r="W146" s="6"/>
      <c r="X146" s="6"/>
      <c r="Y146" s="6"/>
      <c r="Z146" s="6"/>
      <c r="AA146" s="6"/>
      <c r="AB146" s="6"/>
    </row>
    <row r="147">
      <c r="A147" s="4"/>
      <c r="B147" s="233" t="s">
        <v>182</v>
      </c>
      <c r="C147" s="1164" t="s">
        <v>131</v>
      </c>
      <c r="D147" s="1165"/>
      <c r="E147" s="1165"/>
      <c r="F147" s="1166" t="s">
        <v>517</v>
      </c>
      <c r="G147" s="1166" t="s">
        <v>581</v>
      </c>
      <c r="H147" s="1167" t="s">
        <v>156</v>
      </c>
      <c r="I147" s="906"/>
      <c r="J147" s="1749"/>
      <c r="K147" s="102"/>
      <c r="L147" s="1168" t="s">
        <v>135</v>
      </c>
      <c r="M147" s="870" t="s">
        <v>157</v>
      </c>
      <c r="N147" s="4"/>
      <c r="O147" s="4"/>
      <c r="P147" s="4"/>
      <c r="Q147" s="4"/>
      <c r="R147" s="4"/>
      <c r="S147" s="4"/>
      <c r="T147" s="4"/>
      <c r="U147" s="6"/>
      <c r="V147" s="6"/>
      <c r="W147" s="6"/>
      <c r="X147" s="6"/>
      <c r="Y147" s="6"/>
      <c r="Z147" s="6"/>
      <c r="AA147" s="6"/>
      <c r="AB147" s="6"/>
    </row>
    <row r="148">
      <c r="A148" s="5"/>
      <c r="B148" s="1131" t="s">
        <v>842</v>
      </c>
      <c r="C148" s="847"/>
      <c r="D148" s="1404"/>
      <c r="E148" s="1404"/>
      <c r="F148" s="1405">
        <v>64150.0</v>
      </c>
      <c r="G148" s="1406">
        <f t="shared" ref="G148:G151" si="23">F148*8/100</f>
        <v>5132</v>
      </c>
      <c r="H148" s="1407">
        <f t="shared" ref="H148:H151" si="24">F148+Q148</f>
        <v>69282</v>
      </c>
      <c r="I148" s="89"/>
      <c r="J148" s="1694"/>
      <c r="K148" s="89"/>
      <c r="L148" s="1596" t="s">
        <v>1</v>
      </c>
      <c r="M148" s="1153"/>
      <c r="N148" s="390"/>
      <c r="O148" s="390"/>
      <c r="P148" s="4"/>
      <c r="Q148" s="1173">
        <f t="shared" ref="Q148:Q156" si="25">F148*8/100</f>
        <v>5132</v>
      </c>
      <c r="R148" s="4"/>
      <c r="S148" s="4"/>
      <c r="T148" s="4"/>
      <c r="U148" s="6"/>
      <c r="V148" s="6"/>
      <c r="W148" s="6"/>
      <c r="X148" s="6"/>
      <c r="Y148" s="6"/>
      <c r="Z148" s="6"/>
      <c r="AA148" s="6"/>
      <c r="AB148" s="6"/>
    </row>
    <row r="149">
      <c r="A149" s="5"/>
      <c r="B149" s="905" t="s">
        <v>190</v>
      </c>
      <c r="C149" s="847"/>
      <c r="D149" s="1404"/>
      <c r="E149" s="1404"/>
      <c r="F149" s="1405">
        <v>120000.0</v>
      </c>
      <c r="G149" s="1406">
        <f t="shared" si="23"/>
        <v>9600</v>
      </c>
      <c r="H149" s="1407">
        <f t="shared" si="24"/>
        <v>129600</v>
      </c>
      <c r="I149" s="89"/>
      <c r="J149" s="1694"/>
      <c r="K149" s="89"/>
      <c r="L149" s="1596" t="s">
        <v>1</v>
      </c>
      <c r="M149" s="1153"/>
      <c r="N149" s="390"/>
      <c r="O149" s="390"/>
      <c r="P149" s="4"/>
      <c r="Q149" s="1173">
        <f t="shared" si="25"/>
        <v>9600</v>
      </c>
      <c r="R149" s="4"/>
      <c r="S149" s="4"/>
      <c r="T149" s="4"/>
      <c r="U149" s="6"/>
      <c r="V149" s="6"/>
      <c r="W149" s="6"/>
      <c r="X149" s="6"/>
      <c r="Y149" s="6"/>
      <c r="Z149" s="6"/>
      <c r="AA149" s="6"/>
      <c r="AB149" s="6"/>
    </row>
    <row r="150">
      <c r="A150" s="4"/>
      <c r="B150" s="905" t="s">
        <v>191</v>
      </c>
      <c r="C150" s="847"/>
      <c r="D150" s="1404"/>
      <c r="E150" s="1404"/>
      <c r="F150" s="1405">
        <v>170000.0</v>
      </c>
      <c r="G150" s="1406">
        <f t="shared" si="23"/>
        <v>13600</v>
      </c>
      <c r="H150" s="1407">
        <f t="shared" si="24"/>
        <v>183600</v>
      </c>
      <c r="I150" s="89"/>
      <c r="J150" s="1694"/>
      <c r="K150" s="89"/>
      <c r="L150" s="1596" t="s">
        <v>1</v>
      </c>
      <c r="M150" s="1153"/>
      <c r="N150" s="390"/>
      <c r="O150" s="390"/>
      <c r="P150" s="4"/>
      <c r="Q150" s="1173">
        <f t="shared" si="25"/>
        <v>13600</v>
      </c>
      <c r="R150" s="4"/>
      <c r="S150" s="4"/>
      <c r="T150" s="4"/>
      <c r="U150" s="6"/>
      <c r="V150" s="6"/>
      <c r="W150" s="6"/>
      <c r="X150" s="6"/>
      <c r="Y150" s="6"/>
      <c r="Z150" s="6"/>
      <c r="AA150" s="6"/>
      <c r="AB150" s="6"/>
    </row>
    <row r="151">
      <c r="A151" s="4"/>
      <c r="B151" s="1131" t="s">
        <v>843</v>
      </c>
      <c r="C151" s="560"/>
      <c r="D151" s="1409"/>
      <c r="E151" s="1409"/>
      <c r="F151" s="1405">
        <v>62000.0</v>
      </c>
      <c r="G151" s="1406">
        <f t="shared" si="23"/>
        <v>4960</v>
      </c>
      <c r="H151" s="1407">
        <f t="shared" si="24"/>
        <v>66960</v>
      </c>
      <c r="I151" s="1176"/>
      <c r="J151" s="1694"/>
      <c r="K151" s="89"/>
      <c r="L151" s="1596" t="s">
        <v>1</v>
      </c>
      <c r="M151" s="1153"/>
      <c r="N151" s="390"/>
      <c r="O151" s="390"/>
      <c r="P151" s="4"/>
      <c r="Q151" s="1173">
        <f t="shared" si="25"/>
        <v>4960</v>
      </c>
      <c r="R151" s="4"/>
      <c r="S151" s="4"/>
      <c r="T151" s="4"/>
      <c r="U151" s="6"/>
      <c r="V151" s="6"/>
      <c r="W151" s="6"/>
      <c r="X151" s="6"/>
      <c r="Y151" s="6"/>
      <c r="Z151" s="6"/>
      <c r="AA151" s="6"/>
      <c r="AB151" s="6"/>
    </row>
    <row r="152">
      <c r="A152" s="4"/>
      <c r="B152" s="1131" t="s">
        <v>593</v>
      </c>
      <c r="C152" s="847"/>
      <c r="D152" s="1404"/>
      <c r="E152" s="1404"/>
      <c r="F152" s="1405"/>
      <c r="G152" s="1406"/>
      <c r="H152" s="1750">
        <v>199800.0</v>
      </c>
      <c r="I152" s="89"/>
      <c r="J152" s="1694"/>
      <c r="K152" s="89"/>
      <c r="L152" s="1475" t="s">
        <v>195</v>
      </c>
      <c r="M152" s="1177"/>
      <c r="N152" s="390"/>
      <c r="O152" s="390"/>
      <c r="P152" s="4"/>
      <c r="Q152" s="1173">
        <f t="shared" si="25"/>
        <v>0</v>
      </c>
      <c r="R152" s="4"/>
      <c r="S152" s="4"/>
      <c r="T152" s="4"/>
      <c r="U152" s="6"/>
      <c r="V152" s="6"/>
      <c r="W152" s="6"/>
      <c r="X152" s="6"/>
      <c r="Y152" s="6"/>
      <c r="Z152" s="6"/>
      <c r="AA152" s="6"/>
      <c r="AB152" s="6"/>
    </row>
    <row r="153">
      <c r="A153" s="4"/>
      <c r="B153" s="1412" t="s">
        <v>523</v>
      </c>
      <c r="C153" s="225"/>
      <c r="D153" s="1404"/>
      <c r="E153" s="1404"/>
      <c r="F153" s="1405">
        <v>121000.0</v>
      </c>
      <c r="G153" s="1406">
        <f t="shared" ref="G153:G156" si="26">F153*8/100</f>
        <v>9680</v>
      </c>
      <c r="H153" s="1407">
        <f t="shared" ref="H153:H156" si="27">F153+Q153</f>
        <v>130680</v>
      </c>
      <c r="I153" s="89"/>
      <c r="J153" s="1694"/>
      <c r="K153" s="89"/>
      <c r="L153" s="1596" t="s">
        <v>1</v>
      </c>
      <c r="M153" s="1153"/>
      <c r="N153" s="390"/>
      <c r="O153" s="390"/>
      <c r="P153" s="4"/>
      <c r="Q153" s="1173">
        <f t="shared" si="25"/>
        <v>9680</v>
      </c>
      <c r="R153" s="4"/>
      <c r="S153" s="4"/>
      <c r="T153" s="4"/>
      <c r="U153" s="6"/>
      <c r="V153" s="6"/>
      <c r="W153" s="6"/>
      <c r="X153" s="6"/>
      <c r="Y153" s="6"/>
      <c r="Z153" s="6"/>
      <c r="AA153" s="6"/>
      <c r="AB153" s="6"/>
    </row>
    <row r="154">
      <c r="A154" s="4"/>
      <c r="B154" s="1412" t="s">
        <v>524</v>
      </c>
      <c r="C154" s="225"/>
      <c r="D154" s="1404"/>
      <c r="E154" s="1404"/>
      <c r="F154" s="1405">
        <v>93000.0</v>
      </c>
      <c r="G154" s="1406">
        <f t="shared" si="26"/>
        <v>7440</v>
      </c>
      <c r="H154" s="1407">
        <f t="shared" si="27"/>
        <v>100440</v>
      </c>
      <c r="I154" s="89"/>
      <c r="J154" s="1694"/>
      <c r="K154" s="89"/>
      <c r="L154" s="1596" t="s">
        <v>1</v>
      </c>
      <c r="M154" s="1153"/>
      <c r="N154" s="390"/>
      <c r="O154" s="390"/>
      <c r="P154" s="4"/>
      <c r="Q154" s="1173">
        <f t="shared" si="25"/>
        <v>7440</v>
      </c>
      <c r="R154" s="4"/>
      <c r="S154" s="4"/>
      <c r="T154" s="4"/>
      <c r="U154" s="6"/>
      <c r="V154" s="6"/>
      <c r="W154" s="6"/>
      <c r="X154" s="6"/>
      <c r="Y154" s="6"/>
      <c r="Z154" s="6"/>
      <c r="AA154" s="6"/>
      <c r="AB154" s="6"/>
    </row>
    <row r="155">
      <c r="A155" s="4"/>
      <c r="B155" s="1123" t="s">
        <v>196</v>
      </c>
      <c r="C155" s="225"/>
      <c r="D155" s="1404"/>
      <c r="E155" s="1404"/>
      <c r="F155" s="1405">
        <v>70000.0</v>
      </c>
      <c r="G155" s="1406">
        <f t="shared" si="26"/>
        <v>5600</v>
      </c>
      <c r="H155" s="1407">
        <f t="shared" si="27"/>
        <v>75600</v>
      </c>
      <c r="I155" s="89"/>
      <c r="J155" s="1694"/>
      <c r="K155" s="89"/>
      <c r="L155" s="1596" t="s">
        <v>1</v>
      </c>
      <c r="M155" s="1153"/>
      <c r="N155" s="390"/>
      <c r="O155" s="390"/>
      <c r="P155" s="4"/>
      <c r="Q155" s="1173">
        <f t="shared" si="25"/>
        <v>5600</v>
      </c>
      <c r="R155" s="4"/>
      <c r="S155" s="4"/>
      <c r="T155" s="4"/>
      <c r="U155" s="6"/>
      <c r="V155" s="6"/>
      <c r="W155" s="6"/>
      <c r="X155" s="6"/>
      <c r="Y155" s="6"/>
      <c r="Z155" s="6"/>
      <c r="AA155" s="6"/>
      <c r="AB155" s="6"/>
    </row>
    <row r="156">
      <c r="A156" s="4"/>
      <c r="B156" s="1131" t="s">
        <v>726</v>
      </c>
      <c r="C156" s="1404"/>
      <c r="D156" s="1404"/>
      <c r="E156" s="1404"/>
      <c r="F156" s="1405">
        <v>35000.0</v>
      </c>
      <c r="G156" s="1406">
        <f t="shared" si="26"/>
        <v>2800</v>
      </c>
      <c r="H156" s="1407">
        <f t="shared" si="27"/>
        <v>37800</v>
      </c>
      <c r="I156" s="89"/>
      <c r="J156" s="1694"/>
      <c r="K156" s="89"/>
      <c r="L156" s="1596" t="s">
        <v>1</v>
      </c>
      <c r="M156" s="1153"/>
      <c r="N156" s="390"/>
      <c r="O156" s="390"/>
      <c r="P156" s="4"/>
      <c r="Q156" s="1173">
        <f t="shared" si="25"/>
        <v>2800</v>
      </c>
      <c r="R156" s="4"/>
      <c r="S156" s="4"/>
      <c r="T156" s="4"/>
      <c r="U156" s="6"/>
      <c r="V156" s="6"/>
      <c r="W156" s="6"/>
      <c r="X156" s="6"/>
      <c r="Y156" s="6"/>
      <c r="Z156" s="6"/>
      <c r="AA156" s="6"/>
      <c r="AB156" s="6"/>
    </row>
    <row r="157">
      <c r="A157" s="4"/>
      <c r="B157" s="369" t="s">
        <v>69</v>
      </c>
      <c r="C157" s="370"/>
      <c r="D157" s="481">
        <f>SUM(D148:D153)</f>
        <v>0</v>
      </c>
      <c r="E157" s="481"/>
      <c r="F157" s="481">
        <f t="shared" ref="F157:H157" si="28">SUM(F148:F156)</f>
        <v>735150</v>
      </c>
      <c r="G157" s="481">
        <f t="shared" si="28"/>
        <v>58812</v>
      </c>
      <c r="H157" s="1751">
        <f t="shared" si="28"/>
        <v>993762</v>
      </c>
      <c r="I157" s="1180"/>
      <c r="J157" s="1752"/>
      <c r="K157" s="1180"/>
      <c r="L157" s="1180"/>
      <c r="M157" s="483">
        <f>SUM(M148:M153)</f>
        <v>0</v>
      </c>
      <c r="N157" s="390"/>
      <c r="O157" s="390"/>
      <c r="P157" s="4"/>
      <c r="Q157" s="4"/>
      <c r="R157" s="4"/>
      <c r="S157" s="4"/>
      <c r="T157" s="4"/>
      <c r="U157" s="6"/>
      <c r="V157" s="6"/>
      <c r="W157" s="6"/>
      <c r="X157" s="6"/>
      <c r="Y157" s="6"/>
      <c r="Z157" s="6"/>
      <c r="AA157" s="6"/>
      <c r="AB157" s="6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163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6"/>
      <c r="V158" s="6"/>
      <c r="W158" s="6"/>
      <c r="X158" s="6"/>
      <c r="Y158" s="6"/>
      <c r="Z158" s="6"/>
      <c r="AA158" s="6"/>
      <c r="AB158" s="6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163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6"/>
      <c r="V159" s="6"/>
      <c r="W159" s="6"/>
      <c r="X159" s="6"/>
      <c r="Y159" s="6"/>
      <c r="Z159" s="6"/>
      <c r="AA159" s="6"/>
      <c r="AB159" s="6"/>
    </row>
    <row r="160">
      <c r="A160" s="896">
        <v>9.0</v>
      </c>
      <c r="B160" s="485" t="s">
        <v>197</v>
      </c>
      <c r="C160" s="2"/>
      <c r="D160" s="2"/>
      <c r="E160" s="2"/>
      <c r="F160" s="2"/>
      <c r="G160" s="2"/>
      <c r="H160" s="3"/>
      <c r="I160" s="4"/>
      <c r="J160" s="1634"/>
      <c r="K160" s="4"/>
      <c r="L160" s="4"/>
      <c r="M160" s="4"/>
      <c r="N160" s="4"/>
      <c r="O160" s="4"/>
      <c r="P160" s="4"/>
      <c r="Q160" s="486" t="s">
        <v>198</v>
      </c>
      <c r="R160" s="4"/>
      <c r="S160" s="4"/>
      <c r="T160" s="4"/>
      <c r="U160" s="6"/>
      <c r="V160" s="6"/>
      <c r="W160" s="6"/>
      <c r="X160" s="6"/>
      <c r="Y160" s="6"/>
      <c r="Z160" s="6"/>
      <c r="AA160" s="6"/>
      <c r="AB160" s="6"/>
    </row>
    <row r="161">
      <c r="A161" s="4"/>
      <c r="B161" s="523" t="s">
        <v>182</v>
      </c>
      <c r="C161" s="830" t="s">
        <v>130</v>
      </c>
      <c r="D161" s="1182" t="s">
        <v>155</v>
      </c>
      <c r="E161" s="1181"/>
      <c r="F161" s="830" t="s">
        <v>199</v>
      </c>
      <c r="G161" s="1182" t="s">
        <v>134</v>
      </c>
      <c r="H161" s="1753" t="s">
        <v>204</v>
      </c>
      <c r="I161" s="897"/>
      <c r="J161" s="1754"/>
      <c r="K161" s="897"/>
      <c r="L161" s="898" t="s">
        <v>135</v>
      </c>
      <c r="M161" s="4"/>
      <c r="N161" s="4"/>
      <c r="O161" s="4"/>
      <c r="P161" s="4"/>
      <c r="Q161" s="4"/>
      <c r="R161" s="4"/>
      <c r="S161" s="4"/>
      <c r="T161" s="4"/>
      <c r="U161" s="6"/>
      <c r="V161" s="6"/>
      <c r="W161" s="6"/>
      <c r="X161" s="6"/>
      <c r="Y161" s="6"/>
      <c r="Z161" s="6"/>
      <c r="AA161" s="6"/>
      <c r="AB161" s="6"/>
    </row>
    <row r="162">
      <c r="A162" s="4"/>
      <c r="B162" s="391" t="s">
        <v>844</v>
      </c>
      <c r="C162" s="391" t="s">
        <v>845</v>
      </c>
      <c r="D162" s="452" t="s">
        <v>148</v>
      </c>
      <c r="E162" s="399"/>
      <c r="F162" s="452" t="s">
        <v>674</v>
      </c>
      <c r="G162" s="1183">
        <v>270000.0</v>
      </c>
      <c r="H162" s="1755" t="s">
        <v>195</v>
      </c>
      <c r="I162" s="491"/>
      <c r="J162" s="1756"/>
      <c r="K162" s="491"/>
      <c r="L162" s="492"/>
      <c r="M162" s="4"/>
      <c r="N162" s="4"/>
      <c r="O162" s="4"/>
      <c r="P162" s="4"/>
      <c r="Q162" s="4"/>
      <c r="R162" s="4"/>
      <c r="S162" s="4"/>
      <c r="T162" s="4"/>
      <c r="U162" s="6"/>
      <c r="V162" s="6"/>
      <c r="W162" s="6"/>
      <c r="X162" s="6"/>
      <c r="Y162" s="6"/>
      <c r="Z162" s="6"/>
      <c r="AA162" s="6"/>
      <c r="AB162" s="6"/>
    </row>
    <row r="163">
      <c r="A163" s="4"/>
      <c r="B163" s="459"/>
      <c r="C163" s="459"/>
      <c r="D163" s="341"/>
      <c r="E163" s="341"/>
      <c r="F163" s="459"/>
      <c r="G163" s="341"/>
      <c r="H163" s="493"/>
      <c r="I163" s="360"/>
      <c r="J163" s="1757"/>
      <c r="K163" s="360"/>
      <c r="L163" s="494"/>
      <c r="M163" s="4"/>
      <c r="N163" s="4"/>
      <c r="O163" s="4"/>
      <c r="P163" s="4"/>
      <c r="Q163" s="4"/>
      <c r="R163" s="4"/>
      <c r="S163" s="4"/>
      <c r="T163" s="4"/>
      <c r="U163" s="6"/>
      <c r="V163" s="6"/>
      <c r="W163" s="6"/>
      <c r="X163" s="6"/>
      <c r="Y163" s="6"/>
      <c r="Z163" s="6"/>
      <c r="AA163" s="6"/>
      <c r="AB163" s="6"/>
    </row>
    <row r="164">
      <c r="A164" s="4"/>
      <c r="B164" s="341"/>
      <c r="C164" s="341"/>
      <c r="D164" s="341"/>
      <c r="E164" s="341"/>
      <c r="F164" s="341"/>
      <c r="G164" s="341"/>
      <c r="H164" s="341"/>
      <c r="I164" s="360"/>
      <c r="J164" s="1757"/>
      <c r="K164" s="360"/>
      <c r="L164" s="495"/>
      <c r="M164" s="4"/>
      <c r="N164" s="4"/>
      <c r="O164" s="4"/>
      <c r="P164" s="4"/>
      <c r="Q164" s="4"/>
      <c r="R164" s="4"/>
      <c r="S164" s="4"/>
      <c r="T164" s="4"/>
      <c r="U164" s="6"/>
      <c r="V164" s="6"/>
      <c r="W164" s="6"/>
      <c r="X164" s="6"/>
      <c r="Y164" s="6"/>
      <c r="Z164" s="6"/>
      <c r="AA164" s="6"/>
      <c r="AB164" s="6"/>
    </row>
    <row r="165">
      <c r="A165" s="4"/>
      <c r="B165" s="496"/>
      <c r="C165" s="496"/>
      <c r="D165" s="496"/>
      <c r="E165" s="496"/>
      <c r="F165" s="496"/>
      <c r="G165" s="496"/>
      <c r="H165" s="496"/>
      <c r="I165" s="424"/>
      <c r="J165" s="1758"/>
      <c r="K165" s="424"/>
      <c r="L165" s="497"/>
      <c r="M165" s="4"/>
      <c r="N165" s="4"/>
      <c r="O165" s="4"/>
      <c r="P165" s="4"/>
      <c r="Q165" s="4"/>
      <c r="R165" s="4"/>
      <c r="S165" s="4"/>
      <c r="T165" s="4"/>
      <c r="U165" s="6"/>
      <c r="V165" s="6"/>
      <c r="W165" s="6"/>
      <c r="X165" s="6"/>
      <c r="Y165" s="6"/>
      <c r="Z165" s="6"/>
      <c r="AA165" s="6"/>
      <c r="AB165" s="6"/>
    </row>
    <row r="166">
      <c r="A166" s="4"/>
      <c r="B166" s="496"/>
      <c r="C166" s="496"/>
      <c r="D166" s="496"/>
      <c r="E166" s="496"/>
      <c r="F166" s="496"/>
      <c r="G166" s="496"/>
      <c r="H166" s="496"/>
      <c r="I166" s="424"/>
      <c r="J166" s="1758"/>
      <c r="K166" s="424"/>
      <c r="L166" s="497"/>
      <c r="M166" s="4"/>
      <c r="N166" s="4"/>
      <c r="O166" s="4"/>
      <c r="P166" s="4"/>
      <c r="Q166" s="4"/>
      <c r="R166" s="4"/>
      <c r="S166" s="4"/>
      <c r="T166" s="4"/>
      <c r="U166" s="6"/>
      <c r="V166" s="6"/>
      <c r="W166" s="6"/>
      <c r="X166" s="6"/>
      <c r="Y166" s="6"/>
      <c r="Z166" s="6"/>
      <c r="AA166" s="6"/>
      <c r="AB166" s="6"/>
    </row>
    <row r="167">
      <c r="A167" s="4"/>
      <c r="B167" s="439"/>
      <c r="C167" s="439"/>
      <c r="D167" s="439"/>
      <c r="E167" s="439"/>
      <c r="F167" s="439"/>
      <c r="G167" s="439"/>
      <c r="H167" s="439"/>
      <c r="I167" s="499"/>
      <c r="J167" s="1759"/>
      <c r="K167" s="499"/>
      <c r="L167" s="499"/>
      <c r="M167" s="4"/>
      <c r="N167" s="4"/>
      <c r="O167" s="4"/>
      <c r="P167" s="4"/>
      <c r="Q167" s="486" t="s">
        <v>200</v>
      </c>
      <c r="R167" s="4"/>
      <c r="S167" s="4"/>
      <c r="T167" s="4"/>
      <c r="U167" s="6"/>
      <c r="V167" s="6"/>
      <c r="W167" s="6"/>
      <c r="X167" s="6"/>
      <c r="Y167" s="6"/>
      <c r="Z167" s="6"/>
      <c r="AA167" s="6"/>
      <c r="AB167" s="6"/>
    </row>
    <row r="168">
      <c r="A168" s="4"/>
      <c r="B168" s="369" t="s">
        <v>69</v>
      </c>
      <c r="C168" s="370"/>
      <c r="D168" s="370"/>
      <c r="E168" s="370"/>
      <c r="F168" s="370"/>
      <c r="G168" s="500">
        <f>SUM(G162:G167)</f>
        <v>270000</v>
      </c>
      <c r="H168" s="370"/>
      <c r="I168" s="5"/>
      <c r="J168" s="1631"/>
      <c r="K168" s="5"/>
      <c r="L168" s="5"/>
      <c r="M168" s="4"/>
      <c r="N168" s="4"/>
      <c r="O168" s="4"/>
      <c r="P168" s="4"/>
      <c r="Q168" s="4"/>
      <c r="R168" s="4"/>
      <c r="S168" s="4"/>
      <c r="T168" s="4"/>
      <c r="U168" s="6"/>
      <c r="V168" s="6"/>
      <c r="W168" s="6"/>
      <c r="X168" s="6"/>
      <c r="Y168" s="6"/>
      <c r="Z168" s="6"/>
      <c r="AA168" s="6"/>
      <c r="AB168" s="6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163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6"/>
      <c r="V169" s="6"/>
      <c r="W169" s="6"/>
      <c r="X169" s="6"/>
      <c r="Y169" s="6"/>
      <c r="Z169" s="6"/>
      <c r="AA169" s="6"/>
      <c r="AB169" s="6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163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6"/>
      <c r="V170" s="6"/>
      <c r="W170" s="6"/>
      <c r="X170" s="6"/>
      <c r="Y170" s="6"/>
      <c r="Z170" s="6"/>
      <c r="AA170" s="6"/>
      <c r="AB170" s="6"/>
    </row>
    <row r="171">
      <c r="A171" s="903">
        <v>10.0</v>
      </c>
      <c r="B171" s="904" t="s">
        <v>525</v>
      </c>
      <c r="C171" s="504"/>
      <c r="D171" s="504"/>
      <c r="E171" s="504"/>
      <c r="F171" s="504"/>
      <c r="G171" s="504"/>
      <c r="H171" s="504"/>
      <c r="I171" s="504"/>
      <c r="J171" s="504"/>
      <c r="K171" s="505"/>
      <c r="L171" s="4"/>
      <c r="M171" s="4"/>
      <c r="N171" s="4"/>
      <c r="O171" s="4"/>
      <c r="P171" s="4"/>
      <c r="Q171" s="4"/>
      <c r="R171" s="4"/>
      <c r="S171" s="4"/>
      <c r="T171" s="4"/>
      <c r="U171" s="6"/>
      <c r="V171" s="6"/>
      <c r="W171" s="6"/>
      <c r="X171" s="6"/>
      <c r="Y171" s="6"/>
      <c r="Z171" s="6"/>
      <c r="AA171" s="6"/>
      <c r="AB171" s="6"/>
    </row>
    <row r="172">
      <c r="A172" s="4"/>
      <c r="B172" s="905"/>
      <c r="C172" s="563"/>
      <c r="D172" s="89"/>
      <c r="E172" s="89"/>
      <c r="F172" s="89"/>
      <c r="G172" s="89"/>
      <c r="H172" s="89"/>
      <c r="I172" s="89"/>
      <c r="J172" s="1694"/>
      <c r="K172" s="89"/>
      <c r="L172" s="508"/>
      <c r="M172" s="4"/>
      <c r="N172" s="4"/>
      <c r="O172" s="4"/>
      <c r="P172" s="4"/>
      <c r="Q172" s="4"/>
      <c r="R172" s="4"/>
      <c r="S172" s="4"/>
      <c r="T172" s="4"/>
      <c r="U172" s="6"/>
      <c r="V172" s="6"/>
      <c r="W172" s="6"/>
      <c r="X172" s="6"/>
      <c r="Y172" s="6"/>
      <c r="Z172" s="6"/>
      <c r="AA172" s="6"/>
      <c r="AB172" s="6"/>
    </row>
    <row r="173">
      <c r="A173" s="5"/>
      <c r="B173" s="879"/>
      <c r="C173" s="907"/>
      <c r="D173" s="456"/>
      <c r="E173" s="456"/>
      <c r="F173" s="456"/>
      <c r="G173" s="399"/>
      <c r="H173" s="399"/>
      <c r="I173" s="491"/>
      <c r="J173" s="1756"/>
      <c r="K173" s="491"/>
      <c r="L173" s="491"/>
      <c r="M173" s="4"/>
      <c r="N173" s="4"/>
      <c r="O173" s="4"/>
      <c r="P173" s="4"/>
      <c r="Q173" s="4"/>
      <c r="R173" s="4"/>
      <c r="S173" s="4"/>
      <c r="T173" s="4"/>
      <c r="U173" s="6"/>
      <c r="V173" s="6"/>
      <c r="W173" s="6"/>
      <c r="X173" s="6"/>
      <c r="Y173" s="6"/>
      <c r="Z173" s="6"/>
      <c r="AA173" s="6"/>
      <c r="AB173" s="6"/>
    </row>
    <row r="174">
      <c r="A174" s="4"/>
      <c r="B174" s="459"/>
      <c r="C174" s="908"/>
      <c r="D174" s="341"/>
      <c r="E174" s="341"/>
      <c r="F174" s="341"/>
      <c r="G174" s="341"/>
      <c r="H174" s="341"/>
      <c r="I174" s="360"/>
      <c r="J174" s="1757"/>
      <c r="K174" s="360"/>
      <c r="L174" s="360"/>
      <c r="M174" s="4"/>
      <c r="N174" s="4"/>
      <c r="O174" s="4"/>
      <c r="P174" s="4"/>
      <c r="Q174" s="4"/>
      <c r="R174" s="4"/>
      <c r="S174" s="4"/>
      <c r="T174" s="4"/>
      <c r="U174" s="6"/>
      <c r="V174" s="6"/>
      <c r="W174" s="6"/>
      <c r="X174" s="6"/>
      <c r="Y174" s="6"/>
      <c r="Z174" s="6"/>
      <c r="AA174" s="6"/>
      <c r="AB174" s="6"/>
    </row>
    <row r="175">
      <c r="A175" s="4"/>
      <c r="B175" s="459"/>
      <c r="C175" s="908"/>
      <c r="D175" s="341"/>
      <c r="E175" s="341"/>
      <c r="F175" s="459"/>
      <c r="G175" s="341"/>
      <c r="H175" s="341"/>
      <c r="I175" s="360"/>
      <c r="J175" s="1757"/>
      <c r="K175" s="360"/>
      <c r="L175" s="512"/>
      <c r="M175" s="4"/>
      <c r="N175" s="4"/>
      <c r="O175" s="4"/>
      <c r="P175" s="4"/>
      <c r="Q175" s="4"/>
      <c r="R175" s="4"/>
      <c r="S175" s="4"/>
      <c r="T175" s="4"/>
      <c r="U175" s="6"/>
      <c r="V175" s="6"/>
      <c r="W175" s="6"/>
      <c r="X175" s="6"/>
      <c r="Y175" s="6"/>
      <c r="Z175" s="6"/>
      <c r="AA175" s="6"/>
      <c r="AB175" s="6"/>
    </row>
    <row r="176">
      <c r="A176" s="4"/>
      <c r="B176" s="459"/>
      <c r="C176" s="908"/>
      <c r="D176" s="341"/>
      <c r="E176" s="341"/>
      <c r="F176" s="341"/>
      <c r="G176" s="341"/>
      <c r="H176" s="341"/>
      <c r="I176" s="360"/>
      <c r="J176" s="1757"/>
      <c r="K176" s="360"/>
      <c r="L176" s="360"/>
      <c r="M176" s="4"/>
      <c r="N176" s="4"/>
      <c r="O176" s="4"/>
      <c r="P176" s="4"/>
      <c r="Q176" s="4"/>
      <c r="R176" s="4"/>
      <c r="S176" s="4"/>
      <c r="T176" s="4"/>
      <c r="U176" s="6"/>
      <c r="V176" s="6"/>
      <c r="W176" s="6"/>
      <c r="X176" s="6"/>
      <c r="Y176" s="6"/>
      <c r="Z176" s="6"/>
      <c r="AA176" s="6"/>
      <c r="AB176" s="6"/>
    </row>
    <row r="177">
      <c r="A177" s="4"/>
      <c r="B177" s="341"/>
      <c r="C177" s="909"/>
      <c r="D177" s="341"/>
      <c r="E177" s="341"/>
      <c r="F177" s="341"/>
      <c r="G177" s="341"/>
      <c r="H177" s="341"/>
      <c r="I177" s="360"/>
      <c r="J177" s="1757"/>
      <c r="K177" s="360"/>
      <c r="L177" s="360"/>
      <c r="M177" s="4"/>
      <c r="N177" s="4"/>
      <c r="O177" s="4"/>
      <c r="P177" s="4"/>
      <c r="Q177" s="4"/>
      <c r="R177" s="4"/>
      <c r="S177" s="4"/>
      <c r="T177" s="4"/>
      <c r="U177" s="6"/>
      <c r="V177" s="6"/>
      <c r="W177" s="6"/>
      <c r="X177" s="6"/>
      <c r="Y177" s="6"/>
      <c r="Z177" s="6"/>
      <c r="AA177" s="6"/>
      <c r="AB177" s="6"/>
    </row>
    <row r="178">
      <c r="A178" s="4"/>
      <c r="B178" s="515"/>
      <c r="C178" s="910"/>
      <c r="D178" s="515"/>
      <c r="E178" s="515"/>
      <c r="F178" s="515"/>
      <c r="G178" s="515"/>
      <c r="H178" s="515"/>
      <c r="I178" s="516"/>
      <c r="J178" s="1760"/>
      <c r="K178" s="516"/>
      <c r="L178" s="516"/>
      <c r="M178" s="4"/>
      <c r="N178" s="4"/>
      <c r="O178" s="4"/>
      <c r="P178" s="4"/>
      <c r="Q178" s="4"/>
      <c r="R178" s="4"/>
      <c r="S178" s="4"/>
      <c r="T178" s="4"/>
      <c r="U178" s="6"/>
      <c r="V178" s="6"/>
      <c r="W178" s="6"/>
      <c r="X178" s="6"/>
      <c r="Y178" s="6"/>
      <c r="Z178" s="6"/>
      <c r="AA178" s="6"/>
      <c r="AB178" s="6"/>
    </row>
    <row r="179">
      <c r="A179" s="4"/>
      <c r="B179" s="369" t="s">
        <v>69</v>
      </c>
      <c r="C179" s="912">
        <f>SUM(C172:C178)</f>
        <v>0</v>
      </c>
      <c r="D179" s="370"/>
      <c r="E179" s="370"/>
      <c r="F179" s="370"/>
      <c r="G179" s="370"/>
      <c r="H179" s="370"/>
      <c r="I179" s="4"/>
      <c r="J179" s="163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6"/>
      <c r="V179" s="6"/>
      <c r="W179" s="6"/>
      <c r="X179" s="6"/>
      <c r="Y179" s="6"/>
      <c r="Z179" s="6"/>
      <c r="AA179" s="6"/>
      <c r="AB179" s="6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163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6"/>
      <c r="V180" s="6"/>
      <c r="W180" s="6"/>
      <c r="X180" s="6"/>
      <c r="Y180" s="6"/>
      <c r="Z180" s="6"/>
      <c r="AA180" s="6"/>
      <c r="AB180" s="6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163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6"/>
      <c r="V181" s="6"/>
      <c r="W181" s="6"/>
      <c r="X181" s="6"/>
      <c r="Y181" s="6"/>
      <c r="Z181" s="6"/>
      <c r="AA181" s="6"/>
      <c r="AB181" s="6"/>
    </row>
    <row r="182">
      <c r="A182" s="913">
        <v>12.0</v>
      </c>
      <c r="B182" s="914" t="s">
        <v>526</v>
      </c>
      <c r="C182" s="521"/>
      <c r="D182" s="521"/>
      <c r="E182" s="521"/>
      <c r="F182" s="521"/>
      <c r="G182" s="521"/>
      <c r="H182" s="522"/>
      <c r="I182" s="4"/>
      <c r="J182" s="163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6"/>
      <c r="V182" s="6"/>
      <c r="W182" s="6"/>
      <c r="X182" s="6"/>
      <c r="Y182" s="6"/>
      <c r="Z182" s="6"/>
      <c r="AA182" s="6"/>
      <c r="AB182" s="6"/>
    </row>
    <row r="183">
      <c r="A183" s="4"/>
      <c r="B183" s="523" t="s">
        <v>215</v>
      </c>
      <c r="C183" s="148" t="s">
        <v>134</v>
      </c>
      <c r="D183" s="148" t="s">
        <v>199</v>
      </c>
      <c r="E183" s="148"/>
      <c r="F183" s="148" t="s">
        <v>131</v>
      </c>
      <c r="G183" s="225"/>
      <c r="H183" s="148" t="s">
        <v>216</v>
      </c>
      <c r="I183" s="4"/>
      <c r="J183" s="163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6"/>
      <c r="V183" s="6"/>
      <c r="W183" s="6"/>
      <c r="X183" s="6"/>
      <c r="Y183" s="6"/>
      <c r="Z183" s="6"/>
      <c r="AA183" s="6"/>
      <c r="AB183" s="6"/>
    </row>
    <row r="184">
      <c r="A184" s="4"/>
      <c r="B184" s="381" t="s">
        <v>846</v>
      </c>
      <c r="C184" s="524">
        <v>250000.0</v>
      </c>
      <c r="D184" s="525" t="s">
        <v>664</v>
      </c>
      <c r="E184" s="525"/>
      <c r="F184" s="526"/>
      <c r="G184" s="1761"/>
      <c r="H184" s="920" t="s">
        <v>37</v>
      </c>
      <c r="I184" s="4"/>
      <c r="J184" s="163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6"/>
      <c r="V184" s="6"/>
      <c r="W184" s="6"/>
      <c r="X184" s="6"/>
      <c r="Y184" s="6"/>
      <c r="Z184" s="6"/>
      <c r="AA184" s="6"/>
      <c r="AB184" s="6"/>
    </row>
    <row r="185">
      <c r="A185" s="4"/>
      <c r="B185" s="1762" t="s">
        <v>847</v>
      </c>
      <c r="C185" s="1763">
        <v>125000.0</v>
      </c>
      <c r="D185" s="1763" t="s">
        <v>848</v>
      </c>
      <c r="E185" s="1764"/>
      <c r="F185" s="1765" t="s">
        <v>32</v>
      </c>
      <c r="G185" s="1766"/>
      <c r="H185" s="920" t="s">
        <v>37</v>
      </c>
      <c r="I185" s="4"/>
      <c r="J185" s="163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6"/>
      <c r="V185" s="6"/>
      <c r="W185" s="6"/>
      <c r="X185" s="6"/>
      <c r="Y185" s="6"/>
      <c r="Z185" s="6"/>
      <c r="AA185" s="6"/>
      <c r="AB185" s="6"/>
    </row>
    <row r="186">
      <c r="A186" s="4"/>
      <c r="B186" s="1767" t="s">
        <v>846</v>
      </c>
      <c r="C186" s="524">
        <v>250000.0</v>
      </c>
      <c r="D186" s="1768" t="s">
        <v>849</v>
      </c>
      <c r="E186" s="1769"/>
      <c r="F186" s="1770" t="s">
        <v>510</v>
      </c>
      <c r="G186" s="1769"/>
      <c r="H186" s="417" t="s">
        <v>37</v>
      </c>
      <c r="I186" s="4"/>
      <c r="J186" s="163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6"/>
      <c r="V186" s="6"/>
      <c r="W186" s="6"/>
      <c r="X186" s="6"/>
      <c r="Y186" s="6"/>
      <c r="Z186" s="6"/>
      <c r="AA186" s="6"/>
      <c r="AB186" s="6"/>
    </row>
    <row r="187">
      <c r="A187" s="4"/>
      <c r="B187" s="1771" t="s">
        <v>850</v>
      </c>
      <c r="C187" s="1772">
        <v>18900.0</v>
      </c>
      <c r="D187" s="1773" t="s">
        <v>833</v>
      </c>
      <c r="E187" s="1774"/>
      <c r="F187" s="1775" t="s">
        <v>143</v>
      </c>
      <c r="G187" s="1776"/>
      <c r="H187" s="417" t="s">
        <v>851</v>
      </c>
      <c r="I187" s="4"/>
      <c r="J187" s="163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6"/>
      <c r="V187" s="6"/>
      <c r="W187" s="6"/>
      <c r="X187" s="6"/>
      <c r="Y187" s="6"/>
      <c r="Z187" s="6"/>
      <c r="AA187" s="6"/>
      <c r="AB187" s="6"/>
    </row>
    <row r="188">
      <c r="A188" s="4"/>
      <c r="B188" s="1777" t="s">
        <v>852</v>
      </c>
      <c r="C188" s="1778">
        <v>129600.0</v>
      </c>
      <c r="D188" s="1778" t="s">
        <v>853</v>
      </c>
      <c r="E188" s="1779"/>
      <c r="F188" s="1780" t="s">
        <v>220</v>
      </c>
      <c r="G188" s="1781"/>
      <c r="H188" s="417" t="s">
        <v>37</v>
      </c>
      <c r="I188" s="4"/>
      <c r="J188" s="163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6"/>
      <c r="V188" s="6"/>
      <c r="W188" s="6"/>
      <c r="X188" s="6"/>
      <c r="Y188" s="6"/>
      <c r="Z188" s="6"/>
      <c r="AA188" s="6"/>
      <c r="AB188" s="6"/>
    </row>
    <row r="189">
      <c r="A189" s="4"/>
      <c r="B189" s="1782" t="s">
        <v>69</v>
      </c>
      <c r="C189" s="1783">
        <f>SUM(C184:C188)</f>
        <v>773500</v>
      </c>
      <c r="D189" s="1784"/>
      <c r="E189" s="1784"/>
      <c r="F189" s="1785"/>
      <c r="G189" s="1785"/>
      <c r="H189" s="1786"/>
      <c r="I189" s="4"/>
      <c r="J189" s="163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6"/>
      <c r="V189" s="6"/>
      <c r="W189" s="6"/>
      <c r="X189" s="6"/>
      <c r="Y189" s="6"/>
      <c r="Z189" s="6"/>
      <c r="AA189" s="6"/>
      <c r="AB189" s="6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163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6"/>
      <c r="V190" s="6"/>
      <c r="W190" s="6"/>
      <c r="X190" s="6"/>
      <c r="Y190" s="6"/>
      <c r="Z190" s="6"/>
      <c r="AA190" s="6"/>
      <c r="AB190" s="6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163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6"/>
      <c r="V191" s="6"/>
      <c r="W191" s="6"/>
      <c r="X191" s="6"/>
      <c r="Y191" s="6"/>
      <c r="Z191" s="6"/>
      <c r="AA191" s="6"/>
      <c r="AB191" s="6"/>
    </row>
    <row r="192">
      <c r="A192" s="546">
        <v>11.0</v>
      </c>
      <c r="B192" s="931" t="s">
        <v>233</v>
      </c>
      <c r="C192" s="223"/>
      <c r="D192" s="223"/>
      <c r="E192" s="223"/>
      <c r="F192" s="223"/>
      <c r="G192" s="223"/>
      <c r="H192" s="224"/>
      <c r="I192" s="4"/>
      <c r="J192" s="163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6"/>
      <c r="V192" s="6"/>
      <c r="W192" s="6"/>
      <c r="X192" s="6"/>
      <c r="Y192" s="6"/>
      <c r="Z192" s="6"/>
      <c r="AA192" s="6"/>
      <c r="AB192" s="6"/>
    </row>
    <row r="193">
      <c r="A193" s="4"/>
      <c r="B193" s="548" t="s">
        <v>36</v>
      </c>
      <c r="C193" s="1"/>
      <c r="D193" s="2"/>
      <c r="E193" s="2"/>
      <c r="F193" s="2"/>
      <c r="G193" s="2"/>
      <c r="H193" s="3"/>
      <c r="I193" s="4"/>
      <c r="J193" s="163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6"/>
      <c r="V193" s="6"/>
      <c r="W193" s="6"/>
      <c r="X193" s="6"/>
      <c r="Y193" s="6"/>
      <c r="Z193" s="6"/>
      <c r="AA193" s="6"/>
      <c r="AB193" s="6"/>
    </row>
    <row r="194">
      <c r="A194" s="4"/>
      <c r="B194" s="548" t="s">
        <v>234</v>
      </c>
      <c r="C194" s="548" t="s">
        <v>134</v>
      </c>
      <c r="D194" s="234"/>
      <c r="E194" s="234"/>
      <c r="F194" s="548" t="s">
        <v>131</v>
      </c>
      <c r="G194" s="234"/>
      <c r="H194" s="148" t="s">
        <v>235</v>
      </c>
      <c r="I194" s="4"/>
      <c r="J194" s="1634"/>
      <c r="K194" s="4"/>
      <c r="L194" s="4"/>
      <c r="M194" s="4" t="s">
        <v>200</v>
      </c>
      <c r="N194" s="4"/>
      <c r="O194" s="4"/>
      <c r="P194" s="4"/>
      <c r="Q194" s="4"/>
      <c r="R194" s="4"/>
      <c r="S194" s="4"/>
      <c r="T194" s="4"/>
      <c r="U194" s="6"/>
      <c r="V194" s="6"/>
      <c r="W194" s="6"/>
      <c r="X194" s="6"/>
      <c r="Y194" s="6"/>
      <c r="Z194" s="6"/>
      <c r="AA194" s="6"/>
      <c r="AB194" s="6"/>
    </row>
    <row r="195">
      <c r="A195" s="4"/>
      <c r="B195" s="555" t="s">
        <v>236</v>
      </c>
      <c r="C195" s="556">
        <v>60000.0</v>
      </c>
      <c r="D195" s="89"/>
      <c r="E195" s="89"/>
      <c r="F195" s="1530" t="s">
        <v>597</v>
      </c>
      <c r="G195" s="558"/>
      <c r="H195" s="920" t="s">
        <v>37</v>
      </c>
      <c r="I195" s="4"/>
      <c r="J195" s="163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6"/>
      <c r="V195" s="6"/>
      <c r="W195" s="6"/>
      <c r="X195" s="6"/>
      <c r="Y195" s="6"/>
      <c r="Z195" s="6"/>
      <c r="AA195" s="6"/>
      <c r="AB195" s="6"/>
    </row>
    <row r="196">
      <c r="A196" s="4"/>
      <c r="B196" s="560" t="s">
        <v>598</v>
      </c>
      <c r="C196" s="561">
        <v>12500.0</v>
      </c>
      <c r="D196" s="89"/>
      <c r="E196" s="89"/>
      <c r="F196" s="1531" t="s">
        <v>597</v>
      </c>
      <c r="G196" s="558"/>
      <c r="H196" s="920" t="s">
        <v>37</v>
      </c>
      <c r="I196" s="5"/>
      <c r="J196" s="1631"/>
      <c r="K196" s="5"/>
      <c r="L196" s="5"/>
      <c r="M196" s="4"/>
      <c r="N196" s="4"/>
      <c r="O196" s="4"/>
      <c r="P196" s="4"/>
      <c r="Q196" s="4"/>
      <c r="R196" s="4"/>
      <c r="S196" s="4"/>
      <c r="T196" s="4"/>
      <c r="U196" s="6"/>
      <c r="V196" s="6"/>
      <c r="W196" s="6"/>
      <c r="X196" s="6"/>
      <c r="Y196" s="6"/>
      <c r="Z196" s="6"/>
      <c r="AA196" s="6"/>
      <c r="AB196" s="6"/>
    </row>
    <row r="197">
      <c r="A197" s="4"/>
      <c r="B197" s="89"/>
      <c r="C197" s="563"/>
      <c r="D197" s="89"/>
      <c r="E197" s="89"/>
      <c r="F197" s="1210"/>
      <c r="G197" s="558"/>
      <c r="H197" s="89"/>
      <c r="I197" s="5"/>
      <c r="J197" s="1631"/>
      <c r="K197" s="5"/>
      <c r="L197" s="5"/>
      <c r="M197" s="4"/>
      <c r="N197" s="4"/>
      <c r="O197" s="4"/>
      <c r="P197" s="4"/>
      <c r="Q197" s="4"/>
      <c r="R197" s="4"/>
      <c r="S197" s="4"/>
      <c r="T197" s="4"/>
      <c r="U197" s="6"/>
      <c r="V197" s="6"/>
      <c r="W197" s="6"/>
      <c r="X197" s="6"/>
      <c r="Y197" s="6"/>
      <c r="Z197" s="6"/>
      <c r="AA197" s="6"/>
      <c r="AB197" s="6"/>
    </row>
    <row r="198">
      <c r="A198" s="4"/>
      <c r="B198" s="89"/>
      <c r="C198" s="563"/>
      <c r="D198" s="89"/>
      <c r="E198" s="89"/>
      <c r="F198" s="1210"/>
      <c r="G198" s="558"/>
      <c r="H198" s="89"/>
      <c r="I198" s="5"/>
      <c r="J198" s="1631"/>
      <c r="K198" s="5"/>
      <c r="L198" s="5"/>
      <c r="M198" s="4"/>
      <c r="N198" s="4"/>
      <c r="O198" s="4"/>
      <c r="P198" s="4"/>
      <c r="Q198" s="4"/>
      <c r="R198" s="4"/>
      <c r="S198" s="4"/>
      <c r="T198" s="4"/>
      <c r="U198" s="6"/>
      <c r="V198" s="6"/>
      <c r="W198" s="6"/>
      <c r="X198" s="6"/>
      <c r="Y198" s="6"/>
      <c r="Z198" s="6"/>
      <c r="AA198" s="6"/>
      <c r="AB198" s="6"/>
    </row>
    <row r="199">
      <c r="A199" s="4"/>
      <c r="B199" s="564" t="s">
        <v>69</v>
      </c>
      <c r="C199" s="936">
        <f>SUM(C195:C198)</f>
        <v>72500</v>
      </c>
      <c r="D199" s="225"/>
      <c r="E199" s="225"/>
      <c r="F199" s="558"/>
      <c r="G199" s="558"/>
      <c r="H199" s="89"/>
      <c r="I199" s="4"/>
      <c r="J199" s="163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6"/>
      <c r="V199" s="6"/>
      <c r="W199" s="6"/>
      <c r="X199" s="6"/>
      <c r="Y199" s="6"/>
      <c r="Z199" s="6"/>
      <c r="AA199" s="6"/>
      <c r="AB199" s="6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163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6"/>
      <c r="V200" s="6"/>
      <c r="W200" s="6"/>
      <c r="X200" s="6"/>
      <c r="Y200" s="6"/>
      <c r="Z200" s="6"/>
      <c r="AA200" s="6"/>
      <c r="AB200" s="6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163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6"/>
      <c r="V201" s="6"/>
      <c r="W201" s="6"/>
      <c r="X201" s="6"/>
      <c r="Y201" s="6"/>
      <c r="Z201" s="6"/>
      <c r="AA201" s="6"/>
      <c r="AB201" s="6"/>
    </row>
    <row r="202">
      <c r="A202" s="937">
        <v>3.0</v>
      </c>
      <c r="B202" s="938" t="s">
        <v>239</v>
      </c>
      <c r="C202" s="223"/>
      <c r="D202" s="223"/>
      <c r="E202" s="223"/>
      <c r="F202" s="223"/>
      <c r="G202" s="223"/>
      <c r="H202" s="224"/>
      <c r="I202" s="4"/>
      <c r="J202" s="163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6"/>
      <c r="V202" s="6"/>
      <c r="W202" s="6"/>
      <c r="X202" s="6"/>
      <c r="Y202" s="6"/>
      <c r="Z202" s="6"/>
      <c r="AA202" s="6"/>
      <c r="AB202" s="6"/>
    </row>
    <row r="203">
      <c r="A203" s="4"/>
      <c r="B203" s="234"/>
      <c r="C203" s="225"/>
      <c r="D203" s="569"/>
      <c r="E203" s="569"/>
      <c r="F203" s="570" t="s">
        <v>18</v>
      </c>
      <c r="G203" s="1507" t="s">
        <v>737</v>
      </c>
      <c r="H203" s="1507" t="s">
        <v>854</v>
      </c>
      <c r="I203" s="1507" t="s">
        <v>855</v>
      </c>
      <c r="J203" s="1787"/>
      <c r="K203" s="1788" t="s">
        <v>856</v>
      </c>
      <c r="L203" s="576"/>
      <c r="M203" s="225"/>
      <c r="N203" s="4"/>
      <c r="O203" s="4"/>
      <c r="P203" s="4"/>
      <c r="Q203" s="4"/>
      <c r="R203" s="4"/>
      <c r="S203" s="4"/>
      <c r="T203" s="4"/>
      <c r="U203" s="6"/>
      <c r="V203" s="6"/>
      <c r="W203" s="6"/>
      <c r="X203" s="6"/>
      <c r="Y203" s="6"/>
      <c r="Z203" s="6"/>
      <c r="AA203" s="6"/>
      <c r="AB203" s="6"/>
    </row>
    <row r="204">
      <c r="A204" s="4"/>
      <c r="B204" s="548" t="s">
        <v>36</v>
      </c>
      <c r="C204" s="548" t="s">
        <v>243</v>
      </c>
      <c r="D204" s="234"/>
      <c r="E204" s="234"/>
      <c r="F204" s="1211"/>
      <c r="G204" s="920" t="s">
        <v>37</v>
      </c>
      <c r="H204" s="1475" t="s">
        <v>195</v>
      </c>
      <c r="I204" s="560"/>
      <c r="J204" s="1789"/>
      <c r="K204" s="1475" t="s">
        <v>195</v>
      </c>
      <c r="L204" s="1212" t="s">
        <v>244</v>
      </c>
      <c r="M204" s="580" t="s">
        <v>245</v>
      </c>
      <c r="N204" s="4"/>
      <c r="O204" s="4"/>
      <c r="P204" s="4"/>
      <c r="Q204" s="4"/>
      <c r="R204" s="4"/>
      <c r="S204" s="4"/>
      <c r="T204" s="4"/>
      <c r="U204" s="6"/>
      <c r="V204" s="6"/>
      <c r="W204" s="6"/>
      <c r="X204" s="6"/>
      <c r="Y204" s="6"/>
      <c r="Z204" s="6"/>
      <c r="AA204" s="6"/>
      <c r="AB204" s="6"/>
    </row>
    <row r="205">
      <c r="A205" s="5"/>
      <c r="B205" s="1213" t="s">
        <v>601</v>
      </c>
      <c r="C205" s="1214" t="s">
        <v>247</v>
      </c>
      <c r="D205" s="1215"/>
      <c r="E205" s="1215"/>
      <c r="F205" s="1222">
        <v>50000.0</v>
      </c>
      <c r="G205" s="1217"/>
      <c r="H205" s="1790">
        <v>25000.0</v>
      </c>
      <c r="I205" s="1617"/>
      <c r="J205" s="1217" t="str">
        <f t="shared" ref="J205:J288" si="29">I205</f>
        <v/>
      </c>
      <c r="K205" s="1540">
        <v>25000.0</v>
      </c>
      <c r="L205" s="1221">
        <f t="shared" ref="L205:L209" si="30">G205+H205+I205+J205+K205</f>
        <v>50000</v>
      </c>
      <c r="M205" s="593">
        <f>F205-L205</f>
        <v>0</v>
      </c>
      <c r="N205" s="334"/>
      <c r="O205" s="334"/>
      <c r="P205" s="4"/>
      <c r="Q205" s="4"/>
      <c r="R205" s="4"/>
      <c r="S205" s="4"/>
      <c r="T205" s="4"/>
      <c r="U205" s="6"/>
      <c r="V205" s="6"/>
      <c r="W205" s="6"/>
      <c r="X205" s="6"/>
      <c r="Y205" s="6"/>
      <c r="Z205" s="6"/>
      <c r="AA205" s="6"/>
      <c r="AB205" s="6"/>
    </row>
    <row r="206">
      <c r="A206" s="5"/>
      <c r="B206" s="1213" t="s">
        <v>602</v>
      </c>
      <c r="C206" s="1213" t="s">
        <v>603</v>
      </c>
      <c r="D206" s="1215"/>
      <c r="E206" s="1215"/>
      <c r="F206" s="1222">
        <v>0.0</v>
      </c>
      <c r="G206" s="1223"/>
      <c r="H206" s="1791"/>
      <c r="I206" s="1225"/>
      <c r="J206" s="1223" t="str">
        <f t="shared" si="29"/>
        <v/>
      </c>
      <c r="K206" s="1226"/>
      <c r="L206" s="1221">
        <f t="shared" si="30"/>
        <v>0</v>
      </c>
      <c r="M206" s="593"/>
      <c r="N206" s="334"/>
      <c r="O206" s="334"/>
      <c r="P206" s="4"/>
      <c r="Q206" s="4"/>
      <c r="R206" s="4"/>
      <c r="S206" s="4"/>
      <c r="T206" s="4"/>
      <c r="U206" s="6"/>
      <c r="V206" s="6"/>
      <c r="W206" s="6"/>
      <c r="X206" s="6"/>
      <c r="Y206" s="6"/>
      <c r="Z206" s="6"/>
      <c r="AA206" s="6"/>
      <c r="AB206" s="6"/>
    </row>
    <row r="207">
      <c r="A207" s="5"/>
      <c r="B207" s="1214" t="s">
        <v>248</v>
      </c>
      <c r="C207" s="1227" t="s">
        <v>604</v>
      </c>
      <c r="D207" s="1215"/>
      <c r="E207" s="1215"/>
      <c r="F207" s="1222">
        <v>50000.0</v>
      </c>
      <c r="G207" s="1223"/>
      <c r="H207" s="1791">
        <v>25000.0</v>
      </c>
      <c r="I207" s="1225"/>
      <c r="J207" s="1223" t="str">
        <f t="shared" si="29"/>
        <v/>
      </c>
      <c r="K207" s="1231">
        <v>25000.0</v>
      </c>
      <c r="L207" s="1221">
        <f t="shared" si="30"/>
        <v>50000</v>
      </c>
      <c r="M207" s="593">
        <f t="shared" ref="M207:M209" si="31">F207-L207</f>
        <v>0</v>
      </c>
      <c r="N207" s="334"/>
      <c r="O207" s="334"/>
      <c r="P207" s="4"/>
      <c r="Q207" s="4"/>
      <c r="R207" s="4"/>
      <c r="S207" s="4"/>
      <c r="T207" s="4"/>
      <c r="U207" s="6"/>
      <c r="V207" s="6"/>
      <c r="W207" s="6"/>
      <c r="X207" s="6"/>
      <c r="Y207" s="6"/>
      <c r="Z207" s="6"/>
      <c r="AA207" s="6"/>
      <c r="AB207" s="6"/>
    </row>
    <row r="208">
      <c r="A208" s="5"/>
      <c r="B208" s="1214" t="s">
        <v>253</v>
      </c>
      <c r="C208" s="1227" t="s">
        <v>605</v>
      </c>
      <c r="D208" s="1215"/>
      <c r="E208" s="1215"/>
      <c r="F208" s="1222">
        <v>30000.0</v>
      </c>
      <c r="G208" s="1223"/>
      <c r="H208" s="1791">
        <v>15000.0</v>
      </c>
      <c r="I208" s="1230"/>
      <c r="J208" s="1223" t="str">
        <f t="shared" si="29"/>
        <v/>
      </c>
      <c r="K208" s="1231">
        <v>15000.0</v>
      </c>
      <c r="L208" s="1221">
        <f t="shared" si="30"/>
        <v>30000</v>
      </c>
      <c r="M208" s="593">
        <f t="shared" si="31"/>
        <v>0</v>
      </c>
      <c r="N208" s="334"/>
      <c r="O208" s="334"/>
      <c r="P208" s="4"/>
      <c r="Q208" s="4"/>
      <c r="R208" s="4"/>
      <c r="S208" s="4"/>
      <c r="T208" s="4"/>
      <c r="U208" s="6"/>
      <c r="V208" s="6"/>
      <c r="W208" s="6"/>
      <c r="X208" s="6"/>
      <c r="Y208" s="6"/>
      <c r="Z208" s="6"/>
      <c r="AA208" s="6"/>
      <c r="AB208" s="6"/>
    </row>
    <row r="209">
      <c r="A209" s="5"/>
      <c r="B209" s="1214" t="s">
        <v>110</v>
      </c>
      <c r="C209" s="1214" t="s">
        <v>254</v>
      </c>
      <c r="D209" s="1215"/>
      <c r="E209" s="1215"/>
      <c r="F209" s="1222">
        <v>50000.0</v>
      </c>
      <c r="G209" s="1223"/>
      <c r="H209" s="1792">
        <v>25000.0</v>
      </c>
      <c r="I209" s="1228">
        <v>1875.0</v>
      </c>
      <c r="J209" s="1223">
        <f t="shared" si="29"/>
        <v>1875</v>
      </c>
      <c r="K209" s="1231">
        <v>21250.0</v>
      </c>
      <c r="L209" s="1221">
        <f t="shared" si="30"/>
        <v>50000</v>
      </c>
      <c r="M209" s="593">
        <f t="shared" si="31"/>
        <v>0</v>
      </c>
      <c r="N209" s="334"/>
      <c r="O209" s="334"/>
      <c r="P209" s="4"/>
      <c r="Q209" s="4"/>
      <c r="R209" s="4"/>
      <c r="S209" s="4"/>
      <c r="T209" s="4"/>
      <c r="U209" s="6"/>
      <c r="V209" s="6"/>
      <c r="W209" s="6"/>
      <c r="X209" s="6"/>
      <c r="Y209" s="6"/>
      <c r="Z209" s="6"/>
      <c r="AA209" s="6"/>
      <c r="AB209" s="6"/>
    </row>
    <row r="210">
      <c r="A210" s="5"/>
      <c r="B210" s="1214" t="s">
        <v>267</v>
      </c>
      <c r="C210" s="1214" t="s">
        <v>268</v>
      </c>
      <c r="D210" s="1215"/>
      <c r="E210" s="1215"/>
      <c r="F210" s="1222">
        <v>40000.0</v>
      </c>
      <c r="G210" s="1223"/>
      <c r="H210" s="1792">
        <v>20000.0</v>
      </c>
      <c r="I210" s="1225"/>
      <c r="J210" s="1223" t="str">
        <f t="shared" si="29"/>
        <v/>
      </c>
      <c r="K210" s="1545">
        <v>20000.0</v>
      </c>
      <c r="L210" s="1221">
        <f>G210+H210+I210+J210+K217</f>
        <v>20000</v>
      </c>
      <c r="M210" s="602">
        <v>0.0</v>
      </c>
      <c r="N210" s="334"/>
      <c r="O210" s="334"/>
      <c r="P210" s="4"/>
      <c r="Q210" s="4"/>
      <c r="R210" s="4"/>
      <c r="S210" s="4"/>
      <c r="T210" s="4"/>
      <c r="U210" s="6"/>
      <c r="V210" s="6"/>
      <c r="W210" s="6"/>
      <c r="X210" s="6"/>
      <c r="Y210" s="6"/>
      <c r="Z210" s="6"/>
      <c r="AA210" s="6"/>
      <c r="AB210" s="6"/>
    </row>
    <row r="211">
      <c r="A211" s="5"/>
      <c r="B211" s="1213" t="s">
        <v>293</v>
      </c>
      <c r="C211" s="1213" t="s">
        <v>606</v>
      </c>
      <c r="D211" s="1215"/>
      <c r="E211" s="1215"/>
      <c r="F211" s="1222">
        <v>40000.0</v>
      </c>
      <c r="G211" s="1223"/>
      <c r="H211" s="1792">
        <v>20000.0</v>
      </c>
      <c r="I211" s="1225"/>
      <c r="J211" s="1223" t="str">
        <f t="shared" si="29"/>
        <v/>
      </c>
      <c r="K211" s="1231">
        <v>20000.0</v>
      </c>
      <c r="L211" s="1221">
        <f t="shared" ref="L211:L216" si="32">G211+H211+I211+J211+K211</f>
        <v>40000</v>
      </c>
      <c r="M211" s="593">
        <f t="shared" ref="M211:M216" si="33">F211-L211</f>
        <v>0</v>
      </c>
      <c r="N211" s="334"/>
      <c r="O211" s="334"/>
      <c r="P211" s="4"/>
      <c r="Q211" s="4"/>
      <c r="R211" s="4"/>
      <c r="S211" s="4"/>
      <c r="T211" s="4"/>
      <c r="U211" s="6"/>
      <c r="V211" s="6"/>
      <c r="W211" s="6"/>
      <c r="X211" s="6"/>
      <c r="Y211" s="6"/>
      <c r="Z211" s="6"/>
      <c r="AA211" s="6"/>
      <c r="AB211" s="6"/>
    </row>
    <row r="212">
      <c r="A212" s="5"/>
      <c r="B212" s="1214" t="s">
        <v>255</v>
      </c>
      <c r="C212" s="1214" t="s">
        <v>256</v>
      </c>
      <c r="D212" s="1215"/>
      <c r="E212" s="1215"/>
      <c r="F212" s="1222">
        <v>60000.0</v>
      </c>
      <c r="G212" s="1223"/>
      <c r="H212" s="1792">
        <v>30000.0</v>
      </c>
      <c r="I212" s="1228">
        <v>3750.0</v>
      </c>
      <c r="J212" s="1223">
        <f t="shared" si="29"/>
        <v>3750</v>
      </c>
      <c r="K212" s="1232">
        <v>22500.0</v>
      </c>
      <c r="L212" s="1221">
        <f t="shared" si="32"/>
        <v>60000</v>
      </c>
      <c r="M212" s="593">
        <f t="shared" si="33"/>
        <v>0</v>
      </c>
      <c r="N212" s="334"/>
      <c r="O212" s="334"/>
      <c r="P212" s="4"/>
      <c r="Q212" s="4"/>
      <c r="R212" s="4"/>
      <c r="S212" s="4"/>
      <c r="T212" s="4"/>
      <c r="U212" s="6"/>
      <c r="V212" s="6"/>
      <c r="W212" s="6"/>
      <c r="X212" s="6"/>
      <c r="Y212" s="6"/>
      <c r="Z212" s="6"/>
      <c r="AA212" s="6"/>
      <c r="AB212" s="6"/>
    </row>
    <row r="213">
      <c r="A213" s="5"/>
      <c r="B213" s="1214" t="s">
        <v>262</v>
      </c>
      <c r="C213" s="1214" t="s">
        <v>263</v>
      </c>
      <c r="D213" s="1215"/>
      <c r="E213" s="1215"/>
      <c r="F213" s="1216">
        <v>20000.0</v>
      </c>
      <c r="G213" s="1223"/>
      <c r="H213" s="1792">
        <v>10000.0</v>
      </c>
      <c r="I213" s="1225"/>
      <c r="J213" s="1223" t="str">
        <f t="shared" si="29"/>
        <v/>
      </c>
      <c r="K213" s="1232">
        <v>10000.0</v>
      </c>
      <c r="L213" s="1221">
        <f t="shared" si="32"/>
        <v>20000</v>
      </c>
      <c r="M213" s="593">
        <f t="shared" si="33"/>
        <v>0</v>
      </c>
      <c r="N213" s="334"/>
      <c r="O213" s="334"/>
      <c r="P213" s="4"/>
      <c r="Q213" s="4"/>
      <c r="R213" s="4"/>
      <c r="S213" s="4"/>
      <c r="T213" s="4"/>
      <c r="U213" s="6"/>
      <c r="V213" s="6"/>
      <c r="W213" s="6"/>
      <c r="X213" s="6"/>
      <c r="Y213" s="6"/>
      <c r="Z213" s="6"/>
      <c r="AA213" s="6"/>
      <c r="AB213" s="6"/>
    </row>
    <row r="214">
      <c r="A214" s="5"/>
      <c r="B214" s="1214" t="s">
        <v>265</v>
      </c>
      <c r="C214" s="1214" t="s">
        <v>263</v>
      </c>
      <c r="D214" s="1215"/>
      <c r="E214" s="1215"/>
      <c r="F214" s="1216">
        <v>20000.0</v>
      </c>
      <c r="G214" s="1223"/>
      <c r="H214" s="1792">
        <v>10000.0</v>
      </c>
      <c r="I214" s="1228">
        <v>2500.0</v>
      </c>
      <c r="J214" s="1223">
        <f t="shared" si="29"/>
        <v>2500</v>
      </c>
      <c r="K214" s="1232">
        <v>5000.0</v>
      </c>
      <c r="L214" s="1221">
        <f t="shared" si="32"/>
        <v>20000</v>
      </c>
      <c r="M214" s="593">
        <f t="shared" si="33"/>
        <v>0</v>
      </c>
      <c r="N214" s="334"/>
      <c r="O214" s="334"/>
      <c r="P214" s="4"/>
      <c r="Q214" s="4"/>
      <c r="R214" s="4"/>
      <c r="S214" s="4"/>
      <c r="T214" s="4"/>
      <c r="U214" s="6"/>
      <c r="V214" s="6"/>
      <c r="W214" s="6"/>
      <c r="X214" s="6"/>
      <c r="Y214" s="6"/>
      <c r="Z214" s="6"/>
      <c r="AA214" s="6"/>
      <c r="AB214" s="6"/>
    </row>
    <row r="215">
      <c r="A215" s="5"/>
      <c r="B215" s="1213" t="s">
        <v>607</v>
      </c>
      <c r="C215" s="1214" t="s">
        <v>263</v>
      </c>
      <c r="D215" s="1215"/>
      <c r="E215" s="1215"/>
      <c r="F215" s="1222">
        <v>20000.0</v>
      </c>
      <c r="G215" s="1223"/>
      <c r="H215" s="1792">
        <v>10000.0</v>
      </c>
      <c r="I215" s="1225"/>
      <c r="J215" s="1223" t="str">
        <f t="shared" si="29"/>
        <v/>
      </c>
      <c r="K215" s="1232">
        <v>10000.0</v>
      </c>
      <c r="L215" s="1221">
        <f t="shared" si="32"/>
        <v>20000</v>
      </c>
      <c r="M215" s="593">
        <f t="shared" si="33"/>
        <v>0</v>
      </c>
      <c r="N215" s="334"/>
      <c r="O215" s="334"/>
      <c r="P215" s="4"/>
      <c r="Q215" s="4"/>
      <c r="R215" s="4"/>
      <c r="S215" s="4"/>
      <c r="T215" s="4"/>
      <c r="U215" s="6"/>
      <c r="V215" s="6"/>
      <c r="W215" s="6"/>
      <c r="X215" s="6"/>
      <c r="Y215" s="6"/>
      <c r="Z215" s="6"/>
      <c r="AA215" s="6"/>
      <c r="AB215" s="6"/>
    </row>
    <row r="216">
      <c r="A216" s="5"/>
      <c r="B216" s="1213" t="s">
        <v>800</v>
      </c>
      <c r="C216" s="1214" t="s">
        <v>258</v>
      </c>
      <c r="D216" s="1215"/>
      <c r="E216" s="1215"/>
      <c r="F216" s="1222">
        <v>33500.0</v>
      </c>
      <c r="G216" s="1223"/>
      <c r="H216" s="1792">
        <v>15000.0</v>
      </c>
      <c r="I216" s="1225"/>
      <c r="J216" s="1223" t="str">
        <f t="shared" si="29"/>
        <v/>
      </c>
      <c r="K216" s="1232">
        <v>18500.0</v>
      </c>
      <c r="L216" s="1221">
        <f t="shared" si="32"/>
        <v>33500</v>
      </c>
      <c r="M216" s="593">
        <f t="shared" si="33"/>
        <v>0</v>
      </c>
      <c r="N216" s="334"/>
      <c r="O216" s="334"/>
      <c r="P216" s="4"/>
      <c r="Q216" s="4"/>
      <c r="R216" s="4"/>
      <c r="S216" s="4"/>
      <c r="T216" s="4"/>
      <c r="U216" s="6"/>
      <c r="V216" s="6"/>
      <c r="W216" s="6"/>
      <c r="X216" s="6"/>
      <c r="Y216" s="6"/>
      <c r="Z216" s="6"/>
      <c r="AA216" s="6"/>
      <c r="AB216" s="6"/>
    </row>
    <row r="217">
      <c r="A217" s="5"/>
      <c r="B217" s="1213" t="s">
        <v>334</v>
      </c>
      <c r="C217" s="1213"/>
      <c r="D217" s="1215"/>
      <c r="E217" s="1215"/>
      <c r="F217" s="1222">
        <v>15000.0</v>
      </c>
      <c r="G217" s="1223">
        <v>15000.0</v>
      </c>
      <c r="H217" s="1792"/>
      <c r="I217" s="1225"/>
      <c r="J217" s="1223" t="str">
        <f t="shared" si="29"/>
        <v/>
      </c>
      <c r="K217" s="1231">
        <v>0.0</v>
      </c>
      <c r="L217" s="1545">
        <v>15000.0</v>
      </c>
      <c r="M217" s="602">
        <v>0.0</v>
      </c>
      <c r="N217" s="334"/>
      <c r="O217" s="334"/>
      <c r="P217" s="4"/>
      <c r="Q217" s="4"/>
      <c r="R217" s="4"/>
      <c r="S217" s="4"/>
      <c r="T217" s="4"/>
      <c r="U217" s="6"/>
      <c r="V217" s="6"/>
      <c r="W217" s="6"/>
      <c r="X217" s="6"/>
      <c r="Y217" s="6"/>
      <c r="Z217" s="6"/>
      <c r="AA217" s="6"/>
      <c r="AB217" s="6"/>
    </row>
    <row r="218">
      <c r="A218" s="5"/>
      <c r="B218" s="1214" t="s">
        <v>269</v>
      </c>
      <c r="C218" s="1214" t="s">
        <v>270</v>
      </c>
      <c r="D218" s="1215"/>
      <c r="E218" s="1215"/>
      <c r="F218" s="1222">
        <v>8000.0</v>
      </c>
      <c r="G218" s="1223"/>
      <c r="H218" s="1793"/>
      <c r="I218" s="1228"/>
      <c r="J218" s="1223" t="str">
        <f t="shared" si="29"/>
        <v/>
      </c>
      <c r="K218" s="1232">
        <v>8000.0</v>
      </c>
      <c r="L218" s="1221">
        <f t="shared" ref="L218:L288" si="34">G218+H218+I218+J218+K218</f>
        <v>8000</v>
      </c>
      <c r="M218" s="593">
        <f t="shared" ref="M218:M221" si="35">F218-L218</f>
        <v>0</v>
      </c>
      <c r="N218" s="334"/>
      <c r="O218" s="334"/>
      <c r="P218" s="4"/>
      <c r="Q218" s="4"/>
      <c r="R218" s="4"/>
      <c r="S218" s="4"/>
      <c r="T218" s="4"/>
      <c r="U218" s="6"/>
      <c r="V218" s="6"/>
      <c r="W218" s="6"/>
      <c r="X218" s="6"/>
      <c r="Y218" s="6"/>
      <c r="Z218" s="6"/>
      <c r="AA218" s="6"/>
      <c r="AB218" s="6"/>
    </row>
    <row r="219">
      <c r="A219" s="5"/>
      <c r="B219" s="1214" t="s">
        <v>111</v>
      </c>
      <c r="C219" s="1214" t="s">
        <v>266</v>
      </c>
      <c r="D219" s="1215"/>
      <c r="E219" s="1215"/>
      <c r="F219" s="1222">
        <v>50000.0</v>
      </c>
      <c r="G219" s="1223"/>
      <c r="H219" s="1791">
        <v>25000.0</v>
      </c>
      <c r="I219" s="1225"/>
      <c r="J219" s="1223" t="str">
        <f t="shared" si="29"/>
        <v/>
      </c>
      <c r="K219" s="1232">
        <v>30000.0</v>
      </c>
      <c r="L219" s="1221">
        <f t="shared" si="34"/>
        <v>55000</v>
      </c>
      <c r="M219" s="593">
        <f t="shared" si="35"/>
        <v>-5000</v>
      </c>
      <c r="N219" s="334"/>
      <c r="O219" s="334"/>
      <c r="P219" s="4"/>
      <c r="Q219" s="4"/>
      <c r="R219" s="4"/>
      <c r="S219" s="4"/>
      <c r="T219" s="4"/>
      <c r="U219" s="6"/>
      <c r="V219" s="6"/>
      <c r="W219" s="6"/>
      <c r="X219" s="6"/>
      <c r="Y219" s="6"/>
      <c r="Z219" s="6"/>
      <c r="AA219" s="6"/>
      <c r="AB219" s="6"/>
    </row>
    <row r="220">
      <c r="A220" s="600" t="s">
        <v>259</v>
      </c>
      <c r="B220" s="1214" t="s">
        <v>273</v>
      </c>
      <c r="C220" s="1214" t="s">
        <v>274</v>
      </c>
      <c r="D220" s="1215"/>
      <c r="E220" s="1215"/>
      <c r="F220" s="1222">
        <v>30000.0</v>
      </c>
      <c r="G220" s="1223"/>
      <c r="H220" s="1791">
        <v>30000.0</v>
      </c>
      <c r="I220" s="1225"/>
      <c r="J220" s="1223" t="str">
        <f t="shared" si="29"/>
        <v/>
      </c>
      <c r="K220" s="1231">
        <v>0.0</v>
      </c>
      <c r="L220" s="1221">
        <f t="shared" si="34"/>
        <v>30000</v>
      </c>
      <c r="M220" s="593">
        <f t="shared" si="35"/>
        <v>0</v>
      </c>
      <c r="N220" s="334"/>
      <c r="O220" s="334"/>
      <c r="P220" s="4"/>
      <c r="Q220" s="4"/>
      <c r="R220" s="4"/>
      <c r="S220" s="4"/>
      <c r="T220" s="4"/>
      <c r="U220" s="6"/>
      <c r="V220" s="6"/>
      <c r="W220" s="6"/>
      <c r="X220" s="6"/>
      <c r="Y220" s="6"/>
      <c r="Z220" s="6"/>
      <c r="AA220" s="6"/>
      <c r="AB220" s="6"/>
    </row>
    <row r="221">
      <c r="A221" s="5"/>
      <c r="B221" s="1214" t="s">
        <v>276</v>
      </c>
      <c r="C221" s="1213" t="s">
        <v>610</v>
      </c>
      <c r="D221" s="1215"/>
      <c r="E221" s="1215"/>
      <c r="F221" s="1222"/>
      <c r="G221" s="1223"/>
      <c r="H221" s="1791"/>
      <c r="I221" s="1225"/>
      <c r="J221" s="1223" t="str">
        <f t="shared" si="29"/>
        <v/>
      </c>
      <c r="K221" s="1229"/>
      <c r="L221" s="1221">
        <f t="shared" si="34"/>
        <v>0</v>
      </c>
      <c r="M221" s="593">
        <f t="shared" si="35"/>
        <v>0</v>
      </c>
      <c r="N221" s="334"/>
      <c r="O221" s="334"/>
      <c r="P221" s="4"/>
      <c r="Q221" s="4"/>
      <c r="R221" s="4"/>
      <c r="S221" s="4"/>
      <c r="T221" s="4"/>
      <c r="U221" s="6"/>
      <c r="V221" s="6"/>
      <c r="W221" s="6"/>
      <c r="X221" s="6"/>
      <c r="Y221" s="6"/>
      <c r="Z221" s="6"/>
      <c r="AA221" s="6"/>
      <c r="AB221" s="6"/>
    </row>
    <row r="222">
      <c r="A222" s="5"/>
      <c r="B222" s="1213" t="s">
        <v>857</v>
      </c>
      <c r="C222" s="1227"/>
      <c r="D222" s="1215"/>
      <c r="E222" s="1215"/>
      <c r="F222" s="1222"/>
      <c r="G222" s="1223"/>
      <c r="H222" s="1792"/>
      <c r="I222" s="1228">
        <v>3125.0</v>
      </c>
      <c r="J222" s="1223">
        <f t="shared" si="29"/>
        <v>3125</v>
      </c>
      <c r="K222" s="1231">
        <v>20000.0</v>
      </c>
      <c r="L222" s="1221">
        <f t="shared" si="34"/>
        <v>26250</v>
      </c>
      <c r="M222" s="602">
        <v>0.0</v>
      </c>
      <c r="N222" s="334"/>
      <c r="O222" s="334"/>
      <c r="P222" s="4"/>
      <c r="Q222" s="4"/>
      <c r="R222" s="4"/>
      <c r="S222" s="4"/>
      <c r="T222" s="4"/>
      <c r="U222" s="6"/>
      <c r="V222" s="6"/>
      <c r="W222" s="6"/>
      <c r="X222" s="6"/>
      <c r="Y222" s="6"/>
      <c r="Z222" s="6"/>
      <c r="AA222" s="6"/>
      <c r="AB222" s="6"/>
    </row>
    <row r="223">
      <c r="A223" s="5"/>
      <c r="B223" s="1213"/>
      <c r="C223" s="1227"/>
      <c r="D223" s="1215"/>
      <c r="E223" s="1215"/>
      <c r="F223" s="1216"/>
      <c r="G223" s="1223"/>
      <c r="H223" s="1792"/>
      <c r="I223" s="1225"/>
      <c r="J223" s="1223" t="str">
        <f t="shared" si="29"/>
        <v/>
      </c>
      <c r="K223" s="1229"/>
      <c r="L223" s="1221">
        <f t="shared" si="34"/>
        <v>0</v>
      </c>
      <c r="M223" s="602">
        <v>0.0</v>
      </c>
      <c r="N223" s="334"/>
      <c r="O223" s="334"/>
      <c r="P223" s="4"/>
      <c r="Q223" s="4"/>
      <c r="R223" s="4"/>
      <c r="S223" s="4"/>
      <c r="T223" s="4"/>
      <c r="U223" s="6"/>
      <c r="V223" s="6"/>
      <c r="W223" s="6"/>
      <c r="X223" s="6"/>
      <c r="Y223" s="6"/>
      <c r="Z223" s="6"/>
      <c r="AA223" s="6"/>
      <c r="AB223" s="6"/>
    </row>
    <row r="224">
      <c r="A224" s="5"/>
      <c r="B224" s="1214"/>
      <c r="C224" s="1214"/>
      <c r="D224" s="1215"/>
      <c r="E224" s="1215"/>
      <c r="F224" s="1222"/>
      <c r="G224" s="1223"/>
      <c r="H224" s="1791"/>
      <c r="I224" s="1225"/>
      <c r="J224" s="1223" t="str">
        <f t="shared" si="29"/>
        <v/>
      </c>
      <c r="K224" s="1226"/>
      <c r="L224" s="1221">
        <f t="shared" si="34"/>
        <v>0</v>
      </c>
      <c r="M224" s="602">
        <v>0.0</v>
      </c>
      <c r="N224" s="334"/>
      <c r="O224" s="334"/>
      <c r="P224" s="4"/>
      <c r="Q224" s="4"/>
      <c r="R224" s="4"/>
      <c r="S224" s="4"/>
      <c r="T224" s="4"/>
      <c r="U224" s="6"/>
      <c r="V224" s="6"/>
      <c r="W224" s="6"/>
      <c r="X224" s="6"/>
      <c r="Y224" s="6"/>
      <c r="Z224" s="6"/>
      <c r="AA224" s="6"/>
      <c r="AB224" s="6"/>
    </row>
    <row r="225">
      <c r="A225" s="5"/>
      <c r="B225" s="1214" t="s">
        <v>283</v>
      </c>
      <c r="C225" s="1214" t="s">
        <v>284</v>
      </c>
      <c r="D225" s="1215"/>
      <c r="E225" s="1215"/>
      <c r="F225" s="1216">
        <v>12000.0</v>
      </c>
      <c r="G225" s="1223"/>
      <c r="H225" s="1791">
        <v>12000.0</v>
      </c>
      <c r="I225" s="1225"/>
      <c r="J225" s="1223" t="str">
        <f t="shared" si="29"/>
        <v/>
      </c>
      <c r="K225" s="1232">
        <v>0.0</v>
      </c>
      <c r="L225" s="1221">
        <f t="shared" si="34"/>
        <v>12000</v>
      </c>
      <c r="M225" s="593">
        <f t="shared" ref="M225:M236" si="36">F225-L225</f>
        <v>0</v>
      </c>
      <c r="N225" s="334"/>
      <c r="O225" s="334"/>
      <c r="P225" s="4"/>
      <c r="Q225" s="4"/>
      <c r="R225" s="4"/>
      <c r="S225" s="4"/>
      <c r="T225" s="4"/>
      <c r="U225" s="6"/>
      <c r="V225" s="6"/>
      <c r="W225" s="6"/>
      <c r="X225" s="6"/>
      <c r="Y225" s="6"/>
      <c r="Z225" s="6"/>
      <c r="AA225" s="6"/>
      <c r="AB225" s="6"/>
    </row>
    <row r="226">
      <c r="A226" s="5"/>
      <c r="B226" s="1214"/>
      <c r="C226" s="1214"/>
      <c r="D226" s="1215"/>
      <c r="E226" s="1215"/>
      <c r="F226" s="1222"/>
      <c r="G226" s="1223"/>
      <c r="H226" s="1791"/>
      <c r="I226" s="1225"/>
      <c r="J226" s="1223" t="str">
        <f t="shared" si="29"/>
        <v/>
      </c>
      <c r="K226" s="1226"/>
      <c r="L226" s="1221">
        <f t="shared" si="34"/>
        <v>0</v>
      </c>
      <c r="M226" s="593">
        <f t="shared" si="36"/>
        <v>0</v>
      </c>
      <c r="N226" s="334"/>
      <c r="O226" s="334"/>
      <c r="P226" s="4"/>
      <c r="Q226" s="4"/>
      <c r="R226" s="4"/>
      <c r="S226" s="4"/>
      <c r="T226" s="4"/>
      <c r="U226" s="6"/>
      <c r="V226" s="6"/>
      <c r="W226" s="6"/>
      <c r="X226" s="6"/>
      <c r="Y226" s="6"/>
      <c r="Z226" s="6"/>
      <c r="AA226" s="6"/>
      <c r="AB226" s="6"/>
    </row>
    <row r="227">
      <c r="A227" s="5"/>
      <c r="B227" s="1214" t="s">
        <v>309</v>
      </c>
      <c r="C227" s="1214" t="s">
        <v>310</v>
      </c>
      <c r="D227" s="1215"/>
      <c r="E227" s="1215"/>
      <c r="F227" s="1222">
        <v>16000.0</v>
      </c>
      <c r="G227" s="1223"/>
      <c r="H227" s="1791">
        <v>8000.0</v>
      </c>
      <c r="I227" s="1225"/>
      <c r="J227" s="1223" t="str">
        <f t="shared" si="29"/>
        <v/>
      </c>
      <c r="K227" s="1232">
        <v>8000.0</v>
      </c>
      <c r="L227" s="1221">
        <f t="shared" si="34"/>
        <v>16000</v>
      </c>
      <c r="M227" s="604">
        <f t="shared" si="36"/>
        <v>0</v>
      </c>
      <c r="N227" s="334"/>
      <c r="O227" s="334"/>
      <c r="P227" s="4"/>
      <c r="Q227" s="4"/>
      <c r="R227" s="4"/>
      <c r="S227" s="4"/>
      <c r="T227" s="4"/>
      <c r="U227" s="6"/>
      <c r="V227" s="6"/>
      <c r="W227" s="6"/>
      <c r="X227" s="6"/>
      <c r="Y227" s="6"/>
      <c r="Z227" s="6"/>
      <c r="AA227" s="6"/>
      <c r="AB227" s="6"/>
    </row>
    <row r="228">
      <c r="A228" s="5"/>
      <c r="B228" s="1214" t="s">
        <v>116</v>
      </c>
      <c r="C228" s="1213" t="s">
        <v>613</v>
      </c>
      <c r="D228" s="1215"/>
      <c r="E228" s="1215"/>
      <c r="F228" s="1222">
        <v>30000.0</v>
      </c>
      <c r="G228" s="1223"/>
      <c r="H228" s="1791">
        <v>30000.0</v>
      </c>
      <c r="I228" s="1225"/>
      <c r="J228" s="1223" t="str">
        <f t="shared" si="29"/>
        <v/>
      </c>
      <c r="K228" s="1232">
        <v>0.0</v>
      </c>
      <c r="L228" s="1221">
        <f t="shared" si="34"/>
        <v>30000</v>
      </c>
      <c r="M228" s="593">
        <f t="shared" si="36"/>
        <v>0</v>
      </c>
      <c r="N228" s="334"/>
      <c r="O228" s="334"/>
      <c r="P228" s="4"/>
      <c r="Q228" s="4"/>
      <c r="R228" s="4"/>
      <c r="S228" s="4"/>
      <c r="T228" s="4"/>
      <c r="U228" s="6"/>
      <c r="V228" s="6"/>
      <c r="W228" s="6"/>
      <c r="X228" s="6"/>
      <c r="Y228" s="6"/>
      <c r="Z228" s="6"/>
      <c r="AA228" s="6"/>
      <c r="AB228" s="6"/>
    </row>
    <row r="229">
      <c r="A229" s="5"/>
      <c r="B229" s="1213" t="s">
        <v>444</v>
      </c>
      <c r="C229" s="1213" t="s">
        <v>614</v>
      </c>
      <c r="D229" s="1215"/>
      <c r="E229" s="1215"/>
      <c r="F229" s="1222">
        <v>7500.0</v>
      </c>
      <c r="G229" s="1223">
        <v>15000.0</v>
      </c>
      <c r="H229" s="1791"/>
      <c r="I229" s="1225"/>
      <c r="J229" s="1223" t="str">
        <f t="shared" si="29"/>
        <v/>
      </c>
      <c r="K229" s="1226"/>
      <c r="L229" s="1221">
        <f t="shared" si="34"/>
        <v>15000</v>
      </c>
      <c r="M229" s="593">
        <f t="shared" si="36"/>
        <v>-7500</v>
      </c>
      <c r="N229" s="334"/>
      <c r="O229" s="334"/>
      <c r="P229" s="4"/>
      <c r="Q229" s="4"/>
      <c r="R229" s="4"/>
      <c r="S229" s="4"/>
      <c r="T229" s="4"/>
      <c r="U229" s="6"/>
      <c r="V229" s="6"/>
      <c r="W229" s="6"/>
      <c r="X229" s="6"/>
      <c r="Y229" s="6"/>
      <c r="Z229" s="6"/>
      <c r="AA229" s="6"/>
      <c r="AB229" s="6"/>
    </row>
    <row r="230">
      <c r="A230" s="5"/>
      <c r="B230" s="1214" t="s">
        <v>408</v>
      </c>
      <c r="C230" s="1214" t="s">
        <v>409</v>
      </c>
      <c r="D230" s="1215"/>
      <c r="E230" s="1215"/>
      <c r="F230" s="1222">
        <v>5000.0</v>
      </c>
      <c r="G230" s="1223"/>
      <c r="H230" s="1791"/>
      <c r="I230" s="1225"/>
      <c r="J230" s="1223" t="str">
        <f t="shared" si="29"/>
        <v/>
      </c>
      <c r="K230" s="1232">
        <v>5000.0</v>
      </c>
      <c r="L230" s="1221">
        <f t="shared" si="34"/>
        <v>5000</v>
      </c>
      <c r="M230" s="593">
        <f t="shared" si="36"/>
        <v>0</v>
      </c>
      <c r="N230" s="334"/>
      <c r="O230" s="334"/>
      <c r="P230" s="4"/>
      <c r="Q230" s="4"/>
      <c r="R230" s="4"/>
      <c r="S230" s="4"/>
      <c r="T230" s="4"/>
      <c r="U230" s="6"/>
      <c r="V230" s="6"/>
      <c r="W230" s="6"/>
      <c r="X230" s="6"/>
      <c r="Y230" s="6"/>
      <c r="Z230" s="6"/>
      <c r="AA230" s="6"/>
      <c r="AB230" s="6"/>
    </row>
    <row r="231">
      <c r="A231" s="5"/>
      <c r="B231" s="1214"/>
      <c r="C231" s="1214"/>
      <c r="D231" s="1215"/>
      <c r="E231" s="1215"/>
      <c r="F231" s="1222"/>
      <c r="G231" s="1223"/>
      <c r="H231" s="1791"/>
      <c r="I231" s="1225"/>
      <c r="J231" s="1223" t="str">
        <f t="shared" si="29"/>
        <v/>
      </c>
      <c r="K231" s="1226"/>
      <c r="L231" s="1221">
        <f t="shared" si="34"/>
        <v>0</v>
      </c>
      <c r="M231" s="593">
        <f t="shared" si="36"/>
        <v>0</v>
      </c>
      <c r="N231" s="334"/>
      <c r="O231" s="334"/>
      <c r="P231" s="4"/>
      <c r="Q231" s="4"/>
      <c r="R231" s="4"/>
      <c r="S231" s="4"/>
      <c r="T231" s="4"/>
      <c r="U231" s="6"/>
      <c r="V231" s="6"/>
      <c r="W231" s="6"/>
      <c r="X231" s="6"/>
      <c r="Y231" s="6"/>
      <c r="Z231" s="6"/>
      <c r="AA231" s="6"/>
      <c r="AB231" s="6"/>
    </row>
    <row r="232">
      <c r="A232" s="5"/>
      <c r="B232" s="1213"/>
      <c r="C232" s="1227"/>
      <c r="D232" s="1215"/>
      <c r="E232" s="1215"/>
      <c r="F232" s="1222"/>
      <c r="G232" s="1223"/>
      <c r="H232" s="1791"/>
      <c r="I232" s="1225"/>
      <c r="J232" s="1223" t="str">
        <f t="shared" si="29"/>
        <v/>
      </c>
      <c r="K232" s="1226"/>
      <c r="L232" s="1221">
        <f t="shared" si="34"/>
        <v>0</v>
      </c>
      <c r="M232" s="593">
        <f t="shared" si="36"/>
        <v>0</v>
      </c>
      <c r="N232" s="334"/>
      <c r="O232" s="334"/>
      <c r="P232" s="4"/>
      <c r="Q232" s="4"/>
      <c r="R232" s="4"/>
      <c r="S232" s="4"/>
      <c r="T232" s="4"/>
      <c r="U232" s="6"/>
      <c r="V232" s="6"/>
      <c r="W232" s="6"/>
      <c r="X232" s="6"/>
      <c r="Y232" s="6"/>
      <c r="Z232" s="6"/>
      <c r="AA232" s="6"/>
      <c r="AB232" s="6"/>
    </row>
    <row r="233">
      <c r="A233" s="5"/>
      <c r="B233" s="1214" t="s">
        <v>372</v>
      </c>
      <c r="C233" s="1214" t="s">
        <v>373</v>
      </c>
      <c r="D233" s="1215"/>
      <c r="E233" s="1215"/>
      <c r="F233" s="1222">
        <v>6000.0</v>
      </c>
      <c r="G233" s="1223"/>
      <c r="H233" s="1791"/>
      <c r="I233" s="1225"/>
      <c r="J233" s="1223" t="str">
        <f t="shared" si="29"/>
        <v/>
      </c>
      <c r="K233" s="1232">
        <v>6000.0</v>
      </c>
      <c r="L233" s="1221">
        <f t="shared" si="34"/>
        <v>6000</v>
      </c>
      <c r="M233" s="593">
        <f t="shared" si="36"/>
        <v>0</v>
      </c>
      <c r="N233" s="334"/>
      <c r="O233" s="334"/>
      <c r="P233" s="4"/>
      <c r="Q233" s="4"/>
      <c r="R233" s="4"/>
      <c r="S233" s="4"/>
      <c r="T233" s="4"/>
      <c r="U233" s="6"/>
      <c r="V233" s="6"/>
      <c r="W233" s="6"/>
      <c r="X233" s="6"/>
      <c r="Y233" s="6"/>
      <c r="Z233" s="6"/>
      <c r="AA233" s="6"/>
      <c r="AB233" s="6"/>
    </row>
    <row r="234">
      <c r="A234" s="5"/>
      <c r="B234" s="1213" t="s">
        <v>615</v>
      </c>
      <c r="C234" s="1214" t="s">
        <v>375</v>
      </c>
      <c r="D234" s="1215"/>
      <c r="E234" s="1215"/>
      <c r="F234" s="1222">
        <v>7000.0</v>
      </c>
      <c r="G234" s="1223"/>
      <c r="H234" s="1791">
        <v>7000.0</v>
      </c>
      <c r="I234" s="1225"/>
      <c r="J234" s="1223" t="str">
        <f t="shared" si="29"/>
        <v/>
      </c>
      <c r="K234" s="1226"/>
      <c r="L234" s="1221">
        <f t="shared" si="34"/>
        <v>7000</v>
      </c>
      <c r="M234" s="593">
        <f t="shared" si="36"/>
        <v>0</v>
      </c>
      <c r="N234" s="334"/>
      <c r="O234" s="334"/>
      <c r="P234" s="4"/>
      <c r="Q234" s="4"/>
      <c r="R234" s="4"/>
      <c r="S234" s="4"/>
      <c r="T234" s="4"/>
      <c r="U234" s="6"/>
      <c r="V234" s="6"/>
      <c r="W234" s="6"/>
      <c r="X234" s="6"/>
      <c r="Y234" s="6"/>
      <c r="Z234" s="6"/>
      <c r="AA234" s="6"/>
      <c r="AB234" s="6"/>
    </row>
    <row r="235">
      <c r="A235" s="5"/>
      <c r="B235" s="1234" t="s">
        <v>617</v>
      </c>
      <c r="C235" s="1235"/>
      <c r="D235" s="1236"/>
      <c r="E235" s="1236"/>
      <c r="F235" s="1627">
        <v>5000.0</v>
      </c>
      <c r="G235" s="1223"/>
      <c r="H235" s="1791"/>
      <c r="I235" s="1225"/>
      <c r="J235" s="1223" t="str">
        <f t="shared" si="29"/>
        <v/>
      </c>
      <c r="K235" s="1232">
        <v>5000.0</v>
      </c>
      <c r="L235" s="1221">
        <f t="shared" si="34"/>
        <v>5000</v>
      </c>
      <c r="M235" s="593">
        <f t="shared" si="36"/>
        <v>0</v>
      </c>
      <c r="N235" s="334"/>
      <c r="O235" s="334"/>
      <c r="P235" s="4"/>
      <c r="Q235" s="4"/>
      <c r="R235" s="4"/>
      <c r="S235" s="4"/>
      <c r="T235" s="4"/>
      <c r="U235" s="6"/>
      <c r="V235" s="6"/>
      <c r="W235" s="6"/>
      <c r="X235" s="6"/>
      <c r="Y235" s="6"/>
      <c r="Z235" s="6"/>
      <c r="AA235" s="6"/>
      <c r="AB235" s="6"/>
    </row>
    <row r="236">
      <c r="A236" s="5"/>
      <c r="B236" s="1239" t="s">
        <v>285</v>
      </c>
      <c r="C236" s="1239" t="s">
        <v>286</v>
      </c>
      <c r="D236" s="323"/>
      <c r="E236" s="323"/>
      <c r="F236" s="1240">
        <v>8000.0</v>
      </c>
      <c r="G236" s="1223"/>
      <c r="H236" s="1791"/>
      <c r="I236" s="1225"/>
      <c r="J236" s="1223" t="str">
        <f t="shared" si="29"/>
        <v/>
      </c>
      <c r="K236" s="1240">
        <v>8000.0</v>
      </c>
      <c r="L236" s="1221">
        <f t="shared" si="34"/>
        <v>8000</v>
      </c>
      <c r="M236" s="604">
        <f t="shared" si="36"/>
        <v>0</v>
      </c>
      <c r="N236" s="334"/>
      <c r="O236" s="334"/>
      <c r="P236" s="4"/>
      <c r="Q236" s="4"/>
      <c r="R236" s="4"/>
      <c r="S236" s="4"/>
      <c r="T236" s="4"/>
      <c r="U236" s="6"/>
      <c r="V236" s="6"/>
      <c r="W236" s="6"/>
      <c r="X236" s="6"/>
      <c r="Y236" s="6"/>
      <c r="Z236" s="6"/>
      <c r="AA236" s="6"/>
      <c r="AB236" s="6"/>
    </row>
    <row r="237">
      <c r="A237" s="5"/>
      <c r="B237" s="1239" t="s">
        <v>296</v>
      </c>
      <c r="C237" s="1239" t="s">
        <v>286</v>
      </c>
      <c r="D237" s="323"/>
      <c r="E237" s="323"/>
      <c r="F237" s="1240">
        <v>5000.0</v>
      </c>
      <c r="G237" s="1223"/>
      <c r="H237" s="1791"/>
      <c r="I237" s="1225"/>
      <c r="J237" s="1223" t="str">
        <f t="shared" si="29"/>
        <v/>
      </c>
      <c r="K237" s="1240">
        <v>5000.0</v>
      </c>
      <c r="L237" s="1221">
        <f t="shared" si="34"/>
        <v>5000</v>
      </c>
      <c r="M237" s="953">
        <v>0.0</v>
      </c>
      <c r="N237" s="334"/>
      <c r="O237" s="334"/>
      <c r="P237" s="4"/>
      <c r="Q237" s="4"/>
      <c r="R237" s="4"/>
      <c r="S237" s="4"/>
      <c r="T237" s="4"/>
      <c r="U237" s="6"/>
      <c r="V237" s="6"/>
      <c r="W237" s="6"/>
      <c r="X237" s="6"/>
      <c r="Y237" s="6"/>
      <c r="Z237" s="6"/>
      <c r="AA237" s="6"/>
      <c r="AB237" s="6"/>
    </row>
    <row r="238">
      <c r="A238" s="5"/>
      <c r="B238" s="1239" t="s">
        <v>297</v>
      </c>
      <c r="C238" s="1239" t="s">
        <v>286</v>
      </c>
      <c r="D238" s="323"/>
      <c r="E238" s="323"/>
      <c r="F238" s="1240">
        <v>3000.0</v>
      </c>
      <c r="G238" s="1223"/>
      <c r="H238" s="1791"/>
      <c r="I238" s="1225"/>
      <c r="J238" s="1223" t="str">
        <f t="shared" si="29"/>
        <v/>
      </c>
      <c r="K238" s="1240">
        <v>2000.0</v>
      </c>
      <c r="L238" s="1221">
        <f t="shared" si="34"/>
        <v>2000</v>
      </c>
      <c r="M238" s="604">
        <f>F238-L238</f>
        <v>1000</v>
      </c>
      <c r="N238" s="334"/>
      <c r="O238" s="334"/>
      <c r="P238" s="4"/>
      <c r="Q238" s="4"/>
      <c r="R238" s="4"/>
      <c r="S238" s="4"/>
      <c r="T238" s="4"/>
      <c r="U238" s="6"/>
      <c r="V238" s="6"/>
      <c r="W238" s="6"/>
      <c r="X238" s="6"/>
      <c r="Y238" s="6"/>
      <c r="Z238" s="6"/>
      <c r="AA238" s="6"/>
      <c r="AB238" s="6"/>
    </row>
    <row r="239">
      <c r="A239" s="5"/>
      <c r="B239" s="1239" t="s">
        <v>304</v>
      </c>
      <c r="C239" s="1239" t="s">
        <v>286</v>
      </c>
      <c r="D239" s="323"/>
      <c r="E239" s="323"/>
      <c r="F239" s="1240">
        <v>5000.0</v>
      </c>
      <c r="G239" s="1223"/>
      <c r="H239" s="1791"/>
      <c r="I239" s="1225"/>
      <c r="J239" s="1223" t="str">
        <f t="shared" si="29"/>
        <v/>
      </c>
      <c r="K239" s="1240">
        <v>5000.0</v>
      </c>
      <c r="L239" s="1221">
        <f t="shared" si="34"/>
        <v>5000</v>
      </c>
      <c r="M239" s="953">
        <v>0.0</v>
      </c>
      <c r="N239" s="334"/>
      <c r="O239" s="334"/>
      <c r="P239" s="4"/>
      <c r="Q239" s="4"/>
      <c r="R239" s="4"/>
      <c r="S239" s="4"/>
      <c r="T239" s="4"/>
      <c r="U239" s="6"/>
      <c r="V239" s="6"/>
      <c r="W239" s="6"/>
      <c r="X239" s="6"/>
      <c r="Y239" s="6"/>
      <c r="Z239" s="6"/>
      <c r="AA239" s="6"/>
      <c r="AB239" s="6"/>
    </row>
    <row r="240">
      <c r="A240" s="5"/>
      <c r="B240" s="1239" t="s">
        <v>316</v>
      </c>
      <c r="C240" s="1239" t="s">
        <v>286</v>
      </c>
      <c r="D240" s="323"/>
      <c r="E240" s="323"/>
      <c r="F240" s="1240">
        <v>3000.0</v>
      </c>
      <c r="G240" s="1223"/>
      <c r="H240" s="1791"/>
      <c r="I240" s="1225"/>
      <c r="J240" s="1223" t="str">
        <f t="shared" si="29"/>
        <v/>
      </c>
      <c r="K240" s="1240">
        <v>3000.0</v>
      </c>
      <c r="L240" s="1221">
        <f t="shared" si="34"/>
        <v>3000</v>
      </c>
      <c r="M240" s="593">
        <f t="shared" ref="M240:M261" si="37">F240-L240</f>
        <v>0</v>
      </c>
      <c r="N240" s="334"/>
      <c r="O240" s="334"/>
      <c r="P240" s="4"/>
      <c r="Q240" s="4"/>
      <c r="R240" s="4"/>
      <c r="S240" s="4"/>
      <c r="T240" s="4"/>
      <c r="U240" s="6"/>
      <c r="V240" s="6"/>
      <c r="W240" s="6"/>
      <c r="X240" s="6"/>
      <c r="Y240" s="6"/>
      <c r="Z240" s="6"/>
      <c r="AA240" s="6"/>
      <c r="AB240" s="6"/>
    </row>
    <row r="241">
      <c r="A241" s="5"/>
      <c r="B241" s="1239" t="s">
        <v>358</v>
      </c>
      <c r="C241" s="1239" t="s">
        <v>286</v>
      </c>
      <c r="D241" s="323"/>
      <c r="E241" s="323"/>
      <c r="F241" s="1240">
        <v>1000.0</v>
      </c>
      <c r="G241" s="1223"/>
      <c r="H241" s="1791"/>
      <c r="I241" s="1225"/>
      <c r="J241" s="1223" t="str">
        <f t="shared" si="29"/>
        <v/>
      </c>
      <c r="K241" s="1240">
        <v>1000.0</v>
      </c>
      <c r="L241" s="1221">
        <f t="shared" si="34"/>
        <v>1000</v>
      </c>
      <c r="M241" s="593">
        <f t="shared" si="37"/>
        <v>0</v>
      </c>
      <c r="N241" s="334"/>
      <c r="O241" s="334"/>
      <c r="P241" s="4"/>
      <c r="Q241" s="4"/>
      <c r="R241" s="4"/>
      <c r="S241" s="4"/>
      <c r="T241" s="4"/>
      <c r="U241" s="6"/>
      <c r="V241" s="6"/>
      <c r="W241" s="6"/>
      <c r="X241" s="6"/>
      <c r="Y241" s="6"/>
      <c r="Z241" s="6"/>
      <c r="AA241" s="6"/>
      <c r="AB241" s="6"/>
    </row>
    <row r="242">
      <c r="A242" s="5"/>
      <c r="B242" s="1239" t="s">
        <v>359</v>
      </c>
      <c r="C242" s="1239" t="s">
        <v>286</v>
      </c>
      <c r="D242" s="323"/>
      <c r="E242" s="323"/>
      <c r="F242" s="1240">
        <v>2000.0</v>
      </c>
      <c r="G242" s="1223"/>
      <c r="H242" s="1791"/>
      <c r="I242" s="1225"/>
      <c r="J242" s="1223" t="str">
        <f t="shared" si="29"/>
        <v/>
      </c>
      <c r="K242" s="1240">
        <v>2000.0</v>
      </c>
      <c r="L242" s="1221">
        <f t="shared" si="34"/>
        <v>2000</v>
      </c>
      <c r="M242" s="593">
        <f t="shared" si="37"/>
        <v>0</v>
      </c>
      <c r="N242" s="334"/>
      <c r="O242" s="334"/>
      <c r="P242" s="4"/>
      <c r="Q242" s="4"/>
      <c r="R242" s="4"/>
      <c r="S242" s="4"/>
      <c r="T242" s="4"/>
      <c r="U242" s="6"/>
      <c r="V242" s="6"/>
      <c r="W242" s="6"/>
      <c r="X242" s="6"/>
      <c r="Y242" s="6"/>
      <c r="Z242" s="6"/>
      <c r="AA242" s="6"/>
      <c r="AB242" s="6"/>
    </row>
    <row r="243">
      <c r="A243" s="5"/>
      <c r="B243" s="1241" t="s">
        <v>371</v>
      </c>
      <c r="C243" s="1241" t="s">
        <v>286</v>
      </c>
      <c r="D243" s="323"/>
      <c r="E243" s="323"/>
      <c r="F243" s="1240">
        <v>1000.0</v>
      </c>
      <c r="G243" s="1223"/>
      <c r="H243" s="1791"/>
      <c r="I243" s="1225"/>
      <c r="J243" s="1223" t="str">
        <f t="shared" si="29"/>
        <v/>
      </c>
      <c r="K243" s="1240">
        <v>4000.0</v>
      </c>
      <c r="L243" s="1221">
        <f t="shared" si="34"/>
        <v>4000</v>
      </c>
      <c r="M243" s="593">
        <f t="shared" si="37"/>
        <v>-3000</v>
      </c>
      <c r="N243" s="334"/>
      <c r="O243" s="334"/>
      <c r="P243" s="4"/>
      <c r="Q243" s="4"/>
      <c r="R243" s="4"/>
      <c r="S243" s="4"/>
      <c r="T243" s="4"/>
      <c r="U243" s="6"/>
      <c r="V243" s="6"/>
      <c r="W243" s="6"/>
      <c r="X243" s="6"/>
      <c r="Y243" s="6"/>
      <c r="Z243" s="6"/>
      <c r="AA243" s="6"/>
      <c r="AB243" s="6"/>
    </row>
    <row r="244">
      <c r="A244" s="5"/>
      <c r="B244" s="1241" t="s">
        <v>402</v>
      </c>
      <c r="C244" s="1241" t="s">
        <v>286</v>
      </c>
      <c r="D244" s="323"/>
      <c r="E244" s="323"/>
      <c r="F244" s="1240">
        <v>1000.0</v>
      </c>
      <c r="G244" s="1223"/>
      <c r="H244" s="1791"/>
      <c r="I244" s="1225"/>
      <c r="J244" s="1223" t="str">
        <f t="shared" si="29"/>
        <v/>
      </c>
      <c r="K244" s="1240">
        <v>1000.0</v>
      </c>
      <c r="L244" s="1221">
        <f t="shared" si="34"/>
        <v>1000</v>
      </c>
      <c r="M244" s="593">
        <f t="shared" si="37"/>
        <v>0</v>
      </c>
      <c r="N244" s="334"/>
      <c r="O244" s="334"/>
      <c r="P244" s="4"/>
      <c r="Q244" s="4"/>
      <c r="R244" s="4"/>
      <c r="S244" s="4"/>
      <c r="T244" s="4"/>
      <c r="U244" s="6"/>
      <c r="V244" s="6"/>
      <c r="W244" s="6"/>
      <c r="X244" s="6"/>
      <c r="Y244" s="6"/>
      <c r="Z244" s="6"/>
      <c r="AA244" s="6"/>
      <c r="AB244" s="6"/>
    </row>
    <row r="245">
      <c r="A245" s="5"/>
      <c r="B245" s="1241" t="s">
        <v>619</v>
      </c>
      <c r="C245" s="1241" t="s">
        <v>286</v>
      </c>
      <c r="D245" s="323"/>
      <c r="E245" s="323"/>
      <c r="F245" s="1240">
        <v>8000.0</v>
      </c>
      <c r="G245" s="1223"/>
      <c r="H245" s="1791"/>
      <c r="I245" s="1225"/>
      <c r="J245" s="1223" t="str">
        <f t="shared" si="29"/>
        <v/>
      </c>
      <c r="K245" s="1240">
        <v>8000.0</v>
      </c>
      <c r="L245" s="1221">
        <f t="shared" si="34"/>
        <v>8000</v>
      </c>
      <c r="M245" s="593">
        <f t="shared" si="37"/>
        <v>0</v>
      </c>
      <c r="N245" s="334"/>
      <c r="O245" s="334"/>
      <c r="P245" s="4"/>
      <c r="Q245" s="4"/>
      <c r="R245" s="4"/>
      <c r="S245" s="4"/>
      <c r="T245" s="4"/>
      <c r="U245" s="6"/>
      <c r="V245" s="6"/>
      <c r="W245" s="6"/>
      <c r="X245" s="6"/>
      <c r="Y245" s="6"/>
      <c r="Z245" s="6"/>
      <c r="AA245" s="6"/>
      <c r="AB245" s="6"/>
    </row>
    <row r="246">
      <c r="A246" s="5"/>
      <c r="B246" s="1241" t="s">
        <v>413</v>
      </c>
      <c r="C246" s="1241" t="s">
        <v>286</v>
      </c>
      <c r="D246" s="323"/>
      <c r="E246" s="323"/>
      <c r="F246" s="1240">
        <v>1000.0</v>
      </c>
      <c r="G246" s="1223"/>
      <c r="H246" s="1791"/>
      <c r="I246" s="1225"/>
      <c r="J246" s="1223" t="str">
        <f t="shared" si="29"/>
        <v/>
      </c>
      <c r="K246" s="1240">
        <v>1000.0</v>
      </c>
      <c r="L246" s="1221">
        <f t="shared" si="34"/>
        <v>1000</v>
      </c>
      <c r="M246" s="593">
        <f t="shared" si="37"/>
        <v>0</v>
      </c>
      <c r="N246" s="334"/>
      <c r="O246" s="334"/>
      <c r="P246" s="4"/>
      <c r="Q246" s="4"/>
      <c r="R246" s="4"/>
      <c r="S246" s="4"/>
      <c r="T246" s="4"/>
      <c r="U246" s="6"/>
      <c r="V246" s="6"/>
      <c r="W246" s="6"/>
      <c r="X246" s="6"/>
      <c r="Y246" s="6"/>
      <c r="Z246" s="6"/>
      <c r="AA246" s="6"/>
      <c r="AB246" s="6"/>
    </row>
    <row r="247">
      <c r="A247" s="5"/>
      <c r="B247" s="1241" t="s">
        <v>620</v>
      </c>
      <c r="C247" s="1241" t="s">
        <v>286</v>
      </c>
      <c r="D247" s="323"/>
      <c r="E247" s="323"/>
      <c r="F247" s="1240">
        <v>1000.0</v>
      </c>
      <c r="G247" s="1223"/>
      <c r="H247" s="1791"/>
      <c r="I247" s="1225"/>
      <c r="J247" s="1223" t="str">
        <f t="shared" si="29"/>
        <v/>
      </c>
      <c r="K247" s="1240">
        <v>1000.0</v>
      </c>
      <c r="L247" s="1221">
        <f t="shared" si="34"/>
        <v>1000</v>
      </c>
      <c r="M247" s="593">
        <f t="shared" si="37"/>
        <v>0</v>
      </c>
      <c r="N247" s="334"/>
      <c r="O247" s="334"/>
      <c r="P247" s="4"/>
      <c r="Q247" s="4"/>
      <c r="R247" s="4"/>
      <c r="S247" s="4"/>
      <c r="T247" s="4"/>
      <c r="U247" s="6"/>
      <c r="V247" s="6"/>
      <c r="W247" s="6"/>
      <c r="X247" s="6"/>
      <c r="Y247" s="6"/>
      <c r="Z247" s="6"/>
      <c r="AA247" s="6"/>
      <c r="AB247" s="6"/>
    </row>
    <row r="248">
      <c r="A248" s="5"/>
      <c r="B248" s="1241" t="s">
        <v>621</v>
      </c>
      <c r="C248" s="1241" t="s">
        <v>286</v>
      </c>
      <c r="D248" s="323"/>
      <c r="E248" s="323"/>
      <c r="F248" s="1240">
        <v>1000.0</v>
      </c>
      <c r="G248" s="1223"/>
      <c r="H248" s="1791"/>
      <c r="I248" s="1225"/>
      <c r="J248" s="1223" t="str">
        <f t="shared" si="29"/>
        <v/>
      </c>
      <c r="K248" s="1240">
        <v>1000.0</v>
      </c>
      <c r="L248" s="1221">
        <f t="shared" si="34"/>
        <v>1000</v>
      </c>
      <c r="M248" s="593">
        <f t="shared" si="37"/>
        <v>0</v>
      </c>
      <c r="N248" s="334"/>
      <c r="O248" s="334"/>
      <c r="P248" s="4"/>
      <c r="Q248" s="4"/>
      <c r="R248" s="4"/>
      <c r="S248" s="4"/>
      <c r="T248" s="4"/>
      <c r="U248" s="6"/>
      <c r="V248" s="6"/>
      <c r="W248" s="6"/>
      <c r="X248" s="6"/>
      <c r="Y248" s="6"/>
      <c r="Z248" s="6"/>
      <c r="AA248" s="6"/>
      <c r="AB248" s="6"/>
    </row>
    <row r="249">
      <c r="A249" s="5"/>
      <c r="B249" s="1241" t="s">
        <v>407</v>
      </c>
      <c r="C249" s="1241" t="s">
        <v>286</v>
      </c>
      <c r="D249" s="323"/>
      <c r="E249" s="323"/>
      <c r="F249" s="1240">
        <v>1000.0</v>
      </c>
      <c r="G249" s="1223"/>
      <c r="H249" s="1791"/>
      <c r="I249" s="1225"/>
      <c r="J249" s="1223" t="str">
        <f t="shared" si="29"/>
        <v/>
      </c>
      <c r="K249" s="1240">
        <v>1000.0</v>
      </c>
      <c r="L249" s="1221">
        <f t="shared" si="34"/>
        <v>1000</v>
      </c>
      <c r="M249" s="593">
        <f t="shared" si="37"/>
        <v>0</v>
      </c>
      <c r="N249" s="334"/>
      <c r="O249" s="334"/>
      <c r="P249" s="4"/>
      <c r="Q249" s="4"/>
      <c r="R249" s="4"/>
      <c r="S249" s="4"/>
      <c r="T249" s="4"/>
      <c r="U249" s="6"/>
      <c r="V249" s="6"/>
      <c r="W249" s="6"/>
      <c r="X249" s="6"/>
      <c r="Y249" s="6"/>
      <c r="Z249" s="6"/>
      <c r="AA249" s="6"/>
      <c r="AB249" s="6"/>
    </row>
    <row r="250">
      <c r="A250" s="5"/>
      <c r="B250" s="1241" t="s">
        <v>622</v>
      </c>
      <c r="C250" s="1241" t="s">
        <v>286</v>
      </c>
      <c r="D250" s="323"/>
      <c r="E250" s="323"/>
      <c r="F250" s="1240">
        <v>1000.0</v>
      </c>
      <c r="G250" s="1223"/>
      <c r="H250" s="1791"/>
      <c r="I250" s="1225"/>
      <c r="J250" s="1223" t="str">
        <f t="shared" si="29"/>
        <v/>
      </c>
      <c r="K250" s="1240">
        <v>1000.0</v>
      </c>
      <c r="L250" s="1221">
        <f t="shared" si="34"/>
        <v>1000</v>
      </c>
      <c r="M250" s="593">
        <f t="shared" si="37"/>
        <v>0</v>
      </c>
      <c r="N250" s="334"/>
      <c r="O250" s="334"/>
      <c r="P250" s="4"/>
      <c r="Q250" s="4"/>
      <c r="R250" s="4"/>
      <c r="S250" s="4"/>
      <c r="T250" s="4"/>
      <c r="U250" s="6"/>
      <c r="V250" s="6"/>
      <c r="W250" s="6"/>
      <c r="X250" s="6"/>
      <c r="Y250" s="6"/>
      <c r="Z250" s="6"/>
      <c r="AA250" s="6"/>
      <c r="AB250" s="6"/>
    </row>
    <row r="251">
      <c r="A251" s="5"/>
      <c r="B251" s="1241" t="s">
        <v>113</v>
      </c>
      <c r="C251" s="1241" t="s">
        <v>286</v>
      </c>
      <c r="D251" s="323"/>
      <c r="E251" s="323"/>
      <c r="F251" s="1240">
        <v>5000.0</v>
      </c>
      <c r="G251" s="1223"/>
      <c r="H251" s="1791"/>
      <c r="I251" s="1225"/>
      <c r="J251" s="1223" t="str">
        <f t="shared" si="29"/>
        <v/>
      </c>
      <c r="K251" s="1240">
        <v>5000.0</v>
      </c>
      <c r="L251" s="1221">
        <f t="shared" si="34"/>
        <v>5000</v>
      </c>
      <c r="M251" s="593">
        <f t="shared" si="37"/>
        <v>0</v>
      </c>
      <c r="N251" s="334"/>
      <c r="O251" s="334"/>
      <c r="P251" s="4"/>
      <c r="Q251" s="4"/>
      <c r="R251" s="4"/>
      <c r="S251" s="4"/>
      <c r="T251" s="4"/>
      <c r="U251" s="6"/>
      <c r="V251" s="6"/>
      <c r="W251" s="6"/>
      <c r="X251" s="6"/>
      <c r="Y251" s="6"/>
      <c r="Z251" s="6"/>
      <c r="AA251" s="6"/>
      <c r="AB251" s="6"/>
    </row>
    <row r="252">
      <c r="A252" s="5"/>
      <c r="B252" s="1241" t="s">
        <v>307</v>
      </c>
      <c r="C252" s="1241" t="s">
        <v>286</v>
      </c>
      <c r="D252" s="323"/>
      <c r="E252" s="323"/>
      <c r="F252" s="1240">
        <v>2000.0</v>
      </c>
      <c r="G252" s="1223"/>
      <c r="H252" s="1791"/>
      <c r="I252" s="1225"/>
      <c r="J252" s="1223" t="str">
        <f t="shared" si="29"/>
        <v/>
      </c>
      <c r="K252" s="1240">
        <v>6000.0</v>
      </c>
      <c r="L252" s="1221">
        <f t="shared" si="34"/>
        <v>6000</v>
      </c>
      <c r="M252" s="593">
        <f t="shared" si="37"/>
        <v>-4000</v>
      </c>
      <c r="N252" s="334"/>
      <c r="O252" s="334"/>
      <c r="P252" s="4"/>
      <c r="Q252" s="4"/>
      <c r="R252" s="4"/>
      <c r="S252" s="4"/>
      <c r="T252" s="4"/>
      <c r="U252" s="6"/>
      <c r="V252" s="6"/>
      <c r="W252" s="6"/>
      <c r="X252" s="6"/>
      <c r="Y252" s="6"/>
      <c r="Z252" s="6"/>
      <c r="AA252" s="6"/>
      <c r="AB252" s="6"/>
    </row>
    <row r="253">
      <c r="A253" s="5"/>
      <c r="B253" s="1241" t="s">
        <v>623</v>
      </c>
      <c r="C253" s="1241" t="s">
        <v>286</v>
      </c>
      <c r="D253" s="323"/>
      <c r="E253" s="323"/>
      <c r="F253" s="1240">
        <v>1000.0</v>
      </c>
      <c r="G253" s="1223"/>
      <c r="H253" s="1791"/>
      <c r="I253" s="1225"/>
      <c r="J253" s="1223" t="str">
        <f t="shared" si="29"/>
        <v/>
      </c>
      <c r="K253" s="1240">
        <v>1000.0</v>
      </c>
      <c r="L253" s="1221">
        <f t="shared" si="34"/>
        <v>1000</v>
      </c>
      <c r="M253" s="593">
        <f t="shared" si="37"/>
        <v>0</v>
      </c>
      <c r="N253" s="334"/>
      <c r="O253" s="334"/>
      <c r="P253" s="4"/>
      <c r="Q253" s="4"/>
      <c r="R253" s="4"/>
      <c r="S253" s="4"/>
      <c r="T253" s="4"/>
      <c r="U253" s="6"/>
      <c r="V253" s="6"/>
      <c r="W253" s="6"/>
      <c r="X253" s="6"/>
      <c r="Y253" s="6"/>
      <c r="Z253" s="6"/>
      <c r="AA253" s="6"/>
      <c r="AB253" s="6"/>
    </row>
    <row r="254">
      <c r="A254" s="5"/>
      <c r="B254" s="1241" t="s">
        <v>624</v>
      </c>
      <c r="C254" s="1241" t="s">
        <v>286</v>
      </c>
      <c r="D254" s="323"/>
      <c r="E254" s="323"/>
      <c r="F254" s="1240">
        <v>1000.0</v>
      </c>
      <c r="G254" s="1223"/>
      <c r="H254" s="1791"/>
      <c r="I254" s="1225"/>
      <c r="J254" s="1223" t="str">
        <f t="shared" si="29"/>
        <v/>
      </c>
      <c r="K254" s="1240">
        <v>1000.0</v>
      </c>
      <c r="L254" s="1221">
        <f t="shared" si="34"/>
        <v>1000</v>
      </c>
      <c r="M254" s="593">
        <f t="shared" si="37"/>
        <v>0</v>
      </c>
      <c r="N254" s="334"/>
      <c r="O254" s="334"/>
      <c r="P254" s="4"/>
      <c r="Q254" s="4"/>
      <c r="R254" s="4"/>
      <c r="S254" s="4"/>
      <c r="T254" s="4"/>
      <c r="U254" s="6"/>
      <c r="V254" s="6"/>
      <c r="W254" s="6"/>
      <c r="X254" s="6"/>
      <c r="Y254" s="6"/>
      <c r="Z254" s="6"/>
      <c r="AA254" s="6"/>
      <c r="AB254" s="6"/>
    </row>
    <row r="255">
      <c r="A255" s="5"/>
      <c r="B255" s="1794"/>
      <c r="C255" s="1253"/>
      <c r="D255" s="1254"/>
      <c r="E255" s="1254"/>
      <c r="F255" s="1255"/>
      <c r="G255" s="1223"/>
      <c r="H255" s="1791"/>
      <c r="I255" s="1225"/>
      <c r="J255" s="1223" t="str">
        <f t="shared" si="29"/>
        <v/>
      </c>
      <c r="K255" s="1226"/>
      <c r="L255" s="1221">
        <f t="shared" si="34"/>
        <v>0</v>
      </c>
      <c r="M255" s="593">
        <f t="shared" si="37"/>
        <v>0</v>
      </c>
      <c r="N255" s="334"/>
      <c r="O255" s="334"/>
      <c r="P255" s="45" t="s">
        <v>538</v>
      </c>
      <c r="Q255" s="4"/>
      <c r="R255" s="4"/>
      <c r="S255" s="4"/>
      <c r="T255" s="4"/>
      <c r="U255" s="6"/>
      <c r="V255" s="6"/>
      <c r="W255" s="6"/>
      <c r="X255" s="6"/>
      <c r="Y255" s="6"/>
      <c r="Z255" s="6"/>
      <c r="AA255" s="6"/>
      <c r="AB255" s="6"/>
    </row>
    <row r="256">
      <c r="A256" s="5"/>
      <c r="B256" s="1253" t="s">
        <v>533</v>
      </c>
      <c r="C256" s="1253" t="s">
        <v>626</v>
      </c>
      <c r="D256" s="1254"/>
      <c r="E256" s="1254"/>
      <c r="F256" s="1255">
        <v>2500.0</v>
      </c>
      <c r="G256" s="1223"/>
      <c r="H256" s="1791">
        <v>2500.0</v>
      </c>
      <c r="I256" s="1225"/>
      <c r="J256" s="1223" t="str">
        <f t="shared" si="29"/>
        <v/>
      </c>
      <c r="K256" s="1226"/>
      <c r="L256" s="1221">
        <f t="shared" si="34"/>
        <v>2500</v>
      </c>
      <c r="M256" s="593">
        <f t="shared" si="37"/>
        <v>0</v>
      </c>
      <c r="N256" s="334"/>
      <c r="O256" s="334"/>
      <c r="P256" s="4"/>
      <c r="Q256" s="4"/>
      <c r="R256" s="4"/>
      <c r="S256" s="4"/>
      <c r="T256" s="4"/>
      <c r="U256" s="6"/>
      <c r="V256" s="6"/>
      <c r="W256" s="6"/>
      <c r="X256" s="6"/>
      <c r="Y256" s="6"/>
      <c r="Z256" s="6"/>
      <c r="AA256" s="6"/>
      <c r="AB256" s="6"/>
    </row>
    <row r="257">
      <c r="A257" s="5"/>
      <c r="B257" s="1256" t="s">
        <v>278</v>
      </c>
      <c r="C257" s="1257" t="s">
        <v>627</v>
      </c>
      <c r="D257" s="1254"/>
      <c r="E257" s="1254"/>
      <c r="F257" s="1255">
        <v>8000.0</v>
      </c>
      <c r="G257" s="1223"/>
      <c r="H257" s="1791"/>
      <c r="I257" s="1225"/>
      <c r="J257" s="1223" t="str">
        <f t="shared" si="29"/>
        <v/>
      </c>
      <c r="K257" s="1232">
        <v>8000.0</v>
      </c>
      <c r="L257" s="1221">
        <f t="shared" si="34"/>
        <v>8000</v>
      </c>
      <c r="M257" s="593">
        <f t="shared" si="37"/>
        <v>0</v>
      </c>
      <c r="N257" s="334"/>
      <c r="O257" s="334"/>
      <c r="P257" s="4"/>
      <c r="Q257" s="4"/>
      <c r="R257" s="4"/>
      <c r="S257" s="4"/>
      <c r="T257" s="4"/>
      <c r="U257" s="6"/>
      <c r="V257" s="6"/>
      <c r="W257" s="6"/>
      <c r="X257" s="6"/>
      <c r="Y257" s="6"/>
      <c r="Z257" s="6"/>
      <c r="AA257" s="6"/>
      <c r="AB257" s="6"/>
    </row>
    <row r="258">
      <c r="A258" s="5"/>
      <c r="B258" s="1256" t="s">
        <v>291</v>
      </c>
      <c r="C258" s="1256" t="s">
        <v>292</v>
      </c>
      <c r="D258" s="1254"/>
      <c r="E258" s="1254"/>
      <c r="F258" s="1258"/>
      <c r="G258" s="1223"/>
      <c r="H258" s="1791"/>
      <c r="I258" s="1225"/>
      <c r="J258" s="1223" t="str">
        <f t="shared" si="29"/>
        <v/>
      </c>
      <c r="K258" s="1226"/>
      <c r="L258" s="1221">
        <f t="shared" si="34"/>
        <v>0</v>
      </c>
      <c r="M258" s="593">
        <f t="shared" si="37"/>
        <v>0</v>
      </c>
      <c r="N258" s="334"/>
      <c r="O258" s="334"/>
      <c r="P258" s="4"/>
      <c r="Q258" s="4"/>
      <c r="R258" s="4"/>
      <c r="S258" s="4"/>
      <c r="T258" s="4"/>
      <c r="U258" s="6"/>
      <c r="V258" s="6"/>
      <c r="W258" s="6"/>
      <c r="X258" s="6"/>
      <c r="Y258" s="6"/>
      <c r="Z258" s="6"/>
      <c r="AA258" s="6"/>
      <c r="AB258" s="6"/>
    </row>
    <row r="259">
      <c r="A259" s="5"/>
      <c r="B259" s="1256"/>
      <c r="C259" s="1256"/>
      <c r="D259" s="1254"/>
      <c r="E259" s="1254"/>
      <c r="F259" s="1255"/>
      <c r="G259" s="1223"/>
      <c r="H259" s="1791"/>
      <c r="I259" s="1225"/>
      <c r="J259" s="1223" t="str">
        <f t="shared" si="29"/>
        <v/>
      </c>
      <c r="K259" s="1226"/>
      <c r="L259" s="1221">
        <f t="shared" si="34"/>
        <v>0</v>
      </c>
      <c r="M259" s="593">
        <f t="shared" si="37"/>
        <v>0</v>
      </c>
      <c r="N259" s="334"/>
      <c r="O259" s="334"/>
      <c r="P259" s="4"/>
      <c r="Q259" s="4"/>
      <c r="R259" s="4"/>
      <c r="S259" s="4"/>
      <c r="T259" s="4"/>
      <c r="U259" s="6"/>
      <c r="V259" s="6"/>
      <c r="W259" s="6"/>
      <c r="X259" s="6"/>
      <c r="Y259" s="6"/>
      <c r="Z259" s="6"/>
      <c r="AA259" s="6"/>
      <c r="AB259" s="6"/>
    </row>
    <row r="260">
      <c r="A260" s="600" t="s">
        <v>295</v>
      </c>
      <c r="B260" s="1256"/>
      <c r="C260" s="1257"/>
      <c r="D260" s="1254"/>
      <c r="E260" s="1254"/>
      <c r="F260" s="1255"/>
      <c r="G260" s="1223"/>
      <c r="H260" s="1791"/>
      <c r="I260" s="1225"/>
      <c r="J260" s="1223" t="str">
        <f t="shared" si="29"/>
        <v/>
      </c>
      <c r="K260" s="1226"/>
      <c r="L260" s="1221">
        <f t="shared" si="34"/>
        <v>0</v>
      </c>
      <c r="M260" s="593">
        <f t="shared" si="37"/>
        <v>0</v>
      </c>
      <c r="N260" s="334"/>
      <c r="O260" s="334"/>
      <c r="P260" s="4"/>
      <c r="Q260" s="4"/>
      <c r="R260" s="4"/>
      <c r="S260" s="4"/>
      <c r="T260" s="4"/>
      <c r="U260" s="6"/>
      <c r="V260" s="6"/>
      <c r="W260" s="6"/>
      <c r="X260" s="6"/>
      <c r="Y260" s="6"/>
      <c r="Z260" s="6"/>
      <c r="AA260" s="6"/>
      <c r="AB260" s="6"/>
    </row>
    <row r="261">
      <c r="A261" s="5"/>
      <c r="B261" s="1256"/>
      <c r="C261" s="1256"/>
      <c r="D261" s="1254"/>
      <c r="E261" s="1254"/>
      <c r="F261" s="1258"/>
      <c r="G261" s="1223"/>
      <c r="H261" s="1791"/>
      <c r="I261" s="1225"/>
      <c r="J261" s="1223" t="str">
        <f t="shared" si="29"/>
        <v/>
      </c>
      <c r="K261" s="1226"/>
      <c r="L261" s="1221">
        <f t="shared" si="34"/>
        <v>0</v>
      </c>
      <c r="M261" s="593">
        <f t="shared" si="37"/>
        <v>0</v>
      </c>
      <c r="N261" s="334"/>
      <c r="O261" s="334"/>
      <c r="P261" s="4"/>
      <c r="Q261" s="4"/>
      <c r="R261" s="4"/>
      <c r="S261" s="4"/>
      <c r="T261" s="4"/>
      <c r="U261" s="6"/>
      <c r="V261" s="6"/>
      <c r="W261" s="6"/>
      <c r="X261" s="6"/>
      <c r="Y261" s="6"/>
      <c r="Z261" s="6"/>
      <c r="AA261" s="6"/>
      <c r="AB261" s="6"/>
    </row>
    <row r="262">
      <c r="A262" s="5"/>
      <c r="B262" s="1256" t="s">
        <v>317</v>
      </c>
      <c r="C262" s="1256" t="s">
        <v>318</v>
      </c>
      <c r="D262" s="1254"/>
      <c r="E262" s="1254"/>
      <c r="F262" s="1255"/>
      <c r="G262" s="1223"/>
      <c r="H262" s="1791"/>
      <c r="I262" s="1225"/>
      <c r="J262" s="1223" t="str">
        <f t="shared" si="29"/>
        <v/>
      </c>
      <c r="K262" s="1226"/>
      <c r="L262" s="1221">
        <f t="shared" si="34"/>
        <v>0</v>
      </c>
      <c r="M262" s="602">
        <v>0.0</v>
      </c>
      <c r="N262" s="334"/>
      <c r="O262" s="334"/>
      <c r="P262" s="4"/>
      <c r="Q262" s="4"/>
      <c r="R262" s="4"/>
      <c r="S262" s="4"/>
      <c r="T262" s="4"/>
      <c r="U262" s="6"/>
      <c r="V262" s="6"/>
      <c r="W262" s="6"/>
      <c r="X262" s="6"/>
      <c r="Y262" s="6"/>
      <c r="Z262" s="6"/>
      <c r="AA262" s="6"/>
      <c r="AB262" s="6"/>
    </row>
    <row r="263">
      <c r="A263" s="5"/>
      <c r="B263" s="1256" t="s">
        <v>341</v>
      </c>
      <c r="C263" s="1256" t="s">
        <v>342</v>
      </c>
      <c r="D263" s="1254"/>
      <c r="E263" s="1254"/>
      <c r="F263" s="1258"/>
      <c r="G263" s="1223"/>
      <c r="H263" s="1791"/>
      <c r="I263" s="1225"/>
      <c r="J263" s="1223" t="str">
        <f t="shared" si="29"/>
        <v/>
      </c>
      <c r="K263" s="1226"/>
      <c r="L263" s="1221">
        <f t="shared" si="34"/>
        <v>0</v>
      </c>
      <c r="M263" s="593">
        <f t="shared" ref="M263:M281" si="38">F263-L263</f>
        <v>0</v>
      </c>
      <c r="N263" s="334"/>
      <c r="O263" s="334"/>
      <c r="P263" s="4"/>
      <c r="Q263" s="4"/>
      <c r="R263" s="4"/>
      <c r="S263" s="4"/>
      <c r="T263" s="4"/>
      <c r="U263" s="6"/>
      <c r="V263" s="6"/>
      <c r="W263" s="6"/>
      <c r="X263" s="6"/>
      <c r="Y263" s="6"/>
      <c r="Z263" s="6"/>
      <c r="AA263" s="6"/>
      <c r="AB263" s="6"/>
    </row>
    <row r="264">
      <c r="A264" s="5"/>
      <c r="B264" s="1256" t="s">
        <v>395</v>
      </c>
      <c r="C264" s="1256" t="s">
        <v>396</v>
      </c>
      <c r="D264" s="1254"/>
      <c r="E264" s="1254"/>
      <c r="F264" s="1255"/>
      <c r="G264" s="1223"/>
      <c r="H264" s="1791"/>
      <c r="I264" s="1225"/>
      <c r="J264" s="1223" t="str">
        <f t="shared" si="29"/>
        <v/>
      </c>
      <c r="K264" s="1226"/>
      <c r="L264" s="1221">
        <f t="shared" si="34"/>
        <v>0</v>
      </c>
      <c r="M264" s="593">
        <f t="shared" si="38"/>
        <v>0</v>
      </c>
      <c r="N264" s="334"/>
      <c r="O264" s="334"/>
      <c r="P264" s="4"/>
      <c r="Q264" s="4"/>
      <c r="R264" s="4"/>
      <c r="S264" s="4"/>
      <c r="T264" s="4"/>
      <c r="U264" s="6"/>
      <c r="V264" s="6"/>
      <c r="W264" s="6"/>
      <c r="X264" s="6"/>
      <c r="Y264" s="6"/>
      <c r="Z264" s="6"/>
      <c r="AA264" s="6"/>
      <c r="AB264" s="6"/>
    </row>
    <row r="265">
      <c r="A265" s="5"/>
      <c r="B265" s="1259" t="s">
        <v>337</v>
      </c>
      <c r="C265" s="1260" t="s">
        <v>629</v>
      </c>
      <c r="D265" s="1261"/>
      <c r="E265" s="1261"/>
      <c r="F265" s="1262"/>
      <c r="G265" s="1223"/>
      <c r="H265" s="1792"/>
      <c r="I265" s="1225"/>
      <c r="J265" s="1223" t="str">
        <f t="shared" si="29"/>
        <v/>
      </c>
      <c r="K265" s="1226"/>
      <c r="L265" s="1221">
        <f t="shared" si="34"/>
        <v>0</v>
      </c>
      <c r="M265" s="593">
        <f t="shared" si="38"/>
        <v>0</v>
      </c>
      <c r="N265" s="334"/>
      <c r="O265" s="334"/>
      <c r="P265" s="4"/>
      <c r="Q265" s="4"/>
      <c r="R265" s="4"/>
      <c r="S265" s="4"/>
      <c r="T265" s="4"/>
      <c r="U265" s="6"/>
      <c r="V265" s="6"/>
      <c r="W265" s="6"/>
      <c r="X265" s="6"/>
      <c r="Y265" s="6"/>
      <c r="Z265" s="6"/>
      <c r="AA265" s="6"/>
      <c r="AB265" s="6"/>
    </row>
    <row r="266">
      <c r="A266" s="5"/>
      <c r="B266" s="1259" t="s">
        <v>329</v>
      </c>
      <c r="C266" s="1259" t="s">
        <v>330</v>
      </c>
      <c r="D266" s="1261"/>
      <c r="E266" s="1261"/>
      <c r="F266" s="1262"/>
      <c r="G266" s="1223"/>
      <c r="H266" s="1791"/>
      <c r="I266" s="1225"/>
      <c r="J266" s="1223" t="str">
        <f t="shared" si="29"/>
        <v/>
      </c>
      <c r="K266" s="1226"/>
      <c r="L266" s="1221">
        <f t="shared" si="34"/>
        <v>0</v>
      </c>
      <c r="M266" s="593">
        <f t="shared" si="38"/>
        <v>0</v>
      </c>
      <c r="N266" s="334"/>
      <c r="O266" s="334"/>
      <c r="P266" s="4"/>
      <c r="Q266" s="4"/>
      <c r="R266" s="4"/>
      <c r="S266" s="4"/>
      <c r="T266" s="4"/>
      <c r="U266" s="6"/>
      <c r="V266" s="6"/>
      <c r="W266" s="6"/>
      <c r="X266" s="6"/>
      <c r="Y266" s="6"/>
      <c r="Z266" s="6"/>
      <c r="AA266" s="6"/>
      <c r="AB266" s="6"/>
    </row>
    <row r="267">
      <c r="A267" s="5"/>
      <c r="B267" s="1259" t="s">
        <v>356</v>
      </c>
      <c r="C267" s="1259" t="s">
        <v>357</v>
      </c>
      <c r="D267" s="1261"/>
      <c r="E267" s="1261"/>
      <c r="F267" s="1263"/>
      <c r="G267" s="1223"/>
      <c r="H267" s="1791"/>
      <c r="I267" s="1225"/>
      <c r="J267" s="1223" t="str">
        <f t="shared" si="29"/>
        <v/>
      </c>
      <c r="K267" s="1226"/>
      <c r="L267" s="1221">
        <f t="shared" si="34"/>
        <v>0</v>
      </c>
      <c r="M267" s="593">
        <f t="shared" si="38"/>
        <v>0</v>
      </c>
      <c r="N267" s="334"/>
      <c r="O267" s="334"/>
      <c r="P267" s="4"/>
      <c r="Q267" s="4"/>
      <c r="R267" s="4"/>
      <c r="S267" s="4"/>
      <c r="T267" s="4"/>
      <c r="U267" s="6"/>
      <c r="V267" s="6"/>
      <c r="W267" s="6"/>
      <c r="X267" s="6"/>
      <c r="Y267" s="6"/>
      <c r="Z267" s="6"/>
      <c r="AA267" s="6"/>
      <c r="AB267" s="6"/>
    </row>
    <row r="268">
      <c r="A268" s="5"/>
      <c r="B268" s="1268" t="s">
        <v>810</v>
      </c>
      <c r="C268" s="1268" t="s">
        <v>811</v>
      </c>
      <c r="D268" s="1265"/>
      <c r="E268" s="1265"/>
      <c r="F268" s="1266"/>
      <c r="G268" s="1223"/>
      <c r="H268" s="1791"/>
      <c r="I268" s="1225"/>
      <c r="J268" s="1223" t="str">
        <f t="shared" si="29"/>
        <v/>
      </c>
      <c r="K268" s="1232">
        <v>5000.0</v>
      </c>
      <c r="L268" s="1221">
        <f t="shared" si="34"/>
        <v>5000</v>
      </c>
      <c r="M268" s="593">
        <f t="shared" si="38"/>
        <v>-5000</v>
      </c>
      <c r="N268" s="334"/>
      <c r="O268" s="334"/>
      <c r="P268" s="4"/>
      <c r="Q268" s="4"/>
      <c r="R268" s="4"/>
      <c r="S268" s="4"/>
      <c r="T268" s="4"/>
      <c r="U268" s="6"/>
      <c r="V268" s="6"/>
      <c r="W268" s="6"/>
      <c r="X268" s="6"/>
      <c r="Y268" s="6"/>
      <c r="Z268" s="6"/>
      <c r="AA268" s="6"/>
      <c r="AB268" s="6"/>
    </row>
    <row r="269">
      <c r="A269" s="5"/>
      <c r="B269" s="1264"/>
      <c r="C269" s="1264"/>
      <c r="D269" s="1265"/>
      <c r="E269" s="1265"/>
      <c r="F269" s="1267"/>
      <c r="G269" s="1223"/>
      <c r="H269" s="1791"/>
      <c r="I269" s="1225"/>
      <c r="J269" s="1223" t="str">
        <f t="shared" si="29"/>
        <v/>
      </c>
      <c r="K269" s="1226"/>
      <c r="L269" s="1221">
        <f t="shared" si="34"/>
        <v>0</v>
      </c>
      <c r="M269" s="593">
        <f t="shared" si="38"/>
        <v>0</v>
      </c>
      <c r="N269" s="334"/>
      <c r="O269" s="334"/>
      <c r="P269" s="4"/>
      <c r="Q269" s="4"/>
      <c r="R269" s="4"/>
      <c r="S269" s="4"/>
      <c r="T269" s="4"/>
      <c r="U269" s="6"/>
      <c r="V269" s="6"/>
      <c r="W269" s="6"/>
      <c r="X269" s="6"/>
      <c r="Y269" s="6"/>
      <c r="Z269" s="6"/>
      <c r="AA269" s="6"/>
      <c r="AB269" s="6"/>
    </row>
    <row r="270">
      <c r="A270" s="5"/>
      <c r="B270" s="1264"/>
      <c r="C270" s="1264"/>
      <c r="D270" s="1265"/>
      <c r="E270" s="1265"/>
      <c r="F270" s="1267"/>
      <c r="G270" s="1223"/>
      <c r="H270" s="1791"/>
      <c r="I270" s="1225"/>
      <c r="J270" s="1223" t="str">
        <f t="shared" si="29"/>
        <v/>
      </c>
      <c r="K270" s="1226"/>
      <c r="L270" s="1221">
        <f t="shared" si="34"/>
        <v>0</v>
      </c>
      <c r="M270" s="593">
        <f t="shared" si="38"/>
        <v>0</v>
      </c>
      <c r="N270" s="334"/>
      <c r="O270" s="334"/>
      <c r="P270" s="4"/>
      <c r="Q270" s="4"/>
      <c r="R270" s="4"/>
      <c r="S270" s="4"/>
      <c r="T270" s="4"/>
      <c r="U270" s="6"/>
      <c r="V270" s="6"/>
      <c r="W270" s="6"/>
      <c r="X270" s="6"/>
      <c r="Y270" s="6"/>
      <c r="Z270" s="6"/>
      <c r="AA270" s="6"/>
      <c r="AB270" s="6"/>
    </row>
    <row r="271">
      <c r="A271" s="5"/>
      <c r="B271" s="1264" t="s">
        <v>339</v>
      </c>
      <c r="C271" s="1264" t="s">
        <v>340</v>
      </c>
      <c r="D271" s="1265"/>
      <c r="E271" s="1265"/>
      <c r="F271" s="1267">
        <v>10000.0</v>
      </c>
      <c r="G271" s="1223"/>
      <c r="H271" s="1791">
        <v>10000.0</v>
      </c>
      <c r="I271" s="1225"/>
      <c r="J271" s="1223" t="str">
        <f t="shared" si="29"/>
        <v/>
      </c>
      <c r="K271" s="1232"/>
      <c r="L271" s="1221">
        <f t="shared" si="34"/>
        <v>10000</v>
      </c>
      <c r="M271" s="593">
        <f t="shared" si="38"/>
        <v>0</v>
      </c>
      <c r="N271" s="334"/>
      <c r="O271" s="334"/>
      <c r="P271" s="4"/>
      <c r="Q271" s="4"/>
      <c r="R271" s="4"/>
      <c r="S271" s="4"/>
      <c r="T271" s="4"/>
      <c r="U271" s="6"/>
      <c r="V271" s="6"/>
      <c r="W271" s="6"/>
      <c r="X271" s="6"/>
      <c r="Y271" s="6"/>
      <c r="Z271" s="6"/>
      <c r="AA271" s="6"/>
      <c r="AB271" s="6"/>
    </row>
    <row r="272">
      <c r="A272" s="5"/>
      <c r="B272" s="1264" t="s">
        <v>345</v>
      </c>
      <c r="C272" s="1264" t="s">
        <v>346</v>
      </c>
      <c r="D272" s="1265"/>
      <c r="E272" s="1265"/>
      <c r="F272" s="1267"/>
      <c r="G272" s="1223"/>
      <c r="H272" s="1791"/>
      <c r="I272" s="1228">
        <v>1875.0</v>
      </c>
      <c r="J272" s="1223">
        <f t="shared" si="29"/>
        <v>1875</v>
      </c>
      <c r="K272" s="1226"/>
      <c r="L272" s="1221">
        <f t="shared" si="34"/>
        <v>3750</v>
      </c>
      <c r="M272" s="593">
        <f t="shared" si="38"/>
        <v>-3750</v>
      </c>
      <c r="N272" s="334"/>
      <c r="O272" s="334"/>
      <c r="P272" s="4"/>
      <c r="Q272" s="4"/>
      <c r="R272" s="4"/>
      <c r="S272" s="4"/>
      <c r="T272" s="4"/>
      <c r="U272" s="6"/>
      <c r="V272" s="6"/>
      <c r="W272" s="6"/>
      <c r="X272" s="6"/>
      <c r="Y272" s="6"/>
      <c r="Z272" s="6"/>
      <c r="AA272" s="6"/>
      <c r="AB272" s="6"/>
    </row>
    <row r="273">
      <c r="A273" s="4"/>
      <c r="B273" s="1264" t="s">
        <v>348</v>
      </c>
      <c r="C273" s="1264" t="s">
        <v>349</v>
      </c>
      <c r="D273" s="1265"/>
      <c r="E273" s="1265"/>
      <c r="F273" s="1267"/>
      <c r="G273" s="1223"/>
      <c r="H273" s="1791"/>
      <c r="I273" s="1225"/>
      <c r="J273" s="1223" t="str">
        <f t="shared" si="29"/>
        <v/>
      </c>
      <c r="K273" s="1226"/>
      <c r="L273" s="1221">
        <f t="shared" si="34"/>
        <v>0</v>
      </c>
      <c r="M273" s="593">
        <f t="shared" si="38"/>
        <v>0</v>
      </c>
      <c r="N273" s="334"/>
      <c r="O273" s="334"/>
      <c r="P273" s="4"/>
      <c r="Q273" s="4"/>
      <c r="R273" s="4"/>
      <c r="S273" s="4"/>
      <c r="T273" s="4"/>
      <c r="U273" s="6"/>
      <c r="V273" s="6"/>
      <c r="W273" s="6"/>
      <c r="X273" s="6"/>
      <c r="Y273" s="6"/>
      <c r="Z273" s="6"/>
      <c r="AA273" s="6"/>
      <c r="AB273" s="6"/>
    </row>
    <row r="274">
      <c r="A274" s="4"/>
      <c r="B274" s="1264" t="s">
        <v>351</v>
      </c>
      <c r="C274" s="1264" t="s">
        <v>325</v>
      </c>
      <c r="D274" s="1265"/>
      <c r="E274" s="1265"/>
      <c r="F274" s="1267"/>
      <c r="G274" s="1223"/>
      <c r="H274" s="1791"/>
      <c r="I274" s="1225"/>
      <c r="J274" s="1223" t="str">
        <f t="shared" si="29"/>
        <v/>
      </c>
      <c r="K274" s="1226"/>
      <c r="L274" s="1221">
        <f t="shared" si="34"/>
        <v>0</v>
      </c>
      <c r="M274" s="593">
        <f t="shared" si="38"/>
        <v>0</v>
      </c>
      <c r="N274" s="334"/>
      <c r="O274" s="334"/>
      <c r="P274" s="4"/>
      <c r="Q274" s="4"/>
      <c r="R274" s="4"/>
      <c r="S274" s="4"/>
      <c r="T274" s="4"/>
      <c r="U274" s="6"/>
      <c r="V274" s="6"/>
      <c r="W274" s="6"/>
      <c r="X274" s="6"/>
      <c r="Y274" s="6"/>
      <c r="Z274" s="6"/>
      <c r="AA274" s="6"/>
      <c r="AB274" s="6"/>
    </row>
    <row r="275">
      <c r="A275" s="4"/>
      <c r="B275" s="1264" t="s">
        <v>352</v>
      </c>
      <c r="C275" s="1264" t="s">
        <v>353</v>
      </c>
      <c r="D275" s="1265"/>
      <c r="E275" s="1265"/>
      <c r="F275" s="1267"/>
      <c r="G275" s="1223"/>
      <c r="H275" s="1793"/>
      <c r="I275" s="1225"/>
      <c r="J275" s="1223" t="str">
        <f t="shared" si="29"/>
        <v/>
      </c>
      <c r="K275" s="1226"/>
      <c r="L275" s="1221">
        <f t="shared" si="34"/>
        <v>0</v>
      </c>
      <c r="M275" s="593">
        <f t="shared" si="38"/>
        <v>0</v>
      </c>
      <c r="N275" s="334"/>
      <c r="O275" s="334"/>
      <c r="P275" s="4"/>
      <c r="Q275" s="4"/>
      <c r="R275" s="4"/>
      <c r="S275" s="4"/>
      <c r="T275" s="4"/>
      <c r="U275" s="6"/>
      <c r="V275" s="6"/>
      <c r="W275" s="6"/>
      <c r="X275" s="6"/>
      <c r="Y275" s="6"/>
      <c r="Z275" s="6"/>
      <c r="AA275" s="6"/>
      <c r="AB275" s="6"/>
    </row>
    <row r="276">
      <c r="A276" s="4"/>
      <c r="B276" s="1264" t="s">
        <v>364</v>
      </c>
      <c r="C276" s="1264" t="s">
        <v>325</v>
      </c>
      <c r="D276" s="1265"/>
      <c r="E276" s="1265"/>
      <c r="F276" s="1267"/>
      <c r="G276" s="1223"/>
      <c r="H276" s="1791"/>
      <c r="I276" s="1225"/>
      <c r="J276" s="1223" t="str">
        <f t="shared" si="29"/>
        <v/>
      </c>
      <c r="K276" s="1226"/>
      <c r="L276" s="1221">
        <f t="shared" si="34"/>
        <v>0</v>
      </c>
      <c r="M276" s="593">
        <f t="shared" si="38"/>
        <v>0</v>
      </c>
      <c r="N276" s="334"/>
      <c r="O276" s="334"/>
      <c r="P276" s="4"/>
      <c r="Q276" s="4"/>
      <c r="R276" s="4"/>
      <c r="S276" s="4"/>
      <c r="T276" s="4"/>
      <c r="U276" s="6"/>
      <c r="V276" s="6"/>
      <c r="W276" s="6"/>
      <c r="X276" s="6"/>
      <c r="Y276" s="6"/>
      <c r="Z276" s="6"/>
      <c r="AA276" s="6"/>
      <c r="AB276" s="6"/>
    </row>
    <row r="277">
      <c r="A277" s="4"/>
      <c r="B277" s="1264" t="s">
        <v>369</v>
      </c>
      <c r="C277" s="1264" t="s">
        <v>370</v>
      </c>
      <c r="D277" s="1265"/>
      <c r="E277" s="1265"/>
      <c r="F277" s="1266"/>
      <c r="G277" s="1223"/>
      <c r="H277" s="1791"/>
      <c r="I277" s="1225"/>
      <c r="J277" s="1223" t="str">
        <f t="shared" si="29"/>
        <v/>
      </c>
      <c r="K277" s="1226"/>
      <c r="L277" s="1221">
        <f t="shared" si="34"/>
        <v>0</v>
      </c>
      <c r="M277" s="593">
        <f t="shared" si="38"/>
        <v>0</v>
      </c>
      <c r="N277" s="334"/>
      <c r="O277" s="334"/>
      <c r="P277" s="4"/>
      <c r="Q277" s="4"/>
      <c r="R277" s="4"/>
      <c r="S277" s="4"/>
      <c r="T277" s="4"/>
      <c r="U277" s="6"/>
      <c r="V277" s="6"/>
      <c r="W277" s="6"/>
      <c r="X277" s="6"/>
      <c r="Y277" s="6"/>
      <c r="Z277" s="6"/>
      <c r="AA277" s="6"/>
      <c r="AB277" s="6"/>
    </row>
    <row r="278">
      <c r="A278" s="4"/>
      <c r="B278" s="1264"/>
      <c r="C278" s="1264"/>
      <c r="D278" s="1265"/>
      <c r="E278" s="1265"/>
      <c r="F278" s="1267"/>
      <c r="G278" s="1223"/>
      <c r="H278" s="1791"/>
      <c r="I278" s="1225"/>
      <c r="J278" s="1223" t="str">
        <f t="shared" si="29"/>
        <v/>
      </c>
      <c r="K278" s="1226"/>
      <c r="L278" s="1221">
        <f t="shared" si="34"/>
        <v>0</v>
      </c>
      <c r="M278" s="593">
        <f t="shared" si="38"/>
        <v>0</v>
      </c>
      <c r="N278" s="334"/>
      <c r="O278" s="334"/>
      <c r="P278" s="4"/>
      <c r="Q278" s="4"/>
      <c r="R278" s="4"/>
      <c r="S278" s="4"/>
      <c r="T278" s="4"/>
      <c r="U278" s="6"/>
      <c r="V278" s="6"/>
      <c r="W278" s="6"/>
      <c r="X278" s="6"/>
      <c r="Y278" s="6"/>
      <c r="Z278" s="6"/>
      <c r="AA278" s="6"/>
      <c r="AB278" s="6"/>
    </row>
    <row r="279">
      <c r="A279" s="4"/>
      <c r="B279" s="1264" t="s">
        <v>379</v>
      </c>
      <c r="C279" s="1264" t="s">
        <v>325</v>
      </c>
      <c r="D279" s="1265"/>
      <c r="E279" s="1265"/>
      <c r="F279" s="1267">
        <v>2000.0</v>
      </c>
      <c r="G279" s="1223"/>
      <c r="H279" s="1791">
        <v>2000.0</v>
      </c>
      <c r="I279" s="1225"/>
      <c r="J279" s="1223" t="str">
        <f t="shared" si="29"/>
        <v/>
      </c>
      <c r="K279" s="1226"/>
      <c r="L279" s="1221">
        <f t="shared" si="34"/>
        <v>2000</v>
      </c>
      <c r="M279" s="593">
        <f t="shared" si="38"/>
        <v>0</v>
      </c>
      <c r="N279" s="334"/>
      <c r="O279" s="334"/>
      <c r="P279" s="4"/>
      <c r="Q279" s="4"/>
      <c r="R279" s="4"/>
      <c r="S279" s="4"/>
      <c r="T279" s="4"/>
      <c r="U279" s="6"/>
      <c r="V279" s="6"/>
      <c r="W279" s="6"/>
      <c r="X279" s="6"/>
      <c r="Y279" s="6"/>
      <c r="Z279" s="6"/>
      <c r="AA279" s="6"/>
      <c r="AB279" s="6"/>
    </row>
    <row r="280">
      <c r="A280" s="4"/>
      <c r="B280" s="1264" t="s">
        <v>384</v>
      </c>
      <c r="C280" s="1264" t="s">
        <v>325</v>
      </c>
      <c r="D280" s="1265"/>
      <c r="E280" s="1265"/>
      <c r="F280" s="1267"/>
      <c r="G280" s="1223"/>
      <c r="H280" s="1791"/>
      <c r="I280" s="1225"/>
      <c r="J280" s="1223" t="str">
        <f t="shared" si="29"/>
        <v/>
      </c>
      <c r="K280" s="1226"/>
      <c r="L280" s="1221">
        <f t="shared" si="34"/>
        <v>0</v>
      </c>
      <c r="M280" s="593">
        <f t="shared" si="38"/>
        <v>0</v>
      </c>
      <c r="N280" s="334"/>
      <c r="O280" s="334"/>
      <c r="P280" s="4"/>
      <c r="Q280" s="4"/>
      <c r="R280" s="4"/>
      <c r="S280" s="4"/>
      <c r="T280" s="4"/>
      <c r="U280" s="6"/>
      <c r="V280" s="6"/>
      <c r="W280" s="6"/>
      <c r="X280" s="6"/>
      <c r="Y280" s="6"/>
      <c r="Z280" s="6"/>
      <c r="AA280" s="6"/>
      <c r="AB280" s="6"/>
    </row>
    <row r="281">
      <c r="A281" s="4"/>
      <c r="B281" s="1264" t="s">
        <v>387</v>
      </c>
      <c r="C281" s="1264" t="s">
        <v>388</v>
      </c>
      <c r="D281" s="1265"/>
      <c r="E281" s="1265"/>
      <c r="F281" s="1266">
        <v>2500.0</v>
      </c>
      <c r="G281" s="1223"/>
      <c r="H281" s="1791">
        <v>2500.0</v>
      </c>
      <c r="I281" s="1225"/>
      <c r="J281" s="1223" t="str">
        <f t="shared" si="29"/>
        <v/>
      </c>
      <c r="K281" s="1226"/>
      <c r="L281" s="1221">
        <f t="shared" si="34"/>
        <v>2500</v>
      </c>
      <c r="M281" s="593">
        <f t="shared" si="38"/>
        <v>0</v>
      </c>
      <c r="N281" s="334"/>
      <c r="O281" s="334"/>
      <c r="P281" s="4"/>
      <c r="Q281" s="4"/>
      <c r="R281" s="4"/>
      <c r="S281" s="4"/>
      <c r="T281" s="4"/>
      <c r="U281" s="6"/>
      <c r="V281" s="6"/>
      <c r="W281" s="6"/>
      <c r="X281" s="6"/>
      <c r="Y281" s="6"/>
      <c r="Z281" s="6"/>
      <c r="AA281" s="6"/>
      <c r="AB281" s="6"/>
    </row>
    <row r="282">
      <c r="A282" s="4"/>
      <c r="B282" s="1264" t="s">
        <v>395</v>
      </c>
      <c r="C282" s="1264" t="s">
        <v>396</v>
      </c>
      <c r="D282" s="1265"/>
      <c r="E282" s="1265"/>
      <c r="F282" s="1267">
        <v>3000.0</v>
      </c>
      <c r="G282" s="1223"/>
      <c r="H282" s="1791">
        <v>3000.0</v>
      </c>
      <c r="I282" s="1225"/>
      <c r="J282" s="1223" t="str">
        <f t="shared" si="29"/>
        <v/>
      </c>
      <c r="K282" s="1229"/>
      <c r="L282" s="1221">
        <f t="shared" si="34"/>
        <v>3000</v>
      </c>
      <c r="M282" s="599">
        <v>0.0</v>
      </c>
      <c r="N282" s="334"/>
      <c r="O282" s="334"/>
      <c r="P282" s="4"/>
      <c r="Q282" s="4"/>
      <c r="R282" s="4"/>
      <c r="S282" s="4"/>
      <c r="T282" s="4"/>
      <c r="U282" s="6"/>
      <c r="V282" s="6"/>
      <c r="W282" s="6"/>
      <c r="X282" s="6"/>
      <c r="Y282" s="6"/>
      <c r="Z282" s="6"/>
      <c r="AA282" s="6"/>
      <c r="AB282" s="6"/>
    </row>
    <row r="283">
      <c r="A283" s="4"/>
      <c r="B283" s="1264" t="s">
        <v>410</v>
      </c>
      <c r="C283" s="1264" t="s">
        <v>411</v>
      </c>
      <c r="D283" s="1265"/>
      <c r="E283" s="1265"/>
      <c r="F283" s="1267">
        <v>3000.0</v>
      </c>
      <c r="G283" s="1223"/>
      <c r="H283" s="1791">
        <v>3000.0</v>
      </c>
      <c r="I283" s="1225"/>
      <c r="J283" s="1223" t="str">
        <f t="shared" si="29"/>
        <v/>
      </c>
      <c r="K283" s="1226"/>
      <c r="L283" s="1221">
        <f t="shared" si="34"/>
        <v>3000</v>
      </c>
      <c r="M283" s="593">
        <f t="shared" ref="M283:M289" si="39">F283-L283</f>
        <v>0</v>
      </c>
      <c r="N283" s="334"/>
      <c r="O283" s="334"/>
      <c r="P283" s="4"/>
      <c r="Q283" s="4"/>
      <c r="R283" s="4"/>
      <c r="S283" s="4"/>
      <c r="T283" s="4"/>
      <c r="U283" s="6"/>
      <c r="V283" s="6"/>
      <c r="W283" s="6"/>
      <c r="X283" s="6"/>
      <c r="Y283" s="6"/>
      <c r="Z283" s="6"/>
      <c r="AA283" s="6"/>
      <c r="AB283" s="6"/>
    </row>
    <row r="284">
      <c r="A284" s="4"/>
      <c r="B284" s="1264"/>
      <c r="C284" s="1264"/>
      <c r="D284" s="1265"/>
      <c r="E284" s="1265"/>
      <c r="F284" s="1266"/>
      <c r="G284" s="1223"/>
      <c r="H284" s="1791"/>
      <c r="I284" s="1225"/>
      <c r="J284" s="1223" t="str">
        <f t="shared" si="29"/>
        <v/>
      </c>
      <c r="K284" s="1226"/>
      <c r="L284" s="1221">
        <f t="shared" si="34"/>
        <v>0</v>
      </c>
      <c r="M284" s="593">
        <f t="shared" si="39"/>
        <v>0</v>
      </c>
      <c r="N284" s="334"/>
      <c r="O284" s="334"/>
      <c r="P284" s="4"/>
      <c r="Q284" s="4"/>
      <c r="R284" s="4"/>
      <c r="S284" s="4"/>
      <c r="T284" s="4"/>
      <c r="U284" s="6"/>
      <c r="V284" s="6"/>
      <c r="W284" s="6"/>
      <c r="X284" s="6"/>
      <c r="Y284" s="6"/>
      <c r="Z284" s="6"/>
      <c r="AA284" s="6"/>
      <c r="AB284" s="6"/>
    </row>
    <row r="285">
      <c r="A285" s="4"/>
      <c r="B285" s="1264"/>
      <c r="C285" s="1265"/>
      <c r="D285" s="1265"/>
      <c r="E285" s="1265"/>
      <c r="F285" s="1267"/>
      <c r="G285" s="1223"/>
      <c r="H285" s="1791"/>
      <c r="I285" s="1225"/>
      <c r="J285" s="1223" t="str">
        <f t="shared" si="29"/>
        <v/>
      </c>
      <c r="K285" s="1226"/>
      <c r="L285" s="1221">
        <f t="shared" si="34"/>
        <v>0</v>
      </c>
      <c r="M285" s="593">
        <f t="shared" si="39"/>
        <v>0</v>
      </c>
      <c r="N285" s="334"/>
      <c r="O285" s="334"/>
      <c r="P285" s="4"/>
      <c r="Q285" s="4"/>
      <c r="R285" s="4"/>
      <c r="S285" s="4"/>
      <c r="T285" s="4"/>
      <c r="U285" s="6"/>
      <c r="V285" s="6"/>
      <c r="W285" s="6"/>
      <c r="X285" s="6"/>
      <c r="Y285" s="6"/>
      <c r="Z285" s="6"/>
      <c r="AA285" s="6"/>
      <c r="AB285" s="6"/>
    </row>
    <row r="286">
      <c r="A286" s="4"/>
      <c r="B286" s="1264" t="s">
        <v>426</v>
      </c>
      <c r="C286" s="1264" t="s">
        <v>427</v>
      </c>
      <c r="D286" s="1265"/>
      <c r="E286" s="1265"/>
      <c r="F286" s="1267">
        <v>3000.0</v>
      </c>
      <c r="G286" s="1223"/>
      <c r="H286" s="1791"/>
      <c r="I286" s="1225"/>
      <c r="J286" s="1223" t="str">
        <f t="shared" si="29"/>
        <v/>
      </c>
      <c r="K286" s="1232">
        <v>3000.0</v>
      </c>
      <c r="L286" s="1221">
        <f t="shared" si="34"/>
        <v>3000</v>
      </c>
      <c r="M286" s="593">
        <f t="shared" si="39"/>
        <v>0</v>
      </c>
      <c r="N286" s="334"/>
      <c r="O286" s="334"/>
      <c r="P286" s="4"/>
      <c r="Q286" s="4"/>
      <c r="R286" s="4"/>
      <c r="S286" s="4"/>
      <c r="T286" s="4"/>
      <c r="U286" s="6"/>
      <c r="V286" s="6"/>
      <c r="W286" s="6"/>
      <c r="X286" s="6"/>
      <c r="Y286" s="6"/>
      <c r="Z286" s="6"/>
      <c r="AA286" s="6"/>
      <c r="AB286" s="6"/>
    </row>
    <row r="287">
      <c r="A287" s="4"/>
      <c r="B287" s="1268" t="s">
        <v>630</v>
      </c>
      <c r="C287" s="1264"/>
      <c r="D287" s="1265"/>
      <c r="E287" s="1265"/>
      <c r="F287" s="1267">
        <v>15000.0</v>
      </c>
      <c r="G287" s="1223"/>
      <c r="H287" s="1791">
        <v>15000.0</v>
      </c>
      <c r="I287" s="1225"/>
      <c r="J287" s="1223" t="str">
        <f t="shared" si="29"/>
        <v/>
      </c>
      <c r="K287" s="1226"/>
      <c r="L287" s="1221">
        <f t="shared" si="34"/>
        <v>15000</v>
      </c>
      <c r="M287" s="593">
        <f t="shared" si="39"/>
        <v>0</v>
      </c>
      <c r="N287" s="334"/>
      <c r="O287" s="334"/>
      <c r="P287" s="4"/>
      <c r="Q287" s="4"/>
      <c r="R287" s="4"/>
      <c r="S287" s="4"/>
      <c r="T287" s="4"/>
      <c r="U287" s="6"/>
      <c r="V287" s="6"/>
      <c r="W287" s="6"/>
      <c r="X287" s="6"/>
      <c r="Y287" s="6"/>
      <c r="Z287" s="6"/>
      <c r="AA287" s="6"/>
      <c r="AB287" s="6"/>
    </row>
    <row r="288">
      <c r="A288" s="4"/>
      <c r="B288" s="1268" t="s">
        <v>632</v>
      </c>
      <c r="C288" s="1264"/>
      <c r="D288" s="1265"/>
      <c r="E288" s="1265"/>
      <c r="F288" s="1267">
        <v>15000.0</v>
      </c>
      <c r="G288" s="1269"/>
      <c r="H288" s="1795">
        <v>15000.0</v>
      </c>
      <c r="I288" s="1271"/>
      <c r="J288" s="1269" t="str">
        <f t="shared" si="29"/>
        <v/>
      </c>
      <c r="K288" s="1272"/>
      <c r="L288" s="1221">
        <f t="shared" si="34"/>
        <v>15000</v>
      </c>
      <c r="M288" s="1273">
        <f t="shared" si="39"/>
        <v>0</v>
      </c>
      <c r="N288" s="334"/>
      <c r="O288" s="334"/>
      <c r="P288" s="4"/>
      <c r="Q288" s="4"/>
      <c r="R288" s="4"/>
      <c r="S288" s="4"/>
      <c r="T288" s="4"/>
      <c r="U288" s="6"/>
      <c r="V288" s="6"/>
      <c r="W288" s="6"/>
      <c r="X288" s="6"/>
      <c r="Y288" s="6"/>
      <c r="Z288" s="6"/>
      <c r="AA288" s="6"/>
      <c r="AB288" s="6"/>
    </row>
    <row r="289">
      <c r="A289" s="4"/>
      <c r="B289" s="148" t="s">
        <v>15</v>
      </c>
      <c r="C289" s="225"/>
      <c r="D289" s="225"/>
      <c r="E289" s="225"/>
      <c r="F289" s="650">
        <f t="shared" ref="F289:G289" si="40">SUM(F205:F288)</f>
        <v>720000</v>
      </c>
      <c r="G289" s="650">
        <f t="shared" si="40"/>
        <v>30000</v>
      </c>
      <c r="H289" s="651">
        <f t="shared" ref="H289:J289" si="41">SUM(H205:H286)</f>
        <v>340000</v>
      </c>
      <c r="I289" s="650">
        <f t="shared" si="41"/>
        <v>13125</v>
      </c>
      <c r="J289" s="650">
        <f t="shared" si="41"/>
        <v>13125</v>
      </c>
      <c r="K289" s="1274">
        <f t="shared" ref="K289:L289" si="42">SUM(K205:K288)</f>
        <v>347250</v>
      </c>
      <c r="L289" s="1221">
        <f t="shared" si="42"/>
        <v>753500</v>
      </c>
      <c r="M289" s="1275">
        <f t="shared" si="39"/>
        <v>-33500</v>
      </c>
      <c r="N289" s="334"/>
      <c r="O289" s="334"/>
      <c r="P289" s="4"/>
      <c r="Q289" s="4"/>
      <c r="R289" s="4"/>
      <c r="S289" s="4"/>
      <c r="T289" s="4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179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179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57" t="s">
        <v>858</v>
      </c>
      <c r="C292" s="6"/>
      <c r="D292" s="6"/>
      <c r="E292" s="6"/>
      <c r="F292" s="6"/>
      <c r="G292" s="6"/>
      <c r="H292" s="6"/>
      <c r="I292" s="6"/>
      <c r="J292" s="179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1797" t="s">
        <v>859</v>
      </c>
      <c r="B293" s="657" t="s">
        <v>860</v>
      </c>
      <c r="C293" s="6"/>
      <c r="D293" s="6"/>
      <c r="E293" s="6"/>
      <c r="F293" s="6"/>
      <c r="G293" s="6"/>
      <c r="H293" s="6"/>
      <c r="I293" s="6"/>
      <c r="J293" s="179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57" t="s">
        <v>861</v>
      </c>
      <c r="C294" s="6"/>
      <c r="D294" s="657"/>
      <c r="E294" s="657"/>
      <c r="G294" s="6"/>
      <c r="H294" s="6"/>
      <c r="I294" s="6"/>
      <c r="J294" s="179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57"/>
      <c r="E295" s="657"/>
      <c r="F295" s="657"/>
      <c r="G295" s="6"/>
      <c r="H295" s="6"/>
      <c r="I295" s="6"/>
      <c r="J295" s="179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57" t="s">
        <v>862</v>
      </c>
      <c r="C296" s="6"/>
      <c r="D296" s="657"/>
      <c r="E296" s="657"/>
      <c r="F296" s="657"/>
      <c r="G296" s="6"/>
      <c r="H296" s="6"/>
      <c r="I296" s="6"/>
      <c r="J296" s="179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57"/>
      <c r="E297" s="657"/>
      <c r="F297" s="657"/>
      <c r="G297" s="6"/>
      <c r="H297" s="6"/>
      <c r="I297" s="6"/>
      <c r="J297" s="179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57" t="s">
        <v>863</v>
      </c>
      <c r="C298" s="6"/>
      <c r="D298" s="6"/>
      <c r="E298" s="6"/>
      <c r="F298" s="6"/>
      <c r="G298" s="6"/>
      <c r="H298" s="6"/>
      <c r="I298" s="6"/>
      <c r="J298" s="179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1797"/>
      <c r="B299" s="6"/>
      <c r="C299" s="6"/>
      <c r="D299" s="6"/>
      <c r="E299" s="6"/>
      <c r="F299" s="1798"/>
      <c r="G299" s="6"/>
      <c r="H299" s="6"/>
      <c r="I299" s="6"/>
      <c r="J299" s="179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1799"/>
      <c r="B300" s="1800" t="s">
        <v>864</v>
      </c>
      <c r="C300" s="1799"/>
      <c r="D300" s="1799"/>
      <c r="E300" s="1799"/>
      <c r="F300" s="1799"/>
      <c r="G300" s="6"/>
      <c r="H300" s="6"/>
      <c r="I300" s="6"/>
      <c r="J300" s="179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179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57">
        <v>1.0</v>
      </c>
      <c r="B302" s="1213" t="s">
        <v>865</v>
      </c>
      <c r="C302" s="1214" t="s">
        <v>247</v>
      </c>
      <c r="D302" s="1215"/>
      <c r="E302" s="1215"/>
      <c r="F302" s="1222">
        <v>50000.0</v>
      </c>
      <c r="G302" s="1801" t="s">
        <v>866</v>
      </c>
      <c r="H302" s="657" t="s">
        <v>867</v>
      </c>
      <c r="I302" s="657" t="s">
        <v>868</v>
      </c>
      <c r="J302" s="1802" t="s">
        <v>869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57">
        <v>2.0</v>
      </c>
      <c r="B303" s="1214" t="s">
        <v>248</v>
      </c>
      <c r="C303" s="1227" t="s">
        <v>604</v>
      </c>
      <c r="D303" s="1215"/>
      <c r="E303" s="1215"/>
      <c r="F303" s="1222">
        <v>50000.0</v>
      </c>
      <c r="G303" s="1801" t="s">
        <v>866</v>
      </c>
      <c r="H303" s="657" t="s">
        <v>867</v>
      </c>
      <c r="I303" s="657"/>
      <c r="J303" s="1802" t="s">
        <v>870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57">
        <v>3.0</v>
      </c>
      <c r="B304" s="1214" t="s">
        <v>253</v>
      </c>
      <c r="C304" s="1227" t="s">
        <v>605</v>
      </c>
      <c r="D304" s="1215"/>
      <c r="E304" s="1215"/>
      <c r="F304" s="1222">
        <v>50000.0</v>
      </c>
      <c r="G304" s="1801" t="s">
        <v>866</v>
      </c>
      <c r="H304" s="657" t="s">
        <v>867</v>
      </c>
      <c r="I304" s="657" t="s">
        <v>871</v>
      </c>
      <c r="J304" s="1802" t="s">
        <v>872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57">
        <v>4.0</v>
      </c>
      <c r="B305" s="1214" t="s">
        <v>110</v>
      </c>
      <c r="C305" s="1214" t="s">
        <v>254</v>
      </c>
      <c r="D305" s="1215"/>
      <c r="E305" s="1215"/>
      <c r="F305" s="1222">
        <v>50000.0</v>
      </c>
      <c r="G305" s="1801" t="s">
        <v>866</v>
      </c>
      <c r="H305" s="657" t="s">
        <v>867</v>
      </c>
      <c r="I305" s="6"/>
      <c r="J305" s="1802" t="s">
        <v>873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57">
        <v>5.0</v>
      </c>
      <c r="B306" s="1214" t="s">
        <v>267</v>
      </c>
      <c r="C306" s="1214" t="s">
        <v>268</v>
      </c>
      <c r="D306" s="1215"/>
      <c r="E306" s="1215"/>
      <c r="F306" s="1222">
        <v>40000.0</v>
      </c>
      <c r="G306" s="1803" t="s">
        <v>874</v>
      </c>
      <c r="H306" s="657" t="s">
        <v>867</v>
      </c>
      <c r="I306" s="6"/>
      <c r="J306" s="179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57">
        <v>6.0</v>
      </c>
      <c r="B307" s="1213" t="s">
        <v>293</v>
      </c>
      <c r="C307" s="1213" t="s">
        <v>606</v>
      </c>
      <c r="D307" s="1215"/>
      <c r="E307" s="1215"/>
      <c r="F307" s="1222">
        <v>40000.0</v>
      </c>
      <c r="G307" s="1801" t="s">
        <v>866</v>
      </c>
      <c r="H307" s="657" t="s">
        <v>867</v>
      </c>
      <c r="I307" s="6"/>
      <c r="J307" s="1802" t="s">
        <v>875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57">
        <v>7.0</v>
      </c>
      <c r="B308" s="1214" t="s">
        <v>255</v>
      </c>
      <c r="C308" s="1214" t="s">
        <v>256</v>
      </c>
      <c r="D308" s="1215"/>
      <c r="E308" s="1215"/>
      <c r="F308" s="1222">
        <v>40000.0</v>
      </c>
      <c r="G308" s="1801" t="s">
        <v>866</v>
      </c>
      <c r="H308" s="657" t="s">
        <v>867</v>
      </c>
      <c r="I308" s="6"/>
      <c r="J308" s="1802" t="s">
        <v>876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57">
        <v>8.0</v>
      </c>
      <c r="B309" s="1214" t="s">
        <v>262</v>
      </c>
      <c r="C309" s="1214" t="s">
        <v>263</v>
      </c>
      <c r="D309" s="1215"/>
      <c r="E309" s="1215"/>
      <c r="F309" s="1216">
        <v>20000.0</v>
      </c>
      <c r="G309" s="1803" t="s">
        <v>874</v>
      </c>
      <c r="H309" s="657" t="s">
        <v>867</v>
      </c>
      <c r="I309" s="6"/>
      <c r="J309" s="179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57">
        <v>9.0</v>
      </c>
      <c r="B310" s="1214" t="s">
        <v>265</v>
      </c>
      <c r="C310" s="1214" t="s">
        <v>263</v>
      </c>
      <c r="D310" s="1215"/>
      <c r="E310" s="1215"/>
      <c r="F310" s="1216">
        <v>20000.0</v>
      </c>
      <c r="G310" s="1803" t="s">
        <v>874</v>
      </c>
      <c r="H310" s="657" t="s">
        <v>867</v>
      </c>
      <c r="I310" s="6"/>
      <c r="J310" s="179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57">
        <v>10.0</v>
      </c>
      <c r="B311" s="1213" t="s">
        <v>607</v>
      </c>
      <c r="C311" s="1214" t="s">
        <v>263</v>
      </c>
      <c r="D311" s="1215"/>
      <c r="E311" s="1215"/>
      <c r="F311" s="1222">
        <v>20000.0</v>
      </c>
      <c r="G311" s="1803" t="s">
        <v>874</v>
      </c>
      <c r="H311" s="657" t="s">
        <v>867</v>
      </c>
      <c r="I311" s="6"/>
      <c r="J311" s="179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57">
        <v>11.0</v>
      </c>
      <c r="B312" s="1213" t="s">
        <v>800</v>
      </c>
      <c r="C312" s="1214" t="s">
        <v>258</v>
      </c>
      <c r="D312" s="1215"/>
      <c r="E312" s="1215"/>
      <c r="F312" s="1222">
        <v>33500.0</v>
      </c>
      <c r="G312" s="1801" t="s">
        <v>866</v>
      </c>
      <c r="H312" s="657" t="s">
        <v>867</v>
      </c>
      <c r="I312" s="6"/>
      <c r="J312" s="1802" t="s">
        <v>877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57">
        <v>12.0</v>
      </c>
      <c r="B313" s="1213" t="s">
        <v>334</v>
      </c>
      <c r="C313" s="1213"/>
      <c r="D313" s="1215"/>
      <c r="E313" s="1215"/>
      <c r="F313" s="1222">
        <v>15000.0</v>
      </c>
      <c r="G313" s="1801" t="s">
        <v>866</v>
      </c>
      <c r="H313" s="657" t="s">
        <v>867</v>
      </c>
      <c r="I313" s="6"/>
      <c r="J313" s="1802" t="s">
        <v>878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57">
        <v>13.0</v>
      </c>
      <c r="B314" s="1214" t="s">
        <v>269</v>
      </c>
      <c r="C314" s="1214" t="s">
        <v>270</v>
      </c>
      <c r="D314" s="1215"/>
      <c r="E314" s="1215"/>
      <c r="F314" s="1222">
        <v>8000.0</v>
      </c>
      <c r="G314" s="1803" t="s">
        <v>874</v>
      </c>
      <c r="H314" s="657" t="s">
        <v>867</v>
      </c>
      <c r="I314" s="6"/>
      <c r="J314" s="179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57">
        <v>14.0</v>
      </c>
      <c r="B315" s="1214" t="s">
        <v>111</v>
      </c>
      <c r="C315" s="1214" t="s">
        <v>266</v>
      </c>
      <c r="D315" s="1215"/>
      <c r="E315" s="1215"/>
      <c r="F315" s="1222">
        <v>50000.0</v>
      </c>
      <c r="G315" s="1801" t="s">
        <v>866</v>
      </c>
      <c r="H315" s="657" t="s">
        <v>867</v>
      </c>
      <c r="I315" s="657" t="s">
        <v>879</v>
      </c>
      <c r="J315" s="1802" t="s">
        <v>880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57">
        <v>15.0</v>
      </c>
      <c r="B316" s="1214" t="s">
        <v>273</v>
      </c>
      <c r="C316" s="1214" t="s">
        <v>274</v>
      </c>
      <c r="D316" s="1215"/>
      <c r="E316" s="1215"/>
      <c r="F316" s="1222">
        <v>30000.0</v>
      </c>
      <c r="G316" s="1801" t="s">
        <v>866</v>
      </c>
      <c r="H316" s="657" t="s">
        <v>867</v>
      </c>
      <c r="I316" s="657" t="s">
        <v>871</v>
      </c>
      <c r="J316" s="1802" t="s">
        <v>881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57">
        <v>16.0</v>
      </c>
      <c r="B317" s="1214" t="s">
        <v>276</v>
      </c>
      <c r="C317" s="1213" t="s">
        <v>610</v>
      </c>
      <c r="D317" s="1215"/>
      <c r="E317" s="1215"/>
      <c r="F317" s="1222">
        <v>8000.0</v>
      </c>
      <c r="G317" s="1801" t="s">
        <v>866</v>
      </c>
      <c r="H317" s="657" t="s">
        <v>867</v>
      </c>
      <c r="I317" s="6"/>
      <c r="J317" s="1802" t="s">
        <v>882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179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1804">
        <f>SUM(F302:F317)</f>
        <v>524500</v>
      </c>
      <c r="G319" s="6"/>
      <c r="H319" s="6"/>
      <c r="I319" s="6"/>
      <c r="J319" s="179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179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179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179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179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179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179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179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179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179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179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179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179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179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179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179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179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179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179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179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179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179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179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179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179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179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179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179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179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179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179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179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179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179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179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179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179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179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179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179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179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179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179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179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179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179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179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179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179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179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179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179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179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179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179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179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179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179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179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179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179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179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179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179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179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179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179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179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179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179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179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179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179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179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179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179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179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179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179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179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179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179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179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179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179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179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179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179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179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179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179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179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179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179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179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179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179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179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179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179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179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179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179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179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179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179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179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179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179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179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179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179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179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179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179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179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179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179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179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179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179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179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179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179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179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179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179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179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179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179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179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179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179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179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179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179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179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179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179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179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179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179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179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179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179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179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179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179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179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179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179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179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179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179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179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179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179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179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179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179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179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179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179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179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179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179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179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179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179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179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179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179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179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179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179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179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179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179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179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179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179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179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179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179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179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179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179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179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179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179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179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179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179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179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179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179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179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179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179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179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179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179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179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179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179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179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179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179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179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179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179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179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179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179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179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179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179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179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179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179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179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179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179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179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179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179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179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179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179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179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179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179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179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179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179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179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179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179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179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179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179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179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179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179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179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179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179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179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179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179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179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179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179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179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179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179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179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179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179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179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179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179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179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179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179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179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179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179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179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179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179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179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179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179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179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179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179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179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179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179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179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179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179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179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179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179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179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179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179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179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179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179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179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179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179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179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179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179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179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179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179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179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179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179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179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179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179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179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179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179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179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179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179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179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179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179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179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179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179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179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179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179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179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179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179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179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179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179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179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179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179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179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179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179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179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179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179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179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179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179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179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179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179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179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179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179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179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179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179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179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179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179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179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179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179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179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179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179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179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179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179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179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179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179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179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179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179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179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179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179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179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179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179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179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179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179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179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179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179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179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179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179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179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179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179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179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179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179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179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179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179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179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179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179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179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179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179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179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179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179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179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179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179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179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179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179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179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179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179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179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179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179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179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179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179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179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179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179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179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179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179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179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179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179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179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179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179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179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179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179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179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179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179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179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179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179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179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179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179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179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179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179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179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179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179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179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179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179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179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179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179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179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179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179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179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179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179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179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179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179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179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179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179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179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179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179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179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179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179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179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179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179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179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179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179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179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179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179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179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179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179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179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179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179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179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179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179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179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179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179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179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179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179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179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179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179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179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179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179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179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179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179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179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179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179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179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179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179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179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179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179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179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179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179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179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179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179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179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179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179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179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179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179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179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179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179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179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179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179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179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179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179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179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179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179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179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179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179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179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179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179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179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179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179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179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179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179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179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179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179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179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179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179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179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179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179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179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179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179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179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179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179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179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179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179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179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179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179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179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179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179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179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179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179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179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179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179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179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179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179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179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179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179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179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179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179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179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179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179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179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179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179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179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179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179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179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179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179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179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179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179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179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179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179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179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179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179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179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179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179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179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179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179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179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179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179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179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J936" s="1630"/>
    </row>
    <row r="937">
      <c r="J937" s="1630"/>
    </row>
    <row r="938">
      <c r="J938" s="1630"/>
    </row>
    <row r="939">
      <c r="J939" s="1630"/>
    </row>
    <row r="940">
      <c r="J940" s="1630"/>
    </row>
    <row r="941">
      <c r="J941" s="1630"/>
    </row>
    <row r="942">
      <c r="J942" s="1630"/>
    </row>
    <row r="943">
      <c r="J943" s="1630"/>
    </row>
    <row r="944">
      <c r="J944" s="1630"/>
    </row>
    <row r="945">
      <c r="J945" s="1630"/>
    </row>
    <row r="946">
      <c r="J946" s="1630"/>
    </row>
    <row r="947">
      <c r="J947" s="1630"/>
    </row>
    <row r="948">
      <c r="J948" s="1630"/>
    </row>
    <row r="949">
      <c r="J949" s="1630"/>
    </row>
    <row r="950">
      <c r="J950" s="1630"/>
    </row>
    <row r="951">
      <c r="J951" s="1630"/>
    </row>
    <row r="952">
      <c r="J952" s="1630"/>
    </row>
    <row r="953">
      <c r="J953" s="1630"/>
    </row>
    <row r="954">
      <c r="J954" s="1630"/>
    </row>
    <row r="955">
      <c r="J955" s="1630"/>
    </row>
    <row r="956">
      <c r="J956" s="1630"/>
    </row>
    <row r="957">
      <c r="J957" s="1630"/>
    </row>
    <row r="958">
      <c r="J958" s="1630"/>
    </row>
    <row r="959">
      <c r="J959" s="1630"/>
    </row>
    <row r="960">
      <c r="J960" s="1630"/>
    </row>
    <row r="961">
      <c r="J961" s="1630"/>
    </row>
    <row r="962">
      <c r="J962" s="1630"/>
    </row>
    <row r="963">
      <c r="J963" s="1630"/>
    </row>
    <row r="964">
      <c r="J964" s="1630"/>
    </row>
    <row r="965">
      <c r="J965" s="1630"/>
    </row>
    <row r="966">
      <c r="J966" s="1630"/>
    </row>
    <row r="967">
      <c r="J967" s="1630"/>
    </row>
    <row r="968">
      <c r="J968" s="1630"/>
    </row>
    <row r="969">
      <c r="J969" s="1630"/>
    </row>
    <row r="970">
      <c r="J970" s="1630"/>
    </row>
    <row r="971">
      <c r="J971" s="1630"/>
    </row>
    <row r="972">
      <c r="J972" s="1630"/>
    </row>
    <row r="973">
      <c r="J973" s="1630"/>
    </row>
    <row r="974">
      <c r="J974" s="1630"/>
    </row>
    <row r="975">
      <c r="J975" s="1630"/>
    </row>
    <row r="976">
      <c r="J976" s="1630"/>
    </row>
    <row r="977">
      <c r="J977" s="1630"/>
    </row>
    <row r="978">
      <c r="J978" s="1630"/>
    </row>
    <row r="979">
      <c r="J979" s="1630"/>
    </row>
    <row r="980">
      <c r="J980" s="1630"/>
    </row>
    <row r="981">
      <c r="J981" s="1630"/>
    </row>
    <row r="982">
      <c r="J982" s="1630"/>
    </row>
    <row r="983">
      <c r="J983" s="1630"/>
    </row>
    <row r="984">
      <c r="J984" s="1630"/>
    </row>
    <row r="985">
      <c r="J985" s="1630"/>
    </row>
    <row r="986">
      <c r="J986" s="1630"/>
    </row>
    <row r="987">
      <c r="J987" s="1630"/>
    </row>
    <row r="988">
      <c r="J988" s="1630"/>
    </row>
    <row r="989">
      <c r="J989" s="1630"/>
    </row>
    <row r="990">
      <c r="J990" s="1630"/>
    </row>
    <row r="991">
      <c r="J991" s="1630"/>
    </row>
    <row r="992">
      <c r="J992" s="1630"/>
    </row>
    <row r="993">
      <c r="J993" s="1630"/>
    </row>
    <row r="994">
      <c r="J994" s="1630"/>
    </row>
    <row r="995">
      <c r="J995" s="1630"/>
    </row>
    <row r="996">
      <c r="J996" s="1630"/>
    </row>
    <row r="997">
      <c r="J997" s="1630"/>
    </row>
    <row r="998">
      <c r="J998" s="1630"/>
    </row>
    <row r="999">
      <c r="J999" s="1630"/>
    </row>
    <row r="1000">
      <c r="J1000" s="1630"/>
    </row>
    <row r="1001">
      <c r="J1001" s="1630"/>
    </row>
    <row r="1002">
      <c r="J1002" s="1630"/>
    </row>
  </sheetData>
  <mergeCells count="15">
    <mergeCell ref="B146:L146"/>
    <mergeCell ref="B160:H160"/>
    <mergeCell ref="B171:K171"/>
    <mergeCell ref="B182:H182"/>
    <mergeCell ref="B192:H192"/>
    <mergeCell ref="C193:H193"/>
    <mergeCell ref="B202:H202"/>
    <mergeCell ref="F203:F204"/>
    <mergeCell ref="A2:H2"/>
    <mergeCell ref="B18:T18"/>
    <mergeCell ref="B39:T39"/>
    <mergeCell ref="B57:T57"/>
    <mergeCell ref="B102:T102"/>
    <mergeCell ref="B114:L114"/>
    <mergeCell ref="B131:L13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44.38"/>
    <col customWidth="1" min="3" max="3" width="19.0"/>
    <col customWidth="1" min="4" max="4" width="22.25"/>
    <col customWidth="1" min="5" max="5" width="22.5"/>
    <col customWidth="1" min="6" max="6" width="22.63"/>
    <col customWidth="1" min="7" max="7" width="19.5"/>
    <col customWidth="1" min="8" max="8" width="18.63"/>
    <col customWidth="1" min="9" max="9" width="19.13"/>
    <col customWidth="1" min="10" max="10" width="19.38"/>
    <col customWidth="1" min="11" max="11" width="20.0"/>
    <col customWidth="1" min="12" max="12" width="16.25"/>
    <col customWidth="1" min="18" max="18" width="9.88"/>
    <col customWidth="1" min="19" max="19" width="16.13"/>
    <col customWidth="1" min="20" max="20" width="14.63"/>
  </cols>
  <sheetData>
    <row r="1">
      <c r="A1" s="658"/>
    </row>
    <row r="2">
      <c r="A2" s="1"/>
      <c r="B2" s="2"/>
      <c r="C2" s="2"/>
      <c r="D2" s="2"/>
      <c r="E2" s="2"/>
      <c r="F2" s="2"/>
      <c r="G2" s="2"/>
      <c r="H2" s="3"/>
      <c r="I2" s="5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6"/>
      <c r="V2" s="6"/>
      <c r="W2" s="6"/>
      <c r="X2" s="6"/>
      <c r="Y2" s="6"/>
      <c r="Z2" s="6"/>
      <c r="AA2" s="6"/>
      <c r="AB2" s="6"/>
    </row>
    <row r="3">
      <c r="A3" s="7"/>
      <c r="B3" s="8" t="s">
        <v>0</v>
      </c>
      <c r="C3" s="8" t="s">
        <v>0</v>
      </c>
      <c r="D3" s="9" t="s">
        <v>544</v>
      </c>
      <c r="E3" s="9" t="s">
        <v>545</v>
      </c>
      <c r="F3" s="8" t="s">
        <v>462</v>
      </c>
      <c r="G3" s="10" t="s">
        <v>1</v>
      </c>
      <c r="H3" s="12" t="s">
        <v>2</v>
      </c>
      <c r="I3" s="5"/>
      <c r="J3" s="5"/>
      <c r="K3" s="5"/>
      <c r="L3" s="5"/>
      <c r="M3" s="4"/>
      <c r="N3" s="4"/>
      <c r="O3" s="4"/>
      <c r="P3" s="4"/>
      <c r="Q3" s="4"/>
      <c r="R3" s="4"/>
      <c r="S3" s="5"/>
      <c r="T3" s="4"/>
      <c r="U3" s="6"/>
      <c r="V3" s="6"/>
      <c r="W3" s="6"/>
      <c r="X3" s="6"/>
      <c r="Y3" s="6"/>
      <c r="Z3" s="6"/>
      <c r="AA3" s="6"/>
      <c r="AB3" s="6"/>
    </row>
    <row r="4">
      <c r="A4" s="14">
        <v>1.0</v>
      </c>
      <c r="B4" s="661" t="s">
        <v>16</v>
      </c>
      <c r="C4" s="1805">
        <f>C36</f>
        <v>2100000</v>
      </c>
      <c r="D4" s="1806">
        <v>140000.0</v>
      </c>
      <c r="E4" s="1806">
        <v>310000.0</v>
      </c>
      <c r="F4" s="1807"/>
      <c r="G4" s="1807"/>
      <c r="H4" s="1808">
        <f t="shared" ref="H4:H15" si="1">C4-G4</f>
        <v>2100000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6"/>
      <c r="W4" s="6"/>
      <c r="X4" s="6"/>
      <c r="Y4" s="6"/>
      <c r="Z4" s="6"/>
      <c r="AA4" s="6"/>
      <c r="AB4" s="6"/>
    </row>
    <row r="5">
      <c r="A5" s="19">
        <v>2.0</v>
      </c>
      <c r="B5" s="665" t="s">
        <v>463</v>
      </c>
      <c r="C5" s="1809">
        <f>C54</f>
        <v>1177500</v>
      </c>
      <c r="D5" s="667">
        <v>197500.0</v>
      </c>
      <c r="E5" s="667">
        <v>189500.0</v>
      </c>
      <c r="F5" s="667"/>
      <c r="G5" s="667"/>
      <c r="H5" s="1808">
        <f t="shared" si="1"/>
        <v>1177500</v>
      </c>
      <c r="I5" s="4"/>
      <c r="J5" s="4"/>
      <c r="K5" s="4"/>
      <c r="L5" s="4"/>
      <c r="M5" s="4"/>
      <c r="N5" s="4"/>
      <c r="O5" s="4"/>
      <c r="P5" s="4"/>
      <c r="Q5" s="25"/>
      <c r="R5" s="25"/>
      <c r="S5" s="4"/>
      <c r="T5" s="4"/>
      <c r="U5" s="6"/>
      <c r="V5" s="6"/>
      <c r="W5" s="6"/>
      <c r="X5" s="6"/>
      <c r="Y5" s="6"/>
      <c r="Z5" s="6"/>
      <c r="AA5" s="6"/>
      <c r="AB5" s="6"/>
    </row>
    <row r="6">
      <c r="A6" s="669">
        <v>3.0</v>
      </c>
      <c r="B6" s="670" t="s">
        <v>464</v>
      </c>
      <c r="C6" s="1810">
        <f>F277</f>
        <v>590500</v>
      </c>
      <c r="D6" s="1811">
        <v>320000.0</v>
      </c>
      <c r="E6" s="1811"/>
      <c r="F6" s="673"/>
      <c r="G6" s="1455"/>
      <c r="H6" s="1808">
        <f t="shared" si="1"/>
        <v>590500</v>
      </c>
      <c r="I6" s="4"/>
      <c r="J6" s="4"/>
      <c r="K6" s="4"/>
      <c r="L6" s="4"/>
      <c r="M6" s="4"/>
      <c r="N6" s="4"/>
      <c r="O6" s="4"/>
      <c r="P6" s="4"/>
      <c r="Q6" s="25"/>
      <c r="R6" s="25"/>
      <c r="S6" s="4"/>
      <c r="T6" s="4"/>
      <c r="U6" s="6"/>
      <c r="V6" s="6"/>
      <c r="W6" s="6"/>
      <c r="X6" s="6"/>
      <c r="Y6" s="6"/>
      <c r="Z6" s="6"/>
      <c r="AA6" s="6"/>
      <c r="AB6" s="6"/>
    </row>
    <row r="7">
      <c r="A7" s="976">
        <v>4.0</v>
      </c>
      <c r="B7" s="977" t="s">
        <v>465</v>
      </c>
      <c r="C7" s="1812">
        <f>C97</f>
        <v>674000</v>
      </c>
      <c r="D7" s="1811">
        <v>292500.0</v>
      </c>
      <c r="E7" s="1811">
        <v>342000.0</v>
      </c>
      <c r="F7" s="1813"/>
      <c r="G7" s="1456"/>
      <c r="H7" s="1808">
        <f t="shared" si="1"/>
        <v>674000</v>
      </c>
      <c r="I7" s="4"/>
      <c r="J7" s="4"/>
      <c r="K7" s="4"/>
      <c r="L7" s="4"/>
      <c r="M7" s="4"/>
      <c r="N7" s="4"/>
      <c r="O7" s="4"/>
      <c r="P7" s="4"/>
      <c r="Q7" s="25"/>
      <c r="R7" s="25"/>
      <c r="S7" s="4"/>
      <c r="T7" s="4"/>
      <c r="U7" s="6"/>
      <c r="V7" s="6"/>
      <c r="W7" s="6"/>
      <c r="X7" s="6"/>
      <c r="Y7" s="6"/>
      <c r="Z7" s="6"/>
      <c r="AA7" s="6"/>
      <c r="AB7" s="6"/>
    </row>
    <row r="8">
      <c r="A8" s="678">
        <v>5.0</v>
      </c>
      <c r="B8" s="679" t="s">
        <v>466</v>
      </c>
      <c r="C8" s="1814">
        <f>C116</f>
        <v>532500</v>
      </c>
      <c r="D8" s="1457">
        <v>97500.0</v>
      </c>
      <c r="E8" s="1457"/>
      <c r="F8" s="680"/>
      <c r="G8" s="1457"/>
      <c r="H8" s="1808">
        <f t="shared" si="1"/>
        <v>532500</v>
      </c>
      <c r="I8" s="4"/>
      <c r="J8" s="682"/>
      <c r="K8" s="682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6"/>
      <c r="Z8" s="6"/>
      <c r="AA8" s="6"/>
      <c r="AB8" s="6"/>
    </row>
    <row r="9">
      <c r="A9" s="981">
        <v>6.0</v>
      </c>
      <c r="B9" s="982" t="s">
        <v>467</v>
      </c>
      <c r="C9" s="1815">
        <f>F133</f>
        <v>270000</v>
      </c>
      <c r="D9" s="1816"/>
      <c r="E9" s="1816"/>
      <c r="F9" s="1816"/>
      <c r="G9" s="1816"/>
      <c r="H9" s="1808">
        <f t="shared" si="1"/>
        <v>270000</v>
      </c>
      <c r="I9" s="4"/>
      <c r="J9" s="682"/>
      <c r="K9" s="682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6"/>
      <c r="Z9" s="6"/>
      <c r="AA9" s="6"/>
      <c r="AB9" s="6"/>
    </row>
    <row r="10">
      <c r="A10" s="686">
        <v>7.0</v>
      </c>
      <c r="B10" s="687" t="s">
        <v>468</v>
      </c>
      <c r="C10" s="1817">
        <f>I145</f>
        <v>803086.9565</v>
      </c>
      <c r="D10" s="688"/>
      <c r="E10" s="688"/>
      <c r="F10" s="688"/>
      <c r="G10" s="688"/>
      <c r="H10" s="1808">
        <f t="shared" si="1"/>
        <v>803086.9565</v>
      </c>
      <c r="I10" s="4"/>
      <c r="J10" s="682"/>
      <c r="K10" s="682"/>
      <c r="L10" s="4"/>
      <c r="M10" s="4"/>
      <c r="N10" s="4"/>
      <c r="O10" s="4"/>
      <c r="P10" s="4"/>
      <c r="Q10" s="4"/>
      <c r="R10" s="4"/>
      <c r="S10" s="4"/>
      <c r="T10" s="4"/>
      <c r="U10" s="6"/>
      <c r="V10" s="6"/>
      <c r="W10" s="6"/>
      <c r="X10" s="6"/>
      <c r="Y10" s="6"/>
      <c r="Z10" s="6"/>
      <c r="AA10" s="6"/>
      <c r="AB10" s="6"/>
    </row>
    <row r="11">
      <c r="A11" s="986">
        <v>8.0</v>
      </c>
      <c r="B11" s="987" t="s">
        <v>469</v>
      </c>
      <c r="C11" s="1818">
        <f>H159</f>
        <v>1019094.912</v>
      </c>
      <c r="D11" s="1819"/>
      <c r="E11" s="1460">
        <v>100000.0</v>
      </c>
      <c r="F11" s="1819"/>
      <c r="G11" s="1460">
        <v>900000.0</v>
      </c>
      <c r="H11" s="1808">
        <f t="shared" si="1"/>
        <v>119094.912</v>
      </c>
      <c r="I11" s="4"/>
      <c r="J11" s="682"/>
      <c r="K11" s="682"/>
      <c r="L11" s="4"/>
      <c r="M11" s="4"/>
      <c r="N11" s="4"/>
      <c r="O11" s="4"/>
      <c r="P11" s="4"/>
      <c r="Q11" s="4"/>
      <c r="R11" s="4"/>
      <c r="S11" s="4"/>
      <c r="T11" s="4"/>
      <c r="U11" s="6"/>
      <c r="V11" s="6"/>
      <c r="W11" s="6"/>
      <c r="X11" s="6"/>
      <c r="Y11" s="6"/>
      <c r="Z11" s="6"/>
      <c r="AA11" s="6"/>
      <c r="AB11" s="6"/>
    </row>
    <row r="12">
      <c r="A12" s="693">
        <v>9.0</v>
      </c>
      <c r="B12" s="694" t="s">
        <v>470</v>
      </c>
      <c r="C12" s="1820">
        <v>0.0</v>
      </c>
      <c r="D12" s="696"/>
      <c r="E12" s="1461">
        <v>100000.0</v>
      </c>
      <c r="F12" s="696"/>
      <c r="G12" s="696"/>
      <c r="H12" s="1808">
        <f t="shared" si="1"/>
        <v>0</v>
      </c>
      <c r="I12" s="4"/>
      <c r="J12" s="682"/>
      <c r="K12" s="682"/>
      <c r="L12" s="4"/>
      <c r="M12" s="4"/>
      <c r="N12" s="4"/>
      <c r="O12" s="4"/>
      <c r="P12" s="4"/>
      <c r="Q12" s="4"/>
      <c r="R12" s="4"/>
      <c r="S12" s="4"/>
      <c r="T12" s="4"/>
      <c r="U12" s="6"/>
      <c r="V12" s="6"/>
      <c r="W12" s="6"/>
      <c r="X12" s="6"/>
      <c r="Y12" s="6"/>
      <c r="Z12" s="6"/>
      <c r="AA12" s="6"/>
      <c r="AB12" s="6"/>
    </row>
    <row r="13">
      <c r="A13" s="697">
        <v>10.0</v>
      </c>
      <c r="B13" s="698" t="s">
        <v>471</v>
      </c>
      <c r="C13" s="1821">
        <v>0.0</v>
      </c>
      <c r="D13" s="1822"/>
      <c r="E13" s="1823"/>
      <c r="F13" s="699"/>
      <c r="G13" s="699"/>
      <c r="H13" s="1808">
        <f t="shared" si="1"/>
        <v>0</v>
      </c>
      <c r="I13" s="4"/>
      <c r="J13" s="682"/>
      <c r="K13" s="682"/>
      <c r="L13" s="4"/>
      <c r="M13" s="4"/>
      <c r="N13" s="4"/>
      <c r="O13" s="4"/>
      <c r="P13" s="4"/>
      <c r="Q13" s="4"/>
      <c r="R13" s="4"/>
      <c r="S13" s="4"/>
      <c r="T13" s="4"/>
      <c r="U13" s="6"/>
      <c r="V13" s="6"/>
      <c r="W13" s="6"/>
      <c r="X13" s="6"/>
      <c r="Y13" s="6"/>
      <c r="Z13" s="6"/>
      <c r="AA13" s="6"/>
      <c r="AB13" s="6"/>
    </row>
    <row r="14">
      <c r="A14" s="700">
        <v>11.0</v>
      </c>
      <c r="B14" s="459" t="s">
        <v>472</v>
      </c>
      <c r="C14" s="1824">
        <v>72500.0</v>
      </c>
      <c r="D14" s="702"/>
      <c r="E14" s="702"/>
      <c r="F14" s="702"/>
      <c r="G14" s="702"/>
      <c r="H14" s="1808">
        <f t="shared" si="1"/>
        <v>72500</v>
      </c>
      <c r="I14" s="45">
        <v>6146544.61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V14" s="6"/>
      <c r="W14" s="6"/>
      <c r="X14" s="6"/>
      <c r="Y14" s="6"/>
      <c r="Z14" s="6"/>
      <c r="AA14" s="6"/>
      <c r="AB14" s="6"/>
    </row>
    <row r="15">
      <c r="A15" s="704">
        <v>12.0</v>
      </c>
      <c r="B15" s="705" t="s">
        <v>473</v>
      </c>
      <c r="C15" s="1825">
        <f>C193</f>
        <v>1379500</v>
      </c>
      <c r="D15" s="1826"/>
      <c r="E15" s="1826"/>
      <c r="F15" s="707"/>
      <c r="G15" s="1826"/>
      <c r="H15" s="1808">
        <f t="shared" si="1"/>
        <v>1379500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6"/>
      <c r="W15" s="6"/>
      <c r="X15" s="6"/>
      <c r="Y15" s="6"/>
      <c r="Z15" s="6"/>
      <c r="AA15" s="6"/>
      <c r="AB15" s="6"/>
    </row>
    <row r="16">
      <c r="A16" s="77"/>
      <c r="B16" s="78" t="s">
        <v>15</v>
      </c>
      <c r="C16" s="79">
        <f t="shared" ref="C16:H16" si="2">SUM(C4:C15)</f>
        <v>8618681.869</v>
      </c>
      <c r="D16" s="79">
        <f t="shared" si="2"/>
        <v>1047500</v>
      </c>
      <c r="E16" s="79">
        <f t="shared" si="2"/>
        <v>1041500</v>
      </c>
      <c r="F16" s="79">
        <f t="shared" si="2"/>
        <v>0</v>
      </c>
      <c r="G16" s="79">
        <f t="shared" si="2"/>
        <v>900000</v>
      </c>
      <c r="H16" s="149">
        <f t="shared" si="2"/>
        <v>7718681.869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V16" s="6"/>
      <c r="W16" s="6"/>
      <c r="X16" s="6"/>
      <c r="Y16" s="6"/>
      <c r="Z16" s="6"/>
      <c r="AA16" s="6"/>
      <c r="AB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  <c r="X17" s="6"/>
      <c r="Y17" s="6"/>
      <c r="Z17" s="6"/>
      <c r="AA17" s="6"/>
      <c r="AB17" s="6"/>
    </row>
    <row r="18">
      <c r="A18" s="82">
        <v>1.0</v>
      </c>
      <c r="B18" s="995" t="s">
        <v>16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5"/>
      <c r="U18" s="6"/>
      <c r="V18" s="6"/>
      <c r="W18" s="6"/>
      <c r="X18" s="6"/>
      <c r="Y18" s="6"/>
      <c r="Z18" s="6"/>
      <c r="AA18" s="6"/>
      <c r="AB18" s="6"/>
    </row>
    <row r="19">
      <c r="A19" s="4"/>
      <c r="B19" s="1464" t="s">
        <v>17</v>
      </c>
      <c r="C19" s="1827" t="s">
        <v>18</v>
      </c>
      <c r="D19" s="1660" t="s">
        <v>883</v>
      </c>
      <c r="E19" s="1660" t="s">
        <v>716</v>
      </c>
      <c r="F19" s="1660" t="s">
        <v>884</v>
      </c>
      <c r="G19" s="1660" t="s">
        <v>885</v>
      </c>
      <c r="H19" s="1828" t="s">
        <v>886</v>
      </c>
      <c r="I19" s="1660" t="s">
        <v>887</v>
      </c>
      <c r="J19" s="1829" t="s">
        <v>888</v>
      </c>
      <c r="K19" s="1829" t="s">
        <v>889</v>
      </c>
      <c r="L19" s="1470"/>
      <c r="M19" s="1470"/>
      <c r="N19" s="1470"/>
      <c r="O19" s="1471"/>
      <c r="P19" s="1000"/>
      <c r="Q19" s="1001"/>
      <c r="R19" s="1001"/>
      <c r="S19" s="1002" t="s">
        <v>29</v>
      </c>
      <c r="T19" s="1003" t="s">
        <v>2</v>
      </c>
      <c r="U19" s="92"/>
      <c r="V19" s="6"/>
      <c r="W19" s="6"/>
      <c r="X19" s="6"/>
      <c r="Y19" s="6"/>
      <c r="Z19" s="6"/>
      <c r="AA19" s="6"/>
      <c r="AB19" s="6"/>
    </row>
    <row r="20">
      <c r="A20" s="4"/>
      <c r="B20" s="1472" t="s">
        <v>554</v>
      </c>
      <c r="C20" s="1473"/>
      <c r="D20" s="1474" t="s">
        <v>890</v>
      </c>
      <c r="E20" s="1474"/>
      <c r="F20" s="1474"/>
      <c r="G20" s="1053"/>
      <c r="H20" s="1830" t="s">
        <v>544</v>
      </c>
      <c r="I20" s="1474"/>
      <c r="J20" s="1408" t="s">
        <v>195</v>
      </c>
      <c r="K20" s="1408" t="s">
        <v>195</v>
      </c>
      <c r="L20" s="1474"/>
      <c r="M20" s="1474"/>
      <c r="N20" s="1474"/>
      <c r="O20" s="1476"/>
      <c r="P20" s="1006"/>
      <c r="Q20" s="89"/>
      <c r="R20" s="89"/>
      <c r="S20" s="96"/>
      <c r="T20" s="97"/>
      <c r="U20" s="92"/>
      <c r="V20" s="6"/>
      <c r="W20" s="6"/>
      <c r="X20" s="6"/>
      <c r="Y20" s="6"/>
      <c r="Z20" s="6"/>
      <c r="AA20" s="6"/>
      <c r="AB20" s="6"/>
    </row>
    <row r="21">
      <c r="A21" s="4"/>
      <c r="B21" s="1477" t="s">
        <v>131</v>
      </c>
      <c r="C21" s="176"/>
      <c r="D21" s="1052"/>
      <c r="E21" s="1052"/>
      <c r="F21" s="1010"/>
      <c r="G21" s="176"/>
      <c r="H21" s="1052" t="s">
        <v>891</v>
      </c>
      <c r="I21" s="1052"/>
      <c r="J21" s="1010"/>
      <c r="K21" s="1010"/>
      <c r="L21" s="1052"/>
      <c r="M21" s="1052"/>
      <c r="N21" s="1052"/>
      <c r="O21" s="1478"/>
      <c r="P21" s="745"/>
      <c r="Q21" s="102"/>
      <c r="R21" s="102"/>
      <c r="S21" s="102"/>
      <c r="T21" s="104"/>
      <c r="U21" s="92"/>
      <c r="V21" s="6"/>
      <c r="W21" s="6"/>
      <c r="X21" s="6"/>
      <c r="Y21" s="6"/>
      <c r="Z21" s="6"/>
      <c r="AA21" s="6"/>
      <c r="AB21" s="6"/>
    </row>
    <row r="22">
      <c r="A22" s="4"/>
      <c r="B22" s="275" t="s">
        <v>40</v>
      </c>
      <c r="C22" s="1559"/>
      <c r="D22" s="109"/>
      <c r="E22" s="109"/>
      <c r="F22" s="109"/>
      <c r="G22" s="183"/>
      <c r="H22" s="109"/>
      <c r="I22" s="109"/>
      <c r="J22" s="109"/>
      <c r="K22" s="109"/>
      <c r="L22" s="109"/>
      <c r="M22" s="109"/>
      <c r="N22" s="109"/>
      <c r="O22" s="242"/>
      <c r="P22" s="107"/>
      <c r="Q22" s="107"/>
      <c r="R22" s="107"/>
      <c r="S22" s="109"/>
      <c r="T22" s="109"/>
      <c r="U22" s="92"/>
      <c r="V22" s="6"/>
      <c r="W22" s="6"/>
      <c r="X22" s="6"/>
      <c r="Y22" s="6"/>
      <c r="Z22" s="6"/>
      <c r="AA22" s="6"/>
      <c r="AB22" s="6"/>
    </row>
    <row r="23">
      <c r="A23" s="4"/>
      <c r="B23" s="110" t="s">
        <v>41</v>
      </c>
      <c r="C23" s="1013">
        <v>760000.0</v>
      </c>
      <c r="D23" s="1285">
        <v>180000.0</v>
      </c>
      <c r="E23" s="1285">
        <v>180000.0</v>
      </c>
      <c r="F23" s="1286">
        <v>100000.0</v>
      </c>
      <c r="G23" s="113">
        <v>200000.0</v>
      </c>
      <c r="H23" s="1017">
        <v>143368.42</v>
      </c>
      <c r="I23" s="1017"/>
      <c r="J23" s="114">
        <v>30000.0</v>
      </c>
      <c r="K23" s="54">
        <v>150000.0</v>
      </c>
      <c r="L23" s="54"/>
      <c r="M23" s="112"/>
      <c r="N23" s="113"/>
      <c r="O23" s="113"/>
      <c r="P23" s="114"/>
      <c r="Q23" s="116"/>
      <c r="R23" s="116"/>
      <c r="S23" s="36"/>
      <c r="T23" s="31">
        <f t="shared" ref="T23:T34" si="3">C23-S23</f>
        <v>760000</v>
      </c>
      <c r="U23" s="92"/>
      <c r="V23" s="6"/>
      <c r="W23" s="6"/>
      <c r="X23" s="6"/>
      <c r="Y23" s="6"/>
      <c r="Z23" s="6"/>
      <c r="AA23" s="6"/>
      <c r="AB23" s="6"/>
    </row>
    <row r="24">
      <c r="A24" s="4"/>
      <c r="B24" s="118" t="s">
        <v>42</v>
      </c>
      <c r="C24" s="1831">
        <v>80000.0</v>
      </c>
      <c r="D24" s="1288"/>
      <c r="E24" s="1285">
        <v>20000.0</v>
      </c>
      <c r="F24" s="1289">
        <v>20000.0</v>
      </c>
      <c r="G24" s="121">
        <v>20000.0</v>
      </c>
      <c r="H24" s="1017">
        <v>20000.0</v>
      </c>
      <c r="I24" s="1017"/>
      <c r="J24" s="123"/>
      <c r="K24" s="120"/>
      <c r="L24" s="54"/>
      <c r="M24" s="112"/>
      <c r="N24" s="121"/>
      <c r="O24" s="123"/>
      <c r="P24" s="123"/>
      <c r="Q24" s="123"/>
      <c r="R24" s="123"/>
      <c r="S24" s="126"/>
      <c r="T24" s="31">
        <f t="shared" si="3"/>
        <v>80000</v>
      </c>
      <c r="U24" s="92"/>
      <c r="V24" s="6"/>
      <c r="W24" s="6"/>
      <c r="X24" s="6"/>
      <c r="Y24" s="6"/>
      <c r="Z24" s="6"/>
      <c r="AA24" s="6"/>
      <c r="AB24" s="6"/>
    </row>
    <row r="25">
      <c r="A25" s="4"/>
      <c r="B25" s="127" t="s">
        <v>43</v>
      </c>
      <c r="C25" s="1025">
        <v>100000.0</v>
      </c>
      <c r="D25" s="1291">
        <v>100000.0</v>
      </c>
      <c r="E25" s="1292">
        <v>0.0</v>
      </c>
      <c r="F25" s="1289">
        <v>0.0</v>
      </c>
      <c r="G25" s="122">
        <v>0.0</v>
      </c>
      <c r="H25" s="1017">
        <v>0.0</v>
      </c>
      <c r="I25" s="1017"/>
      <c r="J25" s="122"/>
      <c r="K25" s="120"/>
      <c r="L25" s="54"/>
      <c r="M25" s="130"/>
      <c r="N25" s="122"/>
      <c r="O25" s="123"/>
      <c r="P25" s="122"/>
      <c r="Q25" s="123"/>
      <c r="R25" s="123"/>
      <c r="S25" s="126"/>
      <c r="T25" s="31">
        <f t="shared" si="3"/>
        <v>100000</v>
      </c>
      <c r="U25" s="92"/>
      <c r="V25" s="6"/>
      <c r="W25" s="6"/>
      <c r="X25" s="6"/>
      <c r="Y25" s="6"/>
      <c r="Z25" s="6"/>
      <c r="AA25" s="6"/>
      <c r="AB25" s="6"/>
    </row>
    <row r="26">
      <c r="A26" s="4"/>
      <c r="B26" s="132" t="s">
        <v>44</v>
      </c>
      <c r="C26" s="1025">
        <v>20000.0</v>
      </c>
      <c r="D26" s="1291"/>
      <c r="E26" s="1285">
        <v>20000.0</v>
      </c>
      <c r="F26" s="1289">
        <v>0.0</v>
      </c>
      <c r="G26" s="122">
        <v>0.0</v>
      </c>
      <c r="H26" s="1017">
        <v>0.0</v>
      </c>
      <c r="I26" s="1017"/>
      <c r="J26" s="123"/>
      <c r="K26" s="120"/>
      <c r="L26" s="54"/>
      <c r="M26" s="112"/>
      <c r="N26" s="122"/>
      <c r="O26" s="123"/>
      <c r="P26" s="123"/>
      <c r="Q26" s="123"/>
      <c r="R26" s="123"/>
      <c r="S26" s="126"/>
      <c r="T26" s="31">
        <f t="shared" si="3"/>
        <v>20000</v>
      </c>
      <c r="U26" s="92"/>
      <c r="V26" s="6"/>
      <c r="W26" s="6"/>
      <c r="X26" s="6"/>
      <c r="Y26" s="6"/>
      <c r="Z26" s="6"/>
      <c r="AA26" s="6"/>
      <c r="AB26" s="6"/>
    </row>
    <row r="27">
      <c r="A27" s="4"/>
      <c r="B27" s="132" t="s">
        <v>45</v>
      </c>
      <c r="C27" s="1025">
        <v>50000.0</v>
      </c>
      <c r="D27" s="1288">
        <v>10000.0</v>
      </c>
      <c r="E27" s="1285">
        <v>10000.0</v>
      </c>
      <c r="F27" s="1289">
        <v>10000.0</v>
      </c>
      <c r="G27" s="121">
        <v>10000.0</v>
      </c>
      <c r="H27" s="1017">
        <v>10000.0</v>
      </c>
      <c r="I27" s="1017"/>
      <c r="J27" s="123"/>
      <c r="K27" s="120"/>
      <c r="L27" s="54"/>
      <c r="M27" s="112"/>
      <c r="N27" s="121"/>
      <c r="O27" s="123"/>
      <c r="P27" s="123"/>
      <c r="Q27" s="123"/>
      <c r="R27" s="123"/>
      <c r="S27" s="126"/>
      <c r="T27" s="31">
        <f t="shared" si="3"/>
        <v>50000</v>
      </c>
      <c r="U27" s="92"/>
      <c r="V27" s="6"/>
      <c r="W27" s="6"/>
      <c r="X27" s="6"/>
      <c r="Y27" s="6"/>
      <c r="Z27" s="6"/>
      <c r="AA27" s="6"/>
      <c r="AB27" s="6"/>
    </row>
    <row r="28">
      <c r="A28" s="4"/>
      <c r="B28" s="132" t="s">
        <v>47</v>
      </c>
      <c r="C28" s="1025">
        <v>20000.0</v>
      </c>
      <c r="D28" s="1288">
        <v>5000.0</v>
      </c>
      <c r="E28" s="1288">
        <v>5000.0</v>
      </c>
      <c r="F28" s="1288">
        <v>5000.0</v>
      </c>
      <c r="G28" s="1288">
        <v>5000.0</v>
      </c>
      <c r="H28" s="1017">
        <v>0.0</v>
      </c>
      <c r="I28" s="1017"/>
      <c r="J28" s="123"/>
      <c r="K28" s="120"/>
      <c r="L28" s="54"/>
      <c r="M28" s="112"/>
      <c r="N28" s="121"/>
      <c r="O28" s="123"/>
      <c r="P28" s="123"/>
      <c r="Q28" s="123"/>
      <c r="R28" s="123"/>
      <c r="S28" s="126"/>
      <c r="T28" s="31">
        <f t="shared" si="3"/>
        <v>20000</v>
      </c>
      <c r="U28" s="92"/>
      <c r="V28" s="6"/>
      <c r="W28" s="6"/>
      <c r="X28" s="6"/>
      <c r="Y28" s="6"/>
      <c r="Z28" s="6"/>
      <c r="AA28" s="6"/>
      <c r="AB28" s="6"/>
    </row>
    <row r="29">
      <c r="A29" s="4"/>
      <c r="B29" s="132" t="s">
        <v>48</v>
      </c>
      <c r="C29" s="1025">
        <v>50000.0</v>
      </c>
      <c r="D29" s="1288">
        <v>10000.0</v>
      </c>
      <c r="E29" s="1288">
        <v>10000.0</v>
      </c>
      <c r="F29" s="1288">
        <v>10000.0</v>
      </c>
      <c r="G29" s="1288">
        <v>10000.0</v>
      </c>
      <c r="H29" s="1017">
        <v>10000.0</v>
      </c>
      <c r="I29" s="1017"/>
      <c r="J29" s="133"/>
      <c r="K29" s="120"/>
      <c r="L29" s="54"/>
      <c r="M29" s="112"/>
      <c r="N29" s="121"/>
      <c r="O29" s="123"/>
      <c r="P29" s="133"/>
      <c r="Q29" s="123"/>
      <c r="R29" s="123"/>
      <c r="S29" s="126"/>
      <c r="T29" s="31">
        <f t="shared" si="3"/>
        <v>50000</v>
      </c>
      <c r="U29" s="92"/>
      <c r="V29" s="6"/>
      <c r="W29" s="6"/>
      <c r="X29" s="6"/>
      <c r="Y29" s="6"/>
      <c r="Z29" s="6"/>
      <c r="AA29" s="6"/>
      <c r="AB29" s="6"/>
    </row>
    <row r="30">
      <c r="A30" s="4"/>
      <c r="B30" s="132" t="s">
        <v>49</v>
      </c>
      <c r="C30" s="1025">
        <v>10000.0</v>
      </c>
      <c r="D30" s="1288">
        <v>2500.0</v>
      </c>
      <c r="E30" s="1285">
        <v>2500.0</v>
      </c>
      <c r="F30" s="1289">
        <v>2500.0</v>
      </c>
      <c r="G30" s="121">
        <v>2500.0</v>
      </c>
      <c r="H30" s="1017">
        <v>0.0</v>
      </c>
      <c r="I30" s="1017"/>
      <c r="J30" s="123"/>
      <c r="K30" s="120"/>
      <c r="L30" s="54"/>
      <c r="M30" s="112"/>
      <c r="N30" s="121"/>
      <c r="O30" s="123"/>
      <c r="P30" s="123"/>
      <c r="Q30" s="123"/>
      <c r="R30" s="123"/>
      <c r="S30" s="126"/>
      <c r="T30" s="31">
        <f t="shared" si="3"/>
        <v>10000</v>
      </c>
      <c r="U30" s="92"/>
      <c r="V30" s="6"/>
      <c r="W30" s="6"/>
      <c r="X30" s="6"/>
      <c r="Y30" s="6"/>
      <c r="Z30" s="6"/>
      <c r="AA30" s="6"/>
      <c r="AB30" s="6"/>
    </row>
    <row r="31">
      <c r="A31" s="4"/>
      <c r="B31" s="1033" t="s">
        <v>50</v>
      </c>
      <c r="C31" s="1025">
        <v>10000.0</v>
      </c>
      <c r="D31" s="1288">
        <v>2500.0</v>
      </c>
      <c r="E31" s="1285">
        <v>2500.0</v>
      </c>
      <c r="F31" s="1289">
        <v>2500.0</v>
      </c>
      <c r="G31" s="121">
        <v>2500.0</v>
      </c>
      <c r="H31" s="1017">
        <v>0.0</v>
      </c>
      <c r="I31" s="1017"/>
      <c r="J31" s="123"/>
      <c r="K31" s="120"/>
      <c r="L31" s="54"/>
      <c r="M31" s="112"/>
      <c r="N31" s="121"/>
      <c r="O31" s="123"/>
      <c r="P31" s="123"/>
      <c r="Q31" s="123"/>
      <c r="R31" s="123"/>
      <c r="S31" s="126"/>
      <c r="T31" s="31">
        <f t="shared" si="3"/>
        <v>10000</v>
      </c>
      <c r="U31" s="92"/>
      <c r="V31" s="6"/>
      <c r="W31" s="6"/>
      <c r="X31" s="6"/>
      <c r="Y31" s="6"/>
      <c r="Z31" s="6"/>
      <c r="AA31" s="6"/>
      <c r="AB31" s="6"/>
    </row>
    <row r="32">
      <c r="A32" s="4"/>
      <c r="B32" s="1033" t="s">
        <v>51</v>
      </c>
      <c r="C32" s="1025">
        <v>0.0</v>
      </c>
      <c r="D32" s="1288"/>
      <c r="E32" s="1285"/>
      <c r="F32" s="1289"/>
      <c r="G32" s="121"/>
      <c r="H32" s="1017"/>
      <c r="I32" s="1017"/>
      <c r="J32" s="123"/>
      <c r="K32" s="120"/>
      <c r="L32" s="54"/>
      <c r="M32" s="112"/>
      <c r="N32" s="121"/>
      <c r="O32" s="123"/>
      <c r="P32" s="123"/>
      <c r="Q32" s="123"/>
      <c r="R32" s="123"/>
      <c r="S32" s="126"/>
      <c r="T32" s="31">
        <f t="shared" si="3"/>
        <v>0</v>
      </c>
      <c r="U32" s="92"/>
      <c r="V32" s="6"/>
      <c r="W32" s="6"/>
      <c r="X32" s="6"/>
      <c r="Y32" s="6"/>
      <c r="Z32" s="6"/>
      <c r="AA32" s="6"/>
      <c r="AB32" s="6"/>
    </row>
    <row r="33">
      <c r="A33" s="4"/>
      <c r="B33" s="118" t="s">
        <v>52</v>
      </c>
      <c r="C33" s="1034">
        <v>1000000.0</v>
      </c>
      <c r="D33" s="1288"/>
      <c r="E33" s="1285"/>
      <c r="F33" s="1289"/>
      <c r="G33" s="121"/>
      <c r="H33" s="1017"/>
      <c r="I33" s="1017">
        <v>1000000.0</v>
      </c>
      <c r="J33" s="123"/>
      <c r="K33" s="120"/>
      <c r="L33" s="54"/>
      <c r="M33" s="112"/>
      <c r="N33" s="121"/>
      <c r="O33" s="123"/>
      <c r="P33" s="123"/>
      <c r="Q33" s="123"/>
      <c r="R33" s="123"/>
      <c r="S33" s="126"/>
      <c r="T33" s="31">
        <f t="shared" si="3"/>
        <v>1000000</v>
      </c>
      <c r="U33" s="92"/>
      <c r="V33" s="6"/>
      <c r="W33" s="6"/>
      <c r="X33" s="6"/>
      <c r="Y33" s="6"/>
      <c r="Z33" s="6"/>
      <c r="AA33" s="6"/>
      <c r="AB33" s="6"/>
    </row>
    <row r="34">
      <c r="A34" s="4"/>
      <c r="B34" s="118" t="s">
        <v>53</v>
      </c>
      <c r="C34" s="1034"/>
      <c r="D34" s="1288"/>
      <c r="E34" s="1285"/>
      <c r="F34" s="1294"/>
      <c r="G34" s="121"/>
      <c r="H34" s="1017"/>
      <c r="I34" s="1017"/>
      <c r="J34" s="123"/>
      <c r="K34" s="121"/>
      <c r="L34" s="54"/>
      <c r="M34" s="112"/>
      <c r="N34" s="121"/>
      <c r="O34" s="123"/>
      <c r="P34" s="123"/>
      <c r="Q34" s="123"/>
      <c r="R34" s="123"/>
      <c r="S34" s="126"/>
      <c r="T34" s="31">
        <f t="shared" si="3"/>
        <v>0</v>
      </c>
      <c r="U34" s="92"/>
      <c r="V34" s="6"/>
      <c r="W34" s="6"/>
      <c r="X34" s="6"/>
      <c r="Y34" s="6"/>
      <c r="Z34" s="6"/>
      <c r="AA34" s="6"/>
      <c r="AB34" s="6"/>
    </row>
    <row r="35">
      <c r="A35" s="4"/>
      <c r="B35" s="1036" t="s">
        <v>561</v>
      </c>
      <c r="C35" s="1037"/>
      <c r="D35" s="1296"/>
      <c r="E35" s="1297"/>
      <c r="F35" s="1298"/>
      <c r="G35" s="1299"/>
      <c r="H35" s="1042"/>
      <c r="I35" s="1042"/>
      <c r="J35" s="123"/>
      <c r="K35" s="121"/>
      <c r="L35" s="54"/>
      <c r="M35" s="112"/>
      <c r="N35" s="121"/>
      <c r="O35" s="123"/>
      <c r="P35" s="123"/>
      <c r="Q35" s="123"/>
      <c r="R35" s="123"/>
      <c r="S35" s="1044"/>
      <c r="T35" s="1045"/>
      <c r="U35" s="92"/>
      <c r="V35" s="6"/>
      <c r="W35" s="6"/>
      <c r="X35" s="6"/>
      <c r="Y35" s="6"/>
      <c r="Z35" s="6"/>
      <c r="AA35" s="6"/>
      <c r="AB35" s="6"/>
    </row>
    <row r="36">
      <c r="A36" s="4"/>
      <c r="B36" s="161" t="s">
        <v>15</v>
      </c>
      <c r="C36" s="1046">
        <f>SUM(C23:C35)</f>
        <v>2100000</v>
      </c>
      <c r="D36" s="152">
        <f t="shared" ref="D36:J36" si="4">SUM(D23:D34)</f>
        <v>310000</v>
      </c>
      <c r="E36" s="737">
        <f t="shared" si="4"/>
        <v>250000</v>
      </c>
      <c r="F36" s="152">
        <f t="shared" si="4"/>
        <v>150000</v>
      </c>
      <c r="G36" s="152">
        <f t="shared" si="4"/>
        <v>250000</v>
      </c>
      <c r="H36" s="152">
        <f t="shared" si="4"/>
        <v>183368.42</v>
      </c>
      <c r="I36" s="152">
        <f t="shared" si="4"/>
        <v>1000000</v>
      </c>
      <c r="J36" s="70">
        <f t="shared" si="4"/>
        <v>30000</v>
      </c>
      <c r="K36" s="70">
        <f>SUM(K23:K35)</f>
        <v>150000</v>
      </c>
      <c r="L36" s="70">
        <f t="shared" ref="L36:O36" si="5">SUM(L23:L34)</f>
        <v>0</v>
      </c>
      <c r="M36" s="1047">
        <f t="shared" si="5"/>
        <v>0</v>
      </c>
      <c r="N36" s="153">
        <f t="shared" si="5"/>
        <v>0</v>
      </c>
      <c r="O36" s="738">
        <f t="shared" si="5"/>
        <v>0</v>
      </c>
      <c r="P36" s="155"/>
      <c r="Q36" s="123"/>
      <c r="R36" s="123"/>
      <c r="S36" s="739">
        <f>SUM(D36:R36)</f>
        <v>2323368.42</v>
      </c>
      <c r="T36" s="157">
        <f>SUM(T23:T34)</f>
        <v>2100000</v>
      </c>
      <c r="U36" s="92"/>
      <c r="V36" s="6"/>
      <c r="W36" s="6"/>
      <c r="X36" s="6"/>
      <c r="Y36" s="6"/>
      <c r="Z36" s="6"/>
      <c r="AA36" s="6"/>
      <c r="AB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  <c r="V37" s="6"/>
      <c r="W37" s="6"/>
      <c r="X37" s="6"/>
      <c r="Y37" s="6"/>
      <c r="Z37" s="6"/>
      <c r="AA37" s="6"/>
      <c r="AB37" s="6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W38" s="6"/>
      <c r="X38" s="6"/>
      <c r="Y38" s="6"/>
      <c r="Z38" s="6"/>
      <c r="AA38" s="6"/>
      <c r="AB38" s="6"/>
    </row>
    <row r="39">
      <c r="A39" s="158">
        <v>2.0</v>
      </c>
      <c r="B39" s="159" t="s">
        <v>54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6"/>
      <c r="V39" s="6"/>
      <c r="W39" s="6"/>
      <c r="X39" s="6"/>
      <c r="Y39" s="6"/>
      <c r="Z39" s="6"/>
      <c r="AA39" s="6"/>
      <c r="AB39" s="6"/>
    </row>
    <row r="40">
      <c r="A40" s="4"/>
      <c r="B40" s="160" t="s">
        <v>17</v>
      </c>
      <c r="C40" s="161" t="s">
        <v>18</v>
      </c>
      <c r="D40" s="1832" t="s">
        <v>883</v>
      </c>
      <c r="E40" s="1832" t="s">
        <v>716</v>
      </c>
      <c r="F40" s="1832" t="s">
        <v>884</v>
      </c>
      <c r="G40" s="1832" t="s">
        <v>885</v>
      </c>
      <c r="H40" s="1828" t="s">
        <v>886</v>
      </c>
      <c r="I40" s="1829" t="s">
        <v>888</v>
      </c>
      <c r="J40" s="1829" t="s">
        <v>889</v>
      </c>
      <c r="K40" s="1484"/>
      <c r="L40" s="1010"/>
      <c r="M40" s="176"/>
      <c r="N40" s="1484"/>
      <c r="O40" s="1484"/>
      <c r="P40" s="176"/>
      <c r="Q40" s="1485"/>
      <c r="R40" s="89"/>
      <c r="S40" s="1051" t="s">
        <v>57</v>
      </c>
      <c r="T40" s="161" t="s">
        <v>2</v>
      </c>
      <c r="U40" s="6"/>
      <c r="V40" s="6"/>
      <c r="W40" s="6"/>
      <c r="X40" s="6"/>
      <c r="Y40" s="6"/>
      <c r="Z40" s="6"/>
      <c r="AA40" s="6"/>
      <c r="AB40" s="6"/>
    </row>
    <row r="41">
      <c r="A41" s="4"/>
      <c r="B41" s="165"/>
      <c r="C41" s="165"/>
      <c r="D41" s="1833" t="s">
        <v>545</v>
      </c>
      <c r="E41" s="1833" t="s">
        <v>574</v>
      </c>
      <c r="F41" s="1832" t="s">
        <v>574</v>
      </c>
      <c r="G41" s="1834" t="s">
        <v>574</v>
      </c>
      <c r="H41" s="1830" t="s">
        <v>544</v>
      </c>
      <c r="I41" s="1408" t="s">
        <v>195</v>
      </c>
      <c r="J41" s="1408" t="s">
        <v>195</v>
      </c>
      <c r="K41" s="1053"/>
      <c r="L41" s="176"/>
      <c r="M41" s="176"/>
      <c r="N41" s="1053"/>
      <c r="O41" s="1052"/>
      <c r="P41" s="176"/>
      <c r="Q41" s="1485"/>
      <c r="R41" s="89"/>
      <c r="S41" s="1056"/>
      <c r="T41" s="166"/>
      <c r="U41" s="6"/>
      <c r="V41" s="6"/>
      <c r="W41" s="6"/>
      <c r="X41" s="6"/>
      <c r="Y41" s="6"/>
      <c r="Z41" s="6"/>
      <c r="AA41" s="6"/>
      <c r="AB41" s="6"/>
    </row>
    <row r="42">
      <c r="A42" s="4"/>
      <c r="B42" s="288" t="s">
        <v>36</v>
      </c>
      <c r="C42" s="1057"/>
      <c r="D42" s="1474" t="s">
        <v>890</v>
      </c>
      <c r="E42" s="1487"/>
      <c r="F42" s="1487"/>
      <c r="G42" s="1305"/>
      <c r="H42" s="1052" t="s">
        <v>891</v>
      </c>
      <c r="I42" s="1487"/>
      <c r="J42" s="1487"/>
      <c r="K42" s="1487"/>
      <c r="L42" s="176"/>
      <c r="M42" s="176"/>
      <c r="N42" s="176"/>
      <c r="O42" s="176"/>
      <c r="P42" s="176"/>
      <c r="Q42" s="1485"/>
      <c r="R42" s="89"/>
      <c r="S42" s="1059"/>
      <c r="T42" s="176"/>
      <c r="U42" s="6"/>
      <c r="V42" s="6"/>
      <c r="W42" s="6"/>
      <c r="X42" s="6"/>
      <c r="Y42" s="6"/>
      <c r="Z42" s="6"/>
      <c r="AA42" s="6"/>
      <c r="AB42" s="6"/>
    </row>
    <row r="43">
      <c r="A43" s="4"/>
      <c r="B43" s="160" t="s">
        <v>40</v>
      </c>
      <c r="C43" s="1060"/>
      <c r="D43" s="183"/>
      <c r="E43" s="183"/>
      <c r="F43" s="183"/>
      <c r="G43" s="183"/>
      <c r="H43" s="183"/>
      <c r="I43" s="183"/>
      <c r="J43" s="183"/>
      <c r="K43" s="183"/>
      <c r="L43" s="1062"/>
      <c r="M43" s="183"/>
      <c r="N43" s="183"/>
      <c r="O43" s="183"/>
      <c r="P43" s="183"/>
      <c r="Q43" s="1061"/>
      <c r="R43" s="218"/>
      <c r="S43" s="1062"/>
      <c r="T43" s="183"/>
      <c r="U43" s="6"/>
      <c r="V43" s="6"/>
      <c r="W43" s="6"/>
      <c r="X43" s="6"/>
      <c r="Y43" s="6"/>
      <c r="Z43" s="6"/>
      <c r="AA43" s="6"/>
      <c r="AB43" s="6"/>
    </row>
    <row r="44">
      <c r="A44" s="4"/>
      <c r="B44" s="1063" t="s">
        <v>59</v>
      </c>
      <c r="C44" s="1835">
        <v>340000.0</v>
      </c>
      <c r="D44" s="1489">
        <v>100000.0</v>
      </c>
      <c r="E44" s="1490">
        <v>70000.0</v>
      </c>
      <c r="F44" s="1490">
        <v>70000.0</v>
      </c>
      <c r="G44" s="1490">
        <v>100000.0</v>
      </c>
      <c r="H44" s="1490"/>
      <c r="I44" s="1490">
        <v>15000.0</v>
      </c>
      <c r="J44" s="1490">
        <v>100000.0</v>
      </c>
      <c r="K44" s="185"/>
      <c r="L44" s="190"/>
      <c r="M44" s="190"/>
      <c r="N44" s="185"/>
      <c r="O44" s="186"/>
      <c r="P44" s="190"/>
      <c r="Q44" s="190"/>
      <c r="R44" s="190"/>
      <c r="S44" s="192">
        <f t="shared" ref="S44:S54" si="6">SUM(D44:R44)</f>
        <v>455000</v>
      </c>
      <c r="T44" s="192">
        <f t="shared" ref="T44:T53" si="7">C44-S44</f>
        <v>-115000</v>
      </c>
      <c r="U44" s="6"/>
      <c r="V44" s="6"/>
      <c r="W44" s="6"/>
      <c r="X44" s="6"/>
      <c r="Y44" s="6"/>
      <c r="Z44" s="6"/>
      <c r="AA44" s="6"/>
      <c r="AB44" s="6"/>
    </row>
    <row r="45">
      <c r="A45" s="4"/>
      <c r="B45" s="1068" t="s">
        <v>60</v>
      </c>
      <c r="C45" s="1836">
        <v>300000.0</v>
      </c>
      <c r="D45" s="1491"/>
      <c r="E45" s="823"/>
      <c r="F45" s="819"/>
      <c r="G45" s="1492"/>
      <c r="H45" s="1492">
        <v>100000.0</v>
      </c>
      <c r="I45" s="1492"/>
      <c r="J45" s="1492"/>
      <c r="K45" s="194"/>
      <c r="L45" s="196"/>
      <c r="M45" s="196"/>
      <c r="N45" s="194"/>
      <c r="O45" s="195"/>
      <c r="P45" s="196"/>
      <c r="Q45" s="196"/>
      <c r="R45" s="196"/>
      <c r="S45" s="200">
        <f t="shared" si="6"/>
        <v>100000</v>
      </c>
      <c r="T45" s="200">
        <f t="shared" si="7"/>
        <v>200000</v>
      </c>
      <c r="U45" s="6"/>
      <c r="V45" s="6"/>
      <c r="W45" s="6"/>
      <c r="X45" s="6"/>
      <c r="Y45" s="6"/>
      <c r="Z45" s="6"/>
      <c r="AA45" s="6"/>
      <c r="AB45" s="6"/>
    </row>
    <row r="46">
      <c r="A46" s="4"/>
      <c r="B46" s="1068" t="s">
        <v>61</v>
      </c>
      <c r="C46" s="1837">
        <v>20000.0</v>
      </c>
      <c r="D46" s="1568"/>
      <c r="E46" s="819"/>
      <c r="F46" s="1492">
        <v>20000.0</v>
      </c>
      <c r="G46" s="819"/>
      <c r="H46" s="819"/>
      <c r="I46" s="819"/>
      <c r="J46" s="819"/>
      <c r="K46" s="194"/>
      <c r="L46" s="196"/>
      <c r="M46" s="196"/>
      <c r="N46" s="194"/>
      <c r="O46" s="190"/>
      <c r="P46" s="196"/>
      <c r="Q46" s="196"/>
      <c r="R46" s="196"/>
      <c r="S46" s="200">
        <f t="shared" si="6"/>
        <v>20000</v>
      </c>
      <c r="T46" s="200">
        <f t="shared" si="7"/>
        <v>0</v>
      </c>
      <c r="U46" s="6"/>
      <c r="V46" s="6"/>
      <c r="W46" s="6"/>
      <c r="X46" s="6"/>
      <c r="Y46" s="6"/>
      <c r="Z46" s="6"/>
      <c r="AA46" s="6"/>
      <c r="AB46" s="6"/>
    </row>
    <row r="47">
      <c r="A47" s="4"/>
      <c r="B47" s="1068" t="s">
        <v>62</v>
      </c>
      <c r="C47" s="1836">
        <v>320000.0</v>
      </c>
      <c r="D47" s="1493">
        <v>80000.0</v>
      </c>
      <c r="E47" s="823">
        <v>80000.0</v>
      </c>
      <c r="F47" s="823">
        <v>80000.0</v>
      </c>
      <c r="G47" s="823">
        <v>80000.0</v>
      </c>
      <c r="H47" s="823"/>
      <c r="I47" s="823">
        <v>15000.0</v>
      </c>
      <c r="J47" s="823">
        <v>80000.0</v>
      </c>
      <c r="K47" s="201"/>
      <c r="L47" s="203"/>
      <c r="M47" s="196"/>
      <c r="N47" s="201"/>
      <c r="O47" s="186"/>
      <c r="P47" s="196"/>
      <c r="Q47" s="196"/>
      <c r="R47" s="196"/>
      <c r="S47" s="200">
        <f t="shared" si="6"/>
        <v>415000</v>
      </c>
      <c r="T47" s="200">
        <f t="shared" si="7"/>
        <v>-95000</v>
      </c>
      <c r="U47" s="6"/>
      <c r="V47" s="6"/>
      <c r="W47" s="6"/>
      <c r="X47" s="6"/>
      <c r="Y47" s="6"/>
      <c r="Z47" s="6"/>
      <c r="AA47" s="6"/>
      <c r="AB47" s="6"/>
    </row>
    <row r="48">
      <c r="A48" s="4"/>
      <c r="B48" s="1068" t="s">
        <v>63</v>
      </c>
      <c r="C48" s="1836">
        <v>50000.0</v>
      </c>
      <c r="D48" s="1491"/>
      <c r="E48" s="823"/>
      <c r="F48" s="824"/>
      <c r="G48" s="823"/>
      <c r="H48" s="824"/>
      <c r="I48" s="824"/>
      <c r="J48" s="824"/>
      <c r="K48" s="1080"/>
      <c r="L48" s="196"/>
      <c r="M48" s="196"/>
      <c r="N48" s="1080"/>
      <c r="O48" s="186"/>
      <c r="P48" s="196"/>
      <c r="Q48" s="196"/>
      <c r="R48" s="196"/>
      <c r="S48" s="200">
        <f t="shared" si="6"/>
        <v>0</v>
      </c>
      <c r="T48" s="200">
        <f t="shared" si="7"/>
        <v>50000</v>
      </c>
      <c r="U48" s="6"/>
      <c r="V48" s="6"/>
      <c r="W48" s="6"/>
      <c r="X48" s="6"/>
      <c r="Y48" s="6"/>
      <c r="Z48" s="6"/>
      <c r="AA48" s="6"/>
      <c r="AB48" s="6"/>
    </row>
    <row r="49">
      <c r="A49" s="4"/>
      <c r="B49" s="1081" t="s">
        <v>761</v>
      </c>
      <c r="C49" s="1836">
        <v>35000.0</v>
      </c>
      <c r="D49" s="1491">
        <v>7000.0</v>
      </c>
      <c r="E49" s="823">
        <v>7000.0</v>
      </c>
      <c r="F49" s="823">
        <v>7000.0</v>
      </c>
      <c r="G49" s="1492">
        <v>7000.0</v>
      </c>
      <c r="H49" s="1492">
        <v>7000.0</v>
      </c>
      <c r="I49" s="819"/>
      <c r="J49" s="819"/>
      <c r="K49" s="194"/>
      <c r="L49" s="196"/>
      <c r="M49" s="196"/>
      <c r="N49" s="1080"/>
      <c r="O49" s="186"/>
      <c r="P49" s="196"/>
      <c r="Q49" s="196"/>
      <c r="R49" s="196"/>
      <c r="S49" s="200">
        <f t="shared" si="6"/>
        <v>35000</v>
      </c>
      <c r="T49" s="200">
        <f t="shared" si="7"/>
        <v>0</v>
      </c>
      <c r="U49" s="6"/>
      <c r="V49" s="6"/>
      <c r="W49" s="6"/>
      <c r="X49" s="6"/>
      <c r="Y49" s="6"/>
      <c r="Z49" s="6"/>
      <c r="AA49" s="6"/>
      <c r="AB49" s="6"/>
    </row>
    <row r="50">
      <c r="A50" s="4"/>
      <c r="B50" s="1068" t="s">
        <v>65</v>
      </c>
      <c r="C50" s="1837">
        <v>15000.0</v>
      </c>
      <c r="D50" s="1491">
        <v>2750.0</v>
      </c>
      <c r="E50" s="823">
        <v>2750.0</v>
      </c>
      <c r="F50" s="823">
        <v>2750.0</v>
      </c>
      <c r="G50" s="1492">
        <v>2750.0</v>
      </c>
      <c r="H50" s="1492">
        <v>4000.0</v>
      </c>
      <c r="I50" s="819"/>
      <c r="J50" s="819"/>
      <c r="K50" s="194"/>
      <c r="L50" s="196"/>
      <c r="M50" s="196"/>
      <c r="N50" s="1080"/>
      <c r="O50" s="186"/>
      <c r="P50" s="196"/>
      <c r="Q50" s="196"/>
      <c r="R50" s="196"/>
      <c r="S50" s="200">
        <f t="shared" si="6"/>
        <v>15000</v>
      </c>
      <c r="T50" s="200">
        <f t="shared" si="7"/>
        <v>0</v>
      </c>
      <c r="U50" s="6"/>
      <c r="V50" s="6"/>
      <c r="W50" s="6"/>
      <c r="X50" s="6"/>
      <c r="Y50" s="6"/>
      <c r="Z50" s="6"/>
      <c r="AA50" s="6"/>
      <c r="AB50" s="6"/>
    </row>
    <row r="51">
      <c r="A51" s="4"/>
      <c r="B51" s="1083" t="s">
        <v>67</v>
      </c>
      <c r="C51" s="1838">
        <v>60000.0</v>
      </c>
      <c r="D51" s="1568"/>
      <c r="E51" s="1492"/>
      <c r="F51" s="819"/>
      <c r="G51" s="1492"/>
      <c r="H51" s="1492">
        <v>60000.0</v>
      </c>
      <c r="I51" s="1492"/>
      <c r="J51" s="1492"/>
      <c r="K51" s="206"/>
      <c r="L51" s="196"/>
      <c r="M51" s="196"/>
      <c r="N51" s="194"/>
      <c r="O51" s="187"/>
      <c r="P51" s="196"/>
      <c r="Q51" s="196"/>
      <c r="R51" s="196"/>
      <c r="S51" s="200">
        <f t="shared" si="6"/>
        <v>60000</v>
      </c>
      <c r="T51" s="200">
        <f t="shared" si="7"/>
        <v>0</v>
      </c>
      <c r="U51" s="6"/>
      <c r="V51" s="6"/>
      <c r="W51" s="6"/>
      <c r="X51" s="6"/>
      <c r="Y51" s="6"/>
      <c r="Z51" s="6"/>
      <c r="AA51" s="6"/>
      <c r="AB51" s="6"/>
    </row>
    <row r="52">
      <c r="A52" s="4"/>
      <c r="B52" s="1084" t="s">
        <v>704</v>
      </c>
      <c r="C52" s="1838">
        <v>37500.0</v>
      </c>
      <c r="D52" s="1491"/>
      <c r="E52" s="1492"/>
      <c r="F52" s="819"/>
      <c r="G52" s="1492"/>
      <c r="H52" s="1492">
        <v>37500.0</v>
      </c>
      <c r="I52" s="819"/>
      <c r="J52" s="819"/>
      <c r="K52" s="194"/>
      <c r="L52" s="196"/>
      <c r="M52" s="196"/>
      <c r="N52" s="194"/>
      <c r="O52" s="187"/>
      <c r="P52" s="196"/>
      <c r="Q52" s="196"/>
      <c r="R52" s="196"/>
      <c r="S52" s="200">
        <f t="shared" si="6"/>
        <v>37500</v>
      </c>
      <c r="T52" s="200">
        <f t="shared" si="7"/>
        <v>0</v>
      </c>
      <c r="U52" s="6"/>
      <c r="V52" s="6"/>
      <c r="W52" s="6"/>
      <c r="X52" s="6"/>
      <c r="Y52" s="6"/>
      <c r="Z52" s="6"/>
      <c r="AA52" s="6"/>
      <c r="AB52" s="6"/>
    </row>
    <row r="53">
      <c r="A53" s="4"/>
      <c r="B53" s="1085"/>
      <c r="C53" s="1839"/>
      <c r="D53" s="1086"/>
      <c r="E53" s="1498"/>
      <c r="F53" s="1498"/>
      <c r="G53" s="1498"/>
      <c r="H53" s="1498"/>
      <c r="I53" s="1498"/>
      <c r="J53" s="1498"/>
      <c r="K53" s="209"/>
      <c r="L53" s="211"/>
      <c r="M53" s="211"/>
      <c r="N53" s="209"/>
      <c r="O53" s="210"/>
      <c r="P53" s="211"/>
      <c r="Q53" s="211"/>
      <c r="R53" s="211"/>
      <c r="S53" s="213">
        <f t="shared" si="6"/>
        <v>0</v>
      </c>
      <c r="T53" s="200">
        <f t="shared" si="7"/>
        <v>0</v>
      </c>
      <c r="U53" s="6"/>
      <c r="V53" s="6"/>
      <c r="W53" s="6"/>
      <c r="X53" s="6"/>
      <c r="Y53" s="6"/>
      <c r="Z53" s="6"/>
      <c r="AA53" s="6"/>
      <c r="AB53" s="6"/>
    </row>
    <row r="54">
      <c r="A54" s="4"/>
      <c r="B54" s="1088" t="s">
        <v>69</v>
      </c>
      <c r="C54" s="1089">
        <f t="shared" ref="C54:J54" si="8">SUM(C44:C53)</f>
        <v>1177500</v>
      </c>
      <c r="D54" s="1089">
        <f t="shared" si="8"/>
        <v>189750</v>
      </c>
      <c r="E54" s="1089">
        <f t="shared" si="8"/>
        <v>159750</v>
      </c>
      <c r="F54" s="1089">
        <f t="shared" si="8"/>
        <v>179750</v>
      </c>
      <c r="G54" s="1089">
        <f t="shared" si="8"/>
        <v>189750</v>
      </c>
      <c r="H54" s="1089">
        <f t="shared" si="8"/>
        <v>208500</v>
      </c>
      <c r="I54" s="1089">
        <f t="shared" si="8"/>
        <v>30000</v>
      </c>
      <c r="J54" s="1089">
        <f t="shared" si="8"/>
        <v>180000</v>
      </c>
      <c r="K54" s="1089"/>
      <c r="L54" s="1061"/>
      <c r="M54" s="218"/>
      <c r="N54" s="215"/>
      <c r="O54" s="218"/>
      <c r="P54" s="218"/>
      <c r="Q54" s="218"/>
      <c r="R54" s="218"/>
      <c r="S54" s="220">
        <f t="shared" si="6"/>
        <v>1137500</v>
      </c>
      <c r="T54" s="220">
        <f>SUM(T44:T52)</f>
        <v>40000</v>
      </c>
      <c r="U54" s="6"/>
      <c r="V54" s="6"/>
      <c r="W54" s="6"/>
      <c r="X54" s="6"/>
      <c r="Y54" s="6"/>
      <c r="Z54" s="6"/>
      <c r="AA54" s="6"/>
      <c r="AB54" s="6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6"/>
      <c r="V55" s="6"/>
      <c r="W55" s="6"/>
      <c r="X55" s="6"/>
      <c r="Y55" s="6"/>
      <c r="Z55" s="6"/>
      <c r="AA55" s="6"/>
      <c r="AB55" s="6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6"/>
      <c r="W56" s="6"/>
      <c r="X56" s="6"/>
      <c r="Y56" s="6"/>
      <c r="Z56" s="6"/>
      <c r="AA56" s="6"/>
      <c r="AB56" s="6"/>
    </row>
    <row r="57">
      <c r="A57" s="771">
        <v>4.0</v>
      </c>
      <c r="B57" s="222" t="s">
        <v>70</v>
      </c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4"/>
      <c r="U57" s="6"/>
      <c r="V57" s="6"/>
      <c r="W57" s="6"/>
      <c r="X57" s="6"/>
      <c r="Y57" s="6"/>
      <c r="Z57" s="6"/>
      <c r="AA57" s="6"/>
      <c r="AB57" s="6"/>
    </row>
    <row r="58">
      <c r="A58" s="4"/>
      <c r="B58" s="225"/>
      <c r="C58" s="226" t="s">
        <v>18</v>
      </c>
      <c r="D58" s="1832" t="s">
        <v>883</v>
      </c>
      <c r="E58" s="1832" t="s">
        <v>716</v>
      </c>
      <c r="F58" s="1832" t="s">
        <v>884</v>
      </c>
      <c r="G58" s="1832" t="s">
        <v>885</v>
      </c>
      <c r="H58" s="1840" t="s">
        <v>886</v>
      </c>
      <c r="I58" s="1841" t="s">
        <v>892</v>
      </c>
      <c r="J58" s="90"/>
      <c r="K58" s="101"/>
      <c r="L58" s="772"/>
      <c r="M58" s="228"/>
      <c r="N58" s="227"/>
      <c r="O58" s="227"/>
      <c r="P58" s="228"/>
      <c r="Q58" s="228"/>
      <c r="R58" s="228"/>
      <c r="S58" s="90" t="s">
        <v>29</v>
      </c>
      <c r="T58" s="91" t="s">
        <v>2</v>
      </c>
      <c r="U58" s="92"/>
      <c r="V58" s="6"/>
      <c r="W58" s="6"/>
      <c r="X58" s="6"/>
      <c r="Y58" s="6"/>
      <c r="Z58" s="6"/>
      <c r="AA58" s="6"/>
      <c r="AB58" s="6"/>
    </row>
    <row r="59">
      <c r="A59" s="4"/>
      <c r="B59" s="229"/>
      <c r="C59" s="230"/>
      <c r="D59" s="1833" t="s">
        <v>545</v>
      </c>
      <c r="E59" s="1833" t="s">
        <v>574</v>
      </c>
      <c r="F59" s="1832" t="s">
        <v>574</v>
      </c>
      <c r="G59" s="1834" t="s">
        <v>574</v>
      </c>
      <c r="H59" s="1830" t="s">
        <v>544</v>
      </c>
      <c r="I59" s="1408" t="s">
        <v>195</v>
      </c>
      <c r="J59" s="1093"/>
      <c r="K59" s="1092"/>
      <c r="L59" s="102"/>
      <c r="M59" s="232"/>
      <c r="N59" s="1092"/>
      <c r="O59" s="1092"/>
      <c r="P59" s="232"/>
      <c r="Q59" s="232"/>
      <c r="R59" s="232"/>
      <c r="S59" s="232"/>
      <c r="T59" s="232"/>
      <c r="U59" s="92"/>
      <c r="V59" s="6"/>
      <c r="W59" s="6"/>
      <c r="X59" s="6"/>
      <c r="Y59" s="6"/>
      <c r="Z59" s="6"/>
      <c r="AA59" s="6"/>
      <c r="AB59" s="6"/>
    </row>
    <row r="60">
      <c r="A60" s="4"/>
      <c r="B60" s="523" t="s">
        <v>36</v>
      </c>
      <c r="C60" s="225"/>
      <c r="D60" s="1474" t="s">
        <v>890</v>
      </c>
      <c r="E60" s="102"/>
      <c r="F60" s="102"/>
      <c r="G60" s="102"/>
      <c r="H60" s="1052" t="s">
        <v>891</v>
      </c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236"/>
      <c r="T60" s="236"/>
      <c r="U60" s="92"/>
      <c r="V60" s="6"/>
      <c r="W60" s="6"/>
      <c r="X60" s="6"/>
      <c r="Y60" s="6"/>
      <c r="Z60" s="6"/>
      <c r="AA60" s="6"/>
      <c r="AB60" s="6"/>
    </row>
    <row r="61">
      <c r="A61" s="4"/>
      <c r="B61" s="1094" t="s">
        <v>40</v>
      </c>
      <c r="C61" s="1842"/>
      <c r="D61" s="1843"/>
      <c r="E61" s="1843"/>
      <c r="F61" s="124"/>
      <c r="G61" s="124"/>
      <c r="H61" s="124"/>
      <c r="I61" s="1485"/>
      <c r="J61" s="89"/>
      <c r="K61" s="89"/>
      <c r="L61" s="89"/>
      <c r="M61" s="558"/>
      <c r="N61" s="558"/>
      <c r="O61" s="558"/>
      <c r="P61" s="558"/>
      <c r="Q61" s="558"/>
      <c r="R61" s="558"/>
      <c r="S61" s="558"/>
      <c r="T61" s="558"/>
      <c r="U61" s="92"/>
      <c r="V61" s="6"/>
      <c r="W61" s="6"/>
      <c r="X61" s="6"/>
      <c r="Y61" s="6"/>
      <c r="Z61" s="6"/>
      <c r="AA61" s="6"/>
      <c r="AB61" s="6"/>
    </row>
    <row r="62">
      <c r="A62" s="4"/>
      <c r="B62" s="1095" t="s">
        <v>765</v>
      </c>
      <c r="C62" s="1096">
        <v>100000.0</v>
      </c>
      <c r="D62" s="121">
        <v>50000.0</v>
      </c>
      <c r="E62" s="121"/>
      <c r="F62" s="121"/>
      <c r="G62" s="121"/>
      <c r="H62" s="121">
        <v>50000.0</v>
      </c>
      <c r="I62" s="112">
        <v>50000.0</v>
      </c>
      <c r="J62" s="116"/>
      <c r="K62" s="113"/>
      <c r="L62" s="116"/>
      <c r="M62" s="116"/>
      <c r="N62" s="116"/>
      <c r="O62" s="116"/>
      <c r="P62" s="116"/>
      <c r="Q62" s="116"/>
      <c r="R62" s="117"/>
      <c r="S62" s="36">
        <f>SUM(D62:R62)</f>
        <v>150000</v>
      </c>
      <c r="T62" s="1099">
        <f>C62-S62</f>
        <v>-50000</v>
      </c>
      <c r="U62" s="92"/>
      <c r="V62" s="6"/>
      <c r="W62" s="6"/>
      <c r="X62" s="6"/>
      <c r="Y62" s="6"/>
      <c r="Z62" s="6"/>
      <c r="AA62" s="6"/>
      <c r="AB62" s="6"/>
    </row>
    <row r="63">
      <c r="A63" s="4"/>
      <c r="B63" s="1100" t="s">
        <v>567</v>
      </c>
      <c r="C63" s="1101">
        <v>50000.0</v>
      </c>
      <c r="D63" s="121">
        <v>25000.0</v>
      </c>
      <c r="E63" s="133"/>
      <c r="F63" s="121"/>
      <c r="G63" s="121"/>
      <c r="H63" s="121">
        <v>25000.0</v>
      </c>
      <c r="I63" s="249">
        <v>25000.0</v>
      </c>
      <c r="J63" s="123"/>
      <c r="K63" s="121"/>
      <c r="L63" s="123"/>
      <c r="M63" s="123"/>
      <c r="N63" s="123"/>
      <c r="O63" s="123"/>
      <c r="P63" s="123"/>
      <c r="Q63" s="123"/>
      <c r="R63" s="131"/>
      <c r="S63" s="139"/>
      <c r="T63" s="1104"/>
      <c r="U63" s="92"/>
      <c r="V63" s="6"/>
      <c r="W63" s="6"/>
      <c r="X63" s="6"/>
      <c r="Y63" s="6"/>
      <c r="Z63" s="6"/>
      <c r="AA63" s="6"/>
      <c r="AB63" s="6"/>
    </row>
    <row r="64">
      <c r="A64" s="5"/>
      <c r="B64" s="1100" t="s">
        <v>568</v>
      </c>
      <c r="C64" s="1101">
        <v>50000.0</v>
      </c>
      <c r="D64" s="1844">
        <v>25000.0</v>
      </c>
      <c r="E64" s="1845"/>
      <c r="F64" s="1844"/>
      <c r="G64" s="1844"/>
      <c r="H64" s="121">
        <v>25000.0</v>
      </c>
      <c r="I64" s="155"/>
      <c r="J64" s="123"/>
      <c r="K64" s="122"/>
      <c r="L64" s="123"/>
      <c r="M64" s="123"/>
      <c r="N64" s="123"/>
      <c r="O64" s="123"/>
      <c r="P64" s="123"/>
      <c r="Q64" s="123"/>
      <c r="R64" s="131"/>
      <c r="S64" s="139"/>
      <c r="T64" s="1104"/>
      <c r="U64" s="92"/>
      <c r="V64" s="6"/>
      <c r="W64" s="6"/>
      <c r="X64" s="6"/>
      <c r="Y64" s="6"/>
      <c r="Z64" s="6"/>
      <c r="AA64" s="6"/>
      <c r="AB64" s="6"/>
    </row>
    <row r="65">
      <c r="A65" s="5"/>
      <c r="B65" s="1107" t="s">
        <v>489</v>
      </c>
      <c r="C65" s="1096">
        <v>30000.0</v>
      </c>
      <c r="D65" s="1844">
        <v>15000.0</v>
      </c>
      <c r="E65" s="1844"/>
      <c r="F65" s="1844"/>
      <c r="G65" s="1844"/>
      <c r="H65" s="121">
        <v>15000.0</v>
      </c>
      <c r="I65" s="130"/>
      <c r="J65" s="116"/>
      <c r="K65" s="114"/>
      <c r="L65" s="116"/>
      <c r="M65" s="116"/>
      <c r="N65" s="116"/>
      <c r="O65" s="116"/>
      <c r="P65" s="116"/>
      <c r="Q65" s="116"/>
      <c r="R65" s="117"/>
      <c r="S65" s="36">
        <f t="shared" ref="S65:S93" si="9">SUM(D65:R65)</f>
        <v>30000</v>
      </c>
      <c r="T65" s="1110">
        <f t="shared" ref="T65:T93" si="10">C65-S65</f>
        <v>0</v>
      </c>
      <c r="U65" s="92"/>
      <c r="V65" s="6"/>
      <c r="W65" s="6"/>
      <c r="X65" s="6"/>
      <c r="Y65" s="6"/>
      <c r="Z65" s="6"/>
      <c r="AA65" s="6"/>
      <c r="AB65" s="6"/>
    </row>
    <row r="66">
      <c r="A66" s="4"/>
      <c r="B66" s="132" t="s">
        <v>74</v>
      </c>
      <c r="C66" s="1111">
        <v>10000.0</v>
      </c>
      <c r="D66" s="121">
        <v>5000.0</v>
      </c>
      <c r="E66" s="121"/>
      <c r="F66" s="121"/>
      <c r="G66" s="121"/>
      <c r="H66" s="121">
        <v>5000.0</v>
      </c>
      <c r="I66" s="112"/>
      <c r="J66" s="115"/>
      <c r="K66" s="121"/>
      <c r="L66" s="123"/>
      <c r="M66" s="123"/>
      <c r="N66" s="123"/>
      <c r="O66" s="123"/>
      <c r="P66" s="123"/>
      <c r="Q66" s="123"/>
      <c r="R66" s="131"/>
      <c r="S66" s="246">
        <f t="shared" si="9"/>
        <v>10000</v>
      </c>
      <c r="T66" s="270">
        <f t="shared" si="10"/>
        <v>0</v>
      </c>
      <c r="U66" s="92"/>
      <c r="V66" s="6"/>
      <c r="W66" s="6"/>
      <c r="X66" s="6"/>
      <c r="Y66" s="6"/>
      <c r="Z66" s="6"/>
      <c r="AA66" s="6"/>
      <c r="AB66" s="6"/>
    </row>
    <row r="67">
      <c r="A67" s="5"/>
      <c r="B67" s="1100"/>
      <c r="C67" s="1101"/>
      <c r="D67" s="121"/>
      <c r="E67" s="121"/>
      <c r="F67" s="121"/>
      <c r="G67" s="121"/>
      <c r="H67" s="121"/>
      <c r="I67" s="112"/>
      <c r="J67" s="116"/>
      <c r="K67" s="121"/>
      <c r="L67" s="123"/>
      <c r="M67" s="123"/>
      <c r="N67" s="123"/>
      <c r="O67" s="123"/>
      <c r="P67" s="123"/>
      <c r="Q67" s="123"/>
      <c r="R67" s="123"/>
      <c r="S67" s="246">
        <f t="shared" si="9"/>
        <v>0</v>
      </c>
      <c r="T67" s="263">
        <f t="shared" si="10"/>
        <v>0</v>
      </c>
      <c r="U67" s="92"/>
      <c r="V67" s="6"/>
      <c r="W67" s="6"/>
      <c r="X67" s="6"/>
      <c r="Y67" s="6"/>
      <c r="Z67" s="6"/>
      <c r="AA67" s="6"/>
      <c r="AB67" s="6"/>
    </row>
    <row r="68">
      <c r="A68" s="5"/>
      <c r="B68" s="1112" t="s">
        <v>76</v>
      </c>
      <c r="C68" s="1113">
        <v>55000.0</v>
      </c>
      <c r="D68" s="1352">
        <v>30000.0</v>
      </c>
      <c r="E68" s="121"/>
      <c r="F68" s="121"/>
      <c r="G68" s="121"/>
      <c r="H68" s="121">
        <v>25000.0</v>
      </c>
      <c r="I68" s="112"/>
      <c r="J68" s="116"/>
      <c r="K68" s="121"/>
      <c r="L68" s="123"/>
      <c r="M68" s="123"/>
      <c r="N68" s="133"/>
      <c r="O68" s="123"/>
      <c r="P68" s="123"/>
      <c r="Q68" s="123"/>
      <c r="R68" s="123"/>
      <c r="S68" s="258">
        <f t="shared" si="9"/>
        <v>55000</v>
      </c>
      <c r="T68" s="797">
        <f t="shared" si="10"/>
        <v>0</v>
      </c>
      <c r="U68" s="92"/>
      <c r="V68" s="6"/>
      <c r="W68" s="6"/>
      <c r="X68" s="6"/>
      <c r="Y68" s="6"/>
      <c r="Z68" s="6"/>
      <c r="AA68" s="6"/>
      <c r="AB68" s="6"/>
    </row>
    <row r="69">
      <c r="A69" s="5"/>
      <c r="B69" s="1112" t="s">
        <v>77</v>
      </c>
      <c r="C69" s="1113">
        <v>50000.0</v>
      </c>
      <c r="D69" s="1352">
        <v>25000.0</v>
      </c>
      <c r="E69" s="121"/>
      <c r="F69" s="121"/>
      <c r="G69" s="121"/>
      <c r="H69" s="121">
        <v>25000.0</v>
      </c>
      <c r="I69" s="112">
        <v>25000.0</v>
      </c>
      <c r="J69" s="116"/>
      <c r="K69" s="121"/>
      <c r="L69" s="123"/>
      <c r="M69" s="123"/>
      <c r="N69" s="123"/>
      <c r="O69" s="133"/>
      <c r="P69" s="123"/>
      <c r="Q69" s="123"/>
      <c r="R69" s="123"/>
      <c r="S69" s="258">
        <f t="shared" si="9"/>
        <v>75000</v>
      </c>
      <c r="T69" s="260">
        <f t="shared" si="10"/>
        <v>-25000</v>
      </c>
      <c r="U69" s="92"/>
      <c r="V69" s="6"/>
      <c r="W69" s="6"/>
      <c r="X69" s="6"/>
      <c r="Y69" s="6"/>
      <c r="Z69" s="6"/>
      <c r="AA69" s="6"/>
      <c r="AB69" s="6"/>
    </row>
    <row r="70">
      <c r="A70" s="5"/>
      <c r="B70" s="1112" t="s">
        <v>78</v>
      </c>
      <c r="C70" s="1114">
        <v>17500.0</v>
      </c>
      <c r="D70" s="1352">
        <v>10000.0</v>
      </c>
      <c r="E70" s="121"/>
      <c r="F70" s="121"/>
      <c r="G70" s="121"/>
      <c r="H70" s="1844">
        <v>7500.0</v>
      </c>
      <c r="I70" s="112"/>
      <c r="J70" s="116"/>
      <c r="K70" s="121"/>
      <c r="L70" s="123"/>
      <c r="M70" s="123"/>
      <c r="N70" s="123"/>
      <c r="O70" s="123"/>
      <c r="P70" s="123"/>
      <c r="Q70" s="123"/>
      <c r="R70" s="123"/>
      <c r="S70" s="258">
        <f t="shared" si="9"/>
        <v>17500</v>
      </c>
      <c r="T70" s="260">
        <f t="shared" si="10"/>
        <v>0</v>
      </c>
      <c r="U70" s="92"/>
      <c r="V70" s="6"/>
      <c r="W70" s="6"/>
      <c r="X70" s="6"/>
      <c r="Y70" s="6"/>
      <c r="Z70" s="6"/>
      <c r="AA70" s="6"/>
      <c r="AB70" s="6"/>
    </row>
    <row r="71">
      <c r="A71" s="5"/>
      <c r="B71" s="1112" t="s">
        <v>79</v>
      </c>
      <c r="C71" s="1113">
        <v>17500.0</v>
      </c>
      <c r="D71" s="1352">
        <v>10000.0</v>
      </c>
      <c r="E71" s="121"/>
      <c r="F71" s="121"/>
      <c r="G71" s="121"/>
      <c r="H71" s="1844">
        <v>7500.0</v>
      </c>
      <c r="I71" s="112"/>
      <c r="J71" s="116"/>
      <c r="K71" s="121"/>
      <c r="L71" s="123"/>
      <c r="M71" s="123"/>
      <c r="N71" s="123"/>
      <c r="O71" s="133"/>
      <c r="P71" s="123"/>
      <c r="Q71" s="123"/>
      <c r="R71" s="123"/>
      <c r="S71" s="258">
        <f t="shared" si="9"/>
        <v>17500</v>
      </c>
      <c r="T71" s="260">
        <f t="shared" si="10"/>
        <v>0</v>
      </c>
      <c r="U71" s="92"/>
      <c r="V71" s="6"/>
      <c r="W71" s="6"/>
      <c r="X71" s="6"/>
      <c r="Y71" s="6"/>
      <c r="Z71" s="6"/>
      <c r="AA71" s="6"/>
      <c r="AB71" s="6"/>
    </row>
    <row r="72">
      <c r="A72" s="5"/>
      <c r="B72" s="1112" t="s">
        <v>80</v>
      </c>
      <c r="C72" s="1113">
        <v>17500.0</v>
      </c>
      <c r="D72" s="1352">
        <v>10000.0</v>
      </c>
      <c r="E72" s="121"/>
      <c r="F72" s="121"/>
      <c r="G72" s="121"/>
      <c r="H72" s="1844">
        <v>7500.0</v>
      </c>
      <c r="I72" s="112"/>
      <c r="J72" s="116"/>
      <c r="K72" s="121"/>
      <c r="L72" s="123"/>
      <c r="M72" s="123"/>
      <c r="N72" s="123"/>
      <c r="O72" s="133"/>
      <c r="P72" s="123"/>
      <c r="Q72" s="123"/>
      <c r="R72" s="123"/>
      <c r="S72" s="258">
        <f t="shared" si="9"/>
        <v>17500</v>
      </c>
      <c r="T72" s="260">
        <f t="shared" si="10"/>
        <v>0</v>
      </c>
      <c r="U72" s="92"/>
      <c r="V72" s="6"/>
      <c r="W72" s="6"/>
      <c r="X72" s="6"/>
      <c r="Y72" s="6"/>
      <c r="Z72" s="6"/>
      <c r="AA72" s="6"/>
      <c r="AB72" s="6"/>
    </row>
    <row r="73">
      <c r="A73" s="5"/>
      <c r="B73" s="1112" t="s">
        <v>81</v>
      </c>
      <c r="C73" s="1113">
        <v>17500.0</v>
      </c>
      <c r="D73" s="1352">
        <v>10000.0</v>
      </c>
      <c r="E73" s="121"/>
      <c r="F73" s="121"/>
      <c r="G73" s="121"/>
      <c r="H73" s="1844">
        <v>7500.0</v>
      </c>
      <c r="I73" s="112"/>
      <c r="J73" s="116"/>
      <c r="K73" s="121"/>
      <c r="L73" s="123"/>
      <c r="M73" s="123"/>
      <c r="N73" s="123"/>
      <c r="O73" s="133"/>
      <c r="P73" s="123"/>
      <c r="Q73" s="123"/>
      <c r="R73" s="123"/>
      <c r="S73" s="258">
        <f t="shared" si="9"/>
        <v>17500</v>
      </c>
      <c r="T73" s="260">
        <f t="shared" si="10"/>
        <v>0</v>
      </c>
      <c r="U73" s="92"/>
      <c r="V73" s="6"/>
      <c r="W73" s="6"/>
      <c r="X73" s="6"/>
      <c r="Y73" s="6"/>
      <c r="Z73" s="6"/>
      <c r="AA73" s="6"/>
      <c r="AB73" s="6"/>
    </row>
    <row r="74">
      <c r="A74" s="5"/>
      <c r="B74" s="1112" t="s">
        <v>82</v>
      </c>
      <c r="C74" s="1113">
        <v>17500.0</v>
      </c>
      <c r="D74" s="1352">
        <v>10000.0</v>
      </c>
      <c r="E74" s="121"/>
      <c r="F74" s="121"/>
      <c r="G74" s="121"/>
      <c r="H74" s="1844">
        <v>7500.0</v>
      </c>
      <c r="I74" s="112"/>
      <c r="J74" s="116"/>
      <c r="K74" s="121"/>
      <c r="L74" s="123"/>
      <c r="M74" s="123"/>
      <c r="N74" s="123"/>
      <c r="O74" s="133"/>
      <c r="P74" s="123"/>
      <c r="Q74" s="123"/>
      <c r="R74" s="123"/>
      <c r="S74" s="258">
        <f t="shared" si="9"/>
        <v>17500</v>
      </c>
      <c r="T74" s="260">
        <f t="shared" si="10"/>
        <v>0</v>
      </c>
      <c r="U74" s="92"/>
      <c r="V74" s="6"/>
      <c r="W74" s="6"/>
      <c r="X74" s="6"/>
      <c r="Y74" s="6"/>
      <c r="Z74" s="6"/>
      <c r="AA74" s="6"/>
      <c r="AB74" s="6"/>
    </row>
    <row r="75">
      <c r="A75" s="5"/>
      <c r="B75" s="1112" t="s">
        <v>83</v>
      </c>
      <c r="C75" s="1113">
        <v>17500.0</v>
      </c>
      <c r="D75" s="1352">
        <v>10000.0</v>
      </c>
      <c r="E75" s="121"/>
      <c r="F75" s="121"/>
      <c r="G75" s="121"/>
      <c r="H75" s="1844">
        <v>7500.0</v>
      </c>
      <c r="I75" s="112"/>
      <c r="J75" s="116"/>
      <c r="K75" s="121"/>
      <c r="L75" s="123"/>
      <c r="M75" s="123"/>
      <c r="N75" s="123"/>
      <c r="O75" s="133"/>
      <c r="P75" s="123"/>
      <c r="Q75" s="123"/>
      <c r="R75" s="123"/>
      <c r="S75" s="258">
        <f t="shared" si="9"/>
        <v>17500</v>
      </c>
      <c r="T75" s="260">
        <f t="shared" si="10"/>
        <v>0</v>
      </c>
      <c r="U75" s="92"/>
      <c r="V75" s="6"/>
      <c r="W75" s="6"/>
      <c r="X75" s="6"/>
      <c r="Y75" s="6"/>
      <c r="Z75" s="6"/>
      <c r="AA75" s="6"/>
      <c r="AB75" s="6"/>
    </row>
    <row r="76">
      <c r="A76" s="5"/>
      <c r="B76" s="132" t="s">
        <v>84</v>
      </c>
      <c r="C76" s="1101">
        <v>8000.0</v>
      </c>
      <c r="D76" s="121">
        <v>8000.0</v>
      </c>
      <c r="E76" s="121"/>
      <c r="F76" s="121"/>
      <c r="G76" s="121"/>
      <c r="H76" s="121">
        <v>0.0</v>
      </c>
      <c r="I76" s="112"/>
      <c r="J76" s="116"/>
      <c r="K76" s="121"/>
      <c r="L76" s="123"/>
      <c r="M76" s="123"/>
      <c r="N76" s="123"/>
      <c r="O76" s="123"/>
      <c r="P76" s="123"/>
      <c r="Q76" s="123"/>
      <c r="R76" s="123"/>
      <c r="S76" s="246">
        <f t="shared" si="9"/>
        <v>8000</v>
      </c>
      <c r="T76" s="263">
        <f t="shared" si="10"/>
        <v>0</v>
      </c>
      <c r="U76" s="92"/>
      <c r="V76" s="6"/>
      <c r="W76" s="6"/>
      <c r="X76" s="6"/>
      <c r="Y76" s="6"/>
      <c r="Z76" s="6"/>
      <c r="AA76" s="6"/>
      <c r="AB76" s="6"/>
    </row>
    <row r="77">
      <c r="A77" s="5"/>
      <c r="B77" s="132" t="s">
        <v>86</v>
      </c>
      <c r="C77" s="1111">
        <v>18000.0</v>
      </c>
      <c r="D77" s="133">
        <v>18000.0</v>
      </c>
      <c r="E77" s="133"/>
      <c r="F77" s="121"/>
      <c r="G77" s="121"/>
      <c r="H77" s="121">
        <v>0.0</v>
      </c>
      <c r="I77" s="112"/>
      <c r="J77" s="116"/>
      <c r="K77" s="121"/>
      <c r="L77" s="123"/>
      <c r="M77" s="123"/>
      <c r="N77" s="123"/>
      <c r="O77" s="133"/>
      <c r="P77" s="123"/>
      <c r="Q77" s="123"/>
      <c r="R77" s="123"/>
      <c r="S77" s="246">
        <f t="shared" si="9"/>
        <v>18000</v>
      </c>
      <c r="T77" s="263">
        <f t="shared" si="10"/>
        <v>0</v>
      </c>
      <c r="U77" s="92"/>
      <c r="V77" s="6"/>
      <c r="W77" s="6"/>
      <c r="X77" s="6"/>
      <c r="Y77" s="6"/>
      <c r="Z77" s="6"/>
      <c r="AA77" s="6"/>
      <c r="AB77" s="6"/>
    </row>
    <row r="78">
      <c r="A78" s="5"/>
      <c r="B78" s="132" t="s">
        <v>87</v>
      </c>
      <c r="C78" s="1111">
        <v>7000.0</v>
      </c>
      <c r="D78" s="121">
        <v>3500.0</v>
      </c>
      <c r="E78" s="133"/>
      <c r="F78" s="121"/>
      <c r="G78" s="121"/>
      <c r="H78" s="121">
        <v>3500.0</v>
      </c>
      <c r="I78" s="112"/>
      <c r="J78" s="116"/>
      <c r="K78" s="121"/>
      <c r="L78" s="123"/>
      <c r="M78" s="123"/>
      <c r="N78" s="123"/>
      <c r="O78" s="123"/>
      <c r="P78" s="123"/>
      <c r="Q78" s="123"/>
      <c r="R78" s="123"/>
      <c r="S78" s="246">
        <f t="shared" si="9"/>
        <v>7000</v>
      </c>
      <c r="T78" s="263">
        <f t="shared" si="10"/>
        <v>0</v>
      </c>
      <c r="U78" s="92"/>
      <c r="V78" s="6"/>
      <c r="W78" s="6"/>
      <c r="X78" s="6"/>
      <c r="Y78" s="6"/>
      <c r="Z78" s="6"/>
      <c r="AA78" s="6"/>
      <c r="AB78" s="6"/>
    </row>
    <row r="79">
      <c r="A79" s="5"/>
      <c r="B79" s="132" t="s">
        <v>88</v>
      </c>
      <c r="C79" s="1111">
        <v>7000.0</v>
      </c>
      <c r="D79" s="121">
        <v>3500.0</v>
      </c>
      <c r="E79" s="133"/>
      <c r="F79" s="121"/>
      <c r="G79" s="121"/>
      <c r="H79" s="121">
        <v>3500.0</v>
      </c>
      <c r="I79" s="112"/>
      <c r="J79" s="116"/>
      <c r="K79" s="121"/>
      <c r="L79" s="123"/>
      <c r="M79" s="123"/>
      <c r="N79" s="123"/>
      <c r="O79" s="123"/>
      <c r="P79" s="123"/>
      <c r="Q79" s="123"/>
      <c r="R79" s="123"/>
      <c r="S79" s="246">
        <f t="shared" si="9"/>
        <v>7000</v>
      </c>
      <c r="T79" s="263">
        <f t="shared" si="10"/>
        <v>0</v>
      </c>
      <c r="U79" s="92"/>
      <c r="V79" s="6"/>
      <c r="W79" s="6"/>
      <c r="X79" s="6"/>
      <c r="Y79" s="6"/>
      <c r="Z79" s="6"/>
      <c r="AA79" s="6"/>
      <c r="AB79" s="6"/>
    </row>
    <row r="80">
      <c r="A80" s="5"/>
      <c r="B80" s="132" t="s">
        <v>89</v>
      </c>
      <c r="C80" s="1101">
        <v>5000.0</v>
      </c>
      <c r="D80" s="121">
        <v>2500.0</v>
      </c>
      <c r="E80" s="121"/>
      <c r="F80" s="121"/>
      <c r="G80" s="121"/>
      <c r="H80" s="1844">
        <v>2500.0</v>
      </c>
      <c r="I80" s="112"/>
      <c r="J80" s="116"/>
      <c r="K80" s="121"/>
      <c r="L80" s="123"/>
      <c r="M80" s="123"/>
      <c r="N80" s="123"/>
      <c r="O80" s="123"/>
      <c r="P80" s="123"/>
      <c r="Q80" s="123"/>
      <c r="R80" s="123"/>
      <c r="S80" s="246">
        <f t="shared" si="9"/>
        <v>5000</v>
      </c>
      <c r="T80" s="263">
        <f t="shared" si="10"/>
        <v>0</v>
      </c>
      <c r="U80" s="92"/>
      <c r="V80" s="6"/>
      <c r="W80" s="6"/>
      <c r="X80" s="6"/>
      <c r="Y80" s="6"/>
      <c r="Z80" s="6"/>
      <c r="AA80" s="6"/>
      <c r="AB80" s="6"/>
    </row>
    <row r="81">
      <c r="A81" s="5"/>
      <c r="B81" s="132" t="s">
        <v>90</v>
      </c>
      <c r="C81" s="1101">
        <v>5000.0</v>
      </c>
      <c r="D81" s="121">
        <v>2500.0</v>
      </c>
      <c r="E81" s="121"/>
      <c r="F81" s="121"/>
      <c r="G81" s="121"/>
      <c r="H81" s="1844">
        <v>2500.0</v>
      </c>
      <c r="I81" s="112"/>
      <c r="J81" s="116"/>
      <c r="K81" s="121"/>
      <c r="L81" s="123"/>
      <c r="M81" s="123"/>
      <c r="N81" s="123"/>
      <c r="O81" s="133"/>
      <c r="P81" s="123"/>
      <c r="Q81" s="123"/>
      <c r="R81" s="123"/>
      <c r="S81" s="246">
        <f t="shared" si="9"/>
        <v>5000</v>
      </c>
      <c r="T81" s="263">
        <f t="shared" si="10"/>
        <v>0</v>
      </c>
      <c r="U81" s="92"/>
      <c r="V81" s="6"/>
      <c r="W81" s="6"/>
      <c r="X81" s="6"/>
      <c r="Y81" s="6"/>
      <c r="Z81" s="6"/>
      <c r="AA81" s="6"/>
      <c r="AB81" s="6"/>
    </row>
    <row r="82">
      <c r="A82" s="5"/>
      <c r="B82" s="132" t="s">
        <v>91</v>
      </c>
      <c r="C82" s="1101">
        <v>8000.0</v>
      </c>
      <c r="D82" s="121">
        <v>4000.0</v>
      </c>
      <c r="E82" s="121"/>
      <c r="F82" s="121"/>
      <c r="G82" s="121"/>
      <c r="H82" s="1844">
        <v>4000.0</v>
      </c>
      <c r="I82" s="112"/>
      <c r="J82" s="116"/>
      <c r="K82" s="121"/>
      <c r="L82" s="123"/>
      <c r="M82" s="123"/>
      <c r="N82" s="123"/>
      <c r="O82" s="123"/>
      <c r="P82" s="123"/>
      <c r="Q82" s="123"/>
      <c r="R82" s="123"/>
      <c r="S82" s="246">
        <f t="shared" si="9"/>
        <v>8000</v>
      </c>
      <c r="T82" s="263">
        <f t="shared" si="10"/>
        <v>0</v>
      </c>
      <c r="U82" s="92"/>
      <c r="V82" s="6"/>
      <c r="W82" s="6"/>
      <c r="X82" s="6"/>
      <c r="Y82" s="6"/>
      <c r="Z82" s="6"/>
      <c r="AA82" s="6"/>
      <c r="AB82" s="6"/>
    </row>
    <row r="83">
      <c r="A83" s="5"/>
      <c r="B83" s="132" t="s">
        <v>93</v>
      </c>
      <c r="C83" s="1101">
        <v>8000.0</v>
      </c>
      <c r="D83" s="121">
        <v>4000.0</v>
      </c>
      <c r="E83" s="121"/>
      <c r="F83" s="121"/>
      <c r="G83" s="121"/>
      <c r="H83" s="1844">
        <v>4000.0</v>
      </c>
      <c r="I83" s="112"/>
      <c r="J83" s="116"/>
      <c r="K83" s="121"/>
      <c r="L83" s="123"/>
      <c r="M83" s="123"/>
      <c r="N83" s="123"/>
      <c r="O83" s="133"/>
      <c r="P83" s="123"/>
      <c r="Q83" s="123"/>
      <c r="R83" s="123"/>
      <c r="S83" s="246">
        <f t="shared" si="9"/>
        <v>8000</v>
      </c>
      <c r="T83" s="263">
        <f t="shared" si="10"/>
        <v>0</v>
      </c>
      <c r="U83" s="92"/>
      <c r="V83" s="6"/>
      <c r="W83" s="6"/>
      <c r="X83" s="6"/>
      <c r="Y83" s="6"/>
      <c r="Z83" s="6"/>
      <c r="AA83" s="6"/>
      <c r="AB83" s="6"/>
    </row>
    <row r="84">
      <c r="A84" s="5"/>
      <c r="B84" s="132" t="s">
        <v>95</v>
      </c>
      <c r="C84" s="1111">
        <v>3000.0</v>
      </c>
      <c r="D84" s="121">
        <v>1500.0</v>
      </c>
      <c r="E84" s="133"/>
      <c r="F84" s="121"/>
      <c r="G84" s="121"/>
      <c r="H84" s="121">
        <v>1500.0</v>
      </c>
      <c r="I84" s="112"/>
      <c r="J84" s="116"/>
      <c r="K84" s="121"/>
      <c r="L84" s="123"/>
      <c r="M84" s="123"/>
      <c r="N84" s="123"/>
      <c r="O84" s="123"/>
      <c r="P84" s="123"/>
      <c r="Q84" s="123"/>
      <c r="R84" s="123"/>
      <c r="S84" s="246">
        <f t="shared" si="9"/>
        <v>3000</v>
      </c>
      <c r="T84" s="263">
        <f t="shared" si="10"/>
        <v>0</v>
      </c>
      <c r="U84" s="92"/>
      <c r="V84" s="6"/>
      <c r="W84" s="6"/>
      <c r="X84" s="6"/>
      <c r="Y84" s="6"/>
      <c r="Z84" s="6"/>
      <c r="AA84" s="6"/>
      <c r="AB84" s="6"/>
    </row>
    <row r="85">
      <c r="A85" s="5"/>
      <c r="B85" s="132" t="s">
        <v>96</v>
      </c>
      <c r="C85" s="1111">
        <v>3000.0</v>
      </c>
      <c r="D85" s="121">
        <v>1500.0</v>
      </c>
      <c r="E85" s="133"/>
      <c r="F85" s="121"/>
      <c r="G85" s="121"/>
      <c r="H85" s="1844">
        <v>1500.0</v>
      </c>
      <c r="I85" s="112"/>
      <c r="J85" s="116"/>
      <c r="K85" s="121"/>
      <c r="L85" s="123"/>
      <c r="M85" s="123"/>
      <c r="N85" s="123"/>
      <c r="O85" s="133"/>
      <c r="P85" s="123"/>
      <c r="Q85" s="123"/>
      <c r="R85" s="123"/>
      <c r="S85" s="246">
        <f t="shared" si="9"/>
        <v>3000</v>
      </c>
      <c r="T85" s="263">
        <f t="shared" si="10"/>
        <v>0</v>
      </c>
      <c r="U85" s="92"/>
      <c r="V85" s="6"/>
      <c r="W85" s="6"/>
      <c r="X85" s="6"/>
      <c r="Y85" s="6"/>
      <c r="Z85" s="6"/>
      <c r="AA85" s="6"/>
      <c r="AB85" s="6"/>
    </row>
    <row r="86">
      <c r="A86" s="5"/>
      <c r="B86" s="132" t="s">
        <v>97</v>
      </c>
      <c r="C86" s="1101">
        <v>21000.0</v>
      </c>
      <c r="D86" s="121">
        <v>11000.0</v>
      </c>
      <c r="E86" s="121"/>
      <c r="F86" s="121"/>
      <c r="G86" s="121"/>
      <c r="H86" s="121">
        <v>10000.0</v>
      </c>
      <c r="I86" s="112"/>
      <c r="J86" s="116"/>
      <c r="K86" s="121"/>
      <c r="L86" s="123"/>
      <c r="M86" s="123"/>
      <c r="N86" s="133"/>
      <c r="O86" s="133"/>
      <c r="P86" s="123"/>
      <c r="Q86" s="123"/>
      <c r="R86" s="123"/>
      <c r="S86" s="246">
        <f t="shared" si="9"/>
        <v>21000</v>
      </c>
      <c r="T86" s="263">
        <f t="shared" si="10"/>
        <v>0</v>
      </c>
      <c r="U86" s="92"/>
      <c r="V86" s="6"/>
      <c r="W86" s="6"/>
      <c r="X86" s="6"/>
      <c r="Y86" s="6"/>
      <c r="Z86" s="6"/>
      <c r="AA86" s="6"/>
      <c r="AB86" s="6"/>
    </row>
    <row r="87">
      <c r="A87" s="5"/>
      <c r="B87" s="132" t="s">
        <v>98</v>
      </c>
      <c r="C87" s="1111">
        <v>10000.0</v>
      </c>
      <c r="D87" s="121">
        <v>5000.0</v>
      </c>
      <c r="E87" s="133"/>
      <c r="F87" s="121"/>
      <c r="G87" s="121"/>
      <c r="H87" s="121">
        <v>5000.0</v>
      </c>
      <c r="I87" s="112"/>
      <c r="J87" s="116"/>
      <c r="K87" s="121"/>
      <c r="L87" s="123"/>
      <c r="M87" s="123"/>
      <c r="N87" s="123"/>
      <c r="O87" s="123"/>
      <c r="P87" s="123"/>
      <c r="Q87" s="123"/>
      <c r="R87" s="123"/>
      <c r="S87" s="246">
        <f t="shared" si="9"/>
        <v>10000</v>
      </c>
      <c r="T87" s="263">
        <f t="shared" si="10"/>
        <v>0</v>
      </c>
      <c r="U87" s="92"/>
      <c r="V87" s="6"/>
      <c r="W87" s="6"/>
      <c r="X87" s="6"/>
      <c r="Y87" s="6"/>
      <c r="Z87" s="6"/>
      <c r="AA87" s="6"/>
      <c r="AB87" s="6"/>
    </row>
    <row r="88">
      <c r="A88" s="5"/>
      <c r="B88" s="132" t="s">
        <v>99</v>
      </c>
      <c r="C88" s="1111">
        <v>10000.0</v>
      </c>
      <c r="D88" s="121">
        <v>5000.0</v>
      </c>
      <c r="E88" s="133"/>
      <c r="F88" s="121"/>
      <c r="G88" s="121"/>
      <c r="H88" s="121">
        <v>5000.0</v>
      </c>
      <c r="I88" s="112"/>
      <c r="J88" s="116"/>
      <c r="K88" s="121"/>
      <c r="L88" s="123"/>
      <c r="M88" s="123"/>
      <c r="N88" s="123"/>
      <c r="O88" s="123"/>
      <c r="P88" s="123"/>
      <c r="Q88" s="123"/>
      <c r="R88" s="123"/>
      <c r="S88" s="246">
        <f t="shared" si="9"/>
        <v>10000</v>
      </c>
      <c r="T88" s="263">
        <f t="shared" si="10"/>
        <v>0</v>
      </c>
      <c r="U88" s="92"/>
      <c r="V88" s="6"/>
      <c r="W88" s="6"/>
      <c r="X88" s="6"/>
      <c r="Y88" s="6"/>
      <c r="Z88" s="6"/>
      <c r="AA88" s="6"/>
      <c r="AB88" s="6"/>
    </row>
    <row r="89">
      <c r="A89" s="5"/>
      <c r="B89" s="132" t="s">
        <v>100</v>
      </c>
      <c r="C89" s="1101">
        <v>5000.0</v>
      </c>
      <c r="D89" s="121">
        <v>2500.0</v>
      </c>
      <c r="E89" s="121"/>
      <c r="F89" s="121"/>
      <c r="G89" s="121"/>
      <c r="H89" s="1844">
        <v>2500.0</v>
      </c>
      <c r="I89" s="112"/>
      <c r="J89" s="116"/>
      <c r="K89" s="121"/>
      <c r="L89" s="123"/>
      <c r="M89" s="123"/>
      <c r="N89" s="123"/>
      <c r="O89" s="123"/>
      <c r="P89" s="123"/>
      <c r="Q89" s="123"/>
      <c r="R89" s="123"/>
      <c r="S89" s="246">
        <f t="shared" si="9"/>
        <v>5000</v>
      </c>
      <c r="T89" s="263">
        <f t="shared" si="10"/>
        <v>0</v>
      </c>
      <c r="U89" s="92"/>
      <c r="V89" s="6"/>
      <c r="W89" s="6"/>
      <c r="X89" s="6"/>
      <c r="Y89" s="6"/>
      <c r="Z89" s="6"/>
      <c r="AA89" s="6"/>
      <c r="AB89" s="6"/>
    </row>
    <row r="90">
      <c r="A90" s="5"/>
      <c r="B90" s="132" t="s">
        <v>101</v>
      </c>
      <c r="C90" s="1111">
        <v>5000.0</v>
      </c>
      <c r="D90" s="121">
        <v>2500.0</v>
      </c>
      <c r="E90" s="133"/>
      <c r="F90" s="121"/>
      <c r="G90" s="121"/>
      <c r="H90" s="1844">
        <v>2500.0</v>
      </c>
      <c r="I90" s="112"/>
      <c r="J90" s="116"/>
      <c r="K90" s="121"/>
      <c r="L90" s="123"/>
      <c r="M90" s="123"/>
      <c r="N90" s="123"/>
      <c r="O90" s="123"/>
      <c r="P90" s="123"/>
      <c r="Q90" s="123"/>
      <c r="R90" s="123"/>
      <c r="S90" s="246">
        <f t="shared" si="9"/>
        <v>5000</v>
      </c>
      <c r="T90" s="263">
        <f t="shared" si="10"/>
        <v>0</v>
      </c>
      <c r="U90" s="92"/>
      <c r="V90" s="6"/>
      <c r="W90" s="6"/>
      <c r="X90" s="6"/>
      <c r="Y90" s="6"/>
      <c r="Z90" s="6"/>
      <c r="AA90" s="6"/>
      <c r="AB90" s="6"/>
    </row>
    <row r="91">
      <c r="A91" s="5"/>
      <c r="B91" s="132" t="s">
        <v>102</v>
      </c>
      <c r="C91" s="1101">
        <v>25000.0</v>
      </c>
      <c r="D91" s="121"/>
      <c r="E91" s="121">
        <v>12500.0</v>
      </c>
      <c r="F91" s="121"/>
      <c r="G91" s="121"/>
      <c r="H91" s="121">
        <v>12500.0</v>
      </c>
      <c r="I91" s="112"/>
      <c r="J91" s="116"/>
      <c r="K91" s="121"/>
      <c r="L91" s="123"/>
      <c r="M91" s="123"/>
      <c r="N91" s="123"/>
      <c r="O91" s="123"/>
      <c r="P91" s="123"/>
      <c r="Q91" s="123"/>
      <c r="R91" s="123"/>
      <c r="S91" s="246">
        <f t="shared" si="9"/>
        <v>25000</v>
      </c>
      <c r="T91" s="263">
        <f t="shared" si="10"/>
        <v>0</v>
      </c>
      <c r="U91" s="92"/>
      <c r="V91" s="6"/>
      <c r="W91" s="6"/>
      <c r="X91" s="6"/>
      <c r="Y91" s="6"/>
      <c r="Z91" s="6"/>
      <c r="AA91" s="6"/>
      <c r="AB91" s="6"/>
    </row>
    <row r="92">
      <c r="A92" s="5"/>
      <c r="B92" s="132" t="s">
        <v>103</v>
      </c>
      <c r="C92" s="1111">
        <v>7000.0</v>
      </c>
      <c r="D92" s="133">
        <v>7000.0</v>
      </c>
      <c r="E92" s="133"/>
      <c r="F92" s="121"/>
      <c r="G92" s="121"/>
      <c r="H92" s="121">
        <v>0.0</v>
      </c>
      <c r="I92" s="112"/>
      <c r="J92" s="116"/>
      <c r="K92" s="121"/>
      <c r="L92" s="123"/>
      <c r="M92" s="123"/>
      <c r="N92" s="123"/>
      <c r="O92" s="123"/>
      <c r="P92" s="123"/>
      <c r="Q92" s="123"/>
      <c r="R92" s="123"/>
      <c r="S92" s="246">
        <f t="shared" si="9"/>
        <v>7000</v>
      </c>
      <c r="T92" s="263">
        <f t="shared" si="10"/>
        <v>0</v>
      </c>
      <c r="U92" s="92"/>
      <c r="V92" s="6"/>
      <c r="W92" s="6"/>
      <c r="X92" s="6"/>
      <c r="Y92" s="6"/>
      <c r="Z92" s="6"/>
      <c r="AA92" s="6"/>
      <c r="AB92" s="6"/>
    </row>
    <row r="93">
      <c r="A93" s="4"/>
      <c r="B93" s="132" t="s">
        <v>104</v>
      </c>
      <c r="C93" s="1111">
        <v>5000.0</v>
      </c>
      <c r="D93" s="133">
        <v>5000.0</v>
      </c>
      <c r="E93" s="133"/>
      <c r="F93" s="121"/>
      <c r="G93" s="121"/>
      <c r="H93" s="121">
        <v>0.0</v>
      </c>
      <c r="I93" s="112"/>
      <c r="J93" s="116"/>
      <c r="K93" s="121"/>
      <c r="L93" s="123"/>
      <c r="M93" s="123"/>
      <c r="N93" s="123"/>
      <c r="O93" s="123"/>
      <c r="P93" s="123"/>
      <c r="Q93" s="123"/>
      <c r="R93" s="123"/>
      <c r="S93" s="246">
        <f t="shared" si="9"/>
        <v>5000</v>
      </c>
      <c r="T93" s="263">
        <f t="shared" si="10"/>
        <v>0</v>
      </c>
      <c r="U93" s="92"/>
      <c r="V93" s="6"/>
      <c r="W93" s="6"/>
      <c r="X93" s="6"/>
      <c r="Y93" s="6"/>
      <c r="Z93" s="6"/>
      <c r="AA93" s="6"/>
      <c r="AB93" s="6"/>
    </row>
    <row r="94">
      <c r="A94" s="4"/>
      <c r="B94" s="1100" t="s">
        <v>490</v>
      </c>
      <c r="C94" s="1101">
        <v>4000.0</v>
      </c>
      <c r="D94" s="121"/>
      <c r="E94" s="121">
        <v>2000.0</v>
      </c>
      <c r="F94" s="121"/>
      <c r="G94" s="121"/>
      <c r="H94" s="1844">
        <v>2000.0</v>
      </c>
      <c r="I94" s="112"/>
      <c r="J94" s="116"/>
      <c r="K94" s="121"/>
      <c r="L94" s="123"/>
      <c r="M94" s="123"/>
      <c r="N94" s="123"/>
      <c r="O94" s="133"/>
      <c r="P94" s="123"/>
      <c r="Q94" s="123"/>
      <c r="R94" s="123"/>
      <c r="S94" s="246"/>
      <c r="T94" s="263"/>
      <c r="U94" s="92"/>
      <c r="V94" s="6"/>
      <c r="W94" s="6"/>
      <c r="X94" s="6"/>
      <c r="Y94" s="6"/>
      <c r="Z94" s="6"/>
      <c r="AA94" s="6"/>
      <c r="AB94" s="6"/>
    </row>
    <row r="95">
      <c r="A95" s="4"/>
      <c r="B95" s="1117" t="s">
        <v>491</v>
      </c>
      <c r="C95" s="1118">
        <v>20000.0</v>
      </c>
      <c r="D95" s="121">
        <v>20000.0</v>
      </c>
      <c r="E95" s="121"/>
      <c r="F95" s="121"/>
      <c r="G95" s="121"/>
      <c r="H95" s="1844">
        <v>0.0</v>
      </c>
      <c r="I95" s="112"/>
      <c r="J95" s="116"/>
      <c r="K95" s="121"/>
      <c r="L95" s="123"/>
      <c r="M95" s="123"/>
      <c r="N95" s="123"/>
      <c r="O95" s="133"/>
      <c r="P95" s="123"/>
      <c r="Q95" s="123"/>
      <c r="R95" s="123"/>
      <c r="S95" s="246">
        <f>SUM(D95:R95)</f>
        <v>20000</v>
      </c>
      <c r="T95" s="263">
        <f>C95-S95</f>
        <v>0</v>
      </c>
      <c r="U95" s="92"/>
      <c r="V95" s="6"/>
      <c r="W95" s="6"/>
      <c r="X95" s="6"/>
      <c r="Y95" s="6"/>
      <c r="Z95" s="6"/>
      <c r="AA95" s="6"/>
      <c r="AB95" s="6"/>
    </row>
    <row r="96">
      <c r="A96" s="4"/>
      <c r="B96" s="1100" t="s">
        <v>824</v>
      </c>
      <c r="C96" s="1846">
        <v>40000.0</v>
      </c>
      <c r="D96" s="1299"/>
      <c r="E96" s="1299">
        <v>20000.0</v>
      </c>
      <c r="F96" s="1299"/>
      <c r="G96" s="1299"/>
      <c r="H96" s="1847">
        <v>20000.0</v>
      </c>
      <c r="I96" s="1358"/>
      <c r="J96" s="334"/>
      <c r="K96" s="1358"/>
      <c r="L96" s="334"/>
      <c r="M96" s="334"/>
      <c r="N96" s="334"/>
      <c r="O96" s="1361"/>
      <c r="P96" s="334"/>
      <c r="Q96" s="334"/>
      <c r="R96" s="334"/>
      <c r="S96" s="1362"/>
      <c r="T96" s="788"/>
      <c r="U96" s="92"/>
      <c r="V96" s="6"/>
      <c r="W96" s="6"/>
      <c r="X96" s="6"/>
      <c r="Y96" s="6"/>
      <c r="Z96" s="6"/>
      <c r="AA96" s="6"/>
      <c r="AB96" s="6"/>
    </row>
    <row r="97">
      <c r="A97" s="4"/>
      <c r="B97" s="275" t="s">
        <v>69</v>
      </c>
      <c r="C97" s="276">
        <f t="shared" ref="C97:F97" si="11">SUM(C62:C96)</f>
        <v>674000</v>
      </c>
      <c r="D97" s="276">
        <f t="shared" si="11"/>
        <v>342000</v>
      </c>
      <c r="E97" s="276">
        <f t="shared" si="11"/>
        <v>34500</v>
      </c>
      <c r="F97" s="276">
        <f t="shared" si="11"/>
        <v>0</v>
      </c>
      <c r="G97" s="276">
        <f>SUM(G62:G95)</f>
        <v>0</v>
      </c>
      <c r="H97" s="276">
        <f>SUM(H62:H96)</f>
        <v>297500</v>
      </c>
      <c r="I97" s="276">
        <f>SUM(I62:I95)</f>
        <v>100000</v>
      </c>
      <c r="J97" s="276"/>
      <c r="K97" s="276"/>
      <c r="L97" s="276"/>
      <c r="M97" s="276"/>
      <c r="N97" s="276"/>
      <c r="O97" s="276"/>
      <c r="P97" s="276"/>
      <c r="Q97" s="276"/>
      <c r="R97" s="276"/>
      <c r="S97" s="276">
        <f>SUM(D97:R97)</f>
        <v>774000</v>
      </c>
      <c r="T97" s="278">
        <f>C97-S97</f>
        <v>-100000</v>
      </c>
      <c r="U97" s="92"/>
      <c r="V97" s="6"/>
      <c r="W97" s="6"/>
      <c r="X97" s="6"/>
      <c r="Y97" s="6"/>
      <c r="Z97" s="6"/>
      <c r="AA97" s="6"/>
      <c r="AB97" s="6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6"/>
      <c r="V98" s="6"/>
      <c r="W98" s="6"/>
      <c r="X98" s="6"/>
      <c r="Y98" s="6"/>
      <c r="Z98" s="6"/>
      <c r="AA98" s="6"/>
      <c r="AB98" s="6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6"/>
      <c r="V99" s="6"/>
      <c r="W99" s="6"/>
      <c r="X99" s="6"/>
      <c r="Y99" s="6"/>
      <c r="Z99" s="6"/>
      <c r="AA99" s="6"/>
      <c r="AB99" s="6"/>
    </row>
    <row r="100">
      <c r="A100" s="279">
        <v>5.0</v>
      </c>
      <c r="B100" s="280" t="s">
        <v>107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6"/>
      <c r="V100" s="6"/>
      <c r="W100" s="6"/>
      <c r="X100" s="6"/>
      <c r="Y100" s="6"/>
      <c r="Z100" s="6"/>
      <c r="AA100" s="6"/>
      <c r="AB100" s="6"/>
    </row>
    <row r="101">
      <c r="A101" s="4"/>
      <c r="B101" s="148" t="s">
        <v>17</v>
      </c>
      <c r="C101" s="148" t="s">
        <v>18</v>
      </c>
      <c r="D101" s="1841" t="s">
        <v>544</v>
      </c>
      <c r="E101" s="101" t="s">
        <v>893</v>
      </c>
      <c r="F101" s="101"/>
      <c r="G101" s="101"/>
      <c r="H101" s="101"/>
      <c r="I101" s="90"/>
      <c r="J101" s="148"/>
      <c r="K101" s="148"/>
      <c r="L101" s="225"/>
      <c r="M101" s="225"/>
      <c r="N101" s="225"/>
      <c r="O101" s="225"/>
      <c r="P101" s="225"/>
      <c r="Q101" s="225"/>
      <c r="R101" s="225"/>
      <c r="S101" s="148" t="s">
        <v>57</v>
      </c>
      <c r="T101" s="148" t="s">
        <v>2</v>
      </c>
      <c r="U101" s="6"/>
      <c r="V101" s="6"/>
      <c r="W101" s="6"/>
      <c r="X101" s="6"/>
      <c r="Y101" s="6"/>
      <c r="Z101" s="6"/>
      <c r="AA101" s="6"/>
      <c r="AB101" s="6"/>
    </row>
    <row r="102">
      <c r="A102" s="4"/>
      <c r="B102" s="225"/>
      <c r="C102" s="225"/>
      <c r="D102" s="1052" t="s">
        <v>891</v>
      </c>
      <c r="E102" s="1006"/>
      <c r="F102" s="1055"/>
      <c r="G102" s="560"/>
      <c r="H102" s="1006"/>
      <c r="I102" s="1006"/>
      <c r="J102" s="1006"/>
      <c r="K102" s="1006"/>
      <c r="L102" s="89"/>
      <c r="M102" s="89"/>
      <c r="N102" s="89"/>
      <c r="O102" s="225"/>
      <c r="P102" s="225"/>
      <c r="Q102" s="225"/>
      <c r="R102" s="225"/>
      <c r="S102" s="225"/>
      <c r="T102" s="225"/>
      <c r="U102" s="6"/>
      <c r="V102" s="6"/>
      <c r="W102" s="6"/>
      <c r="X102" s="6"/>
      <c r="Y102" s="6"/>
      <c r="Z102" s="6"/>
      <c r="AA102" s="6"/>
      <c r="AB102" s="6"/>
    </row>
    <row r="103">
      <c r="A103" s="4"/>
      <c r="B103" s="1122" t="s">
        <v>36</v>
      </c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6"/>
      <c r="V103" s="6"/>
      <c r="W103" s="6"/>
      <c r="X103" s="6"/>
      <c r="Y103" s="6"/>
      <c r="Z103" s="6"/>
      <c r="AA103" s="6"/>
      <c r="AB103" s="6"/>
    </row>
    <row r="104">
      <c r="A104" s="4"/>
      <c r="B104" s="1122" t="s">
        <v>40</v>
      </c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6"/>
      <c r="V104" s="6"/>
      <c r="W104" s="6"/>
      <c r="X104" s="6"/>
      <c r="Y104" s="6"/>
      <c r="Z104" s="6"/>
      <c r="AA104" s="6"/>
      <c r="AB104" s="6"/>
    </row>
    <row r="105">
      <c r="A105" s="4"/>
      <c r="B105" s="1123" t="s">
        <v>117</v>
      </c>
      <c r="C105" s="1648">
        <v>100000.0</v>
      </c>
      <c r="D105" s="1648">
        <v>50000.0</v>
      </c>
      <c r="E105" s="1648">
        <v>50000.0</v>
      </c>
      <c r="F105" s="1124"/>
      <c r="G105" s="1126"/>
      <c r="H105" s="1127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739">
        <f t="shared" ref="S105:S108" si="12">SUM(D105:R105)</f>
        <v>100000</v>
      </c>
      <c r="T105" s="739">
        <f t="shared" ref="T105:T108" si="13">C105-S105</f>
        <v>0</v>
      </c>
      <c r="U105" s="6"/>
      <c r="V105" s="6"/>
      <c r="W105" s="6"/>
      <c r="X105" s="6"/>
      <c r="Y105" s="6"/>
      <c r="Z105" s="6"/>
      <c r="AA105" s="6"/>
      <c r="AB105" s="6"/>
    </row>
    <row r="106">
      <c r="A106" s="4"/>
      <c r="B106" s="1123" t="s">
        <v>122</v>
      </c>
      <c r="C106" s="372">
        <v>7000.0</v>
      </c>
      <c r="D106" s="1124">
        <v>0.0</v>
      </c>
      <c r="E106" s="1125">
        <v>0.0</v>
      </c>
      <c r="F106" s="372"/>
      <c r="G106" s="218"/>
      <c r="H106" s="561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739">
        <f t="shared" si="12"/>
        <v>0</v>
      </c>
      <c r="T106" s="739">
        <f t="shared" si="13"/>
        <v>7000</v>
      </c>
      <c r="U106" s="6"/>
      <c r="V106" s="6"/>
      <c r="W106" s="6"/>
      <c r="X106" s="6"/>
      <c r="Y106" s="6"/>
      <c r="Z106" s="6"/>
      <c r="AA106" s="6"/>
      <c r="AB106" s="6"/>
    </row>
    <row r="107">
      <c r="A107" s="4"/>
      <c r="B107" s="1123" t="s">
        <v>124</v>
      </c>
      <c r="C107" s="1124">
        <v>7500.0</v>
      </c>
      <c r="D107" s="1124">
        <v>7500.0</v>
      </c>
      <c r="E107" s="1125">
        <v>0.0</v>
      </c>
      <c r="F107" s="1124"/>
      <c r="G107" s="218"/>
      <c r="H107" s="561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739">
        <f t="shared" si="12"/>
        <v>7500</v>
      </c>
      <c r="T107" s="739">
        <f t="shared" si="13"/>
        <v>0</v>
      </c>
      <c r="U107" s="6"/>
      <c r="V107" s="6"/>
      <c r="W107" s="6"/>
      <c r="X107" s="6"/>
      <c r="Y107" s="6"/>
      <c r="Z107" s="6"/>
      <c r="AA107" s="6"/>
      <c r="AB107" s="6"/>
    </row>
    <row r="108">
      <c r="A108" s="4"/>
      <c r="B108" s="1123" t="s">
        <v>127</v>
      </c>
      <c r="C108" s="1124">
        <v>3000.0</v>
      </c>
      <c r="D108" s="1124">
        <v>3000.0</v>
      </c>
      <c r="E108" s="1125">
        <v>0.0</v>
      </c>
      <c r="F108" s="1124"/>
      <c r="G108" s="218"/>
      <c r="H108" s="561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739">
        <f t="shared" si="12"/>
        <v>3000</v>
      </c>
      <c r="T108" s="739">
        <f t="shared" si="13"/>
        <v>0</v>
      </c>
      <c r="U108" s="6"/>
      <c r="V108" s="6"/>
      <c r="W108" s="6"/>
      <c r="X108" s="6"/>
      <c r="Y108" s="6"/>
      <c r="Z108" s="6"/>
      <c r="AA108" s="6"/>
      <c r="AB108" s="6"/>
    </row>
    <row r="109">
      <c r="A109" s="4"/>
      <c r="B109" s="1412" t="s">
        <v>273</v>
      </c>
      <c r="C109" s="1648">
        <v>60000.0</v>
      </c>
      <c r="D109" s="1648">
        <v>30000.0</v>
      </c>
      <c r="E109" s="1648">
        <v>30000.0</v>
      </c>
      <c r="F109" s="1124"/>
      <c r="G109" s="218"/>
      <c r="H109" s="561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739"/>
      <c r="T109" s="739"/>
      <c r="U109" s="6"/>
      <c r="V109" s="6"/>
      <c r="W109" s="6"/>
      <c r="X109" s="6"/>
      <c r="Y109" s="6"/>
      <c r="Z109" s="6"/>
      <c r="AA109" s="6"/>
      <c r="AB109" s="6"/>
    </row>
    <row r="110">
      <c r="A110" s="4"/>
      <c r="B110" s="1412" t="s">
        <v>108</v>
      </c>
      <c r="C110" s="1648">
        <v>100000.0</v>
      </c>
      <c r="D110" s="1648">
        <v>50000.0</v>
      </c>
      <c r="E110" s="1648">
        <v>50000.0</v>
      </c>
      <c r="F110" s="1124"/>
      <c r="G110" s="218"/>
      <c r="H110" s="561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739"/>
      <c r="T110" s="739"/>
      <c r="U110" s="6"/>
      <c r="V110" s="6"/>
      <c r="W110" s="6"/>
      <c r="X110" s="6"/>
      <c r="Y110" s="6"/>
      <c r="Z110" s="6"/>
      <c r="AA110" s="6"/>
      <c r="AB110" s="6"/>
    </row>
    <row r="111">
      <c r="A111" s="4"/>
      <c r="B111" s="1412" t="s">
        <v>894</v>
      </c>
      <c r="C111" s="1124">
        <v>100000.0</v>
      </c>
      <c r="D111" s="1124">
        <v>50000.0</v>
      </c>
      <c r="E111" s="1125">
        <v>50000.0</v>
      </c>
      <c r="F111" s="1124"/>
      <c r="G111" s="218"/>
      <c r="H111" s="561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739"/>
      <c r="T111" s="739"/>
      <c r="U111" s="6"/>
      <c r="V111" s="6"/>
      <c r="W111" s="6"/>
      <c r="X111" s="6"/>
      <c r="Y111" s="6"/>
      <c r="Z111" s="6"/>
      <c r="AA111" s="6"/>
      <c r="AB111" s="6"/>
    </row>
    <row r="112">
      <c r="A112" s="4"/>
      <c r="B112" s="1412" t="s">
        <v>293</v>
      </c>
      <c r="C112" s="1648">
        <v>50000.0</v>
      </c>
      <c r="D112" s="1648">
        <v>25000.0</v>
      </c>
      <c r="E112" s="1648">
        <v>25000.0</v>
      </c>
      <c r="F112" s="1124"/>
      <c r="G112" s="218"/>
      <c r="H112" s="561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739"/>
      <c r="T112" s="739"/>
      <c r="U112" s="6"/>
      <c r="V112" s="6"/>
      <c r="W112" s="6"/>
      <c r="X112" s="6"/>
      <c r="Y112" s="6"/>
      <c r="Z112" s="6"/>
      <c r="AA112" s="6"/>
      <c r="AB112" s="6"/>
    </row>
    <row r="113">
      <c r="A113" s="4"/>
      <c r="B113" s="1412" t="s">
        <v>109</v>
      </c>
      <c r="C113" s="1124">
        <v>20000.0</v>
      </c>
      <c r="D113" s="1124">
        <v>10000.0</v>
      </c>
      <c r="E113" s="1125">
        <v>10000.0</v>
      </c>
      <c r="F113" s="1124"/>
      <c r="G113" s="218"/>
      <c r="H113" s="561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739"/>
      <c r="T113" s="739"/>
      <c r="U113" s="6"/>
      <c r="V113" s="6"/>
      <c r="W113" s="6"/>
      <c r="X113" s="6"/>
      <c r="Y113" s="6"/>
      <c r="Z113" s="6"/>
      <c r="AA113" s="6"/>
      <c r="AB113" s="6"/>
    </row>
    <row r="114">
      <c r="A114" s="4"/>
      <c r="B114" s="1412" t="s">
        <v>110</v>
      </c>
      <c r="C114" s="1124">
        <v>50000.0</v>
      </c>
      <c r="D114" s="1124">
        <v>25000.0</v>
      </c>
      <c r="E114" s="1125">
        <v>25000.0</v>
      </c>
      <c r="F114" s="1124"/>
      <c r="G114" s="218"/>
      <c r="H114" s="561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739"/>
      <c r="T114" s="739"/>
      <c r="U114" s="6"/>
      <c r="V114" s="6"/>
      <c r="W114" s="6"/>
      <c r="X114" s="6"/>
      <c r="Y114" s="6"/>
      <c r="Z114" s="6"/>
      <c r="AA114" s="6"/>
      <c r="AB114" s="6"/>
    </row>
    <row r="115">
      <c r="A115" s="4"/>
      <c r="B115" s="1412" t="s">
        <v>116</v>
      </c>
      <c r="C115" s="1124">
        <v>35000.0</v>
      </c>
      <c r="D115" s="1124">
        <v>17500.0</v>
      </c>
      <c r="E115" s="1125">
        <v>17500.0</v>
      </c>
      <c r="F115" s="1124"/>
      <c r="G115" s="218"/>
      <c r="H115" s="561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739"/>
      <c r="T115" s="739"/>
      <c r="U115" s="6"/>
      <c r="V115" s="6"/>
      <c r="W115" s="6"/>
      <c r="X115" s="6"/>
      <c r="Y115" s="6"/>
      <c r="Z115" s="6"/>
      <c r="AA115" s="6"/>
      <c r="AB115" s="6"/>
    </row>
    <row r="116">
      <c r="A116" s="4"/>
      <c r="B116" s="148" t="s">
        <v>69</v>
      </c>
      <c r="C116" s="149">
        <f t="shared" ref="C116:E116" si="14">SUM(C105:C115)</f>
        <v>532500</v>
      </c>
      <c r="D116" s="149">
        <f t="shared" si="14"/>
        <v>268000</v>
      </c>
      <c r="E116" s="149">
        <f t="shared" si="14"/>
        <v>257500</v>
      </c>
      <c r="F116" s="215"/>
      <c r="G116" s="215">
        <f t="shared" ref="G116:H116" si="15">SUM(G105:G108)</f>
        <v>0</v>
      </c>
      <c r="H116" s="149">
        <f t="shared" si="15"/>
        <v>0</v>
      </c>
      <c r="I116" s="314"/>
      <c r="J116" s="149"/>
      <c r="K116" s="149"/>
      <c r="L116" s="314"/>
      <c r="M116" s="314"/>
      <c r="N116" s="314"/>
      <c r="O116" s="314"/>
      <c r="P116" s="314"/>
      <c r="Q116" s="314"/>
      <c r="R116" s="314"/>
      <c r="S116" s="149">
        <f>SUM(D116:R116)</f>
        <v>525500</v>
      </c>
      <c r="T116" s="739">
        <f>C116-S116</f>
        <v>7000</v>
      </c>
      <c r="U116" s="6"/>
      <c r="V116" s="6"/>
      <c r="W116" s="6"/>
      <c r="X116" s="6"/>
      <c r="Y116" s="6"/>
      <c r="Z116" s="6"/>
      <c r="AA116" s="6"/>
      <c r="AB116" s="6"/>
    </row>
    <row r="117">
      <c r="A117" s="4"/>
      <c r="B117" s="4"/>
      <c r="C117" s="4"/>
      <c r="D117" s="4"/>
      <c r="E117" s="4"/>
      <c r="F117" s="317"/>
      <c r="G117" s="31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6"/>
      <c r="V117" s="6"/>
      <c r="W117" s="6"/>
      <c r="X117" s="6"/>
      <c r="Y117" s="6"/>
      <c r="Z117" s="6"/>
      <c r="AA117" s="6"/>
      <c r="AB117" s="6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6"/>
      <c r="V118" s="6"/>
      <c r="W118" s="6"/>
      <c r="X118" s="6"/>
      <c r="Y118" s="6"/>
      <c r="Z118" s="6"/>
      <c r="AA118" s="6"/>
      <c r="AB118" s="6"/>
    </row>
    <row r="119">
      <c r="A119" s="828">
        <v>6.0</v>
      </c>
      <c r="B119" s="320" t="s">
        <v>129</v>
      </c>
      <c r="C119" s="223"/>
      <c r="D119" s="223"/>
      <c r="E119" s="223"/>
      <c r="F119" s="223"/>
      <c r="G119" s="223"/>
      <c r="H119" s="223"/>
      <c r="I119" s="223"/>
      <c r="J119" s="223"/>
      <c r="K119" s="223"/>
      <c r="L119" s="224"/>
      <c r="M119" s="321"/>
      <c r="N119" s="5"/>
      <c r="O119" s="5"/>
      <c r="P119" s="4"/>
      <c r="Q119" s="4"/>
      <c r="R119" s="4"/>
      <c r="S119" s="4"/>
      <c r="T119" s="4"/>
      <c r="U119" s="6"/>
      <c r="V119" s="6"/>
      <c r="W119" s="6"/>
      <c r="X119" s="6"/>
      <c r="Y119" s="6"/>
      <c r="Z119" s="6"/>
      <c r="AA119" s="6"/>
      <c r="AB119" s="6"/>
    </row>
    <row r="120">
      <c r="A120" s="4"/>
      <c r="B120" s="233" t="s">
        <v>130</v>
      </c>
      <c r="C120" s="1366" t="s">
        <v>131</v>
      </c>
      <c r="D120" s="1367" t="s">
        <v>570</v>
      </c>
      <c r="E120" s="1368" t="s">
        <v>132</v>
      </c>
      <c r="F120" s="1366" t="s">
        <v>134</v>
      </c>
      <c r="G120" s="102"/>
      <c r="H120" s="553" t="s">
        <v>133</v>
      </c>
      <c r="I120" s="745"/>
      <c r="J120" s="745" t="s">
        <v>571</v>
      </c>
      <c r="K120" s="745" t="s">
        <v>572</v>
      </c>
      <c r="L120" s="1094" t="s">
        <v>135</v>
      </c>
      <c r="M120" s="1129" t="s">
        <v>136</v>
      </c>
      <c r="N120" s="4"/>
      <c r="O120" s="4"/>
      <c r="P120" s="4"/>
      <c r="Q120" s="4"/>
      <c r="R120" s="4"/>
      <c r="S120" s="4"/>
      <c r="T120" s="4"/>
      <c r="U120" s="6"/>
      <c r="V120" s="6"/>
      <c r="W120" s="6"/>
      <c r="X120" s="6"/>
      <c r="Y120" s="6"/>
      <c r="Z120" s="6"/>
      <c r="AA120" s="6"/>
      <c r="AB120" s="6"/>
    </row>
    <row r="121">
      <c r="A121" s="4"/>
      <c r="B121" s="1591"/>
      <c r="C121" s="1714"/>
      <c r="D121" s="1132"/>
      <c r="E121" s="1132"/>
      <c r="F121" s="1592"/>
      <c r="G121" s="89"/>
      <c r="H121" s="560"/>
      <c r="I121" s="558"/>
      <c r="J121" s="558"/>
      <c r="K121" s="558"/>
      <c r="L121" s="560"/>
      <c r="M121" s="562"/>
      <c r="N121" s="334"/>
      <c r="O121" s="334"/>
      <c r="P121" s="335"/>
      <c r="Q121" s="335"/>
      <c r="R121" s="335"/>
      <c r="S121" s="4"/>
      <c r="T121" s="4"/>
      <c r="U121" s="6"/>
      <c r="V121" s="6"/>
      <c r="W121" s="6"/>
      <c r="X121" s="6"/>
      <c r="Y121" s="6"/>
      <c r="Z121" s="6"/>
      <c r="AA121" s="6"/>
      <c r="AB121" s="6"/>
    </row>
    <row r="122">
      <c r="A122" s="5"/>
      <c r="B122" s="1848"/>
      <c r="C122" s="1716" t="s">
        <v>649</v>
      </c>
      <c r="D122" s="1132"/>
      <c r="E122" s="1132"/>
      <c r="F122" s="1594">
        <v>100000.0</v>
      </c>
      <c r="G122" s="89"/>
      <c r="H122" s="1140" t="s">
        <v>574</v>
      </c>
      <c r="I122" s="558"/>
      <c r="J122" s="558"/>
      <c r="K122" s="558"/>
      <c r="L122" s="558"/>
      <c r="M122" s="562">
        <v>105000.0</v>
      </c>
      <c r="N122" s="334"/>
      <c r="O122" s="334"/>
      <c r="P122" s="335"/>
      <c r="Q122" s="335"/>
      <c r="R122" s="335"/>
      <c r="S122" s="4"/>
      <c r="T122" s="4"/>
      <c r="U122" s="6"/>
      <c r="V122" s="6"/>
      <c r="W122" s="6"/>
      <c r="X122" s="6"/>
      <c r="Y122" s="6"/>
      <c r="Z122" s="6"/>
      <c r="AA122" s="6"/>
      <c r="AB122" s="6"/>
    </row>
    <row r="123">
      <c r="A123" s="5"/>
      <c r="B123" s="1848"/>
      <c r="C123" s="1716" t="s">
        <v>649</v>
      </c>
      <c r="D123" s="1132"/>
      <c r="E123" s="1132"/>
      <c r="F123" s="1594">
        <v>100000.0</v>
      </c>
      <c r="G123" s="89"/>
      <c r="H123" s="1140" t="s">
        <v>574</v>
      </c>
      <c r="I123" s="558"/>
      <c r="J123" s="558"/>
      <c r="K123" s="558"/>
      <c r="L123" s="558"/>
      <c r="M123" s="562">
        <v>100000.0</v>
      </c>
      <c r="N123" s="334"/>
      <c r="O123" s="334"/>
      <c r="P123" s="335"/>
      <c r="Q123" s="335"/>
      <c r="R123" s="335"/>
      <c r="S123" s="4"/>
      <c r="T123" s="4"/>
      <c r="U123" s="6"/>
      <c r="V123" s="6"/>
      <c r="W123" s="6"/>
      <c r="X123" s="6"/>
      <c r="Y123" s="6"/>
      <c r="Z123" s="6"/>
      <c r="AA123" s="6"/>
      <c r="AB123" s="6"/>
    </row>
    <row r="124">
      <c r="A124" s="5"/>
      <c r="B124" s="1848" t="s">
        <v>895</v>
      </c>
      <c r="C124" s="1716" t="s">
        <v>649</v>
      </c>
      <c r="D124" s="1404"/>
      <c r="E124" s="1404"/>
      <c r="F124" s="1594">
        <v>70000.0</v>
      </c>
      <c r="G124" s="89"/>
      <c r="H124" s="1140" t="s">
        <v>574</v>
      </c>
      <c r="I124" s="558"/>
      <c r="J124" s="558"/>
      <c r="K124" s="558"/>
      <c r="L124" s="558"/>
      <c r="M124" s="562">
        <v>65000.0</v>
      </c>
      <c r="N124" s="334"/>
      <c r="O124" s="334"/>
      <c r="P124" s="335"/>
      <c r="Q124" s="335"/>
      <c r="R124" s="335"/>
      <c r="S124" s="4"/>
      <c r="T124" s="4"/>
      <c r="U124" s="6"/>
      <c r="V124" s="6"/>
      <c r="W124" s="6"/>
      <c r="X124" s="6"/>
      <c r="Y124" s="6"/>
      <c r="Z124" s="6"/>
      <c r="AA124" s="6"/>
      <c r="AB124" s="6"/>
    </row>
    <row r="125">
      <c r="A125" s="5"/>
      <c r="B125" s="1848"/>
      <c r="C125" s="1719"/>
      <c r="D125" s="89"/>
      <c r="E125" s="89"/>
      <c r="F125" s="1594"/>
      <c r="G125" s="89"/>
      <c r="H125" s="1140" t="s">
        <v>544</v>
      </c>
      <c r="I125" s="558"/>
      <c r="J125" s="558"/>
      <c r="K125" s="558"/>
      <c r="L125" s="558"/>
      <c r="M125" s="562">
        <v>40000.0</v>
      </c>
      <c r="N125" s="334"/>
      <c r="O125" s="334"/>
      <c r="P125" s="335"/>
      <c r="Q125" s="335"/>
      <c r="R125" s="335"/>
      <c r="S125" s="4"/>
      <c r="T125" s="4"/>
      <c r="U125" s="6"/>
      <c r="V125" s="6"/>
      <c r="W125" s="6"/>
      <c r="X125" s="6"/>
      <c r="Y125" s="6"/>
      <c r="Z125" s="6"/>
      <c r="AA125" s="6"/>
      <c r="AB125" s="6"/>
    </row>
    <row r="126">
      <c r="A126" s="4"/>
      <c r="B126" s="1512"/>
      <c r="C126" s="1719"/>
      <c r="D126" s="89"/>
      <c r="E126" s="89"/>
      <c r="F126" s="1594"/>
      <c r="G126" s="89"/>
      <c r="H126" s="1141"/>
      <c r="I126" s="558"/>
      <c r="J126" s="558"/>
      <c r="K126" s="558"/>
      <c r="L126" s="558"/>
      <c r="M126" s="562"/>
      <c r="N126" s="334"/>
      <c r="O126" s="334"/>
      <c r="P126" s="335"/>
      <c r="Q126" s="335"/>
      <c r="R126" s="335"/>
      <c r="S126" s="4"/>
      <c r="T126" s="4"/>
      <c r="U126" s="6"/>
      <c r="V126" s="6"/>
      <c r="W126" s="6"/>
      <c r="X126" s="6"/>
      <c r="Y126" s="6"/>
      <c r="Z126" s="6"/>
      <c r="AA126" s="6"/>
      <c r="AB126" s="6"/>
    </row>
    <row r="127">
      <c r="A127" s="4"/>
      <c r="B127" s="1140"/>
      <c r="C127" s="1141"/>
      <c r="D127" s="89"/>
      <c r="E127" s="89"/>
      <c r="F127" s="1594"/>
      <c r="G127" s="89"/>
      <c r="H127" s="89"/>
      <c r="I127" s="558"/>
      <c r="J127" s="558"/>
      <c r="K127" s="558"/>
      <c r="L127" s="558"/>
      <c r="M127" s="562"/>
      <c r="N127" s="334"/>
      <c r="O127" s="334"/>
      <c r="P127" s="335"/>
      <c r="Q127" s="335"/>
      <c r="R127" s="335"/>
      <c r="S127" s="4"/>
      <c r="T127" s="4"/>
      <c r="U127" s="6"/>
      <c r="V127" s="6"/>
      <c r="W127" s="6"/>
      <c r="X127" s="6"/>
      <c r="Y127" s="6"/>
      <c r="Z127" s="6"/>
      <c r="AA127" s="6"/>
      <c r="AB127" s="6"/>
    </row>
    <row r="128">
      <c r="A128" s="4"/>
      <c r="B128" s="89"/>
      <c r="C128" s="89"/>
      <c r="D128" s="89"/>
      <c r="E128" s="89"/>
      <c r="F128" s="1594"/>
      <c r="G128" s="89"/>
      <c r="H128" s="89"/>
      <c r="I128" s="558"/>
      <c r="J128" s="558"/>
      <c r="K128" s="558"/>
      <c r="L128" s="558"/>
      <c r="M128" s="558"/>
      <c r="N128" s="334"/>
      <c r="O128" s="334"/>
      <c r="P128" s="335"/>
      <c r="Q128" s="335"/>
      <c r="R128" s="335"/>
      <c r="S128" s="4"/>
      <c r="T128" s="4"/>
      <c r="U128" s="6"/>
      <c r="V128" s="6"/>
      <c r="W128" s="6"/>
      <c r="X128" s="6"/>
      <c r="Y128" s="6"/>
      <c r="Z128" s="6"/>
      <c r="AA128" s="6"/>
      <c r="AB128" s="6"/>
    </row>
    <row r="129">
      <c r="A129" s="4"/>
      <c r="B129" s="89"/>
      <c r="C129" s="89"/>
      <c r="D129" s="89"/>
      <c r="E129" s="89"/>
      <c r="F129" s="1410"/>
      <c r="G129" s="89"/>
      <c r="H129" s="89"/>
      <c r="I129" s="558"/>
      <c r="J129" s="558"/>
      <c r="K129" s="558"/>
      <c r="L129" s="558"/>
      <c r="M129" s="558"/>
      <c r="N129" s="334"/>
      <c r="O129" s="334"/>
      <c r="P129" s="335"/>
      <c r="Q129" s="335"/>
      <c r="R129" s="335"/>
      <c r="S129" s="4"/>
      <c r="T129" s="4"/>
      <c r="U129" s="6"/>
      <c r="V129" s="6"/>
      <c r="W129" s="6"/>
      <c r="X129" s="6"/>
      <c r="Y129" s="6"/>
      <c r="Z129" s="6"/>
      <c r="AA129" s="6"/>
      <c r="AB129" s="6"/>
    </row>
    <row r="130">
      <c r="A130" s="4"/>
      <c r="B130" s="89"/>
      <c r="C130" s="89"/>
      <c r="D130" s="89"/>
      <c r="E130" s="89"/>
      <c r="F130" s="1410"/>
      <c r="G130" s="89"/>
      <c r="H130" s="89"/>
      <c r="I130" s="558"/>
      <c r="J130" s="558"/>
      <c r="K130" s="558"/>
      <c r="L130" s="558"/>
      <c r="M130" s="558"/>
      <c r="N130" s="334"/>
      <c r="O130" s="334"/>
      <c r="P130" s="335"/>
      <c r="Q130" s="335"/>
      <c r="R130" s="335"/>
      <c r="S130" s="4"/>
      <c r="T130" s="4"/>
      <c r="U130" s="6"/>
      <c r="V130" s="6"/>
      <c r="W130" s="6"/>
      <c r="X130" s="6"/>
      <c r="Y130" s="6"/>
      <c r="Z130" s="6"/>
      <c r="AA130" s="6"/>
      <c r="AB130" s="6"/>
    </row>
    <row r="131">
      <c r="A131" s="4"/>
      <c r="B131" s="89"/>
      <c r="C131" s="89"/>
      <c r="D131" s="89"/>
      <c r="E131" s="89"/>
      <c r="F131" s="1410"/>
      <c r="G131" s="89"/>
      <c r="H131" s="89"/>
      <c r="I131" s="89"/>
      <c r="J131" s="89"/>
      <c r="K131" s="89"/>
      <c r="L131" s="89"/>
      <c r="M131" s="559"/>
      <c r="N131" s="361"/>
      <c r="O131" s="361"/>
      <c r="P131" s="4"/>
      <c r="Q131" s="4"/>
      <c r="R131" s="4"/>
      <c r="S131" s="4"/>
      <c r="T131" s="4"/>
      <c r="U131" s="6"/>
      <c r="V131" s="6"/>
      <c r="W131" s="6"/>
      <c r="X131" s="6"/>
      <c r="Y131" s="6"/>
      <c r="Z131" s="6"/>
      <c r="AA131" s="6"/>
      <c r="AB131" s="6"/>
    </row>
    <row r="132">
      <c r="A132" s="4"/>
      <c r="B132" s="89"/>
      <c r="C132" s="89"/>
      <c r="D132" s="89"/>
      <c r="E132" s="89"/>
      <c r="F132" s="1410"/>
      <c r="G132" s="89"/>
      <c r="H132" s="89"/>
      <c r="I132" s="89"/>
      <c r="J132" s="89"/>
      <c r="K132" s="89"/>
      <c r="L132" s="89"/>
      <c r="M132" s="89"/>
      <c r="N132" s="5"/>
      <c r="O132" s="5"/>
      <c r="P132" s="4"/>
      <c r="Q132" s="4"/>
      <c r="R132" s="4"/>
      <c r="S132" s="4"/>
      <c r="T132" s="4"/>
      <c r="U132" s="6"/>
      <c r="V132" s="6"/>
      <c r="W132" s="6"/>
      <c r="X132" s="6"/>
      <c r="Y132" s="6"/>
      <c r="Z132" s="6"/>
      <c r="AA132" s="6"/>
      <c r="AB132" s="6"/>
    </row>
    <row r="133">
      <c r="A133" s="4"/>
      <c r="B133" s="369" t="s">
        <v>69</v>
      </c>
      <c r="C133" s="370"/>
      <c r="D133" s="370"/>
      <c r="E133" s="370"/>
      <c r="F133" s="1598">
        <f>SUM(F122:F128)</f>
        <v>270000</v>
      </c>
      <c r="G133" s="371"/>
      <c r="H133" s="371"/>
      <c r="I133" s="315"/>
      <c r="J133" s="315"/>
      <c r="K133" s="315"/>
      <c r="L133" s="315"/>
      <c r="M133" s="1142">
        <f>SUM(M121:M132)</f>
        <v>310000</v>
      </c>
      <c r="N133" s="335"/>
      <c r="O133" s="335"/>
      <c r="P133" s="335"/>
      <c r="Q133" s="335"/>
      <c r="R133" s="335"/>
      <c r="S133" s="4"/>
      <c r="T133" s="4"/>
      <c r="U133" s="6"/>
      <c r="V133" s="6"/>
      <c r="W133" s="6"/>
      <c r="X133" s="6"/>
      <c r="Y133" s="6"/>
      <c r="Z133" s="6"/>
      <c r="AA133" s="6"/>
      <c r="AB133" s="6"/>
    </row>
    <row r="134">
      <c r="A134" s="4"/>
      <c r="B134" s="4"/>
      <c r="C134" s="4"/>
      <c r="D134" s="4"/>
      <c r="E134" s="4"/>
      <c r="F134" s="4"/>
      <c r="G134" s="4"/>
      <c r="H134" s="4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4"/>
      <c r="T134" s="4"/>
      <c r="U134" s="6"/>
      <c r="V134" s="6"/>
      <c r="W134" s="6"/>
      <c r="X134" s="6"/>
      <c r="Y134" s="6"/>
      <c r="Z134" s="6"/>
      <c r="AA134" s="6"/>
      <c r="AB134" s="6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6"/>
      <c r="V135" s="6"/>
      <c r="W135" s="6"/>
      <c r="X135" s="6"/>
      <c r="Y135" s="6"/>
      <c r="Z135" s="6"/>
      <c r="AA135" s="6"/>
      <c r="AB135" s="6"/>
    </row>
    <row r="136">
      <c r="A136" s="845">
        <v>7.0</v>
      </c>
      <c r="B136" s="375" t="s">
        <v>8</v>
      </c>
      <c r="C136" s="376"/>
      <c r="D136" s="376"/>
      <c r="E136" s="376"/>
      <c r="F136" s="376"/>
      <c r="G136" s="376"/>
      <c r="H136" s="376"/>
      <c r="I136" s="376"/>
      <c r="J136" s="376"/>
      <c r="K136" s="376"/>
      <c r="L136" s="377"/>
      <c r="M136" s="321"/>
      <c r="N136" s="5"/>
      <c r="O136" s="5"/>
      <c r="P136" s="4"/>
      <c r="Q136" s="4"/>
      <c r="R136" s="4"/>
      <c r="S136" s="4"/>
      <c r="T136" s="4"/>
      <c r="U136" s="6"/>
      <c r="V136" s="6"/>
      <c r="W136" s="6"/>
      <c r="X136" s="6"/>
      <c r="Y136" s="6"/>
      <c r="Z136" s="6"/>
      <c r="AA136" s="6"/>
      <c r="AB136" s="6"/>
    </row>
    <row r="137">
      <c r="A137" s="4"/>
      <c r="B137" s="234"/>
      <c r="C137" s="1143" t="s">
        <v>152</v>
      </c>
      <c r="D137" s="1144"/>
      <c r="E137" s="1144"/>
      <c r="F137" s="1145" t="s">
        <v>153</v>
      </c>
      <c r="G137" s="1145" t="s">
        <v>154</v>
      </c>
      <c r="H137" s="1145" t="s">
        <v>155</v>
      </c>
      <c r="I137" s="1146" t="s">
        <v>502</v>
      </c>
      <c r="J137" s="102"/>
      <c r="K137" s="102"/>
      <c r="L137" s="1147" t="s">
        <v>135</v>
      </c>
      <c r="M137" s="1148" t="s">
        <v>157</v>
      </c>
      <c r="N137" s="4"/>
      <c r="O137" s="4"/>
      <c r="P137" s="4"/>
      <c r="Q137" s="4"/>
      <c r="R137" s="4"/>
      <c r="S137" s="4"/>
      <c r="T137" s="4"/>
      <c r="U137" s="6"/>
      <c r="V137" s="6"/>
      <c r="W137" s="6"/>
      <c r="X137" s="6"/>
      <c r="Y137" s="6"/>
      <c r="Z137" s="6"/>
      <c r="AA137" s="6"/>
      <c r="AB137" s="6"/>
    </row>
    <row r="138">
      <c r="A138" s="4"/>
      <c r="B138" s="1849" t="s">
        <v>818</v>
      </c>
      <c r="C138" s="1611">
        <v>230000.0</v>
      </c>
      <c r="D138" s="1603"/>
      <c r="E138" s="559"/>
      <c r="F138" s="1161" t="s">
        <v>173</v>
      </c>
      <c r="G138" s="1162"/>
      <c r="H138" s="1131"/>
      <c r="I138" s="1602">
        <f t="shared" ref="I138:I140" si="16">C138/0.92</f>
        <v>250000</v>
      </c>
      <c r="J138" s="89"/>
      <c r="K138" s="89"/>
      <c r="L138" s="1177"/>
      <c r="M138" s="1153"/>
      <c r="N138" s="390"/>
      <c r="O138" s="390"/>
      <c r="P138" s="4"/>
      <c r="Q138" s="4"/>
      <c r="R138" s="4"/>
      <c r="S138" s="4"/>
      <c r="T138" s="4"/>
      <c r="U138" s="6"/>
      <c r="V138" s="6"/>
      <c r="W138" s="6"/>
      <c r="X138" s="6"/>
      <c r="Y138" s="6"/>
      <c r="Z138" s="6"/>
      <c r="AA138" s="6"/>
      <c r="AB138" s="6"/>
    </row>
    <row r="139">
      <c r="A139" s="4"/>
      <c r="B139" s="1850" t="s">
        <v>885</v>
      </c>
      <c r="C139" s="1611">
        <v>220000.0</v>
      </c>
      <c r="D139" s="1603"/>
      <c r="E139" s="559"/>
      <c r="F139" s="1161" t="s">
        <v>173</v>
      </c>
      <c r="G139" s="1162"/>
      <c r="H139" s="1131"/>
      <c r="I139" s="1602">
        <f t="shared" si="16"/>
        <v>239130.4348</v>
      </c>
      <c r="J139" s="89"/>
      <c r="K139" s="89"/>
      <c r="L139" s="1177"/>
      <c r="M139" s="1153"/>
      <c r="N139" s="390"/>
      <c r="O139" s="390"/>
      <c r="P139" s="4"/>
      <c r="Q139" s="4"/>
      <c r="R139" s="4"/>
      <c r="S139" s="4"/>
      <c r="T139" s="4"/>
      <c r="U139" s="6"/>
      <c r="V139" s="6"/>
      <c r="W139" s="6"/>
      <c r="X139" s="6"/>
      <c r="Y139" s="6"/>
      <c r="Z139" s="6"/>
      <c r="AA139" s="6"/>
      <c r="AB139" s="6"/>
    </row>
    <row r="140">
      <c r="A140" s="4"/>
      <c r="B140" s="1851" t="s">
        <v>657</v>
      </c>
      <c r="C140" s="1611">
        <v>165000.0</v>
      </c>
      <c r="D140" s="1603"/>
      <c r="E140" s="559"/>
      <c r="F140" s="1161" t="s">
        <v>173</v>
      </c>
      <c r="G140" s="1162"/>
      <c r="H140" s="1131"/>
      <c r="I140" s="1602">
        <f t="shared" si="16"/>
        <v>179347.8261</v>
      </c>
      <c r="J140" s="89"/>
      <c r="K140" s="89"/>
      <c r="L140" s="1177"/>
      <c r="M140" s="1153"/>
      <c r="N140" s="390"/>
      <c r="O140" s="390"/>
      <c r="P140" s="4"/>
      <c r="Q140" s="4"/>
      <c r="R140" s="4"/>
      <c r="S140" s="4"/>
      <c r="T140" s="4"/>
      <c r="U140" s="6"/>
      <c r="V140" s="6"/>
      <c r="W140" s="6"/>
      <c r="X140" s="6"/>
      <c r="Y140" s="6"/>
      <c r="Z140" s="6"/>
      <c r="AA140" s="6"/>
      <c r="AB140" s="6"/>
    </row>
    <row r="141" ht="18.75" customHeight="1">
      <c r="A141" s="4"/>
      <c r="B141" s="1851" t="s">
        <v>896</v>
      </c>
      <c r="C141" s="1734">
        <v>15000.0</v>
      </c>
      <c r="D141" s="1735"/>
      <c r="E141" s="1736"/>
      <c r="F141" s="1726" t="s">
        <v>897</v>
      </c>
      <c r="G141" s="1727"/>
      <c r="H141" s="1726" t="s">
        <v>148</v>
      </c>
      <c r="I141" s="1728"/>
      <c r="J141" s="558"/>
      <c r="K141" s="558"/>
      <c r="L141" s="1163" t="s">
        <v>898</v>
      </c>
      <c r="M141" s="314"/>
      <c r="N141" s="335"/>
      <c r="O141" s="335"/>
      <c r="P141" s="4"/>
      <c r="Q141" s="4"/>
      <c r="R141" s="4"/>
      <c r="S141" s="4"/>
      <c r="T141" s="4"/>
      <c r="U141" s="6"/>
      <c r="V141" s="6"/>
      <c r="W141" s="6"/>
      <c r="X141" s="6"/>
      <c r="Y141" s="6"/>
      <c r="Z141" s="6"/>
      <c r="AA141" s="6"/>
      <c r="AB141" s="6"/>
    </row>
    <row r="142" ht="18.75" customHeight="1">
      <c r="A142" s="4"/>
      <c r="B142" s="1851" t="s">
        <v>899</v>
      </c>
      <c r="C142" s="1734">
        <v>95000.0</v>
      </c>
      <c r="D142" s="1735"/>
      <c r="E142" s="1736"/>
      <c r="F142" s="1726" t="s">
        <v>900</v>
      </c>
      <c r="G142" s="1727"/>
      <c r="H142" s="1726" t="s">
        <v>148</v>
      </c>
      <c r="I142" s="1728">
        <v>102000.0</v>
      </c>
      <c r="J142" s="558"/>
      <c r="K142" s="558"/>
      <c r="L142" s="1163" t="s">
        <v>898</v>
      </c>
      <c r="M142" s="314"/>
      <c r="N142" s="335"/>
      <c r="O142" s="335"/>
      <c r="P142" s="4"/>
      <c r="Q142" s="4"/>
      <c r="R142" s="4"/>
      <c r="S142" s="4"/>
      <c r="T142" s="4"/>
      <c r="U142" s="6"/>
      <c r="V142" s="6"/>
      <c r="W142" s="6"/>
      <c r="X142" s="6"/>
      <c r="Y142" s="6"/>
      <c r="Z142" s="6"/>
      <c r="AA142" s="6"/>
      <c r="AB142" s="6"/>
    </row>
    <row r="143" ht="19.5" customHeight="1">
      <c r="A143" s="4"/>
      <c r="B143" s="1851" t="s">
        <v>901</v>
      </c>
      <c r="C143" s="1734">
        <v>30000.0</v>
      </c>
      <c r="D143" s="1735"/>
      <c r="E143" s="1736"/>
      <c r="F143" s="1726" t="s">
        <v>902</v>
      </c>
      <c r="G143" s="1727"/>
      <c r="H143" s="1726" t="s">
        <v>148</v>
      </c>
      <c r="I143" s="1728">
        <f>C143/0.92</f>
        <v>32608.69565</v>
      </c>
      <c r="J143" s="558"/>
      <c r="K143" s="558"/>
      <c r="L143" s="1163" t="s">
        <v>898</v>
      </c>
      <c r="M143" s="314"/>
      <c r="N143" s="335"/>
      <c r="O143" s="335"/>
      <c r="P143" s="4"/>
      <c r="Q143" s="4"/>
      <c r="R143" s="4"/>
      <c r="S143" s="4"/>
      <c r="T143" s="4"/>
      <c r="U143" s="6"/>
      <c r="V143" s="6"/>
      <c r="W143" s="6"/>
      <c r="X143" s="6"/>
      <c r="Y143" s="6"/>
      <c r="Z143" s="6"/>
      <c r="AA143" s="6"/>
      <c r="AB143" s="6"/>
    </row>
    <row r="144">
      <c r="A144" s="4"/>
      <c r="B144" s="1851"/>
      <c r="C144" s="1734"/>
      <c r="D144" s="1485"/>
      <c r="E144" s="89"/>
      <c r="F144" s="1131"/>
      <c r="G144" s="1162"/>
      <c r="H144" s="1131"/>
      <c r="I144" s="1160"/>
      <c r="J144" s="558"/>
      <c r="K144" s="558"/>
      <c r="L144" s="1163"/>
      <c r="M144" s="314"/>
      <c r="N144" s="335"/>
      <c r="O144" s="335"/>
      <c r="P144" s="4"/>
      <c r="Q144" s="4"/>
      <c r="R144" s="4"/>
      <c r="S144" s="4"/>
      <c r="T144" s="4"/>
      <c r="U144" s="6"/>
      <c r="V144" s="6"/>
      <c r="W144" s="6"/>
      <c r="X144" s="6"/>
      <c r="Y144" s="6"/>
      <c r="Z144" s="6"/>
      <c r="AA144" s="6"/>
      <c r="AB144" s="6"/>
    </row>
    <row r="145">
      <c r="A145" s="4"/>
      <c r="B145" s="1852" t="s">
        <v>69</v>
      </c>
      <c r="C145" s="1853">
        <f>SUM(C138:C144)</f>
        <v>755000</v>
      </c>
      <c r="D145" s="576"/>
      <c r="E145" s="439"/>
      <c r="F145" s="439"/>
      <c r="G145" s="439"/>
      <c r="H145" s="225"/>
      <c r="I145" s="438">
        <f>SUM(I138:I144)</f>
        <v>803086.9565</v>
      </c>
      <c r="J145" s="441"/>
      <c r="K145" s="441"/>
      <c r="L145" s="441"/>
      <c r="M145" s="439"/>
      <c r="N145" s="4"/>
      <c r="O145" s="4"/>
      <c r="P145" s="4"/>
      <c r="Q145" s="4"/>
      <c r="R145" s="4"/>
      <c r="S145" s="4"/>
      <c r="T145" s="4"/>
      <c r="U145" s="6"/>
      <c r="V145" s="6"/>
      <c r="W145" s="6"/>
      <c r="X145" s="6"/>
      <c r="Y145" s="6"/>
      <c r="Z145" s="6"/>
      <c r="AA145" s="6"/>
      <c r="AB145" s="6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6"/>
      <c r="V146" s="6"/>
      <c r="W146" s="6"/>
      <c r="X146" s="6"/>
      <c r="Y146" s="6"/>
      <c r="Z146" s="6"/>
      <c r="AA146" s="6"/>
      <c r="AB146" s="6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6"/>
      <c r="V147" s="6"/>
      <c r="W147" s="6"/>
      <c r="X147" s="6"/>
      <c r="Y147" s="6"/>
      <c r="Z147" s="6"/>
      <c r="AA147" s="6"/>
      <c r="AB147" s="6"/>
    </row>
    <row r="148">
      <c r="A148" s="866">
        <v>8.0</v>
      </c>
      <c r="B148" s="443" t="s">
        <v>181</v>
      </c>
      <c r="C148" s="376"/>
      <c r="D148" s="376"/>
      <c r="E148" s="376"/>
      <c r="F148" s="376"/>
      <c r="G148" s="376"/>
      <c r="H148" s="376"/>
      <c r="I148" s="376"/>
      <c r="J148" s="376"/>
      <c r="K148" s="376"/>
      <c r="L148" s="377"/>
      <c r="M148" s="321"/>
      <c r="N148" s="5"/>
      <c r="O148" s="5"/>
      <c r="P148" s="4"/>
      <c r="Q148" s="4"/>
      <c r="R148" s="4"/>
      <c r="S148" s="4"/>
      <c r="T148" s="4"/>
      <c r="U148" s="6"/>
      <c r="V148" s="6"/>
      <c r="W148" s="6"/>
      <c r="X148" s="6"/>
      <c r="Y148" s="6"/>
      <c r="Z148" s="6"/>
      <c r="AA148" s="6"/>
      <c r="AB148" s="6"/>
    </row>
    <row r="149">
      <c r="A149" s="4"/>
      <c r="B149" s="233" t="s">
        <v>182</v>
      </c>
      <c r="C149" s="1164" t="s">
        <v>131</v>
      </c>
      <c r="D149" s="1165"/>
      <c r="E149" s="1165"/>
      <c r="F149" s="1166" t="s">
        <v>517</v>
      </c>
      <c r="G149" s="1166" t="s">
        <v>581</v>
      </c>
      <c r="H149" s="1167" t="s">
        <v>156</v>
      </c>
      <c r="I149" s="906"/>
      <c r="J149" s="906"/>
      <c r="K149" s="102"/>
      <c r="L149" s="1168" t="s">
        <v>135</v>
      </c>
      <c r="M149" s="870" t="s">
        <v>157</v>
      </c>
      <c r="N149" s="4"/>
      <c r="O149" s="4"/>
      <c r="P149" s="4"/>
      <c r="Q149" s="4"/>
      <c r="R149" s="4"/>
      <c r="S149" s="4"/>
      <c r="T149" s="4"/>
      <c r="U149" s="6"/>
      <c r="V149" s="6"/>
      <c r="W149" s="6"/>
      <c r="X149" s="6"/>
      <c r="Y149" s="6"/>
      <c r="Z149" s="6"/>
      <c r="AA149" s="6"/>
      <c r="AB149" s="6"/>
    </row>
    <row r="150">
      <c r="A150" s="5"/>
      <c r="B150" s="1131" t="s">
        <v>520</v>
      </c>
      <c r="C150" s="847"/>
      <c r="D150" s="1404"/>
      <c r="E150" s="1404"/>
      <c r="F150" s="1405">
        <v>73526.4</v>
      </c>
      <c r="G150" s="1406">
        <f t="shared" ref="G150:G158" si="17">F150*8/100</f>
        <v>5882.112</v>
      </c>
      <c r="H150" s="1854">
        <v>79920.0</v>
      </c>
      <c r="I150" s="1408" t="s">
        <v>195</v>
      </c>
      <c r="J150" s="89"/>
      <c r="K150" s="89"/>
      <c r="L150" s="1177"/>
      <c r="M150" s="1153"/>
      <c r="N150" s="390"/>
      <c r="O150" s="390"/>
      <c r="P150" s="4"/>
      <c r="Q150" s="1173">
        <f t="shared" ref="Q150:Q158" si="18">F150*8/100</f>
        <v>5882.112</v>
      </c>
      <c r="R150" s="4"/>
      <c r="S150" s="4"/>
      <c r="T150" s="4"/>
      <c r="U150" s="6"/>
      <c r="V150" s="6"/>
      <c r="W150" s="6"/>
      <c r="X150" s="6"/>
      <c r="Y150" s="6"/>
      <c r="Z150" s="6"/>
      <c r="AA150" s="6"/>
      <c r="AB150" s="6"/>
    </row>
    <row r="151">
      <c r="A151" s="5"/>
      <c r="B151" s="905" t="s">
        <v>190</v>
      </c>
      <c r="C151" s="847"/>
      <c r="D151" s="1404"/>
      <c r="E151" s="1404"/>
      <c r="F151" s="1405">
        <v>120000.0</v>
      </c>
      <c r="G151" s="1406">
        <f t="shared" si="17"/>
        <v>9600</v>
      </c>
      <c r="H151" s="1407">
        <f t="shared" ref="H151:H158" si="19">F151+Q151</f>
        <v>129600</v>
      </c>
      <c r="I151" s="1408" t="s">
        <v>195</v>
      </c>
      <c r="J151" s="89"/>
      <c r="K151" s="89"/>
      <c r="L151" s="1177"/>
      <c r="M151" s="1153"/>
      <c r="N151" s="390"/>
      <c r="O151" s="390"/>
      <c r="P151" s="4"/>
      <c r="Q151" s="1173">
        <f t="shared" si="18"/>
        <v>9600</v>
      </c>
      <c r="R151" s="4"/>
      <c r="S151" s="4"/>
      <c r="T151" s="4"/>
      <c r="U151" s="6"/>
      <c r="V151" s="6"/>
      <c r="W151" s="6"/>
      <c r="X151" s="6"/>
      <c r="Y151" s="6"/>
      <c r="Z151" s="6"/>
      <c r="AA151" s="6"/>
      <c r="AB151" s="6"/>
    </row>
    <row r="152">
      <c r="A152" s="4"/>
      <c r="B152" s="905" t="s">
        <v>191</v>
      </c>
      <c r="C152" s="847"/>
      <c r="D152" s="1404"/>
      <c r="E152" s="1404"/>
      <c r="F152" s="1405">
        <v>118080.0</v>
      </c>
      <c r="G152" s="1406">
        <f t="shared" si="17"/>
        <v>9446.4</v>
      </c>
      <c r="H152" s="1407">
        <f t="shared" si="19"/>
        <v>127526.4</v>
      </c>
      <c r="I152" s="1408" t="s">
        <v>195</v>
      </c>
      <c r="J152" s="89"/>
      <c r="K152" s="89"/>
      <c r="L152" s="1177"/>
      <c r="M152" s="1153"/>
      <c r="N152" s="390"/>
      <c r="O152" s="390"/>
      <c r="P152" s="4"/>
      <c r="Q152" s="1173">
        <f t="shared" si="18"/>
        <v>9446.4</v>
      </c>
      <c r="R152" s="4"/>
      <c r="S152" s="4"/>
      <c r="T152" s="4"/>
      <c r="U152" s="6"/>
      <c r="V152" s="6"/>
      <c r="W152" s="6"/>
      <c r="X152" s="6"/>
      <c r="Y152" s="6"/>
      <c r="Z152" s="6"/>
      <c r="AA152" s="6"/>
      <c r="AB152" s="6"/>
    </row>
    <row r="153">
      <c r="A153" s="4"/>
      <c r="B153" s="1131" t="s">
        <v>725</v>
      </c>
      <c r="C153" s="560"/>
      <c r="D153" s="1409"/>
      <c r="E153" s="1409"/>
      <c r="F153" s="1405">
        <v>127526.4</v>
      </c>
      <c r="G153" s="1406">
        <f t="shared" si="17"/>
        <v>10202.112</v>
      </c>
      <c r="H153" s="1407">
        <f t="shared" si="19"/>
        <v>137728.512</v>
      </c>
      <c r="I153" s="1408" t="s">
        <v>195</v>
      </c>
      <c r="J153" s="89"/>
      <c r="K153" s="89"/>
      <c r="L153" s="1177"/>
      <c r="M153" s="1153"/>
      <c r="N153" s="390"/>
      <c r="O153" s="390"/>
      <c r="P153" s="4"/>
      <c r="Q153" s="1173">
        <f t="shared" si="18"/>
        <v>10202.112</v>
      </c>
      <c r="R153" s="4"/>
      <c r="S153" s="4"/>
      <c r="T153" s="4"/>
      <c r="U153" s="6"/>
      <c r="V153" s="6"/>
      <c r="W153" s="6"/>
      <c r="X153" s="6"/>
      <c r="Y153" s="6"/>
      <c r="Z153" s="6"/>
      <c r="AA153" s="6"/>
      <c r="AB153" s="6"/>
    </row>
    <row r="154">
      <c r="A154" s="4"/>
      <c r="B154" s="1131" t="s">
        <v>664</v>
      </c>
      <c r="C154" s="847"/>
      <c r="D154" s="1404"/>
      <c r="E154" s="1404"/>
      <c r="F154" s="1405">
        <v>185000.0</v>
      </c>
      <c r="G154" s="1406">
        <f t="shared" si="17"/>
        <v>14800</v>
      </c>
      <c r="H154" s="1407">
        <f t="shared" si="19"/>
        <v>199800</v>
      </c>
      <c r="I154" s="1408" t="s">
        <v>195</v>
      </c>
      <c r="J154" s="89"/>
      <c r="K154" s="89"/>
      <c r="L154" s="1177"/>
      <c r="M154" s="1177"/>
      <c r="N154" s="390"/>
      <c r="O154" s="390"/>
      <c r="P154" s="4"/>
      <c r="Q154" s="1173">
        <f t="shared" si="18"/>
        <v>14800</v>
      </c>
      <c r="R154" s="4"/>
      <c r="S154" s="4"/>
      <c r="T154" s="4"/>
      <c r="U154" s="6"/>
      <c r="V154" s="6"/>
      <c r="W154" s="6"/>
      <c r="X154" s="6"/>
      <c r="Y154" s="6"/>
      <c r="Z154" s="6"/>
      <c r="AA154" s="6"/>
      <c r="AB154" s="6"/>
    </row>
    <row r="155">
      <c r="A155" s="4"/>
      <c r="B155" s="1412" t="s">
        <v>523</v>
      </c>
      <c r="C155" s="225"/>
      <c r="D155" s="1404"/>
      <c r="E155" s="1404"/>
      <c r="F155" s="1405">
        <v>121000.0</v>
      </c>
      <c r="G155" s="1406">
        <f t="shared" si="17"/>
        <v>9680</v>
      </c>
      <c r="H155" s="1407">
        <f t="shared" si="19"/>
        <v>130680</v>
      </c>
      <c r="I155" s="1408" t="s">
        <v>195</v>
      </c>
      <c r="J155" s="89"/>
      <c r="K155" s="89"/>
      <c r="L155" s="1177"/>
      <c r="M155" s="1153"/>
      <c r="N155" s="390"/>
      <c r="O155" s="390"/>
      <c r="P155" s="4"/>
      <c r="Q155" s="1173">
        <f t="shared" si="18"/>
        <v>9680</v>
      </c>
      <c r="R155" s="4"/>
      <c r="S155" s="4"/>
      <c r="T155" s="4"/>
      <c r="U155" s="6"/>
      <c r="V155" s="6"/>
      <c r="W155" s="6"/>
      <c r="X155" s="6"/>
      <c r="Y155" s="6"/>
      <c r="Z155" s="6"/>
      <c r="AA155" s="6"/>
      <c r="AB155" s="6"/>
    </row>
    <row r="156">
      <c r="A156" s="4"/>
      <c r="B156" s="1412" t="s">
        <v>524</v>
      </c>
      <c r="C156" s="225"/>
      <c r="D156" s="1404"/>
      <c r="E156" s="1404"/>
      <c r="F156" s="1405">
        <v>93000.0</v>
      </c>
      <c r="G156" s="1406">
        <f t="shared" si="17"/>
        <v>7440</v>
      </c>
      <c r="H156" s="1407">
        <f t="shared" si="19"/>
        <v>100440</v>
      </c>
      <c r="I156" s="1408" t="s">
        <v>195</v>
      </c>
      <c r="J156" s="89"/>
      <c r="K156" s="89"/>
      <c r="L156" s="1177"/>
      <c r="M156" s="1153"/>
      <c r="N156" s="390"/>
      <c r="O156" s="390"/>
      <c r="P156" s="4"/>
      <c r="Q156" s="1173">
        <f t="shared" si="18"/>
        <v>7440</v>
      </c>
      <c r="R156" s="4"/>
      <c r="S156" s="4"/>
      <c r="T156" s="4"/>
      <c r="U156" s="6"/>
      <c r="V156" s="6"/>
      <c r="W156" s="6"/>
      <c r="X156" s="6"/>
      <c r="Y156" s="6"/>
      <c r="Z156" s="6"/>
      <c r="AA156" s="6"/>
      <c r="AB156" s="6"/>
    </row>
    <row r="157">
      <c r="A157" s="4"/>
      <c r="B157" s="1123" t="s">
        <v>196</v>
      </c>
      <c r="C157" s="225"/>
      <c r="D157" s="1404"/>
      <c r="E157" s="1404"/>
      <c r="F157" s="1405">
        <v>70000.0</v>
      </c>
      <c r="G157" s="1406">
        <f t="shared" si="17"/>
        <v>5600</v>
      </c>
      <c r="H157" s="1407">
        <f t="shared" si="19"/>
        <v>75600</v>
      </c>
      <c r="I157" s="1408" t="s">
        <v>195</v>
      </c>
      <c r="J157" s="89"/>
      <c r="K157" s="89"/>
      <c r="L157" s="1177"/>
      <c r="M157" s="1153"/>
      <c r="N157" s="390"/>
      <c r="O157" s="390"/>
      <c r="P157" s="4"/>
      <c r="Q157" s="1173">
        <f t="shared" si="18"/>
        <v>5600</v>
      </c>
      <c r="R157" s="4"/>
      <c r="S157" s="4"/>
      <c r="T157" s="4"/>
      <c r="U157" s="6"/>
      <c r="V157" s="6"/>
      <c r="W157" s="6"/>
      <c r="X157" s="6"/>
      <c r="Y157" s="6"/>
      <c r="Z157" s="6"/>
      <c r="AA157" s="6"/>
      <c r="AB157" s="6"/>
    </row>
    <row r="158">
      <c r="A158" s="4"/>
      <c r="B158" s="1131" t="s">
        <v>726</v>
      </c>
      <c r="C158" s="1404"/>
      <c r="D158" s="1404"/>
      <c r="E158" s="1404"/>
      <c r="F158" s="1405">
        <v>35000.0</v>
      </c>
      <c r="G158" s="1406">
        <f t="shared" si="17"/>
        <v>2800</v>
      </c>
      <c r="H158" s="1407">
        <f t="shared" si="19"/>
        <v>37800</v>
      </c>
      <c r="I158" s="1408" t="s">
        <v>195</v>
      </c>
      <c r="J158" s="89"/>
      <c r="K158" s="89"/>
      <c r="L158" s="1177"/>
      <c r="M158" s="1153"/>
      <c r="N158" s="390"/>
      <c r="O158" s="390"/>
      <c r="P158" s="4"/>
      <c r="Q158" s="1173">
        <f t="shared" si="18"/>
        <v>2800</v>
      </c>
      <c r="R158" s="4"/>
      <c r="S158" s="4"/>
      <c r="T158" s="4"/>
      <c r="U158" s="6"/>
      <c r="V158" s="6"/>
      <c r="W158" s="6"/>
      <c r="X158" s="6"/>
      <c r="Y158" s="6"/>
      <c r="Z158" s="6"/>
      <c r="AA158" s="6"/>
      <c r="AB158" s="6"/>
    </row>
    <row r="159">
      <c r="A159" s="4"/>
      <c r="B159" s="369" t="s">
        <v>69</v>
      </c>
      <c r="C159" s="370"/>
      <c r="D159" s="481">
        <f>SUM(D150:D155)</f>
        <v>0</v>
      </c>
      <c r="E159" s="481"/>
      <c r="F159" s="481">
        <f t="shared" ref="F159:H159" si="20">SUM(F150:F158)</f>
        <v>943132.8</v>
      </c>
      <c r="G159" s="481">
        <f t="shared" si="20"/>
        <v>75450.624</v>
      </c>
      <c r="H159" s="1179">
        <f t="shared" si="20"/>
        <v>1019094.912</v>
      </c>
      <c r="I159" s="1180"/>
      <c r="J159" s="1180"/>
      <c r="K159" s="1180"/>
      <c r="L159" s="1180"/>
      <c r="M159" s="483">
        <f>SUM(M150:M155)</f>
        <v>0</v>
      </c>
      <c r="N159" s="390"/>
      <c r="O159" s="390"/>
      <c r="P159" s="4"/>
      <c r="Q159" s="4"/>
      <c r="R159" s="4"/>
      <c r="S159" s="4"/>
      <c r="T159" s="4"/>
      <c r="U159" s="6"/>
      <c r="V159" s="6"/>
      <c r="W159" s="6"/>
      <c r="X159" s="6"/>
      <c r="Y159" s="6"/>
      <c r="Z159" s="6"/>
      <c r="AA159" s="6"/>
      <c r="AB159" s="6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6"/>
      <c r="V160" s="6"/>
      <c r="W160" s="6"/>
      <c r="X160" s="6"/>
      <c r="Y160" s="6"/>
      <c r="Z160" s="6"/>
      <c r="AA160" s="6"/>
      <c r="AB160" s="6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6"/>
      <c r="V161" s="6"/>
      <c r="W161" s="6"/>
      <c r="X161" s="6"/>
      <c r="Y161" s="6"/>
      <c r="Z161" s="6"/>
      <c r="AA161" s="6"/>
      <c r="AB161" s="6"/>
    </row>
    <row r="162">
      <c r="A162" s="896">
        <v>9.0</v>
      </c>
      <c r="B162" s="485" t="s">
        <v>197</v>
      </c>
      <c r="C162" s="2"/>
      <c r="D162" s="2"/>
      <c r="E162" s="2"/>
      <c r="F162" s="2"/>
      <c r="G162" s="2"/>
      <c r="H162" s="3"/>
      <c r="I162" s="4"/>
      <c r="J162" s="4"/>
      <c r="K162" s="4"/>
      <c r="L162" s="4"/>
      <c r="M162" s="4"/>
      <c r="N162" s="4"/>
      <c r="O162" s="4"/>
      <c r="P162" s="4"/>
      <c r="Q162" s="486" t="s">
        <v>198</v>
      </c>
      <c r="R162" s="4"/>
      <c r="S162" s="4"/>
      <c r="T162" s="4"/>
      <c r="U162" s="6"/>
      <c r="V162" s="6"/>
      <c r="W162" s="6"/>
      <c r="X162" s="6"/>
      <c r="Y162" s="6"/>
      <c r="Z162" s="6"/>
      <c r="AA162" s="6"/>
      <c r="AB162" s="6"/>
    </row>
    <row r="163">
      <c r="A163" s="4"/>
      <c r="B163" s="523" t="s">
        <v>182</v>
      </c>
      <c r="C163" s="830" t="s">
        <v>130</v>
      </c>
      <c r="D163" s="1181"/>
      <c r="E163" s="1181"/>
      <c r="F163" s="830" t="s">
        <v>199</v>
      </c>
      <c r="G163" s="1182" t="s">
        <v>134</v>
      </c>
      <c r="H163" s="830" t="s">
        <v>132</v>
      </c>
      <c r="I163" s="897"/>
      <c r="J163" s="897"/>
      <c r="K163" s="897"/>
      <c r="L163" s="898" t="s">
        <v>135</v>
      </c>
      <c r="M163" s="4"/>
      <c r="N163" s="4"/>
      <c r="O163" s="4"/>
      <c r="P163" s="4"/>
      <c r="Q163" s="4"/>
      <c r="R163" s="4"/>
      <c r="S163" s="4"/>
      <c r="T163" s="4"/>
      <c r="U163" s="6"/>
      <c r="V163" s="6"/>
      <c r="W163" s="6"/>
      <c r="X163" s="6"/>
      <c r="Y163" s="6"/>
      <c r="Z163" s="6"/>
      <c r="AA163" s="6"/>
      <c r="AB163" s="6"/>
    </row>
    <row r="164">
      <c r="A164" s="4"/>
      <c r="B164" s="391" t="s">
        <v>903</v>
      </c>
      <c r="C164" s="451"/>
      <c r="D164" s="399"/>
      <c r="E164" s="399"/>
      <c r="F164" s="399"/>
      <c r="G164" s="1183"/>
      <c r="H164" s="490"/>
      <c r="I164" s="491"/>
      <c r="J164" s="491"/>
      <c r="K164" s="491"/>
      <c r="L164" s="492"/>
      <c r="M164" s="4"/>
      <c r="N164" s="4"/>
      <c r="O164" s="4"/>
      <c r="P164" s="4"/>
      <c r="Q164" s="4"/>
      <c r="R164" s="4"/>
      <c r="S164" s="4"/>
      <c r="T164" s="4"/>
      <c r="U164" s="6"/>
      <c r="V164" s="6"/>
      <c r="W164" s="6"/>
      <c r="X164" s="6"/>
      <c r="Y164" s="6"/>
      <c r="Z164" s="6"/>
      <c r="AA164" s="6"/>
      <c r="AB164" s="6"/>
    </row>
    <row r="165">
      <c r="A165" s="4"/>
      <c r="B165" s="459"/>
      <c r="C165" s="459"/>
      <c r="D165" s="341"/>
      <c r="E165" s="341"/>
      <c r="F165" s="459"/>
      <c r="G165" s="341"/>
      <c r="H165" s="493"/>
      <c r="I165" s="360"/>
      <c r="J165" s="360"/>
      <c r="K165" s="360"/>
      <c r="L165" s="494"/>
      <c r="M165" s="4"/>
      <c r="N165" s="4"/>
      <c r="O165" s="4"/>
      <c r="P165" s="4"/>
      <c r="Q165" s="4"/>
      <c r="R165" s="4"/>
      <c r="S165" s="4"/>
      <c r="T165" s="4"/>
      <c r="U165" s="6"/>
      <c r="V165" s="6"/>
      <c r="W165" s="6"/>
      <c r="X165" s="6"/>
      <c r="Y165" s="6"/>
      <c r="Z165" s="6"/>
      <c r="AA165" s="6"/>
      <c r="AB165" s="6"/>
    </row>
    <row r="166">
      <c r="A166" s="4"/>
      <c r="B166" s="341"/>
      <c r="C166" s="341"/>
      <c r="D166" s="341"/>
      <c r="E166" s="341"/>
      <c r="F166" s="341"/>
      <c r="G166" s="341"/>
      <c r="H166" s="341"/>
      <c r="I166" s="360"/>
      <c r="J166" s="360"/>
      <c r="K166" s="360"/>
      <c r="L166" s="495"/>
      <c r="M166" s="4"/>
      <c r="N166" s="4"/>
      <c r="O166" s="4"/>
      <c r="P166" s="4"/>
      <c r="Q166" s="4"/>
      <c r="R166" s="4"/>
      <c r="S166" s="4"/>
      <c r="T166" s="4"/>
      <c r="U166" s="6"/>
      <c r="V166" s="6"/>
      <c r="W166" s="6"/>
      <c r="X166" s="6"/>
      <c r="Y166" s="6"/>
      <c r="Z166" s="6"/>
      <c r="AA166" s="6"/>
      <c r="AB166" s="6"/>
    </row>
    <row r="167">
      <c r="A167" s="4"/>
      <c r="B167" s="496"/>
      <c r="C167" s="496"/>
      <c r="D167" s="496"/>
      <c r="E167" s="496"/>
      <c r="F167" s="496"/>
      <c r="G167" s="496"/>
      <c r="H167" s="496"/>
      <c r="I167" s="424"/>
      <c r="J167" s="424"/>
      <c r="K167" s="424"/>
      <c r="L167" s="497"/>
      <c r="M167" s="4"/>
      <c r="N167" s="4"/>
      <c r="O167" s="4"/>
      <c r="P167" s="4"/>
      <c r="Q167" s="4"/>
      <c r="R167" s="4"/>
      <c r="S167" s="4"/>
      <c r="T167" s="4"/>
      <c r="U167" s="6"/>
      <c r="V167" s="6"/>
      <c r="W167" s="6"/>
      <c r="X167" s="6"/>
      <c r="Y167" s="6"/>
      <c r="Z167" s="6"/>
      <c r="AA167" s="6"/>
      <c r="AB167" s="6"/>
    </row>
    <row r="168">
      <c r="A168" s="4"/>
      <c r="B168" s="496"/>
      <c r="C168" s="496"/>
      <c r="D168" s="496"/>
      <c r="E168" s="496"/>
      <c r="F168" s="496"/>
      <c r="G168" s="496"/>
      <c r="H168" s="496"/>
      <c r="I168" s="424"/>
      <c r="J168" s="424"/>
      <c r="K168" s="424"/>
      <c r="L168" s="497"/>
      <c r="M168" s="4"/>
      <c r="N168" s="4"/>
      <c r="O168" s="4"/>
      <c r="P168" s="4"/>
      <c r="Q168" s="4"/>
      <c r="R168" s="4"/>
      <c r="S168" s="4"/>
      <c r="T168" s="4"/>
      <c r="U168" s="6"/>
      <c r="V168" s="6"/>
      <c r="W168" s="6"/>
      <c r="X168" s="6"/>
      <c r="Y168" s="6"/>
      <c r="Z168" s="6"/>
      <c r="AA168" s="6"/>
      <c r="AB168" s="6"/>
    </row>
    <row r="169">
      <c r="A169" s="4"/>
      <c r="B169" s="439"/>
      <c r="C169" s="439"/>
      <c r="D169" s="439"/>
      <c r="E169" s="439"/>
      <c r="F169" s="439"/>
      <c r="G169" s="439"/>
      <c r="H169" s="439"/>
      <c r="I169" s="499"/>
      <c r="J169" s="499"/>
      <c r="K169" s="499"/>
      <c r="L169" s="499"/>
      <c r="M169" s="4"/>
      <c r="N169" s="4"/>
      <c r="O169" s="4"/>
      <c r="P169" s="4"/>
      <c r="Q169" s="486" t="s">
        <v>200</v>
      </c>
      <c r="R169" s="4"/>
      <c r="S169" s="4"/>
      <c r="T169" s="4"/>
      <c r="U169" s="6"/>
      <c r="V169" s="6"/>
      <c r="W169" s="6"/>
      <c r="X169" s="6"/>
      <c r="Y169" s="6"/>
      <c r="Z169" s="6"/>
      <c r="AA169" s="6"/>
      <c r="AB169" s="6"/>
    </row>
    <row r="170">
      <c r="A170" s="4"/>
      <c r="B170" s="369" t="s">
        <v>69</v>
      </c>
      <c r="C170" s="370"/>
      <c r="D170" s="370"/>
      <c r="E170" s="370"/>
      <c r="F170" s="370"/>
      <c r="G170" s="500">
        <f>SUM(G164:G169)</f>
        <v>0</v>
      </c>
      <c r="H170" s="370"/>
      <c r="I170" s="5"/>
      <c r="J170" s="5"/>
      <c r="K170" s="5"/>
      <c r="L170" s="5"/>
      <c r="M170" s="4"/>
      <c r="N170" s="4"/>
      <c r="O170" s="4"/>
      <c r="P170" s="4"/>
      <c r="Q170" s="4"/>
      <c r="R170" s="4"/>
      <c r="S170" s="4"/>
      <c r="T170" s="4"/>
      <c r="U170" s="6"/>
      <c r="V170" s="6"/>
      <c r="W170" s="6"/>
      <c r="X170" s="6"/>
      <c r="Y170" s="6"/>
      <c r="Z170" s="6"/>
      <c r="AA170" s="6"/>
      <c r="AB170" s="6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6"/>
      <c r="V171" s="6"/>
      <c r="W171" s="6"/>
      <c r="X171" s="6"/>
      <c r="Y171" s="6"/>
      <c r="Z171" s="6"/>
      <c r="AA171" s="6"/>
      <c r="AB171" s="6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6"/>
      <c r="V172" s="6"/>
      <c r="W172" s="6"/>
      <c r="X172" s="6"/>
      <c r="Y172" s="6"/>
      <c r="Z172" s="6"/>
      <c r="AA172" s="6"/>
      <c r="AB172" s="6"/>
    </row>
    <row r="173">
      <c r="A173" s="903">
        <v>10.0</v>
      </c>
      <c r="B173" s="904" t="s">
        <v>525</v>
      </c>
      <c r="C173" s="504"/>
      <c r="D173" s="504"/>
      <c r="E173" s="504"/>
      <c r="F173" s="504"/>
      <c r="G173" s="504"/>
      <c r="H173" s="504"/>
      <c r="I173" s="504"/>
      <c r="J173" s="504"/>
      <c r="K173" s="505"/>
      <c r="L173" s="4"/>
      <c r="M173" s="4"/>
      <c r="N173" s="4"/>
      <c r="O173" s="4"/>
      <c r="P173" s="4"/>
      <c r="Q173" s="4"/>
      <c r="R173" s="4"/>
      <c r="S173" s="4"/>
      <c r="T173" s="4"/>
      <c r="U173" s="6"/>
      <c r="V173" s="6"/>
      <c r="W173" s="6"/>
      <c r="X173" s="6"/>
      <c r="Y173" s="6"/>
      <c r="Z173" s="6"/>
      <c r="AA173" s="6"/>
      <c r="AB173" s="6"/>
    </row>
    <row r="174">
      <c r="A174" s="4"/>
      <c r="B174" s="905"/>
      <c r="C174" s="563"/>
      <c r="D174" s="560" t="s">
        <v>155</v>
      </c>
      <c r="E174" s="560" t="s">
        <v>735</v>
      </c>
      <c r="F174" s="89"/>
      <c r="G174" s="89"/>
      <c r="H174" s="89"/>
      <c r="I174" s="89"/>
      <c r="J174" s="89"/>
      <c r="K174" s="89"/>
      <c r="L174" s="508"/>
      <c r="M174" s="4"/>
      <c r="N174" s="4"/>
      <c r="O174" s="4"/>
      <c r="P174" s="4"/>
      <c r="Q174" s="4"/>
      <c r="R174" s="4"/>
      <c r="S174" s="4"/>
      <c r="T174" s="4"/>
      <c r="U174" s="6"/>
      <c r="V174" s="6"/>
      <c r="W174" s="6"/>
      <c r="X174" s="6"/>
      <c r="Y174" s="6"/>
      <c r="Z174" s="6"/>
      <c r="AA174" s="6"/>
      <c r="AB174" s="6"/>
    </row>
    <row r="175">
      <c r="A175" s="5"/>
      <c r="B175" s="876" t="s">
        <v>904</v>
      </c>
      <c r="C175" s="1855">
        <v>60000.0</v>
      </c>
      <c r="D175" s="456"/>
      <c r="E175" s="456"/>
      <c r="F175" s="534" t="s">
        <v>905</v>
      </c>
      <c r="G175" s="399"/>
      <c r="H175" s="399"/>
      <c r="I175" s="491"/>
      <c r="J175" s="491"/>
      <c r="K175" s="491"/>
      <c r="L175" s="491"/>
      <c r="M175" s="4"/>
      <c r="N175" s="4"/>
      <c r="O175" s="4"/>
      <c r="P175" s="4"/>
      <c r="Q175" s="4"/>
      <c r="R175" s="4"/>
      <c r="S175" s="4"/>
      <c r="T175" s="4"/>
      <c r="U175" s="6"/>
      <c r="V175" s="6"/>
      <c r="W175" s="6"/>
      <c r="X175" s="6"/>
      <c r="Y175" s="6"/>
      <c r="Z175" s="6"/>
      <c r="AA175" s="6"/>
      <c r="AB175" s="6"/>
    </row>
    <row r="176">
      <c r="A176" s="4"/>
      <c r="B176" s="402" t="s">
        <v>906</v>
      </c>
      <c r="C176" s="1856">
        <v>572000.0</v>
      </c>
      <c r="D176" s="460" t="s">
        <v>220</v>
      </c>
      <c r="E176" s="1408" t="s">
        <v>195</v>
      </c>
      <c r="F176" s="534" t="s">
        <v>905</v>
      </c>
      <c r="G176" s="341"/>
      <c r="H176" s="341"/>
      <c r="I176" s="360"/>
      <c r="J176" s="360"/>
      <c r="K176" s="360"/>
      <c r="L176" s="360"/>
      <c r="M176" s="4"/>
      <c r="N176" s="4"/>
      <c r="O176" s="4"/>
      <c r="P176" s="4"/>
      <c r="Q176" s="4"/>
      <c r="R176" s="4"/>
      <c r="S176" s="4"/>
      <c r="T176" s="4"/>
      <c r="U176" s="6"/>
      <c r="V176" s="6"/>
      <c r="W176" s="6"/>
      <c r="X176" s="6"/>
      <c r="Y176" s="6"/>
      <c r="Z176" s="6"/>
      <c r="AA176" s="6"/>
      <c r="AB176" s="6"/>
    </row>
    <row r="177">
      <c r="A177" s="4"/>
      <c r="B177" s="459"/>
      <c r="C177" s="908"/>
      <c r="D177" s="341"/>
      <c r="E177" s="341"/>
      <c r="F177" s="459"/>
      <c r="G177" s="341"/>
      <c r="H177" s="341"/>
      <c r="I177" s="360"/>
      <c r="J177" s="360"/>
      <c r="K177" s="360"/>
      <c r="L177" s="512"/>
      <c r="M177" s="4"/>
      <c r="N177" s="4"/>
      <c r="O177" s="4"/>
      <c r="P177" s="4"/>
      <c r="Q177" s="4"/>
      <c r="R177" s="4"/>
      <c r="S177" s="4"/>
      <c r="T177" s="4"/>
      <c r="U177" s="6"/>
      <c r="V177" s="6"/>
      <c r="W177" s="6"/>
      <c r="X177" s="6"/>
      <c r="Y177" s="6"/>
      <c r="Z177" s="6"/>
      <c r="AA177" s="6"/>
      <c r="AB177" s="6"/>
    </row>
    <row r="178">
      <c r="A178" s="4"/>
      <c r="B178" s="459"/>
      <c r="C178" s="908"/>
      <c r="D178" s="460"/>
      <c r="E178" s="341"/>
      <c r="F178" s="341"/>
      <c r="G178" s="341"/>
      <c r="H178" s="341"/>
      <c r="I178" s="360"/>
      <c r="J178" s="360"/>
      <c r="K178" s="360"/>
      <c r="L178" s="360"/>
      <c r="M178" s="4"/>
      <c r="N178" s="4"/>
      <c r="O178" s="4"/>
      <c r="P178" s="4"/>
      <c r="Q178" s="4"/>
      <c r="R178" s="4"/>
      <c r="S178" s="4"/>
      <c r="T178" s="4"/>
      <c r="U178" s="6"/>
      <c r="V178" s="6"/>
      <c r="W178" s="6"/>
      <c r="X178" s="6"/>
      <c r="Y178" s="6"/>
      <c r="Z178" s="6"/>
      <c r="AA178" s="6"/>
      <c r="AB178" s="6"/>
    </row>
    <row r="179">
      <c r="A179" s="4"/>
      <c r="B179" s="341"/>
      <c r="C179" s="909"/>
      <c r="D179" s="341"/>
      <c r="E179" s="341"/>
      <c r="F179" s="341"/>
      <c r="G179" s="341"/>
      <c r="H179" s="341"/>
      <c r="I179" s="360"/>
      <c r="J179" s="360"/>
      <c r="K179" s="360"/>
      <c r="L179" s="360"/>
      <c r="M179" s="4"/>
      <c r="N179" s="4"/>
      <c r="O179" s="4"/>
      <c r="P179" s="4"/>
      <c r="Q179" s="4"/>
      <c r="R179" s="4"/>
      <c r="S179" s="4"/>
      <c r="T179" s="4"/>
      <c r="U179" s="6"/>
      <c r="V179" s="6"/>
      <c r="W179" s="6"/>
      <c r="X179" s="6"/>
      <c r="Y179" s="6"/>
      <c r="Z179" s="6"/>
      <c r="AA179" s="6"/>
      <c r="AB179" s="6"/>
    </row>
    <row r="180">
      <c r="A180" s="4"/>
      <c r="B180" s="515"/>
      <c r="C180" s="910"/>
      <c r="D180" s="515"/>
      <c r="E180" s="515"/>
      <c r="F180" s="515"/>
      <c r="G180" s="515"/>
      <c r="H180" s="515"/>
      <c r="I180" s="516"/>
      <c r="J180" s="516"/>
      <c r="K180" s="516"/>
      <c r="L180" s="516"/>
      <c r="M180" s="4"/>
      <c r="N180" s="4"/>
      <c r="O180" s="4"/>
      <c r="P180" s="4"/>
      <c r="Q180" s="4"/>
      <c r="R180" s="4"/>
      <c r="S180" s="4"/>
      <c r="T180" s="4"/>
      <c r="U180" s="6"/>
      <c r="V180" s="6"/>
      <c r="W180" s="6"/>
      <c r="X180" s="6"/>
      <c r="Y180" s="6"/>
      <c r="Z180" s="6"/>
      <c r="AA180" s="6"/>
      <c r="AB180" s="6"/>
    </row>
    <row r="181">
      <c r="A181" s="4"/>
      <c r="B181" s="369" t="s">
        <v>69</v>
      </c>
      <c r="C181" s="912">
        <f>SUM(C174:C180)</f>
        <v>632000</v>
      </c>
      <c r="D181" s="370"/>
      <c r="E181" s="370"/>
      <c r="F181" s="370"/>
      <c r="G181" s="370"/>
      <c r="H181" s="370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6"/>
      <c r="V181" s="6"/>
      <c r="W181" s="6"/>
      <c r="X181" s="6"/>
      <c r="Y181" s="6"/>
      <c r="Z181" s="6"/>
      <c r="AA181" s="6"/>
      <c r="AB181" s="6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6"/>
      <c r="V182" s="6"/>
      <c r="W182" s="6"/>
      <c r="X182" s="6"/>
      <c r="Y182" s="6"/>
      <c r="Z182" s="6"/>
      <c r="AA182" s="6"/>
      <c r="AB182" s="6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6"/>
      <c r="V183" s="6"/>
      <c r="W183" s="6"/>
      <c r="X183" s="6"/>
      <c r="Y183" s="6"/>
      <c r="Z183" s="6"/>
      <c r="AA183" s="6"/>
      <c r="AB183" s="6"/>
    </row>
    <row r="184">
      <c r="A184" s="913">
        <v>12.0</v>
      </c>
      <c r="B184" s="914" t="s">
        <v>526</v>
      </c>
      <c r="C184" s="521"/>
      <c r="D184" s="521"/>
      <c r="E184" s="521"/>
      <c r="F184" s="521"/>
      <c r="G184" s="521"/>
      <c r="H184" s="522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6"/>
      <c r="V184" s="6"/>
      <c r="W184" s="6"/>
      <c r="X184" s="6"/>
      <c r="Y184" s="6"/>
      <c r="Z184" s="6"/>
      <c r="AA184" s="6"/>
      <c r="AB184" s="6"/>
    </row>
    <row r="185">
      <c r="A185" s="4"/>
      <c r="B185" s="523" t="s">
        <v>215</v>
      </c>
      <c r="C185" s="523" t="s">
        <v>134</v>
      </c>
      <c r="D185" s="523" t="s">
        <v>199</v>
      </c>
      <c r="E185" s="1857" t="s">
        <v>907</v>
      </c>
      <c r="F185" s="148" t="s">
        <v>131</v>
      </c>
      <c r="G185" s="225"/>
      <c r="H185" s="148" t="s">
        <v>216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6"/>
      <c r="V185" s="6"/>
      <c r="W185" s="6"/>
      <c r="X185" s="6"/>
      <c r="Y185" s="6"/>
      <c r="Z185" s="6"/>
      <c r="AA185" s="6"/>
      <c r="AB185" s="6"/>
    </row>
    <row r="186">
      <c r="A186" s="4"/>
      <c r="B186" s="1858" t="s">
        <v>908</v>
      </c>
      <c r="C186" s="1859">
        <v>250000.0</v>
      </c>
      <c r="D186" s="1860" t="s">
        <v>593</v>
      </c>
      <c r="E186" s="1860" t="s">
        <v>909</v>
      </c>
      <c r="F186" s="1861" t="s">
        <v>910</v>
      </c>
      <c r="G186" s="1862"/>
      <c r="H186" s="1408" t="s">
        <v>195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6"/>
      <c r="V186" s="6"/>
      <c r="W186" s="6"/>
      <c r="X186" s="6"/>
      <c r="Y186" s="6"/>
      <c r="Z186" s="6"/>
      <c r="AA186" s="6"/>
      <c r="AB186" s="6"/>
    </row>
    <row r="187">
      <c r="A187" s="4"/>
      <c r="B187" s="1858" t="s">
        <v>911</v>
      </c>
      <c r="C187" s="1859">
        <v>250000.0</v>
      </c>
      <c r="D187" s="1860" t="s">
        <v>593</v>
      </c>
      <c r="E187" s="1863"/>
      <c r="F187" s="1864"/>
      <c r="G187" s="1865"/>
      <c r="H187" s="77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6"/>
      <c r="V187" s="6"/>
      <c r="W187" s="6"/>
      <c r="X187" s="6"/>
      <c r="Y187" s="6"/>
      <c r="Z187" s="6"/>
      <c r="AA187" s="6"/>
      <c r="AB187" s="6"/>
    </row>
    <row r="188">
      <c r="A188" s="4"/>
      <c r="B188" s="1858" t="s">
        <v>912</v>
      </c>
      <c r="C188" s="1859">
        <v>50000.0</v>
      </c>
      <c r="D188" s="1860" t="s">
        <v>913</v>
      </c>
      <c r="E188" s="1866" t="s">
        <v>914</v>
      </c>
      <c r="F188" s="1864" t="s">
        <v>143</v>
      </c>
      <c r="G188" s="1865"/>
      <c r="H188" s="1408" t="s">
        <v>195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6"/>
      <c r="V188" s="6"/>
      <c r="W188" s="6"/>
      <c r="X188" s="6"/>
      <c r="Y188" s="6"/>
      <c r="Z188" s="6"/>
      <c r="AA188" s="6"/>
      <c r="AB188" s="6"/>
    </row>
    <row r="189">
      <c r="A189" s="4"/>
      <c r="B189" s="1858" t="s">
        <v>792</v>
      </c>
      <c r="C189" s="1859">
        <v>17500.0</v>
      </c>
      <c r="D189" s="1860" t="s">
        <v>793</v>
      </c>
      <c r="E189" s="1863"/>
      <c r="F189" s="1864"/>
      <c r="G189" s="1865"/>
      <c r="H189" s="77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6"/>
      <c r="V189" s="6"/>
      <c r="W189" s="6"/>
      <c r="X189" s="6"/>
      <c r="Y189" s="6"/>
      <c r="Z189" s="6"/>
      <c r="AA189" s="6"/>
      <c r="AB189" s="6"/>
    </row>
    <row r="190">
      <c r="A190" s="4"/>
      <c r="B190" s="1867" t="s">
        <v>915</v>
      </c>
      <c r="C190" s="1868">
        <v>72000.0</v>
      </c>
      <c r="D190" s="1868" t="s">
        <v>916</v>
      </c>
      <c r="E190" s="1869" t="s">
        <v>917</v>
      </c>
      <c r="F190" s="925"/>
      <c r="G190" s="1865"/>
      <c r="H190" s="77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6"/>
      <c r="V190" s="6"/>
      <c r="W190" s="6"/>
      <c r="X190" s="6"/>
      <c r="Y190" s="6"/>
      <c r="Z190" s="6"/>
      <c r="AA190" s="6"/>
      <c r="AB190" s="6"/>
    </row>
    <row r="191">
      <c r="A191" s="4"/>
      <c r="B191" s="1858" t="s">
        <v>918</v>
      </c>
      <c r="C191" s="1859">
        <v>150000.0</v>
      </c>
      <c r="D191" s="1870" t="s">
        <v>919</v>
      </c>
      <c r="E191" s="1871"/>
      <c r="F191" s="1871"/>
      <c r="G191" s="1871"/>
      <c r="H191" s="1408" t="s">
        <v>195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6"/>
      <c r="V191" s="6"/>
      <c r="W191" s="6"/>
      <c r="X191" s="6"/>
      <c r="Y191" s="6"/>
      <c r="Z191" s="6"/>
      <c r="AA191" s="6"/>
      <c r="AB191" s="6"/>
    </row>
    <row r="192">
      <c r="A192" s="4"/>
      <c r="B192" s="1872" t="s">
        <v>920</v>
      </c>
      <c r="C192" s="1873">
        <v>590000.0</v>
      </c>
      <c r="D192" s="1873" t="s">
        <v>728</v>
      </c>
      <c r="E192" s="927"/>
      <c r="F192" s="927"/>
      <c r="G192" s="1874"/>
      <c r="H192" s="902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6"/>
      <c r="V192" s="6"/>
      <c r="W192" s="6"/>
      <c r="X192" s="6"/>
      <c r="Y192" s="6"/>
      <c r="Z192" s="6"/>
      <c r="AA192" s="6"/>
      <c r="AB192" s="6"/>
    </row>
    <row r="193">
      <c r="A193" s="4"/>
      <c r="B193" s="369" t="s">
        <v>69</v>
      </c>
      <c r="C193" s="929">
        <f>SUM(C186:C192)</f>
        <v>1379500</v>
      </c>
      <c r="D193" s="370"/>
      <c r="E193" s="370"/>
      <c r="F193" s="545"/>
      <c r="G193" s="545"/>
      <c r="H193" s="370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6"/>
      <c r="V193" s="6"/>
      <c r="W193" s="6"/>
      <c r="X193" s="6"/>
      <c r="Y193" s="6"/>
      <c r="Z193" s="6"/>
      <c r="AA193" s="6"/>
      <c r="AB193" s="6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6"/>
      <c r="V194" s="6"/>
      <c r="W194" s="6"/>
      <c r="X194" s="6"/>
      <c r="Y194" s="6"/>
      <c r="Z194" s="6"/>
      <c r="AA194" s="6"/>
      <c r="AB194" s="6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6"/>
      <c r="V195" s="6"/>
      <c r="W195" s="6"/>
      <c r="X195" s="6"/>
      <c r="Y195" s="6"/>
      <c r="Z195" s="6"/>
      <c r="AA195" s="6"/>
      <c r="AB195" s="6"/>
    </row>
    <row r="196">
      <c r="A196" s="546">
        <v>11.0</v>
      </c>
      <c r="B196" s="931" t="s">
        <v>233</v>
      </c>
      <c r="C196" s="223"/>
      <c r="D196" s="223"/>
      <c r="E196" s="223"/>
      <c r="F196" s="223"/>
      <c r="G196" s="223"/>
      <c r="H196" s="22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6"/>
      <c r="V196" s="6"/>
      <c r="W196" s="6"/>
      <c r="X196" s="6"/>
      <c r="Y196" s="6"/>
      <c r="Z196" s="6"/>
      <c r="AA196" s="6"/>
      <c r="AB196" s="6"/>
    </row>
    <row r="197">
      <c r="A197" s="4"/>
      <c r="B197" s="548" t="s">
        <v>36</v>
      </c>
      <c r="C197" s="1"/>
      <c r="D197" s="2"/>
      <c r="E197" s="2"/>
      <c r="F197" s="2"/>
      <c r="G197" s="2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6"/>
      <c r="V197" s="6"/>
      <c r="W197" s="6"/>
      <c r="X197" s="6"/>
      <c r="Y197" s="6"/>
      <c r="Z197" s="6"/>
      <c r="AA197" s="6"/>
      <c r="AB197" s="6"/>
    </row>
    <row r="198">
      <c r="A198" s="4"/>
      <c r="B198" s="548" t="s">
        <v>234</v>
      </c>
      <c r="C198" s="548" t="s">
        <v>134</v>
      </c>
      <c r="D198" s="234"/>
      <c r="E198" s="234"/>
      <c r="F198" s="548" t="s">
        <v>131</v>
      </c>
      <c r="G198" s="234"/>
      <c r="H198" s="148" t="s">
        <v>235</v>
      </c>
      <c r="I198" s="4"/>
      <c r="J198" s="4"/>
      <c r="K198" s="4"/>
      <c r="L198" s="4"/>
      <c r="M198" s="4" t="s">
        <v>200</v>
      </c>
      <c r="N198" s="4"/>
      <c r="O198" s="4"/>
      <c r="P198" s="4"/>
      <c r="Q198" s="4"/>
      <c r="R198" s="4"/>
      <c r="S198" s="4"/>
      <c r="T198" s="4"/>
      <c r="U198" s="6"/>
      <c r="V198" s="6"/>
      <c r="W198" s="6"/>
      <c r="X198" s="6"/>
      <c r="Y198" s="6"/>
      <c r="Z198" s="6"/>
      <c r="AA198" s="6"/>
      <c r="AB198" s="6"/>
    </row>
    <row r="199">
      <c r="A199" s="4"/>
      <c r="B199" s="1239" t="s">
        <v>236</v>
      </c>
      <c r="C199" s="1875">
        <v>60000.0</v>
      </c>
      <c r="D199" s="323"/>
      <c r="E199" s="487" t="s">
        <v>921</v>
      </c>
      <c r="F199" s="1876" t="s">
        <v>591</v>
      </c>
      <c r="G199" s="1877"/>
      <c r="H199" s="1878"/>
      <c r="I199" s="446" t="s">
        <v>922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6"/>
      <c r="V199" s="6"/>
      <c r="W199" s="6"/>
      <c r="X199" s="6"/>
      <c r="Y199" s="6"/>
      <c r="Z199" s="6"/>
      <c r="AA199" s="6"/>
      <c r="AB199" s="6"/>
    </row>
    <row r="200">
      <c r="A200" s="4"/>
      <c r="B200" s="487" t="s">
        <v>598</v>
      </c>
      <c r="C200" s="507">
        <v>12500.0</v>
      </c>
      <c r="D200" s="323"/>
      <c r="E200" s="487" t="s">
        <v>921</v>
      </c>
      <c r="F200" s="1879" t="s">
        <v>591</v>
      </c>
      <c r="G200" s="1877"/>
      <c r="H200" s="323"/>
      <c r="I200" s="446" t="s">
        <v>922</v>
      </c>
      <c r="J200" s="5"/>
      <c r="K200" s="5"/>
      <c r="L200" s="5"/>
      <c r="M200" s="4"/>
      <c r="N200" s="4"/>
      <c r="O200" s="4"/>
      <c r="P200" s="4"/>
      <c r="Q200" s="4"/>
      <c r="R200" s="4"/>
      <c r="S200" s="4"/>
      <c r="T200" s="4"/>
      <c r="U200" s="6"/>
      <c r="V200" s="6"/>
      <c r="W200" s="6"/>
      <c r="X200" s="6"/>
      <c r="Y200" s="6"/>
      <c r="Z200" s="6"/>
      <c r="AA200" s="6"/>
      <c r="AB200" s="6"/>
    </row>
    <row r="201">
      <c r="A201" s="4"/>
      <c r="B201" s="487" t="s">
        <v>923</v>
      </c>
      <c r="C201" s="507">
        <v>30000.0</v>
      </c>
      <c r="D201" s="323"/>
      <c r="E201" s="487" t="s">
        <v>921</v>
      </c>
      <c r="F201" s="1879" t="s">
        <v>591</v>
      </c>
      <c r="G201" s="1877"/>
      <c r="H201" s="323"/>
      <c r="I201" s="446" t="s">
        <v>922</v>
      </c>
      <c r="J201" s="5"/>
      <c r="K201" s="5"/>
      <c r="L201" s="5"/>
      <c r="M201" s="4"/>
      <c r="N201" s="4"/>
      <c r="O201" s="4"/>
      <c r="P201" s="4"/>
      <c r="Q201" s="4"/>
      <c r="R201" s="4"/>
      <c r="S201" s="4"/>
      <c r="T201" s="4"/>
      <c r="U201" s="6"/>
      <c r="V201" s="6"/>
      <c r="W201" s="6"/>
      <c r="X201" s="6"/>
      <c r="Y201" s="6"/>
      <c r="Z201" s="6"/>
      <c r="AA201" s="6"/>
      <c r="AB201" s="6"/>
    </row>
    <row r="202">
      <c r="A202" s="4"/>
      <c r="B202" s="323"/>
      <c r="C202" s="1880"/>
      <c r="D202" s="323"/>
      <c r="E202" s="323"/>
      <c r="F202" s="1881"/>
      <c r="G202" s="1877"/>
      <c r="H202" s="323"/>
      <c r="I202" s="446" t="s">
        <v>922</v>
      </c>
      <c r="J202" s="5"/>
      <c r="K202" s="5"/>
      <c r="L202" s="5"/>
      <c r="M202" s="4"/>
      <c r="N202" s="4"/>
      <c r="O202" s="4"/>
      <c r="P202" s="4"/>
      <c r="Q202" s="4"/>
      <c r="R202" s="4"/>
      <c r="S202" s="4"/>
      <c r="T202" s="4"/>
      <c r="U202" s="6"/>
      <c r="V202" s="6"/>
      <c r="W202" s="6"/>
      <c r="X202" s="6"/>
      <c r="Y202" s="6"/>
      <c r="Z202" s="6"/>
      <c r="AA202" s="6"/>
      <c r="AB202" s="6"/>
    </row>
    <row r="203">
      <c r="A203" s="4"/>
      <c r="B203" s="1882" t="s">
        <v>69</v>
      </c>
      <c r="C203" s="1883">
        <f>SUM(C199:C202)</f>
        <v>102500</v>
      </c>
      <c r="D203" s="323"/>
      <c r="E203" s="323"/>
      <c r="F203" s="1877"/>
      <c r="G203" s="1877"/>
      <c r="H203" s="323"/>
      <c r="I203" s="446" t="s">
        <v>922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6"/>
      <c r="V203" s="6"/>
      <c r="W203" s="6"/>
      <c r="X203" s="6"/>
      <c r="Y203" s="6"/>
      <c r="Z203" s="6"/>
      <c r="AA203" s="6"/>
      <c r="AB203" s="6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6"/>
      <c r="V204" s="6"/>
      <c r="W204" s="6"/>
      <c r="X204" s="6"/>
      <c r="Y204" s="6"/>
      <c r="Z204" s="6"/>
      <c r="AA204" s="6"/>
      <c r="AB204" s="6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6"/>
      <c r="V205" s="6"/>
      <c r="W205" s="6"/>
      <c r="X205" s="6"/>
      <c r="Y205" s="6"/>
      <c r="Z205" s="6"/>
      <c r="AA205" s="6"/>
      <c r="AB205" s="6"/>
    </row>
    <row r="206">
      <c r="A206" s="937">
        <v>3.0</v>
      </c>
      <c r="B206" s="1884" t="s">
        <v>239</v>
      </c>
      <c r="C206" s="2"/>
      <c r="D206" s="2"/>
      <c r="E206" s="2"/>
      <c r="F206" s="2"/>
      <c r="G206" s="2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6"/>
      <c r="V206" s="6"/>
      <c r="W206" s="6"/>
      <c r="X206" s="6"/>
      <c r="Y206" s="6"/>
      <c r="Z206" s="6"/>
      <c r="AA206" s="6"/>
      <c r="AB206" s="6"/>
    </row>
    <row r="207">
      <c r="A207" s="4"/>
      <c r="B207" s="301"/>
      <c r="C207" s="301"/>
      <c r="D207" s="301"/>
      <c r="E207" s="301"/>
      <c r="F207" s="1885" t="s">
        <v>18</v>
      </c>
      <c r="G207" s="1886"/>
      <c r="H207" s="1887" t="s">
        <v>924</v>
      </c>
      <c r="I207" s="1841" t="s">
        <v>925</v>
      </c>
      <c r="J207" s="1428"/>
      <c r="K207" s="1888" t="s">
        <v>926</v>
      </c>
      <c r="L207" s="576"/>
      <c r="M207" s="225"/>
      <c r="N207" s="4"/>
      <c r="O207" s="4"/>
      <c r="P207" s="4"/>
      <c r="Q207" s="4"/>
      <c r="R207" s="4"/>
      <c r="S207" s="4"/>
      <c r="T207" s="4"/>
      <c r="U207" s="6"/>
      <c r="V207" s="6"/>
      <c r="W207" s="6"/>
      <c r="X207" s="6"/>
      <c r="Y207" s="6"/>
      <c r="Z207" s="6"/>
      <c r="AA207" s="6"/>
      <c r="AB207" s="6"/>
    </row>
    <row r="208">
      <c r="A208" s="4"/>
      <c r="B208" s="1384" t="s">
        <v>36</v>
      </c>
      <c r="C208" s="1384" t="s">
        <v>243</v>
      </c>
      <c r="D208" s="301"/>
      <c r="E208" s="301"/>
      <c r="F208" s="1889"/>
      <c r="G208" s="1890"/>
      <c r="H208" s="1408" t="s">
        <v>195</v>
      </c>
      <c r="I208" s="1891" t="s">
        <v>927</v>
      </c>
      <c r="J208" s="560"/>
      <c r="K208" s="1408" t="s">
        <v>195</v>
      </c>
      <c r="L208" s="1212" t="s">
        <v>244</v>
      </c>
      <c r="M208" s="580" t="s">
        <v>245</v>
      </c>
      <c r="N208" s="4"/>
      <c r="O208" s="4"/>
      <c r="P208" s="4"/>
      <c r="Q208" s="4"/>
      <c r="R208" s="4"/>
      <c r="S208" s="4"/>
      <c r="T208" s="4"/>
      <c r="U208" s="6"/>
      <c r="V208" s="6"/>
      <c r="W208" s="6"/>
      <c r="X208" s="6"/>
      <c r="Y208" s="6"/>
      <c r="Z208" s="6"/>
      <c r="AA208" s="6"/>
      <c r="AB208" s="6"/>
    </row>
    <row r="209">
      <c r="A209" s="4"/>
      <c r="B209" s="1892"/>
      <c r="C209" s="1892"/>
      <c r="D209" s="4"/>
      <c r="E209" s="4"/>
      <c r="F209" s="1893"/>
      <c r="G209" s="1894"/>
      <c r="H209" s="682"/>
      <c r="I209" s="682"/>
      <c r="J209" s="682"/>
      <c r="K209" s="289"/>
      <c r="L209" s="1212"/>
      <c r="M209" s="580"/>
      <c r="N209" s="4"/>
      <c r="O209" s="4"/>
      <c r="P209" s="4"/>
      <c r="Q209" s="4"/>
      <c r="R209" s="4"/>
      <c r="S209" s="4"/>
      <c r="T209" s="4"/>
      <c r="U209" s="6"/>
      <c r="V209" s="6"/>
      <c r="W209" s="6"/>
      <c r="X209" s="6"/>
      <c r="Y209" s="6"/>
      <c r="Z209" s="6"/>
      <c r="AA209" s="6"/>
      <c r="AB209" s="6"/>
    </row>
    <row r="210">
      <c r="A210" s="4"/>
      <c r="B210" s="1895" t="s">
        <v>928</v>
      </c>
      <c r="C210" s="1892"/>
      <c r="D210" s="4"/>
      <c r="E210" s="4"/>
      <c r="F210" s="1893"/>
      <c r="G210" s="1887" t="s">
        <v>929</v>
      </c>
      <c r="H210" s="682"/>
      <c r="I210" s="682"/>
      <c r="J210" s="682"/>
      <c r="K210" s="289"/>
      <c r="L210" s="1212"/>
      <c r="M210" s="580"/>
      <c r="N210" s="4"/>
      <c r="O210" s="4"/>
      <c r="P210" s="4"/>
      <c r="Q210" s="4"/>
      <c r="R210" s="4"/>
      <c r="S210" s="4"/>
      <c r="T210" s="4"/>
      <c r="U210" s="6"/>
      <c r="V210" s="6"/>
      <c r="W210" s="6"/>
      <c r="X210" s="6"/>
      <c r="Y210" s="6"/>
      <c r="Z210" s="6"/>
      <c r="AA210" s="6"/>
      <c r="AB210" s="6"/>
    </row>
    <row r="211">
      <c r="A211" s="1896"/>
      <c r="B211" s="1897" t="s">
        <v>865</v>
      </c>
      <c r="C211" s="1898" t="s">
        <v>247</v>
      </c>
      <c r="D211" s="1899"/>
      <c r="E211" s="1899"/>
      <c r="F211" s="1900">
        <v>50000.0</v>
      </c>
      <c r="G211" s="1217"/>
      <c r="H211" s="1218">
        <v>3000.0</v>
      </c>
      <c r="I211" s="1219">
        <v>25000.0</v>
      </c>
      <c r="J211" s="1217"/>
      <c r="K211" s="1220"/>
      <c r="L211" s="1221">
        <f t="shared" ref="L211:L274" si="21">G211+H211+I211+J211+K211</f>
        <v>28000</v>
      </c>
      <c r="M211" s="593">
        <f>F211-L211</f>
        <v>22000</v>
      </c>
      <c r="N211" s="334"/>
      <c r="O211" s="334"/>
      <c r="P211" s="4"/>
      <c r="Q211" s="4"/>
      <c r="R211" s="4"/>
      <c r="S211" s="4"/>
      <c r="T211" s="4"/>
      <c r="U211" s="6"/>
      <c r="V211" s="6"/>
      <c r="W211" s="6"/>
      <c r="X211" s="6"/>
      <c r="Y211" s="6"/>
      <c r="Z211" s="6"/>
      <c r="AA211" s="6"/>
      <c r="AB211" s="6"/>
    </row>
    <row r="212">
      <c r="A212" s="1896"/>
      <c r="B212" s="1213" t="s">
        <v>602</v>
      </c>
      <c r="C212" s="1213" t="s">
        <v>603</v>
      </c>
      <c r="D212" s="1215"/>
      <c r="E212" s="1215"/>
      <c r="F212" s="1222">
        <v>0.0</v>
      </c>
      <c r="G212" s="1223"/>
      <c r="H212" s="1224"/>
      <c r="I212" s="1225"/>
      <c r="J212" s="1223" t="str">
        <f>I212</f>
        <v/>
      </c>
      <c r="K212" s="1226"/>
      <c r="L212" s="1221">
        <f t="shared" si="21"/>
        <v>0</v>
      </c>
      <c r="M212" s="593"/>
      <c r="N212" s="334"/>
      <c r="O212" s="334"/>
      <c r="P212" s="4"/>
      <c r="Q212" s="4"/>
      <c r="R212" s="4"/>
      <c r="S212" s="4"/>
      <c r="T212" s="4"/>
      <c r="U212" s="6"/>
      <c r="V212" s="6"/>
      <c r="W212" s="6"/>
      <c r="X212" s="6"/>
      <c r="Y212" s="6"/>
      <c r="Z212" s="6"/>
      <c r="AA212" s="6"/>
      <c r="AB212" s="6"/>
    </row>
    <row r="213">
      <c r="A213" s="1896"/>
      <c r="B213" s="1214" t="s">
        <v>248</v>
      </c>
      <c r="C213" s="1227" t="s">
        <v>604</v>
      </c>
      <c r="D213" s="1215"/>
      <c r="E213" s="1215"/>
      <c r="F213" s="1222">
        <v>50000.0</v>
      </c>
      <c r="G213" s="1223"/>
      <c r="H213" s="1224"/>
      <c r="I213" s="1228">
        <v>25000.0</v>
      </c>
      <c r="J213" s="1223"/>
      <c r="K213" s="1229"/>
      <c r="L213" s="1221">
        <f t="shared" si="21"/>
        <v>25000</v>
      </c>
      <c r="M213" s="593">
        <f t="shared" ref="M213:M235" si="22">F213-L213</f>
        <v>25000</v>
      </c>
      <c r="N213" s="334"/>
      <c r="O213" s="334"/>
      <c r="P213" s="4"/>
      <c r="Q213" s="4"/>
      <c r="R213" s="4"/>
      <c r="S213" s="4"/>
      <c r="T213" s="4"/>
      <c r="U213" s="6"/>
      <c r="V213" s="6"/>
      <c r="W213" s="6"/>
      <c r="X213" s="6"/>
      <c r="Y213" s="6"/>
      <c r="Z213" s="6"/>
      <c r="AA213" s="6"/>
      <c r="AB213" s="6"/>
    </row>
    <row r="214">
      <c r="A214" s="1896"/>
      <c r="B214" s="1214" t="s">
        <v>253</v>
      </c>
      <c r="C214" s="1227" t="s">
        <v>605</v>
      </c>
      <c r="D214" s="1215"/>
      <c r="E214" s="1215"/>
      <c r="F214" s="1222">
        <v>30000.0</v>
      </c>
      <c r="G214" s="1223"/>
      <c r="H214" s="1224"/>
      <c r="I214" s="1224">
        <v>15000.0</v>
      </c>
      <c r="J214" s="1223">
        <f t="shared" ref="J214:J254" si="23">I214</f>
        <v>15000</v>
      </c>
      <c r="K214" s="1229"/>
      <c r="L214" s="1221">
        <f t="shared" si="21"/>
        <v>30000</v>
      </c>
      <c r="M214" s="593">
        <f t="shared" si="22"/>
        <v>0</v>
      </c>
      <c r="N214" s="334"/>
      <c r="O214" s="334"/>
      <c r="P214" s="4"/>
      <c r="Q214" s="4"/>
      <c r="R214" s="4"/>
      <c r="S214" s="4"/>
      <c r="T214" s="4"/>
      <c r="U214" s="6"/>
      <c r="V214" s="6"/>
      <c r="W214" s="6"/>
      <c r="X214" s="6"/>
      <c r="Y214" s="6"/>
      <c r="Z214" s="6"/>
      <c r="AA214" s="6"/>
      <c r="AB214" s="6"/>
    </row>
    <row r="215">
      <c r="A215" s="1896"/>
      <c r="B215" s="1214" t="s">
        <v>110</v>
      </c>
      <c r="C215" s="1214" t="s">
        <v>254</v>
      </c>
      <c r="D215" s="1215"/>
      <c r="E215" s="1215"/>
      <c r="F215" s="1222">
        <v>30000.0</v>
      </c>
      <c r="G215" s="1223"/>
      <c r="H215" s="1228"/>
      <c r="I215" s="1228">
        <v>20000.0</v>
      </c>
      <c r="J215" s="1223">
        <f t="shared" si="23"/>
        <v>20000</v>
      </c>
      <c r="K215" s="1229"/>
      <c r="L215" s="1221">
        <f t="shared" si="21"/>
        <v>40000</v>
      </c>
      <c r="M215" s="593">
        <f t="shared" si="22"/>
        <v>-10000</v>
      </c>
      <c r="N215" s="334"/>
      <c r="O215" s="334"/>
      <c r="P215" s="4"/>
      <c r="Q215" s="4"/>
      <c r="R215" s="4"/>
      <c r="S215" s="4"/>
      <c r="T215" s="4"/>
      <c r="U215" s="6"/>
      <c r="V215" s="6"/>
      <c r="W215" s="6"/>
      <c r="X215" s="6"/>
      <c r="Y215" s="6"/>
      <c r="Z215" s="6"/>
      <c r="AA215" s="6"/>
      <c r="AB215" s="6"/>
    </row>
    <row r="216">
      <c r="A216" s="1896"/>
      <c r="B216" s="1214" t="s">
        <v>267</v>
      </c>
      <c r="C216" s="1214" t="s">
        <v>268</v>
      </c>
      <c r="D216" s="1215"/>
      <c r="E216" s="1215"/>
      <c r="F216" s="1222">
        <v>40000.0</v>
      </c>
      <c r="G216" s="1223"/>
      <c r="H216" s="1228"/>
      <c r="I216" s="1228">
        <v>20000.0</v>
      </c>
      <c r="J216" s="1223">
        <f t="shared" si="23"/>
        <v>20000</v>
      </c>
      <c r="K216" s="1229"/>
      <c r="L216" s="1221">
        <f t="shared" si="21"/>
        <v>40000</v>
      </c>
      <c r="M216" s="593">
        <f t="shared" si="22"/>
        <v>0</v>
      </c>
      <c r="N216" s="334"/>
      <c r="O216" s="334"/>
      <c r="P216" s="4"/>
      <c r="Q216" s="4"/>
      <c r="R216" s="4"/>
      <c r="S216" s="4"/>
      <c r="T216" s="4"/>
      <c r="U216" s="6"/>
      <c r="V216" s="6"/>
      <c r="W216" s="6"/>
      <c r="X216" s="6"/>
      <c r="Y216" s="6"/>
      <c r="Z216" s="6"/>
      <c r="AA216" s="6"/>
      <c r="AB216" s="6"/>
    </row>
    <row r="217" hidden="1">
      <c r="A217" s="5"/>
      <c r="B217" s="1213" t="s">
        <v>293</v>
      </c>
      <c r="C217" s="1213" t="s">
        <v>606</v>
      </c>
      <c r="D217" s="1215"/>
      <c r="E217" s="1215"/>
      <c r="F217" s="1222">
        <v>40000.0</v>
      </c>
      <c r="G217" s="1223"/>
      <c r="H217" s="1228"/>
      <c r="I217" s="1228">
        <v>20000.0</v>
      </c>
      <c r="J217" s="1223">
        <f t="shared" si="23"/>
        <v>20000</v>
      </c>
      <c r="K217" s="1229"/>
      <c r="L217" s="1221">
        <f t="shared" si="21"/>
        <v>40000</v>
      </c>
      <c r="M217" s="593">
        <f t="shared" si="22"/>
        <v>0</v>
      </c>
      <c r="N217" s="334"/>
      <c r="O217" s="334"/>
      <c r="P217" s="4"/>
      <c r="Q217" s="4"/>
      <c r="R217" s="4"/>
      <c r="S217" s="4"/>
      <c r="T217" s="4"/>
      <c r="U217" s="6"/>
      <c r="V217" s="6"/>
      <c r="W217" s="6"/>
      <c r="X217" s="6"/>
      <c r="Y217" s="6"/>
      <c r="Z217" s="6"/>
      <c r="AA217" s="6"/>
      <c r="AB217" s="6"/>
    </row>
    <row r="218" hidden="1">
      <c r="A218" s="5"/>
      <c r="B218" s="1214" t="s">
        <v>255</v>
      </c>
      <c r="C218" s="1214" t="s">
        <v>256</v>
      </c>
      <c r="D218" s="1215"/>
      <c r="E218" s="1215"/>
      <c r="F218" s="1222">
        <v>60000.0</v>
      </c>
      <c r="G218" s="1223"/>
      <c r="H218" s="1228"/>
      <c r="I218" s="1228">
        <v>30000.0</v>
      </c>
      <c r="J218" s="1223">
        <f t="shared" si="23"/>
        <v>30000</v>
      </c>
      <c r="K218" s="1232"/>
      <c r="L218" s="1221">
        <f t="shared" si="21"/>
        <v>60000</v>
      </c>
      <c r="M218" s="593">
        <f t="shared" si="22"/>
        <v>0</v>
      </c>
      <c r="N218" s="334"/>
      <c r="O218" s="334"/>
      <c r="P218" s="4"/>
      <c r="Q218" s="4"/>
      <c r="R218" s="4"/>
      <c r="S218" s="4"/>
      <c r="T218" s="4"/>
      <c r="U218" s="6"/>
      <c r="V218" s="6"/>
      <c r="W218" s="6"/>
      <c r="X218" s="6"/>
      <c r="Y218" s="6"/>
      <c r="Z218" s="6"/>
      <c r="AA218" s="6"/>
      <c r="AB218" s="6"/>
    </row>
    <row r="219">
      <c r="A219" s="1896"/>
      <c r="B219" s="1214" t="s">
        <v>262</v>
      </c>
      <c r="C219" s="1214" t="s">
        <v>263</v>
      </c>
      <c r="D219" s="1215"/>
      <c r="E219" s="1215"/>
      <c r="F219" s="1222">
        <v>14600.0</v>
      </c>
      <c r="G219" s="1223"/>
      <c r="H219" s="1228"/>
      <c r="I219" s="1228">
        <v>10000.0</v>
      </c>
      <c r="J219" s="1223">
        <f t="shared" si="23"/>
        <v>10000</v>
      </c>
      <c r="K219" s="1232"/>
      <c r="L219" s="1221">
        <f t="shared" si="21"/>
        <v>20000</v>
      </c>
      <c r="M219" s="593">
        <f t="shared" si="22"/>
        <v>-5400</v>
      </c>
      <c r="N219" s="334"/>
      <c r="O219" s="334"/>
      <c r="P219" s="4"/>
      <c r="Q219" s="4"/>
      <c r="R219" s="4"/>
      <c r="S219" s="4"/>
      <c r="T219" s="4"/>
      <c r="U219" s="6"/>
      <c r="V219" s="6"/>
      <c r="W219" s="6"/>
      <c r="X219" s="6"/>
      <c r="Y219" s="6"/>
      <c r="Z219" s="6"/>
      <c r="AA219" s="6"/>
      <c r="AB219" s="6"/>
    </row>
    <row r="220">
      <c r="A220" s="1896"/>
      <c r="B220" s="1214" t="s">
        <v>265</v>
      </c>
      <c r="C220" s="1214" t="s">
        <v>263</v>
      </c>
      <c r="D220" s="1215"/>
      <c r="E220" s="1215"/>
      <c r="F220" s="1222">
        <v>36000.0</v>
      </c>
      <c r="G220" s="1223"/>
      <c r="H220" s="1228"/>
      <c r="I220" s="1228">
        <v>10000.0</v>
      </c>
      <c r="J220" s="1223">
        <f t="shared" si="23"/>
        <v>10000</v>
      </c>
      <c r="K220" s="1232"/>
      <c r="L220" s="1221">
        <f t="shared" si="21"/>
        <v>20000</v>
      </c>
      <c r="M220" s="593">
        <f t="shared" si="22"/>
        <v>16000</v>
      </c>
      <c r="N220" s="334"/>
      <c r="O220" s="334"/>
      <c r="P220" s="4"/>
      <c r="Q220" s="4"/>
      <c r="R220" s="4"/>
      <c r="S220" s="4"/>
      <c r="T220" s="4"/>
      <c r="U220" s="6"/>
      <c r="V220" s="6"/>
      <c r="W220" s="6"/>
      <c r="X220" s="6"/>
      <c r="Y220" s="6"/>
      <c r="Z220" s="6"/>
      <c r="AA220" s="6"/>
      <c r="AB220" s="6"/>
    </row>
    <row r="221">
      <c r="A221" s="1896"/>
      <c r="B221" s="1213" t="s">
        <v>607</v>
      </c>
      <c r="C221" s="1214" t="s">
        <v>263</v>
      </c>
      <c r="D221" s="1215"/>
      <c r="E221" s="1215"/>
      <c r="F221" s="1222">
        <v>9400.0</v>
      </c>
      <c r="G221" s="1223"/>
      <c r="H221" s="1228"/>
      <c r="I221" s="1228">
        <v>10000.0</v>
      </c>
      <c r="J221" s="1223">
        <f t="shared" si="23"/>
        <v>10000</v>
      </c>
      <c r="K221" s="1232"/>
      <c r="L221" s="1221">
        <f t="shared" si="21"/>
        <v>20000</v>
      </c>
      <c r="M221" s="593">
        <f t="shared" si="22"/>
        <v>-10600</v>
      </c>
      <c r="N221" s="334"/>
      <c r="O221" s="334"/>
      <c r="P221" s="4"/>
      <c r="Q221" s="4"/>
      <c r="R221" s="4"/>
      <c r="S221" s="4"/>
      <c r="T221" s="4"/>
      <c r="U221" s="6"/>
      <c r="V221" s="6"/>
      <c r="W221" s="6"/>
      <c r="X221" s="6"/>
      <c r="Y221" s="6"/>
      <c r="Z221" s="6"/>
      <c r="AA221" s="6"/>
      <c r="AB221" s="6"/>
    </row>
    <row r="222" hidden="1">
      <c r="A222" s="5"/>
      <c r="B222" s="1213" t="s">
        <v>800</v>
      </c>
      <c r="C222" s="1214" t="s">
        <v>258</v>
      </c>
      <c r="D222" s="1215"/>
      <c r="E222" s="1215"/>
      <c r="F222" s="1222">
        <v>33500.0</v>
      </c>
      <c r="G222" s="1223"/>
      <c r="H222" s="1228"/>
      <c r="I222" s="1228">
        <v>16750.0</v>
      </c>
      <c r="J222" s="1223">
        <f t="shared" si="23"/>
        <v>16750</v>
      </c>
      <c r="K222" s="1232"/>
      <c r="L222" s="1221">
        <f t="shared" si="21"/>
        <v>33500</v>
      </c>
      <c r="M222" s="593">
        <f t="shared" si="22"/>
        <v>0</v>
      </c>
      <c r="N222" s="334"/>
      <c r="O222" s="334"/>
      <c r="P222" s="4"/>
      <c r="Q222" s="4"/>
      <c r="R222" s="4"/>
      <c r="S222" s="4"/>
      <c r="T222" s="4"/>
      <c r="U222" s="6"/>
      <c r="V222" s="6"/>
      <c r="W222" s="6"/>
      <c r="X222" s="6"/>
      <c r="Y222" s="6"/>
      <c r="Z222" s="6"/>
      <c r="AA222" s="6"/>
      <c r="AB222" s="6"/>
    </row>
    <row r="223">
      <c r="A223" s="1896"/>
      <c r="B223" s="1214" t="s">
        <v>269</v>
      </c>
      <c r="C223" s="1214" t="s">
        <v>270</v>
      </c>
      <c r="D223" s="1215"/>
      <c r="E223" s="1215"/>
      <c r="F223" s="1222">
        <v>12000.0</v>
      </c>
      <c r="G223" s="1223"/>
      <c r="H223" s="1230"/>
      <c r="I223" s="1228">
        <v>4000.0</v>
      </c>
      <c r="J223" s="1223">
        <f t="shared" si="23"/>
        <v>4000</v>
      </c>
      <c r="K223" s="1226"/>
      <c r="L223" s="1221">
        <f t="shared" si="21"/>
        <v>8000</v>
      </c>
      <c r="M223" s="593">
        <f t="shared" si="22"/>
        <v>4000</v>
      </c>
      <c r="N223" s="334"/>
      <c r="O223" s="334"/>
      <c r="P223" s="4"/>
      <c r="Q223" s="4"/>
      <c r="R223" s="4"/>
      <c r="S223" s="4"/>
      <c r="T223" s="4"/>
      <c r="U223" s="6"/>
      <c r="V223" s="6"/>
      <c r="W223" s="6"/>
      <c r="X223" s="6"/>
      <c r="Y223" s="6"/>
      <c r="Z223" s="6"/>
      <c r="AA223" s="6"/>
      <c r="AB223" s="6"/>
    </row>
    <row r="224" hidden="1">
      <c r="A224" s="5"/>
      <c r="B224" s="1214" t="s">
        <v>111</v>
      </c>
      <c r="C224" s="1214" t="s">
        <v>266</v>
      </c>
      <c r="D224" s="1215"/>
      <c r="E224" s="1215"/>
      <c r="F224" s="1216">
        <v>40000.0</v>
      </c>
      <c r="G224" s="1223"/>
      <c r="H224" s="1224"/>
      <c r="I224" s="1228">
        <v>20000.0</v>
      </c>
      <c r="J224" s="1223">
        <f t="shared" si="23"/>
        <v>20000</v>
      </c>
      <c r="K224" s="1226"/>
      <c r="L224" s="1221">
        <f t="shared" si="21"/>
        <v>40000</v>
      </c>
      <c r="M224" s="593">
        <f t="shared" si="22"/>
        <v>0</v>
      </c>
      <c r="N224" s="334"/>
      <c r="O224" s="334"/>
      <c r="P224" s="4"/>
      <c r="Q224" s="4"/>
      <c r="R224" s="4"/>
      <c r="S224" s="4"/>
      <c r="T224" s="4"/>
      <c r="U224" s="6"/>
      <c r="V224" s="6"/>
      <c r="W224" s="6"/>
      <c r="X224" s="6"/>
      <c r="Y224" s="6"/>
      <c r="Z224" s="6"/>
      <c r="AA224" s="6"/>
      <c r="AB224" s="6"/>
    </row>
    <row r="225">
      <c r="A225" s="600" t="s">
        <v>259</v>
      </c>
      <c r="B225" s="1214" t="s">
        <v>273</v>
      </c>
      <c r="C225" s="1214" t="s">
        <v>274</v>
      </c>
      <c r="D225" s="1215"/>
      <c r="E225" s="1215"/>
      <c r="F225" s="1222"/>
      <c r="G225" s="1223"/>
      <c r="H225" s="1224"/>
      <c r="I225" s="1228">
        <v>15000.0</v>
      </c>
      <c r="J225" s="1223">
        <f t="shared" si="23"/>
        <v>15000</v>
      </c>
      <c r="K225" s="1229"/>
      <c r="L225" s="1221">
        <f t="shared" si="21"/>
        <v>30000</v>
      </c>
      <c r="M225" s="593">
        <f t="shared" si="22"/>
        <v>-30000</v>
      </c>
      <c r="N225" s="334"/>
      <c r="O225" s="334"/>
      <c r="P225" s="4"/>
      <c r="Q225" s="4"/>
      <c r="R225" s="4"/>
      <c r="S225" s="4"/>
      <c r="T225" s="4"/>
      <c r="U225" s="6"/>
      <c r="V225" s="6"/>
      <c r="W225" s="6"/>
      <c r="X225" s="6"/>
      <c r="Y225" s="6"/>
      <c r="Z225" s="6"/>
      <c r="AA225" s="6"/>
      <c r="AB225" s="6"/>
    </row>
    <row r="226">
      <c r="A226" s="1896"/>
      <c r="B226" s="1214" t="s">
        <v>276</v>
      </c>
      <c r="C226" s="1213" t="s">
        <v>610</v>
      </c>
      <c r="D226" s="1215"/>
      <c r="E226" s="1215"/>
      <c r="F226" s="1222">
        <v>8000.0</v>
      </c>
      <c r="G226" s="1223"/>
      <c r="H226" s="1224"/>
      <c r="I226" s="1228">
        <v>4000.0</v>
      </c>
      <c r="J226" s="1223">
        <f t="shared" si="23"/>
        <v>4000</v>
      </c>
      <c r="K226" s="1229"/>
      <c r="L226" s="1221">
        <f t="shared" si="21"/>
        <v>8000</v>
      </c>
      <c r="M226" s="593">
        <f t="shared" si="22"/>
        <v>0</v>
      </c>
      <c r="N226" s="334"/>
      <c r="O226" s="334"/>
      <c r="P226" s="4"/>
      <c r="Q226" s="4"/>
      <c r="R226" s="4"/>
      <c r="S226" s="4"/>
      <c r="T226" s="4"/>
      <c r="U226" s="6"/>
      <c r="V226" s="6"/>
      <c r="W226" s="6"/>
      <c r="X226" s="6"/>
      <c r="Y226" s="6"/>
      <c r="Z226" s="6"/>
      <c r="AA226" s="6"/>
      <c r="AB226" s="6"/>
    </row>
    <row r="227">
      <c r="A227" s="1896"/>
      <c r="B227" s="1214" t="s">
        <v>283</v>
      </c>
      <c r="C227" s="1214" t="s">
        <v>284</v>
      </c>
      <c r="D227" s="1215"/>
      <c r="E227" s="1215"/>
      <c r="F227" s="1216">
        <v>12000.0</v>
      </c>
      <c r="G227" s="1223"/>
      <c r="H227" s="1224"/>
      <c r="I227" s="1228">
        <v>6000.0</v>
      </c>
      <c r="J227" s="1223">
        <f t="shared" si="23"/>
        <v>6000</v>
      </c>
      <c r="K227" s="1226"/>
      <c r="L227" s="1221">
        <f t="shared" si="21"/>
        <v>12000</v>
      </c>
      <c r="M227" s="593">
        <f t="shared" si="22"/>
        <v>0</v>
      </c>
      <c r="N227" s="334"/>
      <c r="O227" s="334"/>
      <c r="P227" s="4"/>
      <c r="Q227" s="4"/>
      <c r="R227" s="4"/>
      <c r="S227" s="4"/>
      <c r="T227" s="4"/>
      <c r="U227" s="6"/>
      <c r="V227" s="6"/>
      <c r="W227" s="6"/>
      <c r="X227" s="6"/>
      <c r="Y227" s="6"/>
      <c r="Z227" s="6"/>
      <c r="AA227" s="6"/>
      <c r="AB227" s="6"/>
    </row>
    <row r="228">
      <c r="A228" s="1896"/>
      <c r="B228" s="1214" t="s">
        <v>309</v>
      </c>
      <c r="C228" s="1214" t="s">
        <v>310</v>
      </c>
      <c r="D228" s="1215"/>
      <c r="E228" s="1215"/>
      <c r="F228" s="1222">
        <v>16000.0</v>
      </c>
      <c r="G228" s="1223"/>
      <c r="H228" s="1230"/>
      <c r="I228" s="1228">
        <v>8000.0</v>
      </c>
      <c r="J228" s="1223">
        <f t="shared" si="23"/>
        <v>8000</v>
      </c>
      <c r="K228" s="1232"/>
      <c r="L228" s="1221">
        <f t="shared" si="21"/>
        <v>16000</v>
      </c>
      <c r="M228" s="604">
        <f t="shared" si="22"/>
        <v>0</v>
      </c>
      <c r="N228" s="334"/>
      <c r="O228" s="334"/>
      <c r="P228" s="4"/>
      <c r="Q228" s="4"/>
      <c r="R228" s="4"/>
      <c r="S228" s="4"/>
      <c r="T228" s="4"/>
      <c r="U228" s="6"/>
      <c r="V228" s="6"/>
      <c r="W228" s="6"/>
      <c r="X228" s="6"/>
      <c r="Y228" s="6"/>
      <c r="Z228" s="6"/>
      <c r="AA228" s="6"/>
      <c r="AB228" s="6"/>
    </row>
    <row r="229">
      <c r="A229" s="1896"/>
      <c r="B229" s="1214" t="s">
        <v>116</v>
      </c>
      <c r="C229" s="1213" t="s">
        <v>613</v>
      </c>
      <c r="D229" s="1215"/>
      <c r="E229" s="1215"/>
      <c r="F229" s="1222"/>
      <c r="G229" s="1223"/>
      <c r="H229" s="1224"/>
      <c r="I229" s="1228">
        <v>15000.0</v>
      </c>
      <c r="J229" s="1223">
        <f t="shared" si="23"/>
        <v>15000</v>
      </c>
      <c r="K229" s="1226"/>
      <c r="L229" s="1221">
        <f t="shared" si="21"/>
        <v>30000</v>
      </c>
      <c r="M229" s="593">
        <f t="shared" si="22"/>
        <v>-30000</v>
      </c>
      <c r="N229" s="334"/>
      <c r="O229" s="334"/>
      <c r="P229" s="4"/>
      <c r="Q229" s="4"/>
      <c r="R229" s="4"/>
      <c r="S229" s="4"/>
      <c r="T229" s="4"/>
      <c r="U229" s="6"/>
      <c r="V229" s="6"/>
      <c r="W229" s="6"/>
      <c r="X229" s="6"/>
      <c r="Y229" s="6"/>
      <c r="Z229" s="6"/>
      <c r="AA229" s="6"/>
      <c r="AB229" s="6"/>
    </row>
    <row r="230" hidden="1">
      <c r="A230" s="5"/>
      <c r="B230" s="1213" t="s">
        <v>444</v>
      </c>
      <c r="C230" s="1213" t="s">
        <v>614</v>
      </c>
      <c r="D230" s="1215"/>
      <c r="E230" s="1215"/>
      <c r="F230" s="1222">
        <v>7500.0</v>
      </c>
      <c r="G230" s="1223"/>
      <c r="H230" s="1224"/>
      <c r="I230" s="1228">
        <v>3750.0</v>
      </c>
      <c r="J230" s="1223">
        <f t="shared" si="23"/>
        <v>3750</v>
      </c>
      <c r="K230" s="1226"/>
      <c r="L230" s="1221">
        <f t="shared" si="21"/>
        <v>7500</v>
      </c>
      <c r="M230" s="593">
        <f t="shared" si="22"/>
        <v>0</v>
      </c>
      <c r="N230" s="334"/>
      <c r="O230" s="334"/>
      <c r="P230" s="4"/>
      <c r="Q230" s="4"/>
      <c r="R230" s="4"/>
      <c r="S230" s="4"/>
      <c r="T230" s="4"/>
      <c r="U230" s="6"/>
      <c r="V230" s="6"/>
      <c r="W230" s="6"/>
      <c r="X230" s="6"/>
      <c r="Y230" s="6"/>
      <c r="Z230" s="6"/>
      <c r="AA230" s="6"/>
      <c r="AB230" s="6"/>
    </row>
    <row r="231" hidden="1">
      <c r="A231" s="5"/>
      <c r="B231" s="1214" t="s">
        <v>408</v>
      </c>
      <c r="C231" s="1214" t="s">
        <v>409</v>
      </c>
      <c r="D231" s="1215"/>
      <c r="E231" s="1215"/>
      <c r="F231" s="1222">
        <v>5000.0</v>
      </c>
      <c r="G231" s="1223"/>
      <c r="H231" s="1224"/>
      <c r="I231" s="1228">
        <v>5000.0</v>
      </c>
      <c r="J231" s="1223">
        <f t="shared" si="23"/>
        <v>5000</v>
      </c>
      <c r="K231" s="1226"/>
      <c r="L231" s="1221">
        <f t="shared" si="21"/>
        <v>10000</v>
      </c>
      <c r="M231" s="593">
        <f t="shared" si="22"/>
        <v>-5000</v>
      </c>
      <c r="N231" s="334"/>
      <c r="O231" s="334"/>
      <c r="P231" s="4"/>
      <c r="Q231" s="4"/>
      <c r="R231" s="4"/>
      <c r="S231" s="4"/>
      <c r="T231" s="4"/>
      <c r="U231" s="6"/>
      <c r="V231" s="6"/>
      <c r="W231" s="6"/>
      <c r="X231" s="6"/>
      <c r="Y231" s="6"/>
      <c r="Z231" s="6"/>
      <c r="AA231" s="6"/>
      <c r="AB231" s="6"/>
    </row>
    <row r="232" hidden="1">
      <c r="A232" s="5"/>
      <c r="B232" s="1214" t="s">
        <v>372</v>
      </c>
      <c r="C232" s="1214" t="s">
        <v>373</v>
      </c>
      <c r="D232" s="1215"/>
      <c r="E232" s="1215"/>
      <c r="F232" s="1222">
        <v>6000.0</v>
      </c>
      <c r="G232" s="1223"/>
      <c r="H232" s="1224"/>
      <c r="I232" s="1228">
        <v>3000.0</v>
      </c>
      <c r="J232" s="1223">
        <f t="shared" si="23"/>
        <v>3000</v>
      </c>
      <c r="K232" s="1226"/>
      <c r="L232" s="1221">
        <f t="shared" si="21"/>
        <v>6000</v>
      </c>
      <c r="M232" s="593">
        <f t="shared" si="22"/>
        <v>0</v>
      </c>
      <c r="N232" s="334"/>
      <c r="O232" s="334"/>
      <c r="P232" s="4"/>
      <c r="Q232" s="4"/>
      <c r="R232" s="4"/>
      <c r="S232" s="4"/>
      <c r="T232" s="4"/>
      <c r="U232" s="6"/>
      <c r="V232" s="6"/>
      <c r="W232" s="6"/>
      <c r="X232" s="6"/>
      <c r="Y232" s="6"/>
      <c r="Z232" s="6"/>
      <c r="AA232" s="6"/>
      <c r="AB232" s="6"/>
    </row>
    <row r="233" hidden="1">
      <c r="A233" s="5"/>
      <c r="B233" s="1213" t="s">
        <v>615</v>
      </c>
      <c r="C233" s="1214" t="s">
        <v>375</v>
      </c>
      <c r="D233" s="1215"/>
      <c r="E233" s="1215"/>
      <c r="F233" s="1222">
        <v>7000.0</v>
      </c>
      <c r="G233" s="1223"/>
      <c r="H233" s="1224"/>
      <c r="I233" s="1228">
        <v>3500.0</v>
      </c>
      <c r="J233" s="1223">
        <f t="shared" si="23"/>
        <v>3500</v>
      </c>
      <c r="K233" s="1226"/>
      <c r="L233" s="1221">
        <f t="shared" si="21"/>
        <v>7000</v>
      </c>
      <c r="M233" s="593">
        <f t="shared" si="22"/>
        <v>0</v>
      </c>
      <c r="N233" s="334"/>
      <c r="O233" s="334"/>
      <c r="P233" s="4"/>
      <c r="Q233" s="4"/>
      <c r="R233" s="4"/>
      <c r="S233" s="4"/>
      <c r="T233" s="4"/>
      <c r="U233" s="6"/>
      <c r="V233" s="6"/>
      <c r="W233" s="6"/>
      <c r="X233" s="6"/>
      <c r="Y233" s="6"/>
      <c r="Z233" s="6"/>
      <c r="AA233" s="6"/>
      <c r="AB233" s="6"/>
    </row>
    <row r="234">
      <c r="A234" s="5"/>
      <c r="B234" s="1234" t="s">
        <v>617</v>
      </c>
      <c r="C234" s="1235"/>
      <c r="D234" s="1236"/>
      <c r="E234" s="1236"/>
      <c r="F234" s="1627"/>
      <c r="G234" s="1223"/>
      <c r="H234" s="1224"/>
      <c r="I234" s="1225"/>
      <c r="J234" s="1223" t="str">
        <f t="shared" si="23"/>
        <v/>
      </c>
      <c r="K234" s="1226"/>
      <c r="L234" s="1221">
        <f t="shared" si="21"/>
        <v>0</v>
      </c>
      <c r="M234" s="593">
        <f t="shared" si="22"/>
        <v>0</v>
      </c>
      <c r="N234" s="334"/>
      <c r="O234" s="334"/>
      <c r="P234" s="4"/>
      <c r="Q234" s="4"/>
      <c r="R234" s="4"/>
      <c r="S234" s="4"/>
      <c r="T234" s="4"/>
      <c r="U234" s="6"/>
      <c r="V234" s="6"/>
      <c r="W234" s="6"/>
      <c r="X234" s="6"/>
      <c r="Y234" s="6"/>
      <c r="Z234" s="6"/>
      <c r="AA234" s="6"/>
      <c r="AB234" s="6"/>
    </row>
    <row r="235">
      <c r="A235" s="5"/>
      <c r="B235" s="1239" t="s">
        <v>285</v>
      </c>
      <c r="C235" s="1239" t="s">
        <v>286</v>
      </c>
      <c r="D235" s="323"/>
      <c r="E235" s="323"/>
      <c r="F235" s="1240">
        <v>8000.0</v>
      </c>
      <c r="G235" s="1223"/>
      <c r="H235" s="1224"/>
      <c r="I235" s="1225"/>
      <c r="J235" s="1223" t="str">
        <f t="shared" si="23"/>
        <v/>
      </c>
      <c r="K235" s="1226"/>
      <c r="L235" s="1221">
        <f t="shared" si="21"/>
        <v>0</v>
      </c>
      <c r="M235" s="604">
        <f t="shared" si="22"/>
        <v>8000</v>
      </c>
      <c r="N235" s="334"/>
      <c r="O235" s="334"/>
      <c r="P235" s="4"/>
      <c r="Q235" s="4"/>
      <c r="R235" s="4"/>
      <c r="S235" s="4"/>
      <c r="T235" s="4"/>
      <c r="U235" s="6"/>
      <c r="V235" s="6"/>
      <c r="W235" s="6"/>
      <c r="X235" s="6"/>
      <c r="Y235" s="6"/>
      <c r="Z235" s="6"/>
      <c r="AA235" s="6"/>
      <c r="AB235" s="6"/>
    </row>
    <row r="236">
      <c r="A236" s="5"/>
      <c r="B236" s="1239" t="s">
        <v>296</v>
      </c>
      <c r="C236" s="1239" t="s">
        <v>286</v>
      </c>
      <c r="D236" s="323"/>
      <c r="E236" s="323"/>
      <c r="F236" s="1240">
        <v>5000.0</v>
      </c>
      <c r="G236" s="1223"/>
      <c r="H236" s="1224"/>
      <c r="I236" s="1225"/>
      <c r="J236" s="1223" t="str">
        <f t="shared" si="23"/>
        <v/>
      </c>
      <c r="K236" s="1226"/>
      <c r="L236" s="1221">
        <f t="shared" si="21"/>
        <v>0</v>
      </c>
      <c r="M236" s="953">
        <v>0.0</v>
      </c>
      <c r="N236" s="334"/>
      <c r="O236" s="334"/>
      <c r="P236" s="4"/>
      <c r="Q236" s="4"/>
      <c r="R236" s="4"/>
      <c r="S236" s="4"/>
      <c r="T236" s="4"/>
      <c r="U236" s="6"/>
      <c r="V236" s="6"/>
      <c r="W236" s="6"/>
      <c r="X236" s="6"/>
      <c r="Y236" s="6"/>
      <c r="Z236" s="6"/>
      <c r="AA236" s="6"/>
      <c r="AB236" s="6"/>
    </row>
    <row r="237">
      <c r="A237" s="5"/>
      <c r="B237" s="1239" t="s">
        <v>297</v>
      </c>
      <c r="C237" s="1239" t="s">
        <v>286</v>
      </c>
      <c r="D237" s="323"/>
      <c r="E237" s="323"/>
      <c r="F237" s="1240">
        <v>2000.0</v>
      </c>
      <c r="G237" s="1223"/>
      <c r="H237" s="1224"/>
      <c r="I237" s="1225"/>
      <c r="J237" s="1223" t="str">
        <f t="shared" si="23"/>
        <v/>
      </c>
      <c r="K237" s="1226"/>
      <c r="L237" s="1221">
        <f t="shared" si="21"/>
        <v>0</v>
      </c>
      <c r="M237" s="604">
        <f>F237-L237</f>
        <v>2000</v>
      </c>
      <c r="N237" s="334"/>
      <c r="O237" s="334"/>
      <c r="P237" s="4"/>
      <c r="Q237" s="4"/>
      <c r="R237" s="4"/>
      <c r="S237" s="4"/>
      <c r="T237" s="4"/>
      <c r="U237" s="6"/>
      <c r="V237" s="6"/>
      <c r="W237" s="6"/>
      <c r="X237" s="6"/>
      <c r="Y237" s="6"/>
      <c r="Z237" s="6"/>
      <c r="AA237" s="6"/>
      <c r="AB237" s="6"/>
    </row>
    <row r="238">
      <c r="A238" s="5"/>
      <c r="B238" s="1239" t="s">
        <v>304</v>
      </c>
      <c r="C238" s="1239" t="s">
        <v>286</v>
      </c>
      <c r="D238" s="323"/>
      <c r="E238" s="323"/>
      <c r="F238" s="1240">
        <v>5000.0</v>
      </c>
      <c r="G238" s="1223"/>
      <c r="H238" s="1224"/>
      <c r="I238" s="1225"/>
      <c r="J238" s="1223" t="str">
        <f t="shared" si="23"/>
        <v/>
      </c>
      <c r="K238" s="1226"/>
      <c r="L238" s="1221">
        <f t="shared" si="21"/>
        <v>0</v>
      </c>
      <c r="M238" s="953">
        <v>0.0</v>
      </c>
      <c r="N238" s="334"/>
      <c r="O238" s="334"/>
      <c r="P238" s="4"/>
      <c r="Q238" s="4"/>
      <c r="R238" s="4"/>
      <c r="S238" s="4"/>
      <c r="T238" s="4"/>
      <c r="U238" s="6"/>
      <c r="V238" s="6"/>
      <c r="W238" s="6"/>
      <c r="X238" s="6"/>
      <c r="Y238" s="6"/>
      <c r="Z238" s="6"/>
      <c r="AA238" s="6"/>
      <c r="AB238" s="6"/>
    </row>
    <row r="239">
      <c r="A239" s="5"/>
      <c r="B239" s="1239" t="s">
        <v>316</v>
      </c>
      <c r="C239" s="1239" t="s">
        <v>286</v>
      </c>
      <c r="D239" s="323"/>
      <c r="E239" s="323"/>
      <c r="F239" s="1240">
        <v>3000.0</v>
      </c>
      <c r="G239" s="1223"/>
      <c r="H239" s="1224"/>
      <c r="I239" s="1225"/>
      <c r="J239" s="1223" t="str">
        <f t="shared" si="23"/>
        <v/>
      </c>
      <c r="K239" s="1226"/>
      <c r="L239" s="1221">
        <f t="shared" si="21"/>
        <v>0</v>
      </c>
      <c r="M239" s="593">
        <f t="shared" ref="M239:M256" si="24">F239-L239</f>
        <v>3000</v>
      </c>
      <c r="N239" s="334"/>
      <c r="O239" s="334"/>
      <c r="P239" s="4"/>
      <c r="Q239" s="4"/>
      <c r="R239" s="4"/>
      <c r="S239" s="4"/>
      <c r="T239" s="4"/>
      <c r="U239" s="6"/>
      <c r="V239" s="6"/>
      <c r="W239" s="6"/>
      <c r="X239" s="6"/>
      <c r="Y239" s="6"/>
      <c r="Z239" s="6"/>
      <c r="AA239" s="6"/>
      <c r="AB239" s="6"/>
    </row>
    <row r="240">
      <c r="A240" s="5"/>
      <c r="B240" s="1239" t="s">
        <v>358</v>
      </c>
      <c r="C240" s="1239" t="s">
        <v>286</v>
      </c>
      <c r="D240" s="323"/>
      <c r="E240" s="323"/>
      <c r="F240" s="1240">
        <v>1000.0</v>
      </c>
      <c r="G240" s="1223"/>
      <c r="H240" s="1224"/>
      <c r="I240" s="1225"/>
      <c r="J240" s="1223" t="str">
        <f t="shared" si="23"/>
        <v/>
      </c>
      <c r="K240" s="1226"/>
      <c r="L240" s="1221">
        <f t="shared" si="21"/>
        <v>0</v>
      </c>
      <c r="M240" s="593">
        <f t="shared" si="24"/>
        <v>1000</v>
      </c>
      <c r="N240" s="334"/>
      <c r="O240" s="334"/>
      <c r="P240" s="4"/>
      <c r="Q240" s="4"/>
      <c r="R240" s="4"/>
      <c r="S240" s="4"/>
      <c r="T240" s="4"/>
      <c r="U240" s="6"/>
      <c r="V240" s="6"/>
      <c r="W240" s="6"/>
      <c r="X240" s="6"/>
      <c r="Y240" s="6"/>
      <c r="Z240" s="6"/>
      <c r="AA240" s="6"/>
      <c r="AB240" s="6"/>
    </row>
    <row r="241">
      <c r="A241" s="5"/>
      <c r="B241" s="1239" t="s">
        <v>359</v>
      </c>
      <c r="C241" s="1239" t="s">
        <v>286</v>
      </c>
      <c r="D241" s="323"/>
      <c r="E241" s="323"/>
      <c r="F241" s="1240">
        <v>2000.0</v>
      </c>
      <c r="G241" s="1223"/>
      <c r="H241" s="1224"/>
      <c r="I241" s="1225"/>
      <c r="J241" s="1223" t="str">
        <f t="shared" si="23"/>
        <v/>
      </c>
      <c r="K241" s="1226"/>
      <c r="L241" s="1221">
        <f t="shared" si="21"/>
        <v>0</v>
      </c>
      <c r="M241" s="593">
        <f t="shared" si="24"/>
        <v>2000</v>
      </c>
      <c r="N241" s="334"/>
      <c r="O241" s="334"/>
      <c r="P241" s="4"/>
      <c r="Q241" s="4"/>
      <c r="R241" s="4"/>
      <c r="S241" s="4"/>
      <c r="T241" s="4"/>
      <c r="U241" s="6"/>
      <c r="V241" s="6"/>
      <c r="W241" s="6"/>
      <c r="X241" s="6"/>
      <c r="Y241" s="6"/>
      <c r="Z241" s="6"/>
      <c r="AA241" s="6"/>
      <c r="AB241" s="6"/>
    </row>
    <row r="242">
      <c r="A242" s="5"/>
      <c r="B242" s="1241" t="s">
        <v>371</v>
      </c>
      <c r="C242" s="1241" t="s">
        <v>286</v>
      </c>
      <c r="D242" s="323"/>
      <c r="E242" s="323"/>
      <c r="F242" s="1240">
        <v>4000.0</v>
      </c>
      <c r="G242" s="1223"/>
      <c r="H242" s="1224"/>
      <c r="I242" s="1225"/>
      <c r="J242" s="1223" t="str">
        <f t="shared" si="23"/>
        <v/>
      </c>
      <c r="K242" s="1226"/>
      <c r="L242" s="1221">
        <f t="shared" si="21"/>
        <v>0</v>
      </c>
      <c r="M242" s="593">
        <f t="shared" si="24"/>
        <v>4000</v>
      </c>
      <c r="N242" s="334"/>
      <c r="O242" s="334"/>
      <c r="P242" s="4"/>
      <c r="Q242" s="4"/>
      <c r="R242" s="4"/>
      <c r="S242" s="4"/>
      <c r="T242" s="4"/>
      <c r="U242" s="6"/>
      <c r="V242" s="6"/>
      <c r="W242" s="6"/>
      <c r="X242" s="6"/>
      <c r="Y242" s="6"/>
      <c r="Z242" s="6"/>
      <c r="AA242" s="6"/>
      <c r="AB242" s="6"/>
    </row>
    <row r="243">
      <c r="A243" s="5"/>
      <c r="B243" s="1241" t="s">
        <v>402</v>
      </c>
      <c r="C243" s="1241" t="s">
        <v>286</v>
      </c>
      <c r="D243" s="323"/>
      <c r="E243" s="323"/>
      <c r="F243" s="1240">
        <v>1000.0</v>
      </c>
      <c r="G243" s="1223"/>
      <c r="H243" s="1224"/>
      <c r="I243" s="1225"/>
      <c r="J243" s="1223" t="str">
        <f t="shared" si="23"/>
        <v/>
      </c>
      <c r="K243" s="1226"/>
      <c r="L243" s="1221">
        <f t="shared" si="21"/>
        <v>0</v>
      </c>
      <c r="M243" s="593">
        <f t="shared" si="24"/>
        <v>1000</v>
      </c>
      <c r="N243" s="334"/>
      <c r="O243" s="334"/>
      <c r="P243" s="4"/>
      <c r="Q243" s="4"/>
      <c r="R243" s="4"/>
      <c r="S243" s="4"/>
      <c r="T243" s="4"/>
      <c r="U243" s="6"/>
      <c r="V243" s="6"/>
      <c r="W243" s="6"/>
      <c r="X243" s="6"/>
      <c r="Y243" s="6"/>
      <c r="Z243" s="6"/>
      <c r="AA243" s="6"/>
      <c r="AB243" s="6"/>
    </row>
    <row r="244">
      <c r="A244" s="5"/>
      <c r="B244" s="1241" t="s">
        <v>619</v>
      </c>
      <c r="C244" s="1241" t="s">
        <v>286</v>
      </c>
      <c r="D244" s="323"/>
      <c r="E244" s="323"/>
      <c r="F244" s="1240">
        <v>8000.0</v>
      </c>
      <c r="G244" s="1223"/>
      <c r="H244" s="1224"/>
      <c r="I244" s="1225"/>
      <c r="J244" s="1223" t="str">
        <f t="shared" si="23"/>
        <v/>
      </c>
      <c r="K244" s="1226"/>
      <c r="L244" s="1221">
        <f t="shared" si="21"/>
        <v>0</v>
      </c>
      <c r="M244" s="593">
        <f t="shared" si="24"/>
        <v>8000</v>
      </c>
      <c r="N244" s="334"/>
      <c r="O244" s="334"/>
      <c r="P244" s="4"/>
      <c r="Q244" s="4"/>
      <c r="R244" s="4"/>
      <c r="S244" s="4"/>
      <c r="T244" s="4"/>
      <c r="U244" s="6"/>
      <c r="V244" s="6"/>
      <c r="W244" s="6"/>
      <c r="X244" s="6"/>
      <c r="Y244" s="6"/>
      <c r="Z244" s="6"/>
      <c r="AA244" s="6"/>
      <c r="AB244" s="6"/>
    </row>
    <row r="245">
      <c r="A245" s="5"/>
      <c r="B245" s="1241" t="s">
        <v>413</v>
      </c>
      <c r="C245" s="1241" t="s">
        <v>286</v>
      </c>
      <c r="D245" s="323"/>
      <c r="E245" s="323"/>
      <c r="F245" s="1240">
        <v>1000.0</v>
      </c>
      <c r="G245" s="1223"/>
      <c r="H245" s="1224"/>
      <c r="I245" s="1225"/>
      <c r="J245" s="1223" t="str">
        <f t="shared" si="23"/>
        <v/>
      </c>
      <c r="K245" s="1226"/>
      <c r="L245" s="1221">
        <f t="shared" si="21"/>
        <v>0</v>
      </c>
      <c r="M245" s="593">
        <f t="shared" si="24"/>
        <v>1000</v>
      </c>
      <c r="N245" s="334"/>
      <c r="O245" s="334"/>
      <c r="P245" s="4"/>
      <c r="Q245" s="4"/>
      <c r="R245" s="4"/>
      <c r="S245" s="4"/>
      <c r="T245" s="4"/>
      <c r="U245" s="6"/>
      <c r="V245" s="6"/>
      <c r="W245" s="6"/>
      <c r="X245" s="6"/>
      <c r="Y245" s="6"/>
      <c r="Z245" s="6"/>
      <c r="AA245" s="6"/>
      <c r="AB245" s="6"/>
    </row>
    <row r="246">
      <c r="A246" s="5"/>
      <c r="B246" s="1241" t="s">
        <v>620</v>
      </c>
      <c r="C246" s="1241" t="s">
        <v>286</v>
      </c>
      <c r="D246" s="323"/>
      <c r="E246" s="323"/>
      <c r="F246" s="1240">
        <v>1000.0</v>
      </c>
      <c r="G246" s="1223"/>
      <c r="H246" s="1224"/>
      <c r="I246" s="1225"/>
      <c r="J246" s="1223" t="str">
        <f t="shared" si="23"/>
        <v/>
      </c>
      <c r="K246" s="1226"/>
      <c r="L246" s="1221">
        <f t="shared" si="21"/>
        <v>0</v>
      </c>
      <c r="M246" s="593">
        <f t="shared" si="24"/>
        <v>1000</v>
      </c>
      <c r="N246" s="334"/>
      <c r="O246" s="334"/>
      <c r="P246" s="4"/>
      <c r="Q246" s="4"/>
      <c r="R246" s="4"/>
      <c r="S246" s="4"/>
      <c r="T246" s="4"/>
      <c r="U246" s="6"/>
      <c r="V246" s="6"/>
      <c r="W246" s="6"/>
      <c r="X246" s="6"/>
      <c r="Y246" s="6"/>
      <c r="Z246" s="6"/>
      <c r="AA246" s="6"/>
      <c r="AB246" s="6"/>
    </row>
    <row r="247">
      <c r="A247" s="5"/>
      <c r="B247" s="1241" t="s">
        <v>621</v>
      </c>
      <c r="C247" s="1241" t="s">
        <v>286</v>
      </c>
      <c r="D247" s="323"/>
      <c r="E247" s="323"/>
      <c r="F247" s="1240">
        <v>1000.0</v>
      </c>
      <c r="G247" s="1223"/>
      <c r="H247" s="1224"/>
      <c r="I247" s="1225"/>
      <c r="J247" s="1223" t="str">
        <f t="shared" si="23"/>
        <v/>
      </c>
      <c r="K247" s="1226"/>
      <c r="L247" s="1221">
        <f t="shared" si="21"/>
        <v>0</v>
      </c>
      <c r="M247" s="593">
        <f t="shared" si="24"/>
        <v>1000</v>
      </c>
      <c r="N247" s="334"/>
      <c r="O247" s="334"/>
      <c r="P247" s="4"/>
      <c r="Q247" s="4"/>
      <c r="R247" s="4"/>
      <c r="S247" s="4"/>
      <c r="T247" s="4"/>
      <c r="U247" s="6"/>
      <c r="V247" s="6"/>
      <c r="W247" s="6"/>
      <c r="X247" s="6"/>
      <c r="Y247" s="6"/>
      <c r="Z247" s="6"/>
      <c r="AA247" s="6"/>
      <c r="AB247" s="6"/>
    </row>
    <row r="248">
      <c r="A248" s="5"/>
      <c r="B248" s="1241" t="s">
        <v>407</v>
      </c>
      <c r="C248" s="1241" t="s">
        <v>286</v>
      </c>
      <c r="D248" s="323"/>
      <c r="E248" s="323"/>
      <c r="F248" s="1240">
        <v>1000.0</v>
      </c>
      <c r="G248" s="1223"/>
      <c r="H248" s="1224"/>
      <c r="I248" s="1225"/>
      <c r="J248" s="1223" t="str">
        <f t="shared" si="23"/>
        <v/>
      </c>
      <c r="K248" s="1226"/>
      <c r="L248" s="1221">
        <f t="shared" si="21"/>
        <v>0</v>
      </c>
      <c r="M248" s="593">
        <f t="shared" si="24"/>
        <v>1000</v>
      </c>
      <c r="N248" s="334"/>
      <c r="O248" s="334"/>
      <c r="P248" s="4"/>
      <c r="Q248" s="4"/>
      <c r="R248" s="4"/>
      <c r="S248" s="4"/>
      <c r="T248" s="4"/>
      <c r="U248" s="6"/>
      <c r="V248" s="6"/>
      <c r="W248" s="6"/>
      <c r="X248" s="6"/>
      <c r="Y248" s="6"/>
      <c r="Z248" s="6"/>
      <c r="AA248" s="6"/>
      <c r="AB248" s="6"/>
    </row>
    <row r="249">
      <c r="A249" s="5"/>
      <c r="B249" s="1241" t="s">
        <v>622</v>
      </c>
      <c r="C249" s="1241" t="s">
        <v>286</v>
      </c>
      <c r="D249" s="323"/>
      <c r="E249" s="323"/>
      <c r="F249" s="1240">
        <v>1000.0</v>
      </c>
      <c r="G249" s="1223"/>
      <c r="H249" s="1224"/>
      <c r="I249" s="1225"/>
      <c r="J249" s="1223" t="str">
        <f t="shared" si="23"/>
        <v/>
      </c>
      <c r="K249" s="1226"/>
      <c r="L249" s="1221">
        <f t="shared" si="21"/>
        <v>0</v>
      </c>
      <c r="M249" s="593">
        <f t="shared" si="24"/>
        <v>1000</v>
      </c>
      <c r="N249" s="334"/>
      <c r="O249" s="334"/>
      <c r="P249" s="4"/>
      <c r="Q249" s="4"/>
      <c r="R249" s="4"/>
      <c r="S249" s="4"/>
      <c r="T249" s="4"/>
      <c r="U249" s="6"/>
      <c r="V249" s="6"/>
      <c r="W249" s="6"/>
      <c r="X249" s="6"/>
      <c r="Y249" s="6"/>
      <c r="Z249" s="6"/>
      <c r="AA249" s="6"/>
      <c r="AB249" s="6"/>
    </row>
    <row r="250">
      <c r="A250" s="5"/>
      <c r="B250" s="1241" t="s">
        <v>113</v>
      </c>
      <c r="C250" s="1241" t="s">
        <v>286</v>
      </c>
      <c r="D250" s="323"/>
      <c r="E250" s="323"/>
      <c r="F250" s="1240">
        <v>5000.0</v>
      </c>
      <c r="G250" s="1223"/>
      <c r="H250" s="1224"/>
      <c r="I250" s="1225"/>
      <c r="J250" s="1223" t="str">
        <f t="shared" si="23"/>
        <v/>
      </c>
      <c r="K250" s="1226"/>
      <c r="L250" s="1221">
        <f t="shared" si="21"/>
        <v>0</v>
      </c>
      <c r="M250" s="593">
        <f t="shared" si="24"/>
        <v>5000</v>
      </c>
      <c r="N250" s="334"/>
      <c r="O250" s="334"/>
      <c r="P250" s="4"/>
      <c r="Q250" s="4"/>
      <c r="R250" s="4"/>
      <c r="S250" s="4"/>
      <c r="T250" s="4"/>
      <c r="U250" s="6"/>
      <c r="V250" s="6"/>
      <c r="W250" s="6"/>
      <c r="X250" s="6"/>
      <c r="Y250" s="6"/>
      <c r="Z250" s="6"/>
      <c r="AA250" s="6"/>
      <c r="AB250" s="6"/>
    </row>
    <row r="251">
      <c r="A251" s="5"/>
      <c r="B251" s="1241" t="s">
        <v>307</v>
      </c>
      <c r="C251" s="1241" t="s">
        <v>286</v>
      </c>
      <c r="D251" s="323"/>
      <c r="E251" s="323"/>
      <c r="F251" s="1240">
        <v>2000.0</v>
      </c>
      <c r="G251" s="1223"/>
      <c r="H251" s="1224"/>
      <c r="I251" s="1225"/>
      <c r="J251" s="1223" t="str">
        <f t="shared" si="23"/>
        <v/>
      </c>
      <c r="K251" s="1226"/>
      <c r="L251" s="1221">
        <f t="shared" si="21"/>
        <v>0</v>
      </c>
      <c r="M251" s="593">
        <f t="shared" si="24"/>
        <v>2000</v>
      </c>
      <c r="N251" s="334"/>
      <c r="O251" s="334"/>
      <c r="P251" s="4"/>
      <c r="Q251" s="4"/>
      <c r="R251" s="4"/>
      <c r="S251" s="4"/>
      <c r="T251" s="4"/>
      <c r="U251" s="6"/>
      <c r="V251" s="6"/>
      <c r="W251" s="6"/>
      <c r="X251" s="6"/>
      <c r="Y251" s="6"/>
      <c r="Z251" s="6"/>
      <c r="AA251" s="6"/>
      <c r="AB251" s="6"/>
    </row>
    <row r="252">
      <c r="A252" s="5"/>
      <c r="B252" s="1241" t="s">
        <v>623</v>
      </c>
      <c r="C252" s="1241" t="s">
        <v>286</v>
      </c>
      <c r="D252" s="323"/>
      <c r="E252" s="323"/>
      <c r="F252" s="1240">
        <v>1000.0</v>
      </c>
      <c r="G252" s="1223"/>
      <c r="H252" s="1224"/>
      <c r="I252" s="1225"/>
      <c r="J252" s="1223" t="str">
        <f t="shared" si="23"/>
        <v/>
      </c>
      <c r="K252" s="1226"/>
      <c r="L252" s="1221">
        <f t="shared" si="21"/>
        <v>0</v>
      </c>
      <c r="M252" s="593">
        <f t="shared" si="24"/>
        <v>1000</v>
      </c>
      <c r="N252" s="334"/>
      <c r="O252" s="334"/>
      <c r="P252" s="4"/>
      <c r="Q252" s="4"/>
      <c r="R252" s="4"/>
      <c r="S252" s="4"/>
      <c r="T252" s="4"/>
      <c r="U252" s="6"/>
      <c r="V252" s="6"/>
      <c r="W252" s="6"/>
      <c r="X252" s="6"/>
      <c r="Y252" s="6"/>
      <c r="Z252" s="6"/>
      <c r="AA252" s="6"/>
      <c r="AB252" s="6"/>
    </row>
    <row r="253">
      <c r="A253" s="5"/>
      <c r="B253" s="1241" t="s">
        <v>624</v>
      </c>
      <c r="C253" s="1241" t="s">
        <v>286</v>
      </c>
      <c r="D253" s="323"/>
      <c r="E253" s="323"/>
      <c r="F253" s="1240">
        <v>1000.0</v>
      </c>
      <c r="G253" s="1223"/>
      <c r="H253" s="1224"/>
      <c r="I253" s="1225"/>
      <c r="J253" s="1223" t="str">
        <f t="shared" si="23"/>
        <v/>
      </c>
      <c r="K253" s="1226"/>
      <c r="L253" s="1221">
        <f t="shared" si="21"/>
        <v>0</v>
      </c>
      <c r="M253" s="593">
        <f t="shared" si="24"/>
        <v>1000</v>
      </c>
      <c r="N253" s="334"/>
      <c r="O253" s="334"/>
      <c r="P253" s="4"/>
      <c r="Q253" s="4"/>
      <c r="R253" s="4"/>
      <c r="S253" s="4"/>
      <c r="T253" s="4"/>
      <c r="U253" s="6"/>
      <c r="V253" s="6"/>
      <c r="W253" s="6"/>
      <c r="X253" s="6"/>
      <c r="Y253" s="6"/>
      <c r="Z253" s="6"/>
      <c r="AA253" s="6"/>
      <c r="AB253" s="6"/>
    </row>
    <row r="254">
      <c r="A254" s="5"/>
      <c r="B254" s="1253" t="s">
        <v>533</v>
      </c>
      <c r="C254" s="1253" t="s">
        <v>626</v>
      </c>
      <c r="D254" s="1254"/>
      <c r="E254" s="1254"/>
      <c r="F254" s="1255">
        <v>2500.0</v>
      </c>
      <c r="G254" s="1223"/>
      <c r="H254" s="1224"/>
      <c r="I254" s="1225"/>
      <c r="J254" s="1223" t="str">
        <f t="shared" si="23"/>
        <v/>
      </c>
      <c r="K254" s="1226"/>
      <c r="L254" s="1221">
        <f t="shared" si="21"/>
        <v>0</v>
      </c>
      <c r="M254" s="593">
        <f t="shared" si="24"/>
        <v>2500</v>
      </c>
      <c r="N254" s="334"/>
      <c r="O254" s="334"/>
      <c r="P254" s="4"/>
      <c r="Q254" s="4"/>
      <c r="R254" s="4"/>
      <c r="S254" s="4"/>
      <c r="T254" s="4"/>
      <c r="U254" s="6"/>
      <c r="V254" s="6"/>
      <c r="W254" s="6"/>
      <c r="X254" s="6"/>
      <c r="Y254" s="6"/>
      <c r="Z254" s="6"/>
      <c r="AA254" s="6"/>
      <c r="AB254" s="6"/>
    </row>
    <row r="255">
      <c r="A255" s="5"/>
      <c r="B255" s="1256" t="s">
        <v>278</v>
      </c>
      <c r="C255" s="1257" t="s">
        <v>627</v>
      </c>
      <c r="D255" s="1254"/>
      <c r="E255" s="1254"/>
      <c r="F255" s="1255"/>
      <c r="G255" s="1223"/>
      <c r="H255" s="1224"/>
      <c r="I255" s="1228">
        <v>28000.0</v>
      </c>
      <c r="J255" s="1223"/>
      <c r="K255" s="1226"/>
      <c r="L255" s="1221">
        <f t="shared" si="21"/>
        <v>28000</v>
      </c>
      <c r="M255" s="593">
        <f t="shared" si="24"/>
        <v>-28000</v>
      </c>
      <c r="N255" s="334"/>
      <c r="O255" s="334"/>
      <c r="P255" s="4"/>
      <c r="Q255" s="4"/>
      <c r="R255" s="4"/>
      <c r="S255" s="4"/>
      <c r="T255" s="4"/>
      <c r="U255" s="6"/>
      <c r="V255" s="6"/>
      <c r="W255" s="6"/>
      <c r="X255" s="6"/>
      <c r="Y255" s="6"/>
      <c r="Z255" s="6"/>
      <c r="AA255" s="6"/>
      <c r="AB255" s="6"/>
    </row>
    <row r="256">
      <c r="A256" s="5"/>
      <c r="B256" s="1256" t="s">
        <v>291</v>
      </c>
      <c r="C256" s="1256" t="s">
        <v>292</v>
      </c>
      <c r="D256" s="1254"/>
      <c r="E256" s="1254"/>
      <c r="F256" s="1258"/>
      <c r="G256" s="1223"/>
      <c r="H256" s="1224"/>
      <c r="I256" s="1225"/>
      <c r="J256" s="1223" t="str">
        <f t="shared" ref="J256:J272" si="25">I256</f>
        <v/>
      </c>
      <c r="K256" s="1226"/>
      <c r="L256" s="1221">
        <f t="shared" si="21"/>
        <v>0</v>
      </c>
      <c r="M256" s="593">
        <f t="shared" si="24"/>
        <v>0</v>
      </c>
      <c r="N256" s="334"/>
      <c r="O256" s="334"/>
      <c r="P256" s="4"/>
      <c r="Q256" s="4"/>
      <c r="R256" s="4"/>
      <c r="S256" s="4"/>
      <c r="T256" s="4"/>
      <c r="U256" s="6"/>
      <c r="V256" s="6"/>
      <c r="W256" s="6"/>
      <c r="X256" s="6"/>
      <c r="Y256" s="6"/>
      <c r="Z256" s="6"/>
      <c r="AA256" s="6"/>
      <c r="AB256" s="6"/>
    </row>
    <row r="257">
      <c r="A257" s="5"/>
      <c r="B257" s="1256" t="s">
        <v>317</v>
      </c>
      <c r="C257" s="1256" t="s">
        <v>318</v>
      </c>
      <c r="D257" s="1254"/>
      <c r="E257" s="1254"/>
      <c r="F257" s="1255"/>
      <c r="G257" s="1223"/>
      <c r="H257" s="1224"/>
      <c r="I257" s="1225"/>
      <c r="J257" s="1223" t="str">
        <f t="shared" si="25"/>
        <v/>
      </c>
      <c r="K257" s="1226"/>
      <c r="L257" s="1221">
        <f t="shared" si="21"/>
        <v>0</v>
      </c>
      <c r="M257" s="602">
        <v>0.0</v>
      </c>
      <c r="N257" s="334"/>
      <c r="O257" s="334"/>
      <c r="P257" s="4"/>
      <c r="Q257" s="4"/>
      <c r="R257" s="4"/>
      <c r="S257" s="4"/>
      <c r="T257" s="4"/>
      <c r="U257" s="6"/>
      <c r="V257" s="6"/>
      <c r="W257" s="6"/>
      <c r="X257" s="6"/>
      <c r="Y257" s="6"/>
      <c r="Z257" s="6"/>
      <c r="AA257" s="6"/>
      <c r="AB257" s="6"/>
    </row>
    <row r="258">
      <c r="A258" s="5"/>
      <c r="B258" s="1256" t="s">
        <v>395</v>
      </c>
      <c r="C258" s="1256" t="s">
        <v>396</v>
      </c>
      <c r="D258" s="1254"/>
      <c r="E258" s="1254"/>
      <c r="F258" s="1255">
        <v>3000.0</v>
      </c>
      <c r="G258" s="1223"/>
      <c r="H258" s="1224"/>
      <c r="I258" s="1225"/>
      <c r="J258" s="1223" t="str">
        <f t="shared" si="25"/>
        <v/>
      </c>
      <c r="K258" s="1226"/>
      <c r="L258" s="1221">
        <f t="shared" si="21"/>
        <v>0</v>
      </c>
      <c r="M258" s="593">
        <f t="shared" ref="M258:M269" si="26">F258-L258</f>
        <v>3000</v>
      </c>
      <c r="N258" s="334"/>
      <c r="O258" s="334"/>
      <c r="P258" s="4"/>
      <c r="Q258" s="4"/>
      <c r="R258" s="4"/>
      <c r="S258" s="4"/>
      <c r="T258" s="4"/>
      <c r="U258" s="6"/>
      <c r="V258" s="6"/>
      <c r="W258" s="6"/>
      <c r="X258" s="6"/>
      <c r="Y258" s="6"/>
      <c r="Z258" s="6"/>
      <c r="AA258" s="6"/>
      <c r="AB258" s="6"/>
    </row>
    <row r="259">
      <c r="A259" s="5"/>
      <c r="B259" s="1259" t="s">
        <v>337</v>
      </c>
      <c r="C259" s="1260" t="s">
        <v>629</v>
      </c>
      <c r="D259" s="1261"/>
      <c r="E259" s="1261"/>
      <c r="F259" s="1262"/>
      <c r="G259" s="1223"/>
      <c r="H259" s="1228"/>
      <c r="I259" s="1225"/>
      <c r="J259" s="1223" t="str">
        <f t="shared" si="25"/>
        <v/>
      </c>
      <c r="K259" s="1226"/>
      <c r="L259" s="1221">
        <f t="shared" si="21"/>
        <v>0</v>
      </c>
      <c r="M259" s="593">
        <f t="shared" si="26"/>
        <v>0</v>
      </c>
      <c r="N259" s="334"/>
      <c r="O259" s="334"/>
      <c r="P259" s="4"/>
      <c r="Q259" s="4"/>
      <c r="R259" s="4"/>
      <c r="S259" s="4"/>
      <c r="T259" s="4"/>
      <c r="U259" s="6"/>
      <c r="V259" s="6"/>
      <c r="W259" s="6"/>
      <c r="X259" s="6"/>
      <c r="Y259" s="6"/>
      <c r="Z259" s="6"/>
      <c r="AA259" s="6"/>
      <c r="AB259" s="6"/>
    </row>
    <row r="260">
      <c r="A260" s="5"/>
      <c r="B260" s="1259" t="s">
        <v>329</v>
      </c>
      <c r="C260" s="1259" t="s">
        <v>330</v>
      </c>
      <c r="D260" s="1261"/>
      <c r="E260" s="1261"/>
      <c r="F260" s="1262"/>
      <c r="G260" s="1223"/>
      <c r="H260" s="1224"/>
      <c r="I260" s="1225"/>
      <c r="J260" s="1223" t="str">
        <f t="shared" si="25"/>
        <v/>
      </c>
      <c r="K260" s="1226"/>
      <c r="L260" s="1221">
        <f t="shared" si="21"/>
        <v>0</v>
      </c>
      <c r="M260" s="593">
        <f t="shared" si="26"/>
        <v>0</v>
      </c>
      <c r="N260" s="334"/>
      <c r="O260" s="334"/>
      <c r="P260" s="4"/>
      <c r="Q260" s="4"/>
      <c r="R260" s="4"/>
      <c r="S260" s="4"/>
      <c r="T260" s="4"/>
      <c r="U260" s="6"/>
      <c r="V260" s="6"/>
      <c r="W260" s="6"/>
      <c r="X260" s="6"/>
      <c r="Y260" s="6"/>
      <c r="Z260" s="6"/>
      <c r="AA260" s="6"/>
      <c r="AB260" s="6"/>
    </row>
    <row r="261">
      <c r="A261" s="5"/>
      <c r="B261" s="1259" t="s">
        <v>356</v>
      </c>
      <c r="C261" s="1259" t="s">
        <v>357</v>
      </c>
      <c r="D261" s="1261"/>
      <c r="E261" s="1261"/>
      <c r="F261" s="1263">
        <v>2500.0</v>
      </c>
      <c r="G261" s="1223"/>
      <c r="H261" s="1224"/>
      <c r="I261" s="1225"/>
      <c r="J261" s="1223" t="str">
        <f t="shared" si="25"/>
        <v/>
      </c>
      <c r="K261" s="1226"/>
      <c r="L261" s="1221">
        <f t="shared" si="21"/>
        <v>0</v>
      </c>
      <c r="M261" s="593">
        <f t="shared" si="26"/>
        <v>2500</v>
      </c>
      <c r="N261" s="334"/>
      <c r="O261" s="334"/>
      <c r="P261" s="4"/>
      <c r="Q261" s="4"/>
      <c r="R261" s="4"/>
      <c r="S261" s="4"/>
      <c r="T261" s="4"/>
      <c r="U261" s="6"/>
      <c r="V261" s="6"/>
      <c r="W261" s="6"/>
      <c r="X261" s="6"/>
      <c r="Y261" s="6"/>
      <c r="Z261" s="6"/>
      <c r="AA261" s="6"/>
      <c r="AB261" s="6"/>
    </row>
    <row r="262">
      <c r="A262" s="5"/>
      <c r="B262" s="1264" t="s">
        <v>339</v>
      </c>
      <c r="C262" s="1264" t="s">
        <v>340</v>
      </c>
      <c r="D262" s="1265"/>
      <c r="E262" s="1265"/>
      <c r="F262" s="1267"/>
      <c r="G262" s="1223"/>
      <c r="H262" s="1224"/>
      <c r="I262" s="1225"/>
      <c r="J262" s="1223" t="str">
        <f t="shared" si="25"/>
        <v/>
      </c>
      <c r="K262" s="1226"/>
      <c r="L262" s="1221">
        <f t="shared" si="21"/>
        <v>0</v>
      </c>
      <c r="M262" s="593">
        <f t="shared" si="26"/>
        <v>0</v>
      </c>
      <c r="N262" s="334"/>
      <c r="O262" s="334"/>
      <c r="P262" s="4"/>
      <c r="Q262" s="4"/>
      <c r="R262" s="4"/>
      <c r="S262" s="4"/>
      <c r="T262" s="4"/>
      <c r="U262" s="6"/>
      <c r="V262" s="6"/>
      <c r="W262" s="6"/>
      <c r="X262" s="6"/>
      <c r="Y262" s="6"/>
      <c r="Z262" s="6"/>
      <c r="AA262" s="6"/>
      <c r="AB262" s="6"/>
    </row>
    <row r="263">
      <c r="A263" s="5"/>
      <c r="B263" s="1264" t="s">
        <v>345</v>
      </c>
      <c r="C263" s="1264" t="s">
        <v>346</v>
      </c>
      <c r="D263" s="1265"/>
      <c r="E263" s="1265"/>
      <c r="F263" s="1267">
        <v>4000.0</v>
      </c>
      <c r="G263" s="1223"/>
      <c r="H263" s="1224"/>
      <c r="I263" s="1225"/>
      <c r="J263" s="1223" t="str">
        <f t="shared" si="25"/>
        <v/>
      </c>
      <c r="K263" s="1226"/>
      <c r="L263" s="1221">
        <f t="shared" si="21"/>
        <v>0</v>
      </c>
      <c r="M263" s="593">
        <f t="shared" si="26"/>
        <v>4000</v>
      </c>
      <c r="N263" s="334"/>
      <c r="O263" s="334"/>
      <c r="P263" s="4"/>
      <c r="Q263" s="4"/>
      <c r="R263" s="4"/>
      <c r="S263" s="4"/>
      <c r="T263" s="4"/>
      <c r="U263" s="6"/>
      <c r="V263" s="6"/>
      <c r="W263" s="6"/>
      <c r="X263" s="6"/>
      <c r="Y263" s="6"/>
      <c r="Z263" s="6"/>
      <c r="AA263" s="6"/>
      <c r="AB263" s="6"/>
    </row>
    <row r="264">
      <c r="A264" s="4"/>
      <c r="B264" s="1264" t="s">
        <v>348</v>
      </c>
      <c r="C264" s="1264" t="s">
        <v>349</v>
      </c>
      <c r="D264" s="1265"/>
      <c r="E264" s="1265"/>
      <c r="F264" s="1267">
        <v>3000.0</v>
      </c>
      <c r="G264" s="1223"/>
      <c r="H264" s="1224"/>
      <c r="I264" s="1225"/>
      <c r="J264" s="1223" t="str">
        <f t="shared" si="25"/>
        <v/>
      </c>
      <c r="K264" s="1226"/>
      <c r="L264" s="1221">
        <f t="shared" si="21"/>
        <v>0</v>
      </c>
      <c r="M264" s="593">
        <f t="shared" si="26"/>
        <v>3000</v>
      </c>
      <c r="N264" s="334"/>
      <c r="O264" s="334"/>
      <c r="P264" s="4"/>
      <c r="Q264" s="4"/>
      <c r="R264" s="4"/>
      <c r="S264" s="4"/>
      <c r="T264" s="4"/>
      <c r="U264" s="6"/>
      <c r="V264" s="6"/>
      <c r="W264" s="6"/>
      <c r="X264" s="6"/>
      <c r="Y264" s="6"/>
      <c r="Z264" s="6"/>
      <c r="AA264" s="6"/>
      <c r="AB264" s="6"/>
    </row>
    <row r="265">
      <c r="A265" s="4"/>
      <c r="B265" s="1264" t="s">
        <v>351</v>
      </c>
      <c r="C265" s="1264" t="s">
        <v>325</v>
      </c>
      <c r="D265" s="1265"/>
      <c r="E265" s="1265"/>
      <c r="F265" s="1267"/>
      <c r="G265" s="1223"/>
      <c r="H265" s="1224"/>
      <c r="I265" s="1225"/>
      <c r="J265" s="1223" t="str">
        <f t="shared" si="25"/>
        <v/>
      </c>
      <c r="K265" s="1226"/>
      <c r="L265" s="1221">
        <f t="shared" si="21"/>
        <v>0</v>
      </c>
      <c r="M265" s="593">
        <f t="shared" si="26"/>
        <v>0</v>
      </c>
      <c r="N265" s="334"/>
      <c r="O265" s="334"/>
      <c r="P265" s="4"/>
      <c r="Q265" s="4"/>
      <c r="R265" s="4"/>
      <c r="S265" s="4"/>
      <c r="T265" s="4"/>
      <c r="U265" s="6"/>
      <c r="V265" s="6"/>
      <c r="W265" s="6"/>
      <c r="X265" s="6"/>
      <c r="Y265" s="6"/>
      <c r="Z265" s="6"/>
      <c r="AA265" s="6"/>
      <c r="AB265" s="6"/>
    </row>
    <row r="266">
      <c r="A266" s="4"/>
      <c r="B266" s="1264" t="s">
        <v>352</v>
      </c>
      <c r="C266" s="1264" t="s">
        <v>353</v>
      </c>
      <c r="D266" s="1265"/>
      <c r="E266" s="1265"/>
      <c r="F266" s="1267"/>
      <c r="G266" s="1223"/>
      <c r="H266" s="1230"/>
      <c r="I266" s="1225"/>
      <c r="J266" s="1223" t="str">
        <f t="shared" si="25"/>
        <v/>
      </c>
      <c r="K266" s="1226"/>
      <c r="L266" s="1221">
        <f t="shared" si="21"/>
        <v>0</v>
      </c>
      <c r="M266" s="593">
        <f t="shared" si="26"/>
        <v>0</v>
      </c>
      <c r="N266" s="334"/>
      <c r="O266" s="334"/>
      <c r="P266" s="4"/>
      <c r="Q266" s="4"/>
      <c r="R266" s="4"/>
      <c r="S266" s="4"/>
      <c r="T266" s="4"/>
      <c r="U266" s="6"/>
      <c r="V266" s="6"/>
      <c r="W266" s="6"/>
      <c r="X266" s="6"/>
      <c r="Y266" s="6"/>
      <c r="Z266" s="6"/>
      <c r="AA266" s="6"/>
      <c r="AB266" s="6"/>
    </row>
    <row r="267">
      <c r="A267" s="4"/>
      <c r="B267" s="1264" t="s">
        <v>379</v>
      </c>
      <c r="C267" s="1264" t="s">
        <v>325</v>
      </c>
      <c r="D267" s="1265"/>
      <c r="E267" s="1265"/>
      <c r="F267" s="1267">
        <v>2000.0</v>
      </c>
      <c r="G267" s="1223"/>
      <c r="H267" s="1224"/>
      <c r="I267" s="1225"/>
      <c r="J267" s="1223" t="str">
        <f t="shared" si="25"/>
        <v/>
      </c>
      <c r="K267" s="1226"/>
      <c r="L267" s="1221">
        <f t="shared" si="21"/>
        <v>0</v>
      </c>
      <c r="M267" s="593">
        <f t="shared" si="26"/>
        <v>2000</v>
      </c>
      <c r="N267" s="334"/>
      <c r="O267" s="334"/>
      <c r="P267" s="4"/>
      <c r="Q267" s="4"/>
      <c r="R267" s="4"/>
      <c r="S267" s="4"/>
      <c r="T267" s="4"/>
      <c r="U267" s="6"/>
      <c r="V267" s="6"/>
      <c r="W267" s="6"/>
      <c r="X267" s="6"/>
      <c r="Y267" s="6"/>
      <c r="Z267" s="6"/>
      <c r="AA267" s="6"/>
      <c r="AB267" s="6"/>
    </row>
    <row r="268">
      <c r="A268" s="4"/>
      <c r="B268" s="1264" t="s">
        <v>384</v>
      </c>
      <c r="C268" s="1264" t="s">
        <v>325</v>
      </c>
      <c r="D268" s="1265"/>
      <c r="E268" s="1265"/>
      <c r="F268" s="1267"/>
      <c r="G268" s="1223"/>
      <c r="H268" s="1224"/>
      <c r="I268" s="1225"/>
      <c r="J268" s="1223" t="str">
        <f t="shared" si="25"/>
        <v/>
      </c>
      <c r="K268" s="1226"/>
      <c r="L268" s="1221">
        <f t="shared" si="21"/>
        <v>0</v>
      </c>
      <c r="M268" s="593">
        <f t="shared" si="26"/>
        <v>0</v>
      </c>
      <c r="N268" s="334"/>
      <c r="O268" s="334"/>
      <c r="P268" s="4"/>
      <c r="Q268" s="4"/>
      <c r="R268" s="4"/>
      <c r="S268" s="4"/>
      <c r="T268" s="4"/>
      <c r="U268" s="6"/>
      <c r="V268" s="6"/>
      <c r="W268" s="6"/>
      <c r="X268" s="6"/>
      <c r="Y268" s="6"/>
      <c r="Z268" s="6"/>
      <c r="AA268" s="6"/>
      <c r="AB268" s="6"/>
    </row>
    <row r="269">
      <c r="A269" s="4"/>
      <c r="B269" s="1264" t="s">
        <v>387</v>
      </c>
      <c r="C269" s="1264" t="s">
        <v>388</v>
      </c>
      <c r="D269" s="1265"/>
      <c r="E269" s="1265"/>
      <c r="F269" s="1266">
        <v>2500.0</v>
      </c>
      <c r="G269" s="1223"/>
      <c r="H269" s="1224"/>
      <c r="I269" s="1225"/>
      <c r="J269" s="1223" t="str">
        <f t="shared" si="25"/>
        <v/>
      </c>
      <c r="K269" s="1226"/>
      <c r="L269" s="1221">
        <f t="shared" si="21"/>
        <v>0</v>
      </c>
      <c r="M269" s="593">
        <f t="shared" si="26"/>
        <v>2500</v>
      </c>
      <c r="N269" s="334"/>
      <c r="O269" s="334"/>
      <c r="P269" s="4"/>
      <c r="Q269" s="4"/>
      <c r="R269" s="4"/>
      <c r="S269" s="4"/>
      <c r="T269" s="4"/>
      <c r="U269" s="6"/>
      <c r="V269" s="6"/>
      <c r="W269" s="6"/>
      <c r="X269" s="6"/>
      <c r="Y269" s="6"/>
      <c r="Z269" s="6"/>
      <c r="AA269" s="6"/>
      <c r="AB269" s="6"/>
    </row>
    <row r="270">
      <c r="A270" s="4"/>
      <c r="B270" s="1264" t="s">
        <v>395</v>
      </c>
      <c r="C270" s="1264" t="s">
        <v>396</v>
      </c>
      <c r="D270" s="1265"/>
      <c r="E270" s="1265"/>
      <c r="F270" s="1267">
        <v>3000.0</v>
      </c>
      <c r="G270" s="1223"/>
      <c r="H270" s="1224"/>
      <c r="I270" s="1225"/>
      <c r="J270" s="1223" t="str">
        <f t="shared" si="25"/>
        <v/>
      </c>
      <c r="K270" s="1229"/>
      <c r="L270" s="1221">
        <f t="shared" si="21"/>
        <v>0</v>
      </c>
      <c r="M270" s="599">
        <v>0.0</v>
      </c>
      <c r="N270" s="334"/>
      <c r="O270" s="334"/>
      <c r="P270" s="4"/>
      <c r="Q270" s="4"/>
      <c r="R270" s="4"/>
      <c r="S270" s="4"/>
      <c r="T270" s="4"/>
      <c r="U270" s="6"/>
      <c r="V270" s="6"/>
      <c r="W270" s="6"/>
      <c r="X270" s="6"/>
      <c r="Y270" s="6"/>
      <c r="Z270" s="6"/>
      <c r="AA270" s="6"/>
      <c r="AB270" s="6"/>
    </row>
    <row r="271">
      <c r="A271" s="4"/>
      <c r="B271" s="1264" t="s">
        <v>410</v>
      </c>
      <c r="C271" s="1264" t="s">
        <v>411</v>
      </c>
      <c r="D271" s="1265"/>
      <c r="E271" s="1265"/>
      <c r="F271" s="1267"/>
      <c r="G271" s="1223"/>
      <c r="H271" s="1224"/>
      <c r="I271" s="1225"/>
      <c r="J271" s="1223" t="str">
        <f t="shared" si="25"/>
        <v/>
      </c>
      <c r="K271" s="1226"/>
      <c r="L271" s="1221">
        <f t="shared" si="21"/>
        <v>0</v>
      </c>
      <c r="M271" s="593">
        <f t="shared" ref="M271:M274" si="27">F271-L271</f>
        <v>0</v>
      </c>
      <c r="N271" s="334"/>
      <c r="O271" s="334"/>
      <c r="P271" s="4"/>
      <c r="Q271" s="4"/>
      <c r="R271" s="4"/>
      <c r="S271" s="4"/>
      <c r="T271" s="4"/>
      <c r="U271" s="6"/>
      <c r="V271" s="6"/>
      <c r="W271" s="6"/>
      <c r="X271" s="6"/>
      <c r="Y271" s="6"/>
      <c r="Z271" s="6"/>
      <c r="AA271" s="6"/>
      <c r="AB271" s="6"/>
    </row>
    <row r="272">
      <c r="A272" s="4"/>
      <c r="B272" s="1264" t="s">
        <v>426</v>
      </c>
      <c r="C272" s="1264" t="s">
        <v>427</v>
      </c>
      <c r="D272" s="1265"/>
      <c r="E272" s="1265"/>
      <c r="F272" s="1267">
        <v>3000.0</v>
      </c>
      <c r="G272" s="1223"/>
      <c r="H272" s="1224"/>
      <c r="I272" s="1228">
        <v>3000.0</v>
      </c>
      <c r="J272" s="1223">
        <f t="shared" si="25"/>
        <v>3000</v>
      </c>
      <c r="K272" s="1226"/>
      <c r="L272" s="1221">
        <f t="shared" si="21"/>
        <v>6000</v>
      </c>
      <c r="M272" s="593">
        <f t="shared" si="27"/>
        <v>-3000</v>
      </c>
      <c r="N272" s="334"/>
      <c r="O272" s="334"/>
      <c r="P272" s="4"/>
      <c r="Q272" s="4"/>
      <c r="R272" s="4"/>
      <c r="S272" s="4"/>
      <c r="T272" s="4"/>
      <c r="U272" s="6"/>
      <c r="V272" s="6"/>
      <c r="W272" s="6"/>
      <c r="X272" s="6"/>
      <c r="Y272" s="6"/>
      <c r="Z272" s="6"/>
      <c r="AA272" s="6"/>
      <c r="AB272" s="6"/>
    </row>
    <row r="273">
      <c r="A273" s="4"/>
      <c r="B273" s="1268" t="s">
        <v>630</v>
      </c>
      <c r="C273" s="1264"/>
      <c r="D273" s="1265"/>
      <c r="E273" s="1265"/>
      <c r="F273" s="1267"/>
      <c r="G273" s="1223"/>
      <c r="H273" s="1224"/>
      <c r="I273" s="1228"/>
      <c r="J273" s="1223">
        <v>40000.0</v>
      </c>
      <c r="K273" s="1232">
        <v>40000.0</v>
      </c>
      <c r="L273" s="1221">
        <f t="shared" si="21"/>
        <v>80000</v>
      </c>
      <c r="M273" s="593">
        <f t="shared" si="27"/>
        <v>-80000</v>
      </c>
      <c r="N273" s="334"/>
      <c r="O273" s="334"/>
      <c r="P273" s="4"/>
      <c r="Q273" s="4"/>
      <c r="R273" s="4"/>
      <c r="S273" s="4"/>
      <c r="T273" s="4"/>
      <c r="U273" s="6"/>
      <c r="V273" s="6"/>
      <c r="W273" s="6"/>
      <c r="X273" s="6"/>
      <c r="Y273" s="6"/>
      <c r="Z273" s="6"/>
      <c r="AA273" s="6"/>
      <c r="AB273" s="6"/>
    </row>
    <row r="274">
      <c r="A274" s="4"/>
      <c r="B274" s="1268" t="s">
        <v>632</v>
      </c>
      <c r="C274" s="1264"/>
      <c r="D274" s="1265"/>
      <c r="E274" s="1265"/>
      <c r="F274" s="1443"/>
      <c r="G274" s="1547"/>
      <c r="H274" s="1224"/>
      <c r="I274" s="1228"/>
      <c r="J274" s="1547">
        <v>40000.0</v>
      </c>
      <c r="K274" s="1228">
        <v>40000.0</v>
      </c>
      <c r="L274" s="1901">
        <f t="shared" si="21"/>
        <v>80000</v>
      </c>
      <c r="M274" s="1273">
        <f t="shared" si="27"/>
        <v>-80000</v>
      </c>
      <c r="N274" s="334"/>
      <c r="O274" s="334"/>
      <c r="P274" s="4"/>
      <c r="Q274" s="4"/>
      <c r="R274" s="4"/>
      <c r="S274" s="4"/>
      <c r="T274" s="4"/>
      <c r="U274" s="6"/>
      <c r="V274" s="6"/>
      <c r="W274" s="6"/>
      <c r="X274" s="6"/>
      <c r="Y274" s="6"/>
      <c r="Z274" s="6"/>
      <c r="AA274" s="6"/>
      <c r="AB274" s="6"/>
    </row>
    <row r="275">
      <c r="A275" s="4"/>
      <c r="B275" s="1268" t="s">
        <v>930</v>
      </c>
      <c r="C275" s="1268" t="s">
        <v>931</v>
      </c>
      <c r="D275" s="1265"/>
      <c r="E275" s="1265"/>
      <c r="F275" s="1443">
        <v>3000.0</v>
      </c>
      <c r="G275" s="1547">
        <v>3250.0</v>
      </c>
      <c r="H275" s="1224"/>
      <c r="I275" s="1228"/>
      <c r="J275" s="1547"/>
      <c r="K275" s="1225"/>
      <c r="L275" s="1901"/>
      <c r="M275" s="1546"/>
      <c r="N275" s="334"/>
      <c r="O275" s="334"/>
      <c r="P275" s="4"/>
      <c r="Q275" s="4"/>
      <c r="R275" s="4"/>
      <c r="S275" s="4"/>
      <c r="T275" s="4"/>
      <c r="U275" s="6"/>
      <c r="V275" s="6"/>
      <c r="W275" s="6"/>
      <c r="X275" s="6"/>
      <c r="Y275" s="6"/>
      <c r="Z275" s="6"/>
      <c r="AA275" s="6"/>
      <c r="AB275" s="6"/>
    </row>
    <row r="276">
      <c r="A276" s="4"/>
      <c r="B276" s="1268" t="s">
        <v>932</v>
      </c>
      <c r="C276" s="1268" t="s">
        <v>933</v>
      </c>
      <c r="D276" s="1265"/>
      <c r="E276" s="1265"/>
      <c r="F276" s="1443">
        <v>2000.0</v>
      </c>
      <c r="G276" s="1547"/>
      <c r="H276" s="1224"/>
      <c r="I276" s="1228"/>
      <c r="J276" s="1547"/>
      <c r="K276" s="1225"/>
      <c r="L276" s="1901"/>
      <c r="M276" s="1546"/>
      <c r="N276" s="334"/>
      <c r="O276" s="334"/>
      <c r="P276" s="4"/>
      <c r="Q276" s="4"/>
      <c r="R276" s="4"/>
      <c r="S276" s="4"/>
      <c r="T276" s="4"/>
      <c r="U276" s="6"/>
      <c r="V276" s="6"/>
      <c r="W276" s="6"/>
      <c r="X276" s="6"/>
      <c r="Y276" s="6"/>
      <c r="Z276" s="6"/>
      <c r="AA276" s="6"/>
      <c r="AB276" s="6"/>
    </row>
    <row r="277">
      <c r="A277" s="4"/>
      <c r="B277" s="148" t="s">
        <v>15</v>
      </c>
      <c r="C277" s="225"/>
      <c r="D277" s="225"/>
      <c r="E277" s="225"/>
      <c r="F277" s="650">
        <f>SUM(F211:F276)</f>
        <v>590500</v>
      </c>
      <c r="G277" s="1452">
        <f>SUM(G265:G276)</f>
        <v>3250</v>
      </c>
      <c r="H277" s="1452">
        <f t="shared" ref="H277:J277" si="28">SUM(H211:H274)</f>
        <v>3000</v>
      </c>
      <c r="I277" s="1452">
        <f t="shared" si="28"/>
        <v>320000</v>
      </c>
      <c r="J277" s="1452">
        <f t="shared" si="28"/>
        <v>322000</v>
      </c>
      <c r="K277" s="1902">
        <f>SUM(K273:K276)</f>
        <v>80000</v>
      </c>
      <c r="L277" s="1221">
        <f>SUM(L211:L274)</f>
        <v>725000</v>
      </c>
      <c r="M277" s="1275">
        <f>F277-L277</f>
        <v>-134500</v>
      </c>
      <c r="N277" s="334"/>
      <c r="O277" s="334"/>
      <c r="P277" s="4"/>
      <c r="Q277" s="4"/>
      <c r="R277" s="4"/>
      <c r="S277" s="4"/>
      <c r="T277" s="4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57"/>
      <c r="E282" s="65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57"/>
      <c r="E283" s="657"/>
      <c r="F283" s="65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57"/>
      <c r="E284" s="657"/>
      <c r="F284" s="65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</sheetData>
  <mergeCells count="15">
    <mergeCell ref="B148:L148"/>
    <mergeCell ref="B162:H162"/>
    <mergeCell ref="B173:K173"/>
    <mergeCell ref="B184:H184"/>
    <mergeCell ref="B196:H196"/>
    <mergeCell ref="C197:H197"/>
    <mergeCell ref="B206:H206"/>
    <mergeCell ref="F207:F208"/>
    <mergeCell ref="A2:H2"/>
    <mergeCell ref="B18:T18"/>
    <mergeCell ref="B39:T39"/>
    <mergeCell ref="B57:T57"/>
    <mergeCell ref="B100:T100"/>
    <mergeCell ref="B119:L119"/>
    <mergeCell ref="B136:L13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44.38"/>
    <col customWidth="1" min="3" max="3" width="18.0"/>
    <col customWidth="1" min="4" max="4" width="22.25"/>
    <col customWidth="1" min="5" max="5" width="22.5"/>
    <col customWidth="1" min="6" max="6" width="22.63"/>
    <col customWidth="1" min="7" max="7" width="19.5"/>
    <col customWidth="1" min="8" max="8" width="18.63"/>
    <col customWidth="1" min="9" max="9" width="19.13"/>
    <col customWidth="1" min="10" max="10" width="19.38"/>
    <col customWidth="1" min="11" max="11" width="20.0"/>
    <col customWidth="1" min="12" max="12" width="16.25"/>
    <col customWidth="1" min="18" max="18" width="9.88"/>
    <col customWidth="1" min="19" max="19" width="16.13"/>
    <col customWidth="1" min="20" max="20" width="14.63"/>
  </cols>
  <sheetData>
    <row r="1">
      <c r="A1" s="658"/>
    </row>
    <row r="2">
      <c r="A2" s="1"/>
      <c r="B2" s="2"/>
      <c r="C2" s="2"/>
      <c r="D2" s="2"/>
      <c r="E2" s="2"/>
      <c r="F2" s="2"/>
      <c r="G2" s="2"/>
      <c r="H2" s="3"/>
      <c r="I2" s="5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6"/>
      <c r="V2" s="6"/>
      <c r="W2" s="6"/>
      <c r="X2" s="6"/>
      <c r="Y2" s="6"/>
      <c r="Z2" s="6"/>
      <c r="AA2" s="6"/>
      <c r="AB2" s="6"/>
    </row>
    <row r="3">
      <c r="A3" s="7"/>
      <c r="B3" s="8" t="s">
        <v>0</v>
      </c>
      <c r="C3" s="8" t="s">
        <v>0</v>
      </c>
      <c r="D3" s="9" t="s">
        <v>544</v>
      </c>
      <c r="E3" s="9" t="s">
        <v>545</v>
      </c>
      <c r="F3" s="8" t="s">
        <v>462</v>
      </c>
      <c r="G3" s="10" t="s">
        <v>1</v>
      </c>
      <c r="H3" s="12" t="s">
        <v>2</v>
      </c>
      <c r="I3" s="5"/>
      <c r="J3" s="5"/>
      <c r="K3" s="5"/>
      <c r="L3" s="5"/>
      <c r="M3" s="4"/>
      <c r="N3" s="4"/>
      <c r="O3" s="4"/>
      <c r="P3" s="4"/>
      <c r="Q3" s="4"/>
      <c r="R3" s="4"/>
      <c r="S3" s="5"/>
      <c r="T3" s="4"/>
      <c r="U3" s="6"/>
      <c r="V3" s="6"/>
      <c r="W3" s="6"/>
      <c r="X3" s="6"/>
      <c r="Y3" s="6"/>
      <c r="Z3" s="6"/>
      <c r="AA3" s="6"/>
      <c r="AB3" s="6"/>
    </row>
    <row r="4">
      <c r="A4" s="14">
        <v>1.0</v>
      </c>
      <c r="B4" s="661" t="s">
        <v>16</v>
      </c>
      <c r="C4" s="16">
        <f>C36</f>
        <v>1601500</v>
      </c>
      <c r="D4" s="972"/>
      <c r="E4" s="972"/>
      <c r="F4" s="17"/>
      <c r="G4" s="17"/>
      <c r="H4" s="664">
        <f t="shared" ref="H4:H15" si="1">C4-G4</f>
        <v>1601500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6"/>
      <c r="W4" s="6"/>
      <c r="X4" s="6"/>
      <c r="Y4" s="6"/>
      <c r="Z4" s="6"/>
      <c r="AA4" s="6"/>
      <c r="AB4" s="6"/>
    </row>
    <row r="5">
      <c r="A5" s="19">
        <v>2.0</v>
      </c>
      <c r="B5" s="665" t="s">
        <v>463</v>
      </c>
      <c r="C5" s="21">
        <f>C54</f>
        <v>930000</v>
      </c>
      <c r="D5" s="23"/>
      <c r="E5" s="23"/>
      <c r="F5" s="23"/>
      <c r="G5" s="23"/>
      <c r="H5" s="664">
        <f t="shared" si="1"/>
        <v>930000</v>
      </c>
      <c r="I5" s="4"/>
      <c r="J5" s="4"/>
      <c r="K5" s="4"/>
      <c r="L5" s="4"/>
      <c r="M5" s="4"/>
      <c r="N5" s="4"/>
      <c r="O5" s="4"/>
      <c r="P5" s="4"/>
      <c r="Q5" s="25"/>
      <c r="R5" s="25"/>
      <c r="S5" s="4"/>
      <c r="T5" s="4"/>
      <c r="U5" s="6"/>
      <c r="V5" s="6"/>
      <c r="W5" s="6"/>
      <c r="X5" s="6"/>
      <c r="Y5" s="6"/>
      <c r="Z5" s="6"/>
      <c r="AA5" s="6"/>
      <c r="AB5" s="6"/>
    </row>
    <row r="6">
      <c r="A6" s="669">
        <v>3.0</v>
      </c>
      <c r="B6" s="670" t="s">
        <v>464</v>
      </c>
      <c r="C6" s="973">
        <f>F280</f>
        <v>756000</v>
      </c>
      <c r="D6" s="974"/>
      <c r="E6" s="974"/>
      <c r="F6" s="975"/>
      <c r="G6" s="674"/>
      <c r="H6" s="664">
        <f t="shared" si="1"/>
        <v>756000</v>
      </c>
      <c r="I6" s="4"/>
      <c r="J6" s="4"/>
      <c r="K6" s="4"/>
      <c r="L6" s="4"/>
      <c r="M6" s="4"/>
      <c r="N6" s="4"/>
      <c r="O6" s="4"/>
      <c r="P6" s="4"/>
      <c r="Q6" s="25"/>
      <c r="R6" s="25"/>
      <c r="S6" s="4"/>
      <c r="T6" s="4"/>
      <c r="U6" s="6"/>
      <c r="V6" s="6"/>
      <c r="W6" s="6"/>
      <c r="X6" s="6"/>
      <c r="Y6" s="6"/>
      <c r="Z6" s="6"/>
      <c r="AA6" s="6"/>
      <c r="AB6" s="6"/>
    </row>
    <row r="7">
      <c r="A7" s="976">
        <v>4.0</v>
      </c>
      <c r="B7" s="977" t="s">
        <v>465</v>
      </c>
      <c r="C7" s="978">
        <f>C95</f>
        <v>534000</v>
      </c>
      <c r="D7" s="979"/>
      <c r="E7" s="979"/>
      <c r="F7" s="979"/>
      <c r="G7" s="980"/>
      <c r="H7" s="664">
        <f t="shared" si="1"/>
        <v>534000</v>
      </c>
      <c r="I7" s="4"/>
      <c r="J7" s="4"/>
      <c r="K7" s="4"/>
      <c r="L7" s="4"/>
      <c r="M7" s="4"/>
      <c r="N7" s="4"/>
      <c r="O7" s="4"/>
      <c r="P7" s="4"/>
      <c r="Q7" s="25"/>
      <c r="R7" s="25"/>
      <c r="S7" s="4"/>
      <c r="T7" s="4"/>
      <c r="U7" s="6"/>
      <c r="V7" s="6"/>
      <c r="W7" s="6"/>
      <c r="X7" s="6"/>
      <c r="Y7" s="6"/>
      <c r="Z7" s="6"/>
      <c r="AA7" s="6"/>
      <c r="AB7" s="6"/>
    </row>
    <row r="8">
      <c r="A8" s="678">
        <v>5.0</v>
      </c>
      <c r="B8" s="679" t="s">
        <v>466</v>
      </c>
      <c r="C8" s="1280">
        <f>C107</f>
        <v>97500</v>
      </c>
      <c r="D8" s="681" t="str">
        <f>F107</f>
        <v/>
      </c>
      <c r="E8" s="681"/>
      <c r="F8" s="35"/>
      <c r="G8" s="681"/>
      <c r="H8" s="664">
        <f t="shared" si="1"/>
        <v>97500</v>
      </c>
      <c r="I8" s="4"/>
      <c r="J8" s="682"/>
      <c r="K8" s="682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6"/>
      <c r="Z8" s="6"/>
      <c r="AA8" s="6"/>
      <c r="AB8" s="6"/>
    </row>
    <row r="9">
      <c r="A9" s="981">
        <v>6.0</v>
      </c>
      <c r="B9" s="982" t="s">
        <v>467</v>
      </c>
      <c r="C9" s="983">
        <f>F124</f>
        <v>357000</v>
      </c>
      <c r="D9" s="984"/>
      <c r="E9" s="984"/>
      <c r="F9" s="984"/>
      <c r="G9" s="984"/>
      <c r="H9" s="664">
        <f t="shared" si="1"/>
        <v>357000</v>
      </c>
      <c r="I9" s="4"/>
      <c r="J9" s="682"/>
      <c r="K9" s="682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6"/>
      <c r="Z9" s="6"/>
      <c r="AA9" s="6"/>
      <c r="AB9" s="6"/>
    </row>
    <row r="10">
      <c r="A10" s="686">
        <v>7.0</v>
      </c>
      <c r="B10" s="687" t="s">
        <v>468</v>
      </c>
      <c r="C10" s="43" t="str">
        <f>I134</f>
        <v>#REF!</v>
      </c>
      <c r="D10" s="44"/>
      <c r="E10" s="44"/>
      <c r="F10" s="44"/>
      <c r="G10" s="44"/>
      <c r="H10" s="664" t="str">
        <f t="shared" si="1"/>
        <v>#REF!</v>
      </c>
      <c r="I10" s="4"/>
      <c r="J10" s="682"/>
      <c r="K10" s="682"/>
      <c r="L10" s="4"/>
      <c r="M10" s="4"/>
      <c r="N10" s="4"/>
      <c r="O10" s="4"/>
      <c r="P10" s="4"/>
      <c r="Q10" s="4"/>
      <c r="R10" s="4"/>
      <c r="S10" s="4"/>
      <c r="T10" s="4"/>
      <c r="U10" s="6"/>
      <c r="V10" s="6"/>
      <c r="W10" s="6"/>
      <c r="X10" s="6"/>
      <c r="Y10" s="6"/>
      <c r="Z10" s="6"/>
      <c r="AA10" s="6"/>
      <c r="AB10" s="6"/>
    </row>
    <row r="11">
      <c r="A11" s="986">
        <v>8.0</v>
      </c>
      <c r="B11" s="987" t="s">
        <v>469</v>
      </c>
      <c r="C11" s="988">
        <f>H148</f>
        <v>993762</v>
      </c>
      <c r="D11" s="989"/>
      <c r="E11" s="990"/>
      <c r="F11" s="989"/>
      <c r="G11" s="989"/>
      <c r="H11" s="664">
        <f t="shared" si="1"/>
        <v>993762</v>
      </c>
      <c r="I11" s="4"/>
      <c r="J11" s="682"/>
      <c r="K11" s="682"/>
      <c r="L11" s="4"/>
      <c r="M11" s="4"/>
      <c r="N11" s="4"/>
      <c r="O11" s="4"/>
      <c r="P11" s="4"/>
      <c r="Q11" s="4"/>
      <c r="R11" s="4"/>
      <c r="S11" s="4"/>
      <c r="T11" s="4"/>
      <c r="U11" s="6"/>
      <c r="V11" s="6"/>
      <c r="W11" s="6"/>
      <c r="X11" s="6"/>
      <c r="Y11" s="6"/>
      <c r="Z11" s="6"/>
      <c r="AA11" s="6"/>
      <c r="AB11" s="6"/>
    </row>
    <row r="12">
      <c r="A12" s="693">
        <v>9.0</v>
      </c>
      <c r="B12" s="694" t="s">
        <v>470</v>
      </c>
      <c r="C12" s="991">
        <v>0.0</v>
      </c>
      <c r="D12" s="53"/>
      <c r="E12" s="53"/>
      <c r="F12" s="53"/>
      <c r="G12" s="53"/>
      <c r="H12" s="664">
        <f t="shared" si="1"/>
        <v>0</v>
      </c>
      <c r="I12" s="4"/>
      <c r="J12" s="682"/>
      <c r="K12" s="682"/>
      <c r="L12" s="4"/>
      <c r="M12" s="4"/>
      <c r="N12" s="4"/>
      <c r="O12" s="4"/>
      <c r="P12" s="4"/>
      <c r="Q12" s="4"/>
      <c r="R12" s="4"/>
      <c r="S12" s="4"/>
      <c r="T12" s="4"/>
      <c r="U12" s="6"/>
      <c r="V12" s="6"/>
      <c r="W12" s="6"/>
      <c r="X12" s="6"/>
      <c r="Y12" s="6"/>
      <c r="Z12" s="6"/>
      <c r="AA12" s="6"/>
      <c r="AB12" s="6"/>
    </row>
    <row r="13">
      <c r="A13" s="697">
        <v>10.0</v>
      </c>
      <c r="B13" s="698" t="s">
        <v>471</v>
      </c>
      <c r="C13" s="57">
        <v>0.0</v>
      </c>
      <c r="D13" s="58"/>
      <c r="E13" s="58"/>
      <c r="F13" s="59"/>
      <c r="G13" s="59"/>
      <c r="H13" s="664">
        <f t="shared" si="1"/>
        <v>0</v>
      </c>
      <c r="I13" s="4"/>
      <c r="J13" s="682"/>
      <c r="K13" s="682"/>
      <c r="L13" s="4"/>
      <c r="M13" s="4"/>
      <c r="N13" s="4"/>
      <c r="O13" s="4"/>
      <c r="P13" s="4"/>
      <c r="Q13" s="4"/>
      <c r="R13" s="4"/>
      <c r="S13" s="4"/>
      <c r="T13" s="4"/>
      <c r="U13" s="6"/>
      <c r="V13" s="6"/>
      <c r="W13" s="6"/>
      <c r="X13" s="6"/>
      <c r="Y13" s="6"/>
      <c r="Z13" s="6"/>
      <c r="AA13" s="6"/>
      <c r="AB13" s="6"/>
    </row>
    <row r="14">
      <c r="A14" s="700">
        <v>11.0</v>
      </c>
      <c r="B14" s="459" t="s">
        <v>472</v>
      </c>
      <c r="C14" s="120">
        <v>72500.0</v>
      </c>
      <c r="D14" s="701"/>
      <c r="E14" s="701"/>
      <c r="F14" s="701"/>
      <c r="G14" s="701"/>
      <c r="H14" s="664">
        <f t="shared" si="1"/>
        <v>72500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V14" s="6"/>
      <c r="W14" s="6"/>
      <c r="X14" s="6"/>
      <c r="Y14" s="6"/>
      <c r="Z14" s="6"/>
      <c r="AA14" s="6"/>
      <c r="AB14" s="6"/>
    </row>
    <row r="15">
      <c r="A15" s="704">
        <v>12.0</v>
      </c>
      <c r="B15" s="705" t="s">
        <v>473</v>
      </c>
      <c r="C15" s="706">
        <f>C180</f>
        <v>92500</v>
      </c>
      <c r="D15" s="63"/>
      <c r="E15" s="63"/>
      <c r="F15" s="64"/>
      <c r="G15" s="63"/>
      <c r="H15" s="664">
        <f t="shared" si="1"/>
        <v>92500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6"/>
      <c r="W15" s="6"/>
      <c r="X15" s="6"/>
      <c r="Y15" s="6"/>
      <c r="Z15" s="6"/>
      <c r="AA15" s="6"/>
      <c r="AB15" s="6"/>
    </row>
    <row r="16">
      <c r="A16" s="77"/>
      <c r="B16" s="78" t="s">
        <v>15</v>
      </c>
      <c r="C16" s="79" t="str">
        <f t="shared" ref="C16:H16" si="2">SUM(C4:C15)</f>
        <v>#REF!</v>
      </c>
      <c r="D16" s="79">
        <f t="shared" si="2"/>
        <v>0</v>
      </c>
      <c r="E16" s="79">
        <f t="shared" si="2"/>
        <v>0</v>
      </c>
      <c r="F16" s="79">
        <f t="shared" si="2"/>
        <v>0</v>
      </c>
      <c r="G16" s="79">
        <f t="shared" si="2"/>
        <v>0</v>
      </c>
      <c r="H16" s="149" t="str">
        <f t="shared" si="2"/>
        <v>#REF!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V16" s="6"/>
      <c r="W16" s="6"/>
      <c r="X16" s="6"/>
      <c r="Y16" s="6"/>
      <c r="Z16" s="6"/>
      <c r="AA16" s="6"/>
      <c r="AB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  <c r="X17" s="6"/>
      <c r="Y17" s="6"/>
      <c r="Z17" s="6"/>
      <c r="AA17" s="6"/>
      <c r="AB17" s="6"/>
    </row>
    <row r="18">
      <c r="A18" s="82">
        <v>1.0</v>
      </c>
      <c r="B18" s="995" t="s">
        <v>16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5"/>
      <c r="U18" s="6"/>
      <c r="V18" s="6"/>
      <c r="W18" s="6"/>
      <c r="X18" s="6"/>
      <c r="Y18" s="6"/>
      <c r="Z18" s="6"/>
      <c r="AA18" s="6"/>
      <c r="AB18" s="6"/>
    </row>
    <row r="19">
      <c r="A19" s="4"/>
      <c r="B19" s="1464" t="s">
        <v>17</v>
      </c>
      <c r="C19" s="1464" t="s">
        <v>18</v>
      </c>
      <c r="D19" s="1470"/>
      <c r="E19" s="1499"/>
      <c r="F19" s="1499"/>
      <c r="G19" s="1499"/>
      <c r="H19" s="1903"/>
      <c r="I19" s="1903"/>
      <c r="J19" s="1470"/>
      <c r="K19" s="1470"/>
      <c r="L19" s="1470"/>
      <c r="M19" s="1470"/>
      <c r="N19" s="1470"/>
      <c r="O19" s="1471"/>
      <c r="P19" s="1000"/>
      <c r="Q19" s="1001"/>
      <c r="R19" s="1001"/>
      <c r="S19" s="1002" t="s">
        <v>29</v>
      </c>
      <c r="T19" s="1003" t="s">
        <v>2</v>
      </c>
      <c r="U19" s="92"/>
      <c r="V19" s="6"/>
      <c r="W19" s="6"/>
      <c r="X19" s="6"/>
      <c r="Y19" s="6"/>
      <c r="Z19" s="6"/>
      <c r="AA19" s="6"/>
      <c r="AB19" s="6"/>
    </row>
    <row r="20">
      <c r="A20" s="4"/>
      <c r="B20" s="1472" t="s">
        <v>554</v>
      </c>
      <c r="C20" s="1473"/>
      <c r="D20" s="1474"/>
      <c r="E20" s="1474"/>
      <c r="F20" s="1474"/>
      <c r="G20" s="1053"/>
      <c r="H20" s="1474"/>
      <c r="I20" s="1474"/>
      <c r="J20" s="1053"/>
      <c r="K20" s="1474"/>
      <c r="L20" s="1474"/>
      <c r="M20" s="1474"/>
      <c r="N20" s="1474"/>
      <c r="O20" s="1476"/>
      <c r="P20" s="1006"/>
      <c r="Q20" s="89"/>
      <c r="R20" s="89"/>
      <c r="S20" s="96"/>
      <c r="T20" s="97"/>
      <c r="U20" s="92"/>
      <c r="V20" s="6"/>
      <c r="W20" s="6"/>
      <c r="X20" s="6"/>
      <c r="Y20" s="6"/>
      <c r="Z20" s="6"/>
      <c r="AA20" s="6"/>
      <c r="AB20" s="6"/>
    </row>
    <row r="21">
      <c r="A21" s="4"/>
      <c r="B21" s="1477" t="s">
        <v>131</v>
      </c>
      <c r="C21" s="176"/>
      <c r="D21" s="1052"/>
      <c r="E21" s="1052"/>
      <c r="F21" s="1010"/>
      <c r="G21" s="176"/>
      <c r="H21" s="1052"/>
      <c r="I21" s="1052"/>
      <c r="J21" s="1010"/>
      <c r="K21" s="1010"/>
      <c r="L21" s="1052"/>
      <c r="M21" s="1052"/>
      <c r="N21" s="1052"/>
      <c r="O21" s="1478"/>
      <c r="P21" s="745"/>
      <c r="Q21" s="102"/>
      <c r="R21" s="102"/>
      <c r="S21" s="102"/>
      <c r="T21" s="104"/>
      <c r="U21" s="92"/>
      <c r="V21" s="6"/>
      <c r="W21" s="6"/>
      <c r="X21" s="6"/>
      <c r="Y21" s="6"/>
      <c r="Z21" s="6"/>
      <c r="AA21" s="6"/>
      <c r="AB21" s="6"/>
    </row>
    <row r="22">
      <c r="A22" s="4"/>
      <c r="B22" s="275" t="s">
        <v>40</v>
      </c>
      <c r="C22" s="1559"/>
      <c r="D22" s="109"/>
      <c r="E22" s="109"/>
      <c r="F22" s="109"/>
      <c r="G22" s="183"/>
      <c r="H22" s="109"/>
      <c r="I22" s="109"/>
      <c r="J22" s="109"/>
      <c r="K22" s="109"/>
      <c r="L22" s="109"/>
      <c r="M22" s="109"/>
      <c r="N22" s="109"/>
      <c r="O22" s="242"/>
      <c r="P22" s="107"/>
      <c r="Q22" s="107"/>
      <c r="R22" s="107"/>
      <c r="S22" s="109"/>
      <c r="T22" s="109"/>
      <c r="U22" s="92"/>
      <c r="V22" s="6"/>
      <c r="W22" s="6"/>
      <c r="X22" s="6"/>
      <c r="Y22" s="6"/>
      <c r="Z22" s="6"/>
      <c r="AA22" s="6"/>
      <c r="AB22" s="6"/>
    </row>
    <row r="23">
      <c r="A23" s="4"/>
      <c r="B23" s="110" t="s">
        <v>41</v>
      </c>
      <c r="C23" s="1013">
        <v>1000000.0</v>
      </c>
      <c r="D23" s="1285"/>
      <c r="E23" s="1285"/>
      <c r="F23" s="1286"/>
      <c r="G23" s="113"/>
      <c r="H23" s="1017"/>
      <c r="I23" s="1017"/>
      <c r="J23" s="114"/>
      <c r="K23" s="54"/>
      <c r="L23" s="54"/>
      <c r="M23" s="112"/>
      <c r="N23" s="113"/>
      <c r="O23" s="113"/>
      <c r="P23" s="114"/>
      <c r="Q23" s="116"/>
      <c r="R23" s="116"/>
      <c r="S23" s="36">
        <f t="shared" ref="S23:S32" si="3">SUM(D23:R23)</f>
        <v>0</v>
      </c>
      <c r="T23" s="31">
        <f t="shared" ref="T23:T34" si="4">C23-S23</f>
        <v>1000000</v>
      </c>
      <c r="U23" s="92"/>
      <c r="V23" s="6"/>
      <c r="W23" s="6"/>
      <c r="X23" s="6"/>
      <c r="Y23" s="6"/>
      <c r="Z23" s="6"/>
      <c r="AA23" s="6"/>
      <c r="AB23" s="6"/>
    </row>
    <row r="24">
      <c r="A24" s="4"/>
      <c r="B24" s="118" t="s">
        <v>42</v>
      </c>
      <c r="C24" s="1020">
        <v>100000.0</v>
      </c>
      <c r="D24" s="1288"/>
      <c r="E24" s="1285"/>
      <c r="F24" s="1289"/>
      <c r="G24" s="121"/>
      <c r="H24" s="1017"/>
      <c r="I24" s="1017"/>
      <c r="J24" s="123"/>
      <c r="K24" s="120"/>
      <c r="L24" s="54"/>
      <c r="M24" s="112"/>
      <c r="N24" s="121"/>
      <c r="O24" s="123"/>
      <c r="P24" s="123"/>
      <c r="Q24" s="123"/>
      <c r="R24" s="123"/>
      <c r="S24" s="126">
        <f t="shared" si="3"/>
        <v>0</v>
      </c>
      <c r="T24" s="31">
        <f t="shared" si="4"/>
        <v>100000</v>
      </c>
      <c r="U24" s="92"/>
      <c r="V24" s="6"/>
      <c r="W24" s="6"/>
      <c r="X24" s="6"/>
      <c r="Y24" s="6"/>
      <c r="Z24" s="6"/>
      <c r="AA24" s="6"/>
      <c r="AB24" s="6"/>
    </row>
    <row r="25">
      <c r="A25" s="4"/>
      <c r="B25" s="127" t="s">
        <v>43</v>
      </c>
      <c r="C25" s="1025">
        <v>100000.0</v>
      </c>
      <c r="D25" s="1291"/>
      <c r="E25" s="1292"/>
      <c r="F25" s="1289"/>
      <c r="G25" s="122"/>
      <c r="H25" s="1017"/>
      <c r="I25" s="1017"/>
      <c r="J25" s="122"/>
      <c r="K25" s="120"/>
      <c r="L25" s="54"/>
      <c r="M25" s="130"/>
      <c r="N25" s="122"/>
      <c r="O25" s="123"/>
      <c r="P25" s="122"/>
      <c r="Q25" s="123"/>
      <c r="R25" s="123"/>
      <c r="S25" s="126">
        <f t="shared" si="3"/>
        <v>0</v>
      </c>
      <c r="T25" s="31">
        <f t="shared" si="4"/>
        <v>100000</v>
      </c>
      <c r="U25" s="92"/>
      <c r="V25" s="6"/>
      <c r="W25" s="6"/>
      <c r="X25" s="6"/>
      <c r="Y25" s="6"/>
      <c r="Z25" s="6"/>
      <c r="AA25" s="6"/>
      <c r="AB25" s="6"/>
    </row>
    <row r="26">
      <c r="A26" s="4"/>
      <c r="B26" s="132" t="s">
        <v>44</v>
      </c>
      <c r="C26" s="1025">
        <v>27500.0</v>
      </c>
      <c r="D26" s="1291"/>
      <c r="E26" s="1285"/>
      <c r="F26" s="1289"/>
      <c r="G26" s="122"/>
      <c r="H26" s="1017"/>
      <c r="I26" s="1017"/>
      <c r="J26" s="123"/>
      <c r="K26" s="120"/>
      <c r="L26" s="54"/>
      <c r="M26" s="112"/>
      <c r="N26" s="122"/>
      <c r="O26" s="123"/>
      <c r="P26" s="123"/>
      <c r="Q26" s="123"/>
      <c r="R26" s="123"/>
      <c r="S26" s="126">
        <f t="shared" si="3"/>
        <v>0</v>
      </c>
      <c r="T26" s="31">
        <f t="shared" si="4"/>
        <v>27500</v>
      </c>
      <c r="U26" s="92"/>
      <c r="V26" s="6"/>
      <c r="W26" s="6"/>
      <c r="X26" s="6"/>
      <c r="Y26" s="6"/>
      <c r="Z26" s="6"/>
      <c r="AA26" s="6"/>
      <c r="AB26" s="6"/>
    </row>
    <row r="27">
      <c r="A27" s="4"/>
      <c r="B27" s="132" t="s">
        <v>45</v>
      </c>
      <c r="C27" s="1025">
        <v>30000.0</v>
      </c>
      <c r="D27" s="1288"/>
      <c r="E27" s="1285"/>
      <c r="F27" s="1289"/>
      <c r="G27" s="121"/>
      <c r="H27" s="1017"/>
      <c r="I27" s="1017"/>
      <c r="J27" s="123"/>
      <c r="K27" s="120"/>
      <c r="L27" s="54"/>
      <c r="M27" s="112"/>
      <c r="N27" s="121"/>
      <c r="O27" s="123"/>
      <c r="P27" s="123"/>
      <c r="Q27" s="123"/>
      <c r="R27" s="123"/>
      <c r="S27" s="126">
        <f t="shared" si="3"/>
        <v>0</v>
      </c>
      <c r="T27" s="31">
        <f t="shared" si="4"/>
        <v>30000</v>
      </c>
      <c r="U27" s="92"/>
      <c r="V27" s="6"/>
      <c r="W27" s="6"/>
      <c r="X27" s="6"/>
      <c r="Y27" s="6"/>
      <c r="Z27" s="6"/>
      <c r="AA27" s="6"/>
      <c r="AB27" s="6"/>
    </row>
    <row r="28">
      <c r="A28" s="4"/>
      <c r="B28" s="132" t="s">
        <v>47</v>
      </c>
      <c r="C28" s="1025">
        <v>20000.0</v>
      </c>
      <c r="D28" s="1288"/>
      <c r="E28" s="1285"/>
      <c r="F28" s="1289"/>
      <c r="G28" s="121"/>
      <c r="H28" s="1017"/>
      <c r="I28" s="1017"/>
      <c r="J28" s="123"/>
      <c r="K28" s="120"/>
      <c r="L28" s="54"/>
      <c r="M28" s="112"/>
      <c r="N28" s="121"/>
      <c r="O28" s="123"/>
      <c r="P28" s="123"/>
      <c r="Q28" s="123"/>
      <c r="R28" s="123"/>
      <c r="S28" s="126">
        <f t="shared" si="3"/>
        <v>0</v>
      </c>
      <c r="T28" s="31">
        <f t="shared" si="4"/>
        <v>20000</v>
      </c>
      <c r="U28" s="92"/>
      <c r="V28" s="6"/>
      <c r="W28" s="6"/>
      <c r="X28" s="6"/>
      <c r="Y28" s="6"/>
      <c r="Z28" s="6"/>
      <c r="AA28" s="6"/>
      <c r="AB28" s="6"/>
    </row>
    <row r="29">
      <c r="A29" s="4"/>
      <c r="B29" s="132" t="s">
        <v>48</v>
      </c>
      <c r="C29" s="1025">
        <v>20000.0</v>
      </c>
      <c r="D29" s="1288"/>
      <c r="E29" s="1285"/>
      <c r="F29" s="1289"/>
      <c r="G29" s="121"/>
      <c r="H29" s="1017"/>
      <c r="I29" s="1017"/>
      <c r="J29" s="133"/>
      <c r="K29" s="120"/>
      <c r="L29" s="54"/>
      <c r="M29" s="112"/>
      <c r="N29" s="121"/>
      <c r="O29" s="123"/>
      <c r="P29" s="133"/>
      <c r="Q29" s="123"/>
      <c r="R29" s="123"/>
      <c r="S29" s="126">
        <f t="shared" si="3"/>
        <v>0</v>
      </c>
      <c r="T29" s="31">
        <f t="shared" si="4"/>
        <v>20000</v>
      </c>
      <c r="U29" s="92"/>
      <c r="V29" s="6"/>
      <c r="W29" s="6"/>
      <c r="X29" s="6"/>
      <c r="Y29" s="6"/>
      <c r="Z29" s="6"/>
      <c r="AA29" s="6"/>
      <c r="AB29" s="6"/>
    </row>
    <row r="30">
      <c r="A30" s="4"/>
      <c r="B30" s="132" t="s">
        <v>49</v>
      </c>
      <c r="C30" s="1025">
        <v>20000.0</v>
      </c>
      <c r="D30" s="1288"/>
      <c r="E30" s="1285"/>
      <c r="F30" s="1289"/>
      <c r="G30" s="121"/>
      <c r="H30" s="1017"/>
      <c r="I30" s="1017"/>
      <c r="J30" s="123"/>
      <c r="K30" s="120"/>
      <c r="L30" s="54"/>
      <c r="M30" s="112"/>
      <c r="N30" s="121"/>
      <c r="O30" s="123"/>
      <c r="P30" s="123"/>
      <c r="Q30" s="123"/>
      <c r="R30" s="123"/>
      <c r="S30" s="126">
        <f t="shared" si="3"/>
        <v>0</v>
      </c>
      <c r="T30" s="31">
        <f t="shared" si="4"/>
        <v>20000</v>
      </c>
      <c r="U30" s="92"/>
      <c r="V30" s="6"/>
      <c r="W30" s="6"/>
      <c r="X30" s="6"/>
      <c r="Y30" s="6"/>
      <c r="Z30" s="6"/>
      <c r="AA30" s="6"/>
      <c r="AB30" s="6"/>
    </row>
    <row r="31">
      <c r="A31" s="4"/>
      <c r="B31" s="1033" t="s">
        <v>50</v>
      </c>
      <c r="C31" s="1025">
        <v>20000.0</v>
      </c>
      <c r="D31" s="1288"/>
      <c r="E31" s="1285"/>
      <c r="F31" s="1289"/>
      <c r="G31" s="121"/>
      <c r="H31" s="1017"/>
      <c r="I31" s="1017"/>
      <c r="J31" s="123"/>
      <c r="K31" s="120"/>
      <c r="L31" s="54"/>
      <c r="M31" s="112"/>
      <c r="N31" s="121"/>
      <c r="O31" s="123"/>
      <c r="P31" s="123"/>
      <c r="Q31" s="123"/>
      <c r="R31" s="123"/>
      <c r="S31" s="126">
        <f t="shared" si="3"/>
        <v>0</v>
      </c>
      <c r="T31" s="31">
        <f t="shared" si="4"/>
        <v>20000</v>
      </c>
      <c r="U31" s="92"/>
      <c r="V31" s="6"/>
      <c r="W31" s="6"/>
      <c r="X31" s="6"/>
      <c r="Y31" s="6"/>
      <c r="Z31" s="6"/>
      <c r="AA31" s="6"/>
      <c r="AB31" s="6"/>
    </row>
    <row r="32">
      <c r="A32" s="4"/>
      <c r="B32" s="1033" t="s">
        <v>51</v>
      </c>
      <c r="C32" s="1025">
        <v>0.0</v>
      </c>
      <c r="D32" s="1288"/>
      <c r="E32" s="1285"/>
      <c r="F32" s="1289"/>
      <c r="G32" s="121"/>
      <c r="H32" s="1017"/>
      <c r="I32" s="1017"/>
      <c r="J32" s="123"/>
      <c r="K32" s="120"/>
      <c r="L32" s="54"/>
      <c r="M32" s="112"/>
      <c r="N32" s="121"/>
      <c r="O32" s="123"/>
      <c r="P32" s="123"/>
      <c r="Q32" s="123"/>
      <c r="R32" s="123"/>
      <c r="S32" s="126">
        <f t="shared" si="3"/>
        <v>0</v>
      </c>
      <c r="T32" s="31">
        <f t="shared" si="4"/>
        <v>0</v>
      </c>
      <c r="U32" s="92"/>
      <c r="V32" s="6"/>
      <c r="W32" s="6"/>
      <c r="X32" s="6"/>
      <c r="Y32" s="6"/>
      <c r="Z32" s="6"/>
      <c r="AA32" s="6"/>
      <c r="AB32" s="6"/>
    </row>
    <row r="33">
      <c r="A33" s="4"/>
      <c r="B33" s="118" t="s">
        <v>52</v>
      </c>
      <c r="C33" s="1034">
        <v>200000.0</v>
      </c>
      <c r="D33" s="1288"/>
      <c r="E33" s="1285"/>
      <c r="F33" s="1289"/>
      <c r="G33" s="121"/>
      <c r="H33" s="1017"/>
      <c r="I33" s="1017"/>
      <c r="J33" s="123"/>
      <c r="K33" s="120"/>
      <c r="L33" s="54"/>
      <c r="M33" s="112"/>
      <c r="N33" s="121"/>
      <c r="O33" s="123"/>
      <c r="P33" s="123"/>
      <c r="Q33" s="123"/>
      <c r="R33" s="123"/>
      <c r="S33" s="126">
        <f>SUM(D33:M33)</f>
        <v>0</v>
      </c>
      <c r="T33" s="31">
        <f t="shared" si="4"/>
        <v>200000</v>
      </c>
      <c r="U33" s="92"/>
      <c r="V33" s="6"/>
      <c r="W33" s="6"/>
      <c r="X33" s="6"/>
      <c r="Y33" s="6"/>
      <c r="Z33" s="6"/>
      <c r="AA33" s="6"/>
      <c r="AB33" s="6"/>
    </row>
    <row r="34">
      <c r="A34" s="4"/>
      <c r="B34" s="118" t="s">
        <v>53</v>
      </c>
      <c r="C34" s="1034">
        <v>44000.0</v>
      </c>
      <c r="D34" s="1288"/>
      <c r="E34" s="1285"/>
      <c r="F34" s="1294"/>
      <c r="G34" s="121"/>
      <c r="H34" s="1017"/>
      <c r="I34" s="1017"/>
      <c r="J34" s="123"/>
      <c r="K34" s="121"/>
      <c r="L34" s="54"/>
      <c r="M34" s="112"/>
      <c r="N34" s="121"/>
      <c r="O34" s="123"/>
      <c r="P34" s="123"/>
      <c r="Q34" s="123"/>
      <c r="R34" s="123"/>
      <c r="S34" s="126">
        <f>SUM(D34:R34)</f>
        <v>0</v>
      </c>
      <c r="T34" s="31">
        <f t="shared" si="4"/>
        <v>44000</v>
      </c>
      <c r="U34" s="92"/>
      <c r="V34" s="6"/>
      <c r="W34" s="6"/>
      <c r="X34" s="6"/>
      <c r="Y34" s="6"/>
      <c r="Z34" s="6"/>
      <c r="AA34" s="6"/>
      <c r="AB34" s="6"/>
    </row>
    <row r="35">
      <c r="A35" s="4"/>
      <c r="B35" s="1036" t="s">
        <v>561</v>
      </c>
      <c r="C35" s="1037">
        <v>20000.0</v>
      </c>
      <c r="D35" s="1296"/>
      <c r="E35" s="1297"/>
      <c r="F35" s="1298"/>
      <c r="G35" s="1299"/>
      <c r="H35" s="1042"/>
      <c r="I35" s="1042"/>
      <c r="J35" s="123"/>
      <c r="K35" s="121"/>
      <c r="L35" s="54"/>
      <c r="M35" s="112"/>
      <c r="N35" s="121"/>
      <c r="O35" s="123"/>
      <c r="P35" s="123"/>
      <c r="Q35" s="123"/>
      <c r="R35" s="123"/>
      <c r="S35" s="1044"/>
      <c r="T35" s="1045"/>
      <c r="U35" s="92"/>
      <c r="V35" s="6"/>
      <c r="W35" s="6"/>
      <c r="X35" s="6"/>
      <c r="Y35" s="6"/>
      <c r="Z35" s="6"/>
      <c r="AA35" s="6"/>
      <c r="AB35" s="6"/>
    </row>
    <row r="36">
      <c r="A36" s="4"/>
      <c r="B36" s="161" t="s">
        <v>15</v>
      </c>
      <c r="C36" s="1046">
        <f>SUM(C23:C35)</f>
        <v>1601500</v>
      </c>
      <c r="D36" s="152">
        <f t="shared" ref="D36:J36" si="5">SUM(D23:D34)</f>
        <v>0</v>
      </c>
      <c r="E36" s="737">
        <f t="shared" si="5"/>
        <v>0</v>
      </c>
      <c r="F36" s="152">
        <f t="shared" si="5"/>
        <v>0</v>
      </c>
      <c r="G36" s="70">
        <f t="shared" si="5"/>
        <v>0</v>
      </c>
      <c r="H36" s="152">
        <f t="shared" si="5"/>
        <v>0</v>
      </c>
      <c r="I36" s="152">
        <f t="shared" si="5"/>
        <v>0</v>
      </c>
      <c r="J36" s="70">
        <f t="shared" si="5"/>
        <v>0</v>
      </c>
      <c r="K36" s="70"/>
      <c r="L36" s="70">
        <f t="shared" ref="L36:O36" si="6">SUM(L23:L34)</f>
        <v>0</v>
      </c>
      <c r="M36" s="1047">
        <f t="shared" si="6"/>
        <v>0</v>
      </c>
      <c r="N36" s="153">
        <f t="shared" si="6"/>
        <v>0</v>
      </c>
      <c r="O36" s="738">
        <f t="shared" si="6"/>
        <v>0</v>
      </c>
      <c r="P36" s="155"/>
      <c r="Q36" s="123"/>
      <c r="R36" s="123"/>
      <c r="S36" s="739">
        <f>SUM(D36:R36)</f>
        <v>0</v>
      </c>
      <c r="T36" s="157">
        <f>SUM(T23:T34)</f>
        <v>1581500</v>
      </c>
      <c r="U36" s="92"/>
      <c r="V36" s="6"/>
      <c r="W36" s="6"/>
      <c r="X36" s="6"/>
      <c r="Y36" s="6"/>
      <c r="Z36" s="6"/>
      <c r="AA36" s="6"/>
      <c r="AB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  <c r="V37" s="6"/>
      <c r="W37" s="6"/>
      <c r="X37" s="6"/>
      <c r="Y37" s="6"/>
      <c r="Z37" s="6"/>
      <c r="AA37" s="6"/>
      <c r="AB37" s="6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W38" s="6"/>
      <c r="X38" s="6"/>
      <c r="Y38" s="6"/>
      <c r="Z38" s="6"/>
      <c r="AA38" s="6"/>
      <c r="AB38" s="6"/>
    </row>
    <row r="39">
      <c r="A39" s="158">
        <v>2.0</v>
      </c>
      <c r="B39" s="159" t="s">
        <v>54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6"/>
      <c r="V39" s="6"/>
      <c r="W39" s="6"/>
      <c r="X39" s="6"/>
      <c r="Y39" s="6"/>
      <c r="Z39" s="6"/>
      <c r="AA39" s="6"/>
      <c r="AB39" s="6"/>
    </row>
    <row r="40">
      <c r="A40" s="4"/>
      <c r="B40" s="160" t="s">
        <v>17</v>
      </c>
      <c r="C40" s="161" t="s">
        <v>18</v>
      </c>
      <c r="D40" s="1470"/>
      <c r="E40" s="1499"/>
      <c r="F40" s="1499"/>
      <c r="G40" s="1499"/>
      <c r="H40" s="1563"/>
      <c r="I40" s="1484"/>
      <c r="J40" s="1484"/>
      <c r="K40" s="1484"/>
      <c r="L40" s="1010"/>
      <c r="M40" s="176"/>
      <c r="N40" s="1484"/>
      <c r="O40" s="1484"/>
      <c r="P40" s="176"/>
      <c r="Q40" s="1485"/>
      <c r="R40" s="89"/>
      <c r="S40" s="1051" t="s">
        <v>57</v>
      </c>
      <c r="T40" s="161" t="s">
        <v>2</v>
      </c>
      <c r="U40" s="6"/>
      <c r="V40" s="6"/>
      <c r="W40" s="6"/>
      <c r="X40" s="6"/>
      <c r="Y40" s="6"/>
      <c r="Z40" s="6"/>
      <c r="AA40" s="6"/>
      <c r="AB40" s="6"/>
    </row>
    <row r="41">
      <c r="A41" s="4"/>
      <c r="B41" s="165"/>
      <c r="C41" s="165"/>
      <c r="D41" s="1010"/>
      <c r="E41" s="1052"/>
      <c r="F41" s="1053"/>
      <c r="G41" s="1005"/>
      <c r="H41" s="1054"/>
      <c r="I41" s="1053"/>
      <c r="J41" s="1053"/>
      <c r="K41" s="1053"/>
      <c r="L41" s="176"/>
      <c r="M41" s="176"/>
      <c r="N41" s="1053"/>
      <c r="O41" s="1052"/>
      <c r="P41" s="176"/>
      <c r="Q41" s="1485"/>
      <c r="R41" s="89"/>
      <c r="S41" s="1056"/>
      <c r="T41" s="166"/>
      <c r="U41" s="6"/>
      <c r="V41" s="6"/>
      <c r="W41" s="6"/>
      <c r="X41" s="6"/>
      <c r="Y41" s="6"/>
      <c r="Z41" s="6"/>
      <c r="AA41" s="6"/>
      <c r="AB41" s="6"/>
    </row>
    <row r="42">
      <c r="A42" s="4"/>
      <c r="B42" s="288" t="s">
        <v>36</v>
      </c>
      <c r="C42" s="1057"/>
      <c r="D42" s="1486"/>
      <c r="E42" s="1487"/>
      <c r="F42" s="1487"/>
      <c r="G42" s="1305"/>
      <c r="H42" s="1488"/>
      <c r="I42" s="1487"/>
      <c r="J42" s="1487"/>
      <c r="K42" s="1487"/>
      <c r="L42" s="176"/>
      <c r="M42" s="176"/>
      <c r="N42" s="176"/>
      <c r="O42" s="176"/>
      <c r="P42" s="176"/>
      <c r="Q42" s="1485"/>
      <c r="R42" s="89"/>
      <c r="S42" s="1059"/>
      <c r="T42" s="176"/>
      <c r="U42" s="6"/>
      <c r="V42" s="6"/>
      <c r="W42" s="6"/>
      <c r="X42" s="6"/>
      <c r="Y42" s="6"/>
      <c r="Z42" s="6"/>
      <c r="AA42" s="6"/>
      <c r="AB42" s="6"/>
    </row>
    <row r="43">
      <c r="A43" s="4"/>
      <c r="B43" s="160" t="s">
        <v>40</v>
      </c>
      <c r="C43" s="1060"/>
      <c r="D43" s="183"/>
      <c r="E43" s="183"/>
      <c r="F43" s="183"/>
      <c r="G43" s="183"/>
      <c r="H43" s="183"/>
      <c r="I43" s="183"/>
      <c r="J43" s="183"/>
      <c r="K43" s="183"/>
      <c r="L43" s="1062"/>
      <c r="M43" s="183"/>
      <c r="N43" s="183"/>
      <c r="O43" s="183"/>
      <c r="P43" s="183"/>
      <c r="Q43" s="1061"/>
      <c r="R43" s="218"/>
      <c r="S43" s="1062"/>
      <c r="T43" s="183"/>
      <c r="U43" s="6"/>
      <c r="V43" s="6"/>
      <c r="W43" s="6"/>
      <c r="X43" s="6"/>
      <c r="Y43" s="6"/>
      <c r="Z43" s="6"/>
      <c r="AA43" s="6"/>
      <c r="AB43" s="6"/>
    </row>
    <row r="44">
      <c r="A44" s="4"/>
      <c r="B44" s="1063" t="s">
        <v>59</v>
      </c>
      <c r="C44" s="184">
        <v>340000.0</v>
      </c>
      <c r="D44" s="1489"/>
      <c r="E44" s="1490"/>
      <c r="F44" s="1490"/>
      <c r="G44" s="1490"/>
      <c r="H44" s="1490"/>
      <c r="I44" s="186"/>
      <c r="J44" s="186"/>
      <c r="K44" s="185"/>
      <c r="L44" s="190"/>
      <c r="M44" s="190"/>
      <c r="N44" s="185"/>
      <c r="O44" s="186"/>
      <c r="P44" s="190"/>
      <c r="Q44" s="190"/>
      <c r="R44" s="190"/>
      <c r="S44" s="192">
        <f t="shared" ref="S44:S54" si="7">SUM(D44:R44)</f>
        <v>0</v>
      </c>
      <c r="T44" s="192">
        <f t="shared" ref="T44:T53" si="8">C44-S44</f>
        <v>340000</v>
      </c>
      <c r="U44" s="6"/>
      <c r="V44" s="6"/>
      <c r="W44" s="6"/>
      <c r="X44" s="6"/>
      <c r="Y44" s="6"/>
      <c r="Z44" s="6"/>
      <c r="AA44" s="6"/>
      <c r="AB44" s="6"/>
    </row>
    <row r="45">
      <c r="A45" s="4"/>
      <c r="B45" s="1068" t="s">
        <v>60</v>
      </c>
      <c r="C45" s="758">
        <v>100000.0</v>
      </c>
      <c r="D45" s="1491"/>
      <c r="E45" s="824"/>
      <c r="F45" s="819"/>
      <c r="G45" s="1492"/>
      <c r="H45" s="1492"/>
      <c r="I45" s="203"/>
      <c r="J45" s="203"/>
      <c r="K45" s="194"/>
      <c r="L45" s="196"/>
      <c r="M45" s="196"/>
      <c r="N45" s="194"/>
      <c r="O45" s="195"/>
      <c r="P45" s="196"/>
      <c r="Q45" s="196"/>
      <c r="R45" s="196"/>
      <c r="S45" s="200">
        <f t="shared" si="7"/>
        <v>0</v>
      </c>
      <c r="T45" s="200">
        <f t="shared" si="8"/>
        <v>100000</v>
      </c>
      <c r="U45" s="6"/>
      <c r="V45" s="6"/>
      <c r="W45" s="6"/>
      <c r="X45" s="6"/>
      <c r="Y45" s="6"/>
      <c r="Z45" s="6"/>
      <c r="AA45" s="6"/>
      <c r="AB45" s="6"/>
    </row>
    <row r="46">
      <c r="A46" s="4"/>
      <c r="B46" s="1068" t="s">
        <v>61</v>
      </c>
      <c r="C46" s="758">
        <v>20000.0</v>
      </c>
      <c r="D46" s="1568"/>
      <c r="E46" s="819"/>
      <c r="F46" s="1492"/>
      <c r="G46" s="819"/>
      <c r="H46" s="819"/>
      <c r="I46" s="196"/>
      <c r="J46" s="196"/>
      <c r="K46" s="194"/>
      <c r="L46" s="196"/>
      <c r="M46" s="196"/>
      <c r="N46" s="194"/>
      <c r="O46" s="190"/>
      <c r="P46" s="196"/>
      <c r="Q46" s="196"/>
      <c r="R46" s="196"/>
      <c r="S46" s="200">
        <f t="shared" si="7"/>
        <v>0</v>
      </c>
      <c r="T46" s="200">
        <f t="shared" si="8"/>
        <v>20000</v>
      </c>
      <c r="U46" s="6"/>
      <c r="V46" s="6"/>
      <c r="W46" s="6"/>
      <c r="X46" s="6"/>
      <c r="Y46" s="6"/>
      <c r="Z46" s="6"/>
      <c r="AA46" s="6"/>
      <c r="AB46" s="6"/>
    </row>
    <row r="47">
      <c r="A47" s="4"/>
      <c r="B47" s="1068" t="s">
        <v>62</v>
      </c>
      <c r="C47" s="193">
        <v>260000.0</v>
      </c>
      <c r="D47" s="1493"/>
      <c r="E47" s="823"/>
      <c r="F47" s="823"/>
      <c r="G47" s="823"/>
      <c r="H47" s="823"/>
      <c r="I47" s="202"/>
      <c r="J47" s="202"/>
      <c r="K47" s="201"/>
      <c r="L47" s="203"/>
      <c r="M47" s="196"/>
      <c r="N47" s="201"/>
      <c r="O47" s="186"/>
      <c r="P47" s="196"/>
      <c r="Q47" s="196"/>
      <c r="R47" s="196"/>
      <c r="S47" s="200">
        <f t="shared" si="7"/>
        <v>0</v>
      </c>
      <c r="T47" s="200">
        <f t="shared" si="8"/>
        <v>260000</v>
      </c>
      <c r="U47" s="6"/>
      <c r="V47" s="6"/>
      <c r="W47" s="6"/>
      <c r="X47" s="6"/>
      <c r="Y47" s="6"/>
      <c r="Z47" s="6"/>
      <c r="AA47" s="6"/>
      <c r="AB47" s="6"/>
    </row>
    <row r="48">
      <c r="A48" s="4"/>
      <c r="B48" s="1068" t="s">
        <v>63</v>
      </c>
      <c r="C48" s="193">
        <v>100000.0</v>
      </c>
      <c r="D48" s="1491"/>
      <c r="E48" s="823"/>
      <c r="F48" s="824"/>
      <c r="G48" s="823"/>
      <c r="H48" s="824"/>
      <c r="I48" s="204"/>
      <c r="J48" s="204"/>
      <c r="K48" s="1080"/>
      <c r="L48" s="196"/>
      <c r="M48" s="196"/>
      <c r="N48" s="1080"/>
      <c r="O48" s="186"/>
      <c r="P48" s="196"/>
      <c r="Q48" s="196"/>
      <c r="R48" s="196"/>
      <c r="S48" s="200">
        <f t="shared" si="7"/>
        <v>0</v>
      </c>
      <c r="T48" s="200">
        <f t="shared" si="8"/>
        <v>100000</v>
      </c>
      <c r="U48" s="6"/>
      <c r="V48" s="6"/>
      <c r="W48" s="6"/>
      <c r="X48" s="6"/>
      <c r="Y48" s="6"/>
      <c r="Z48" s="6"/>
      <c r="AA48" s="6"/>
      <c r="AB48" s="6"/>
    </row>
    <row r="49">
      <c r="A49" s="4"/>
      <c r="B49" s="1081" t="s">
        <v>761</v>
      </c>
      <c r="C49" s="193">
        <v>35000.0</v>
      </c>
      <c r="D49" s="1568"/>
      <c r="E49" s="824"/>
      <c r="F49" s="824"/>
      <c r="G49" s="1492"/>
      <c r="H49" s="819"/>
      <c r="I49" s="196"/>
      <c r="J49" s="196"/>
      <c r="K49" s="194"/>
      <c r="L49" s="196"/>
      <c r="M49" s="196"/>
      <c r="N49" s="1080"/>
      <c r="O49" s="186"/>
      <c r="P49" s="196"/>
      <c r="Q49" s="196"/>
      <c r="R49" s="196"/>
      <c r="S49" s="200">
        <f t="shared" si="7"/>
        <v>0</v>
      </c>
      <c r="T49" s="200">
        <f t="shared" si="8"/>
        <v>35000</v>
      </c>
      <c r="U49" s="6"/>
      <c r="V49" s="6"/>
      <c r="W49" s="6"/>
      <c r="X49" s="6"/>
      <c r="Y49" s="6"/>
      <c r="Z49" s="6"/>
      <c r="AA49" s="6"/>
      <c r="AB49" s="6"/>
    </row>
    <row r="50">
      <c r="A50" s="4"/>
      <c r="B50" s="1068" t="s">
        <v>65</v>
      </c>
      <c r="C50" s="758">
        <v>15000.0</v>
      </c>
      <c r="D50" s="1568"/>
      <c r="E50" s="824"/>
      <c r="F50" s="824"/>
      <c r="G50" s="1492"/>
      <c r="H50" s="819"/>
      <c r="I50" s="196"/>
      <c r="J50" s="196"/>
      <c r="K50" s="194"/>
      <c r="L50" s="196"/>
      <c r="M50" s="196"/>
      <c r="N50" s="1080"/>
      <c r="O50" s="186"/>
      <c r="P50" s="196"/>
      <c r="Q50" s="196"/>
      <c r="R50" s="196"/>
      <c r="S50" s="200">
        <f t="shared" si="7"/>
        <v>0</v>
      </c>
      <c r="T50" s="200">
        <f t="shared" si="8"/>
        <v>15000</v>
      </c>
      <c r="U50" s="6"/>
      <c r="V50" s="6"/>
      <c r="W50" s="6"/>
      <c r="X50" s="6"/>
      <c r="Y50" s="6"/>
      <c r="Z50" s="6"/>
      <c r="AA50" s="6"/>
      <c r="AB50" s="6"/>
    </row>
    <row r="51">
      <c r="A51" s="4"/>
      <c r="B51" s="1083" t="s">
        <v>67</v>
      </c>
      <c r="C51" s="205">
        <v>60000.0</v>
      </c>
      <c r="D51" s="1568"/>
      <c r="E51" s="1492"/>
      <c r="F51" s="819"/>
      <c r="G51" s="1492"/>
      <c r="H51" s="1492"/>
      <c r="I51" s="203"/>
      <c r="J51" s="203"/>
      <c r="K51" s="206"/>
      <c r="L51" s="196"/>
      <c r="M51" s="196"/>
      <c r="N51" s="194"/>
      <c r="O51" s="187"/>
      <c r="P51" s="196"/>
      <c r="Q51" s="196"/>
      <c r="R51" s="196"/>
      <c r="S51" s="200">
        <f t="shared" si="7"/>
        <v>0</v>
      </c>
      <c r="T51" s="200">
        <f t="shared" si="8"/>
        <v>60000</v>
      </c>
      <c r="U51" s="6"/>
      <c r="V51" s="6"/>
      <c r="W51" s="6"/>
      <c r="X51" s="6"/>
      <c r="Y51" s="6"/>
      <c r="Z51" s="6"/>
      <c r="AA51" s="6"/>
      <c r="AB51" s="6"/>
    </row>
    <row r="52">
      <c r="A52" s="4"/>
      <c r="B52" s="1084"/>
      <c r="C52" s="205"/>
      <c r="D52" s="1491"/>
      <c r="E52" s="1492"/>
      <c r="F52" s="819"/>
      <c r="G52" s="1492"/>
      <c r="H52" s="819"/>
      <c r="I52" s="196"/>
      <c r="J52" s="196"/>
      <c r="K52" s="194"/>
      <c r="L52" s="196"/>
      <c r="M52" s="196"/>
      <c r="N52" s="194"/>
      <c r="O52" s="187"/>
      <c r="P52" s="196"/>
      <c r="Q52" s="196"/>
      <c r="R52" s="196"/>
      <c r="S52" s="200">
        <f t="shared" si="7"/>
        <v>0</v>
      </c>
      <c r="T52" s="200">
        <f t="shared" si="8"/>
        <v>0</v>
      </c>
      <c r="U52" s="6"/>
      <c r="V52" s="6"/>
      <c r="W52" s="6"/>
      <c r="X52" s="6"/>
      <c r="Y52" s="6"/>
      <c r="Z52" s="6"/>
      <c r="AA52" s="6"/>
      <c r="AB52" s="6"/>
    </row>
    <row r="53">
      <c r="A53" s="4"/>
      <c r="B53" s="1085"/>
      <c r="C53" s="208"/>
      <c r="D53" s="1086"/>
      <c r="E53" s="1498"/>
      <c r="F53" s="1498"/>
      <c r="G53" s="1498"/>
      <c r="H53" s="1498"/>
      <c r="I53" s="211"/>
      <c r="J53" s="211"/>
      <c r="K53" s="209"/>
      <c r="L53" s="211"/>
      <c r="M53" s="211"/>
      <c r="N53" s="209"/>
      <c r="O53" s="210"/>
      <c r="P53" s="211"/>
      <c r="Q53" s="211"/>
      <c r="R53" s="211"/>
      <c r="S53" s="213">
        <f t="shared" si="7"/>
        <v>0</v>
      </c>
      <c r="T53" s="200">
        <f t="shared" si="8"/>
        <v>0</v>
      </c>
      <c r="U53" s="6"/>
      <c r="V53" s="6"/>
      <c r="W53" s="6"/>
      <c r="X53" s="6"/>
      <c r="Y53" s="6"/>
      <c r="Z53" s="6"/>
      <c r="AA53" s="6"/>
      <c r="AB53" s="6"/>
    </row>
    <row r="54">
      <c r="A54" s="4"/>
      <c r="B54" s="1088" t="s">
        <v>69</v>
      </c>
      <c r="C54" s="1089">
        <f t="shared" ref="C54:D54" si="9">SUM(C44:C53)</f>
        <v>930000</v>
      </c>
      <c r="D54" s="1089">
        <f t="shared" si="9"/>
        <v>0</v>
      </c>
      <c r="E54" s="1089"/>
      <c r="F54" s="1089">
        <f t="shared" ref="F54:J54" si="10">SUM(F44:F53)</f>
        <v>0</v>
      </c>
      <c r="G54" s="1089">
        <f t="shared" si="10"/>
        <v>0</v>
      </c>
      <c r="H54" s="1089">
        <f t="shared" si="10"/>
        <v>0</v>
      </c>
      <c r="I54" s="1089">
        <f t="shared" si="10"/>
        <v>0</v>
      </c>
      <c r="J54" s="1089">
        <f t="shared" si="10"/>
        <v>0</v>
      </c>
      <c r="K54" s="1089"/>
      <c r="L54" s="1061"/>
      <c r="M54" s="218"/>
      <c r="N54" s="215"/>
      <c r="O54" s="218"/>
      <c r="P54" s="218"/>
      <c r="Q54" s="218"/>
      <c r="R54" s="218"/>
      <c r="S54" s="220">
        <f t="shared" si="7"/>
        <v>0</v>
      </c>
      <c r="T54" s="220">
        <f>SUM(T44:T52)</f>
        <v>930000</v>
      </c>
      <c r="U54" s="6"/>
      <c r="V54" s="6"/>
      <c r="W54" s="6"/>
      <c r="X54" s="6"/>
      <c r="Y54" s="6"/>
      <c r="Z54" s="6"/>
      <c r="AA54" s="6"/>
      <c r="AB54" s="6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6"/>
      <c r="V55" s="6"/>
      <c r="W55" s="6"/>
      <c r="X55" s="6"/>
      <c r="Y55" s="6"/>
      <c r="Z55" s="6"/>
      <c r="AA55" s="6"/>
      <c r="AB55" s="6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6"/>
      <c r="W56" s="6"/>
      <c r="X56" s="6"/>
      <c r="Y56" s="6"/>
      <c r="Z56" s="6"/>
      <c r="AA56" s="6"/>
      <c r="AB56" s="6"/>
    </row>
    <row r="57">
      <c r="A57" s="771">
        <v>4.0</v>
      </c>
      <c r="B57" s="222" t="s">
        <v>70</v>
      </c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4"/>
      <c r="U57" s="6"/>
      <c r="V57" s="6"/>
      <c r="W57" s="6"/>
      <c r="X57" s="6"/>
      <c r="Y57" s="6"/>
      <c r="Z57" s="6"/>
      <c r="AA57" s="6"/>
      <c r="AB57" s="6"/>
    </row>
    <row r="58">
      <c r="A58" s="4"/>
      <c r="B58" s="225"/>
      <c r="C58" s="226" t="s">
        <v>18</v>
      </c>
      <c r="D58" s="1470"/>
      <c r="E58" s="1499"/>
      <c r="F58" s="1499"/>
      <c r="G58" s="1499"/>
      <c r="H58" s="101"/>
      <c r="I58" s="101"/>
      <c r="J58" s="90"/>
      <c r="K58" s="101"/>
      <c r="L58" s="772"/>
      <c r="M58" s="228"/>
      <c r="N58" s="227"/>
      <c r="O58" s="227"/>
      <c r="P58" s="228"/>
      <c r="Q58" s="228"/>
      <c r="R58" s="228"/>
      <c r="S58" s="90" t="s">
        <v>29</v>
      </c>
      <c r="T58" s="91" t="s">
        <v>2</v>
      </c>
      <c r="U58" s="92"/>
      <c r="V58" s="6"/>
      <c r="W58" s="6"/>
      <c r="X58" s="6"/>
      <c r="Y58" s="6"/>
      <c r="Z58" s="6"/>
      <c r="AA58" s="6"/>
      <c r="AB58" s="6"/>
    </row>
    <row r="59">
      <c r="A59" s="4"/>
      <c r="B59" s="229"/>
      <c r="C59" s="230"/>
      <c r="D59" s="1008"/>
      <c r="E59" s="1091"/>
      <c r="F59" s="1092"/>
      <c r="G59" s="1092"/>
      <c r="H59" s="745"/>
      <c r="I59" s="1093"/>
      <c r="J59" s="1093"/>
      <c r="K59" s="1092"/>
      <c r="L59" s="102"/>
      <c r="M59" s="232"/>
      <c r="N59" s="1092"/>
      <c r="O59" s="1092"/>
      <c r="P59" s="232"/>
      <c r="Q59" s="232"/>
      <c r="R59" s="232"/>
      <c r="S59" s="232"/>
      <c r="T59" s="232"/>
      <c r="U59" s="92"/>
      <c r="V59" s="6"/>
      <c r="W59" s="6"/>
      <c r="X59" s="6"/>
      <c r="Y59" s="6"/>
      <c r="Z59" s="6"/>
      <c r="AA59" s="6"/>
      <c r="AB59" s="6"/>
    </row>
    <row r="60">
      <c r="A60" s="4"/>
      <c r="B60" s="523" t="s">
        <v>36</v>
      </c>
      <c r="C60" s="225"/>
      <c r="D60" s="89"/>
      <c r="E60" s="89"/>
      <c r="F60" s="89"/>
      <c r="G60" s="89"/>
      <c r="H60" s="560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236"/>
      <c r="T60" s="236"/>
      <c r="U60" s="92"/>
      <c r="V60" s="6"/>
      <c r="W60" s="6"/>
      <c r="X60" s="6"/>
      <c r="Y60" s="6"/>
      <c r="Z60" s="6"/>
      <c r="AA60" s="6"/>
      <c r="AB60" s="6"/>
    </row>
    <row r="61">
      <c r="A61" s="4"/>
      <c r="B61" s="1094" t="s">
        <v>40</v>
      </c>
      <c r="C61" s="558"/>
      <c r="D61" s="906"/>
      <c r="E61" s="906"/>
      <c r="F61" s="89"/>
      <c r="G61" s="89"/>
      <c r="H61" s="89"/>
      <c r="I61" s="89"/>
      <c r="J61" s="89"/>
      <c r="K61" s="89"/>
      <c r="L61" s="89"/>
      <c r="M61" s="558"/>
      <c r="N61" s="558"/>
      <c r="O61" s="558"/>
      <c r="P61" s="558"/>
      <c r="Q61" s="558"/>
      <c r="R61" s="558"/>
      <c r="S61" s="558"/>
      <c r="T61" s="558"/>
      <c r="U61" s="92"/>
      <c r="V61" s="6"/>
      <c r="W61" s="6"/>
      <c r="X61" s="6"/>
      <c r="Y61" s="6"/>
      <c r="Z61" s="6"/>
      <c r="AA61" s="6"/>
      <c r="AB61" s="6"/>
    </row>
    <row r="62">
      <c r="A62" s="4"/>
      <c r="B62" s="1095" t="s">
        <v>765</v>
      </c>
      <c r="C62" s="1096">
        <v>60000.0</v>
      </c>
      <c r="D62" s="1353"/>
      <c r="E62" s="1098"/>
      <c r="F62" s="113"/>
      <c r="G62" s="113"/>
      <c r="H62" s="113"/>
      <c r="I62" s="113"/>
      <c r="J62" s="116"/>
      <c r="K62" s="113"/>
      <c r="L62" s="116"/>
      <c r="M62" s="116"/>
      <c r="N62" s="116"/>
      <c r="O62" s="116"/>
      <c r="P62" s="116"/>
      <c r="Q62" s="116"/>
      <c r="R62" s="117"/>
      <c r="S62" s="36">
        <f>SUM(D62:R62)</f>
        <v>0</v>
      </c>
      <c r="T62" s="1099">
        <f>C62-S62</f>
        <v>60000</v>
      </c>
      <c r="U62" s="92"/>
      <c r="V62" s="6"/>
      <c r="W62" s="6"/>
      <c r="X62" s="6"/>
      <c r="Y62" s="6"/>
      <c r="Z62" s="6"/>
      <c r="AA62" s="6"/>
      <c r="AB62" s="6"/>
    </row>
    <row r="63">
      <c r="A63" s="4"/>
      <c r="B63" s="1100" t="s">
        <v>567</v>
      </c>
      <c r="C63" s="1101">
        <v>20000.0</v>
      </c>
      <c r="D63" s="1702"/>
      <c r="E63" s="1103"/>
      <c r="F63" s="121"/>
      <c r="G63" s="121"/>
      <c r="H63" s="121"/>
      <c r="I63" s="133"/>
      <c r="J63" s="123"/>
      <c r="K63" s="121"/>
      <c r="L63" s="123"/>
      <c r="M63" s="123"/>
      <c r="N63" s="123"/>
      <c r="O63" s="123"/>
      <c r="P63" s="123"/>
      <c r="Q63" s="123"/>
      <c r="R63" s="131"/>
      <c r="S63" s="139"/>
      <c r="T63" s="1104"/>
      <c r="U63" s="92"/>
      <c r="V63" s="6"/>
      <c r="W63" s="6"/>
      <c r="X63" s="6"/>
      <c r="Y63" s="6"/>
      <c r="Z63" s="6"/>
      <c r="AA63" s="6"/>
      <c r="AB63" s="6"/>
    </row>
    <row r="64">
      <c r="A64" s="5"/>
      <c r="B64" s="1100" t="s">
        <v>568</v>
      </c>
      <c r="C64" s="1101">
        <v>20000.0</v>
      </c>
      <c r="D64" s="1904"/>
      <c r="E64" s="1106"/>
      <c r="F64" s="122"/>
      <c r="G64" s="122"/>
      <c r="H64" s="133"/>
      <c r="I64" s="123"/>
      <c r="J64" s="123"/>
      <c r="K64" s="122"/>
      <c r="L64" s="123"/>
      <c r="M64" s="123"/>
      <c r="N64" s="123"/>
      <c r="O64" s="123"/>
      <c r="P64" s="123"/>
      <c r="Q64" s="123"/>
      <c r="R64" s="131"/>
      <c r="S64" s="139"/>
      <c r="T64" s="1104"/>
      <c r="U64" s="92"/>
      <c r="V64" s="6"/>
      <c r="W64" s="6"/>
      <c r="X64" s="6"/>
      <c r="Y64" s="6"/>
      <c r="Z64" s="6"/>
      <c r="AA64" s="6"/>
      <c r="AB64" s="6"/>
    </row>
    <row r="65">
      <c r="A65" s="5"/>
      <c r="B65" s="1107" t="s">
        <v>489</v>
      </c>
      <c r="C65" s="1096">
        <v>30000.0</v>
      </c>
      <c r="D65" s="1503"/>
      <c r="E65" s="1109"/>
      <c r="F65" s="114"/>
      <c r="G65" s="114"/>
      <c r="H65" s="115"/>
      <c r="I65" s="114"/>
      <c r="J65" s="116"/>
      <c r="K65" s="114"/>
      <c r="L65" s="116"/>
      <c r="M65" s="116"/>
      <c r="N65" s="116"/>
      <c r="O65" s="116"/>
      <c r="P65" s="116"/>
      <c r="Q65" s="116"/>
      <c r="R65" s="117"/>
      <c r="S65" s="36">
        <f t="shared" ref="S65:S92" si="11">SUM(D65:R65)</f>
        <v>0</v>
      </c>
      <c r="T65" s="1110">
        <f t="shared" ref="T65:T92" si="12">C65-S65</f>
        <v>30000</v>
      </c>
      <c r="U65" s="92"/>
      <c r="V65" s="6"/>
      <c r="W65" s="6"/>
      <c r="X65" s="6"/>
      <c r="Y65" s="6"/>
      <c r="Z65" s="6"/>
      <c r="AA65" s="6"/>
      <c r="AB65" s="6"/>
    </row>
    <row r="66">
      <c r="A66" s="4"/>
      <c r="B66" s="132" t="s">
        <v>74</v>
      </c>
      <c r="C66" s="1111">
        <v>10000.0</v>
      </c>
      <c r="D66" s="1353"/>
      <c r="E66" s="1098"/>
      <c r="F66" s="121"/>
      <c r="G66" s="121"/>
      <c r="H66" s="121"/>
      <c r="I66" s="113"/>
      <c r="J66" s="115"/>
      <c r="K66" s="121"/>
      <c r="L66" s="123"/>
      <c r="M66" s="123"/>
      <c r="N66" s="123"/>
      <c r="O66" s="123"/>
      <c r="P66" s="123"/>
      <c r="Q66" s="123"/>
      <c r="R66" s="131"/>
      <c r="S66" s="246">
        <f t="shared" si="11"/>
        <v>0</v>
      </c>
      <c r="T66" s="270">
        <f t="shared" si="12"/>
        <v>10000</v>
      </c>
      <c r="U66" s="92"/>
      <c r="V66" s="6"/>
      <c r="W66" s="6"/>
      <c r="X66" s="6"/>
      <c r="Y66" s="6"/>
      <c r="Z66" s="6"/>
      <c r="AA66" s="6"/>
      <c r="AB66" s="6"/>
    </row>
    <row r="67">
      <c r="A67" s="5"/>
      <c r="B67" s="1112" t="s">
        <v>76</v>
      </c>
      <c r="C67" s="1504">
        <v>55000.0</v>
      </c>
      <c r="D67" s="1505"/>
      <c r="E67" s="1098"/>
      <c r="F67" s="121"/>
      <c r="G67" s="121"/>
      <c r="H67" s="121"/>
      <c r="I67" s="113"/>
      <c r="J67" s="116"/>
      <c r="K67" s="121"/>
      <c r="L67" s="123"/>
      <c r="M67" s="123"/>
      <c r="N67" s="133"/>
      <c r="O67" s="123"/>
      <c r="P67" s="123"/>
      <c r="Q67" s="123"/>
      <c r="R67" s="123"/>
      <c r="S67" s="258">
        <f t="shared" si="11"/>
        <v>0</v>
      </c>
      <c r="T67" s="797">
        <f t="shared" si="12"/>
        <v>55000</v>
      </c>
      <c r="U67" s="92"/>
      <c r="V67" s="6"/>
      <c r="W67" s="6"/>
      <c r="X67" s="6"/>
      <c r="Y67" s="6"/>
      <c r="Z67" s="6"/>
      <c r="AA67" s="6"/>
      <c r="AB67" s="6"/>
    </row>
    <row r="68">
      <c r="A68" s="5"/>
      <c r="B68" s="1112" t="s">
        <v>77</v>
      </c>
      <c r="C68" s="1504">
        <v>50000.0</v>
      </c>
      <c r="D68" s="1505"/>
      <c r="E68" s="1098"/>
      <c r="F68" s="121"/>
      <c r="G68" s="121"/>
      <c r="H68" s="121"/>
      <c r="I68" s="113"/>
      <c r="J68" s="116"/>
      <c r="K68" s="121"/>
      <c r="L68" s="123"/>
      <c r="M68" s="123"/>
      <c r="N68" s="123"/>
      <c r="O68" s="133"/>
      <c r="P68" s="123"/>
      <c r="Q68" s="123"/>
      <c r="R68" s="123"/>
      <c r="S68" s="258">
        <f t="shared" si="11"/>
        <v>0</v>
      </c>
      <c r="T68" s="260">
        <f t="shared" si="12"/>
        <v>50000</v>
      </c>
      <c r="U68" s="92"/>
      <c r="V68" s="6"/>
      <c r="W68" s="6"/>
      <c r="X68" s="6"/>
      <c r="Y68" s="6"/>
      <c r="Z68" s="6"/>
      <c r="AA68" s="6"/>
      <c r="AB68" s="6"/>
    </row>
    <row r="69">
      <c r="A69" s="5"/>
      <c r="B69" s="1112" t="s">
        <v>78</v>
      </c>
      <c r="C69" s="1700">
        <v>17500.0</v>
      </c>
      <c r="D69" s="792"/>
      <c r="E69" s="1098"/>
      <c r="F69" s="121"/>
      <c r="G69" s="121"/>
      <c r="H69" s="122"/>
      <c r="I69" s="113"/>
      <c r="J69" s="116"/>
      <c r="K69" s="121"/>
      <c r="L69" s="123"/>
      <c r="M69" s="123"/>
      <c r="N69" s="123"/>
      <c r="O69" s="123"/>
      <c r="P69" s="123"/>
      <c r="Q69" s="123"/>
      <c r="R69" s="123"/>
      <c r="S69" s="258">
        <f t="shared" si="11"/>
        <v>0</v>
      </c>
      <c r="T69" s="260">
        <f t="shared" si="12"/>
        <v>17500</v>
      </c>
      <c r="U69" s="92"/>
      <c r="V69" s="6"/>
      <c r="W69" s="6"/>
      <c r="X69" s="6"/>
      <c r="Y69" s="6"/>
      <c r="Z69" s="6"/>
      <c r="AA69" s="6"/>
      <c r="AB69" s="6"/>
    </row>
    <row r="70">
      <c r="A70" s="5"/>
      <c r="B70" s="1112" t="s">
        <v>79</v>
      </c>
      <c r="C70" s="1504">
        <v>17500.0</v>
      </c>
      <c r="D70" s="1505"/>
      <c r="E70" s="1098"/>
      <c r="F70" s="121"/>
      <c r="G70" s="121"/>
      <c r="H70" s="121"/>
      <c r="I70" s="113"/>
      <c r="J70" s="116"/>
      <c r="K70" s="121"/>
      <c r="L70" s="123"/>
      <c r="M70" s="123"/>
      <c r="N70" s="123"/>
      <c r="O70" s="133"/>
      <c r="P70" s="123"/>
      <c r="Q70" s="123"/>
      <c r="R70" s="123"/>
      <c r="S70" s="258">
        <f t="shared" si="11"/>
        <v>0</v>
      </c>
      <c r="T70" s="260">
        <f t="shared" si="12"/>
        <v>17500</v>
      </c>
      <c r="U70" s="92"/>
      <c r="V70" s="6"/>
      <c r="W70" s="6"/>
      <c r="X70" s="6"/>
      <c r="Y70" s="6"/>
      <c r="Z70" s="6"/>
      <c r="AA70" s="6"/>
      <c r="AB70" s="6"/>
    </row>
    <row r="71">
      <c r="A71" s="5"/>
      <c r="B71" s="1112" t="s">
        <v>80</v>
      </c>
      <c r="C71" s="1504">
        <v>17500.0</v>
      </c>
      <c r="D71" s="1505"/>
      <c r="E71" s="1098"/>
      <c r="F71" s="121"/>
      <c r="G71" s="121"/>
      <c r="H71" s="121"/>
      <c r="I71" s="113"/>
      <c r="J71" s="116"/>
      <c r="K71" s="121"/>
      <c r="L71" s="123"/>
      <c r="M71" s="123"/>
      <c r="N71" s="123"/>
      <c r="O71" s="133"/>
      <c r="P71" s="123"/>
      <c r="Q71" s="123"/>
      <c r="R71" s="123"/>
      <c r="S71" s="258">
        <f t="shared" si="11"/>
        <v>0</v>
      </c>
      <c r="T71" s="260">
        <f t="shared" si="12"/>
        <v>17500</v>
      </c>
      <c r="U71" s="92"/>
      <c r="V71" s="6"/>
      <c r="W71" s="6"/>
      <c r="X71" s="6"/>
      <c r="Y71" s="6"/>
      <c r="Z71" s="6"/>
      <c r="AA71" s="6"/>
      <c r="AB71" s="6"/>
    </row>
    <row r="72">
      <c r="A72" s="5"/>
      <c r="B72" s="1112" t="s">
        <v>81</v>
      </c>
      <c r="C72" s="1504">
        <v>17500.0</v>
      </c>
      <c r="D72" s="1505"/>
      <c r="E72" s="1098"/>
      <c r="F72" s="121"/>
      <c r="G72" s="121"/>
      <c r="H72" s="121"/>
      <c r="I72" s="113"/>
      <c r="J72" s="116"/>
      <c r="K72" s="121"/>
      <c r="L72" s="123"/>
      <c r="M72" s="123"/>
      <c r="N72" s="123"/>
      <c r="O72" s="133"/>
      <c r="P72" s="123"/>
      <c r="Q72" s="123"/>
      <c r="R72" s="123"/>
      <c r="S72" s="258">
        <f t="shared" si="11"/>
        <v>0</v>
      </c>
      <c r="T72" s="260">
        <f t="shared" si="12"/>
        <v>17500</v>
      </c>
      <c r="U72" s="92"/>
      <c r="V72" s="6"/>
      <c r="W72" s="6"/>
      <c r="X72" s="6"/>
      <c r="Y72" s="6"/>
      <c r="Z72" s="6"/>
      <c r="AA72" s="6"/>
      <c r="AB72" s="6"/>
    </row>
    <row r="73">
      <c r="A73" s="5"/>
      <c r="B73" s="1112" t="s">
        <v>82</v>
      </c>
      <c r="C73" s="1504">
        <v>17500.0</v>
      </c>
      <c r="D73" s="1505"/>
      <c r="E73" s="1098"/>
      <c r="F73" s="121"/>
      <c r="G73" s="121"/>
      <c r="H73" s="121"/>
      <c r="I73" s="113"/>
      <c r="J73" s="116"/>
      <c r="K73" s="121"/>
      <c r="L73" s="123"/>
      <c r="M73" s="123"/>
      <c r="N73" s="123"/>
      <c r="O73" s="133"/>
      <c r="P73" s="123"/>
      <c r="Q73" s="123"/>
      <c r="R73" s="123"/>
      <c r="S73" s="258">
        <f t="shared" si="11"/>
        <v>0</v>
      </c>
      <c r="T73" s="260">
        <f t="shared" si="12"/>
        <v>17500</v>
      </c>
      <c r="U73" s="92"/>
      <c r="V73" s="6"/>
      <c r="W73" s="6"/>
      <c r="X73" s="6"/>
      <c r="Y73" s="6"/>
      <c r="Z73" s="6"/>
      <c r="AA73" s="6"/>
      <c r="AB73" s="6"/>
    </row>
    <row r="74">
      <c r="A74" s="5"/>
      <c r="B74" s="1112" t="s">
        <v>83</v>
      </c>
      <c r="C74" s="1504">
        <v>17500.0</v>
      </c>
      <c r="D74" s="1505"/>
      <c r="E74" s="1098"/>
      <c r="F74" s="121"/>
      <c r="G74" s="121"/>
      <c r="H74" s="121"/>
      <c r="I74" s="113"/>
      <c r="J74" s="116"/>
      <c r="K74" s="121"/>
      <c r="L74" s="123"/>
      <c r="M74" s="123"/>
      <c r="N74" s="123"/>
      <c r="O74" s="133"/>
      <c r="P74" s="123"/>
      <c r="Q74" s="123"/>
      <c r="R74" s="123"/>
      <c r="S74" s="258">
        <f t="shared" si="11"/>
        <v>0</v>
      </c>
      <c r="T74" s="260">
        <f t="shared" si="12"/>
        <v>17500</v>
      </c>
      <c r="U74" s="92"/>
      <c r="V74" s="6"/>
      <c r="W74" s="6"/>
      <c r="X74" s="6"/>
      <c r="Y74" s="6"/>
      <c r="Z74" s="6"/>
      <c r="AA74" s="6"/>
      <c r="AB74" s="6"/>
    </row>
    <row r="75">
      <c r="A75" s="5"/>
      <c r="B75" s="132" t="s">
        <v>84</v>
      </c>
      <c r="C75" s="1101">
        <v>8000.0</v>
      </c>
      <c r="D75" s="1500"/>
      <c r="E75" s="1116"/>
      <c r="F75" s="121"/>
      <c r="G75" s="121"/>
      <c r="H75" s="121"/>
      <c r="I75" s="113"/>
      <c r="J75" s="116"/>
      <c r="K75" s="121"/>
      <c r="L75" s="123"/>
      <c r="M75" s="123"/>
      <c r="N75" s="123"/>
      <c r="O75" s="123"/>
      <c r="P75" s="123"/>
      <c r="Q75" s="123"/>
      <c r="R75" s="123"/>
      <c r="S75" s="246">
        <f t="shared" si="11"/>
        <v>0</v>
      </c>
      <c r="T75" s="263">
        <f t="shared" si="12"/>
        <v>8000</v>
      </c>
      <c r="U75" s="92"/>
      <c r="V75" s="6"/>
      <c r="W75" s="6"/>
      <c r="X75" s="6"/>
      <c r="Y75" s="6"/>
      <c r="Z75" s="6"/>
      <c r="AA75" s="6"/>
      <c r="AB75" s="6"/>
    </row>
    <row r="76">
      <c r="A76" s="5"/>
      <c r="B76" s="132" t="s">
        <v>86</v>
      </c>
      <c r="C76" s="1111">
        <v>18000.0</v>
      </c>
      <c r="D76" s="1702"/>
      <c r="E76" s="1103"/>
      <c r="F76" s="121"/>
      <c r="G76" s="121"/>
      <c r="H76" s="121"/>
      <c r="I76" s="113"/>
      <c r="J76" s="116"/>
      <c r="K76" s="121"/>
      <c r="L76" s="123"/>
      <c r="M76" s="123"/>
      <c r="N76" s="123"/>
      <c r="O76" s="133"/>
      <c r="P76" s="123"/>
      <c r="Q76" s="123"/>
      <c r="R76" s="123"/>
      <c r="S76" s="246">
        <f t="shared" si="11"/>
        <v>0</v>
      </c>
      <c r="T76" s="263">
        <f t="shared" si="12"/>
        <v>18000</v>
      </c>
      <c r="U76" s="92"/>
      <c r="V76" s="6"/>
      <c r="W76" s="6"/>
      <c r="X76" s="6"/>
      <c r="Y76" s="6"/>
      <c r="Z76" s="6"/>
      <c r="AA76" s="6"/>
      <c r="AB76" s="6"/>
    </row>
    <row r="77">
      <c r="A77" s="5"/>
      <c r="B77" s="132" t="s">
        <v>87</v>
      </c>
      <c r="C77" s="1111">
        <v>7000.0</v>
      </c>
      <c r="D77" s="1702"/>
      <c r="E77" s="1103"/>
      <c r="F77" s="121"/>
      <c r="G77" s="121"/>
      <c r="H77" s="121"/>
      <c r="I77" s="113"/>
      <c r="J77" s="116"/>
      <c r="K77" s="121"/>
      <c r="L77" s="123"/>
      <c r="M77" s="123"/>
      <c r="N77" s="123"/>
      <c r="O77" s="123"/>
      <c r="P77" s="123"/>
      <c r="Q77" s="123"/>
      <c r="R77" s="123"/>
      <c r="S77" s="246">
        <f t="shared" si="11"/>
        <v>0</v>
      </c>
      <c r="T77" s="263">
        <f t="shared" si="12"/>
        <v>7000</v>
      </c>
      <c r="U77" s="92"/>
      <c r="V77" s="6"/>
      <c r="W77" s="6"/>
      <c r="X77" s="6"/>
      <c r="Y77" s="6"/>
      <c r="Z77" s="6"/>
      <c r="AA77" s="6"/>
      <c r="AB77" s="6"/>
    </row>
    <row r="78">
      <c r="A78" s="5"/>
      <c r="B78" s="132" t="s">
        <v>88</v>
      </c>
      <c r="C78" s="1111">
        <v>7000.0</v>
      </c>
      <c r="D78" s="1702"/>
      <c r="E78" s="1103"/>
      <c r="F78" s="121"/>
      <c r="G78" s="121"/>
      <c r="H78" s="121"/>
      <c r="I78" s="113"/>
      <c r="J78" s="116"/>
      <c r="K78" s="121"/>
      <c r="L78" s="123"/>
      <c r="M78" s="123"/>
      <c r="N78" s="123"/>
      <c r="O78" s="123"/>
      <c r="P78" s="123"/>
      <c r="Q78" s="123"/>
      <c r="R78" s="123"/>
      <c r="S78" s="246">
        <f t="shared" si="11"/>
        <v>0</v>
      </c>
      <c r="T78" s="263">
        <f t="shared" si="12"/>
        <v>7000</v>
      </c>
      <c r="U78" s="92"/>
      <c r="V78" s="6"/>
      <c r="W78" s="6"/>
      <c r="X78" s="6"/>
      <c r="Y78" s="6"/>
      <c r="Z78" s="6"/>
      <c r="AA78" s="6"/>
      <c r="AB78" s="6"/>
    </row>
    <row r="79">
      <c r="A79" s="5"/>
      <c r="B79" s="132" t="s">
        <v>89</v>
      </c>
      <c r="C79" s="1101">
        <v>5000.0</v>
      </c>
      <c r="D79" s="1500"/>
      <c r="E79" s="1116"/>
      <c r="F79" s="121"/>
      <c r="G79" s="121"/>
      <c r="H79" s="122"/>
      <c r="I79" s="113"/>
      <c r="J79" s="116"/>
      <c r="K79" s="121"/>
      <c r="L79" s="123"/>
      <c r="M79" s="123"/>
      <c r="N79" s="123"/>
      <c r="O79" s="123"/>
      <c r="P79" s="123"/>
      <c r="Q79" s="123"/>
      <c r="R79" s="123"/>
      <c r="S79" s="246">
        <f t="shared" si="11"/>
        <v>0</v>
      </c>
      <c r="T79" s="263">
        <f t="shared" si="12"/>
        <v>5000</v>
      </c>
      <c r="U79" s="92"/>
      <c r="V79" s="6"/>
      <c r="W79" s="6"/>
      <c r="X79" s="6"/>
      <c r="Y79" s="6"/>
      <c r="Z79" s="6"/>
      <c r="AA79" s="6"/>
      <c r="AB79" s="6"/>
    </row>
    <row r="80">
      <c r="A80" s="5"/>
      <c r="B80" s="132" t="s">
        <v>90</v>
      </c>
      <c r="C80" s="1101">
        <v>5000.0</v>
      </c>
      <c r="D80" s="1500"/>
      <c r="E80" s="1116"/>
      <c r="F80" s="121"/>
      <c r="G80" s="121"/>
      <c r="H80" s="122"/>
      <c r="I80" s="113"/>
      <c r="J80" s="116"/>
      <c r="K80" s="121"/>
      <c r="L80" s="123"/>
      <c r="M80" s="123"/>
      <c r="N80" s="123"/>
      <c r="O80" s="133"/>
      <c r="P80" s="123"/>
      <c r="Q80" s="123"/>
      <c r="R80" s="123"/>
      <c r="S80" s="246">
        <f t="shared" si="11"/>
        <v>0</v>
      </c>
      <c r="T80" s="263">
        <f t="shared" si="12"/>
        <v>5000</v>
      </c>
      <c r="U80" s="92"/>
      <c r="V80" s="6"/>
      <c r="W80" s="6"/>
      <c r="X80" s="6"/>
      <c r="Y80" s="6"/>
      <c r="Z80" s="6"/>
      <c r="AA80" s="6"/>
      <c r="AB80" s="6"/>
    </row>
    <row r="81">
      <c r="A81" s="5"/>
      <c r="B81" s="132" t="s">
        <v>91</v>
      </c>
      <c r="C81" s="1101">
        <v>8000.0</v>
      </c>
      <c r="D81" s="1500"/>
      <c r="E81" s="1116"/>
      <c r="F81" s="121"/>
      <c r="G81" s="121"/>
      <c r="H81" s="122"/>
      <c r="I81" s="113"/>
      <c r="J81" s="116"/>
      <c r="K81" s="121"/>
      <c r="L81" s="123"/>
      <c r="M81" s="123"/>
      <c r="N81" s="123"/>
      <c r="O81" s="123"/>
      <c r="P81" s="123"/>
      <c r="Q81" s="123"/>
      <c r="R81" s="123"/>
      <c r="S81" s="246">
        <f t="shared" si="11"/>
        <v>0</v>
      </c>
      <c r="T81" s="263">
        <f t="shared" si="12"/>
        <v>8000</v>
      </c>
      <c r="U81" s="92"/>
      <c r="V81" s="6"/>
      <c r="W81" s="6"/>
      <c r="X81" s="6"/>
      <c r="Y81" s="6"/>
      <c r="Z81" s="6"/>
      <c r="AA81" s="6"/>
      <c r="AB81" s="6"/>
    </row>
    <row r="82">
      <c r="A82" s="5"/>
      <c r="B82" s="132" t="s">
        <v>93</v>
      </c>
      <c r="C82" s="1101">
        <v>8000.0</v>
      </c>
      <c r="D82" s="1500"/>
      <c r="E82" s="1116"/>
      <c r="F82" s="121"/>
      <c r="G82" s="121"/>
      <c r="H82" s="122"/>
      <c r="I82" s="113"/>
      <c r="J82" s="116"/>
      <c r="K82" s="121"/>
      <c r="L82" s="123"/>
      <c r="M82" s="123"/>
      <c r="N82" s="123"/>
      <c r="O82" s="133"/>
      <c r="P82" s="123"/>
      <c r="Q82" s="123"/>
      <c r="R82" s="123"/>
      <c r="S82" s="246">
        <f t="shared" si="11"/>
        <v>0</v>
      </c>
      <c r="T82" s="263">
        <f t="shared" si="12"/>
        <v>8000</v>
      </c>
      <c r="U82" s="92"/>
      <c r="V82" s="6"/>
      <c r="W82" s="6"/>
      <c r="X82" s="6"/>
      <c r="Y82" s="6"/>
      <c r="Z82" s="6"/>
      <c r="AA82" s="6"/>
      <c r="AB82" s="6"/>
    </row>
    <row r="83">
      <c r="A83" s="5"/>
      <c r="B83" s="132" t="s">
        <v>95</v>
      </c>
      <c r="C83" s="1111">
        <v>3000.0</v>
      </c>
      <c r="D83" s="1702"/>
      <c r="E83" s="1103"/>
      <c r="F83" s="121"/>
      <c r="G83" s="121"/>
      <c r="H83" s="121"/>
      <c r="I83" s="113"/>
      <c r="J83" s="116"/>
      <c r="K83" s="121"/>
      <c r="L83" s="123"/>
      <c r="M83" s="123"/>
      <c r="N83" s="123"/>
      <c r="O83" s="123"/>
      <c r="P83" s="123"/>
      <c r="Q83" s="123"/>
      <c r="R83" s="123"/>
      <c r="S83" s="246">
        <f t="shared" si="11"/>
        <v>0</v>
      </c>
      <c r="T83" s="263">
        <f t="shared" si="12"/>
        <v>3000</v>
      </c>
      <c r="U83" s="92"/>
      <c r="V83" s="6"/>
      <c r="W83" s="6"/>
      <c r="X83" s="6"/>
      <c r="Y83" s="6"/>
      <c r="Z83" s="6"/>
      <c r="AA83" s="6"/>
      <c r="AB83" s="6"/>
    </row>
    <row r="84">
      <c r="A84" s="5"/>
      <c r="B84" s="132" t="s">
        <v>96</v>
      </c>
      <c r="C84" s="1111">
        <v>3000.0</v>
      </c>
      <c r="D84" s="1702"/>
      <c r="E84" s="1103"/>
      <c r="F84" s="121"/>
      <c r="G84" s="121"/>
      <c r="H84" s="122"/>
      <c r="I84" s="113"/>
      <c r="J84" s="116"/>
      <c r="K84" s="121"/>
      <c r="L84" s="123"/>
      <c r="M84" s="123"/>
      <c r="N84" s="123"/>
      <c r="O84" s="133"/>
      <c r="P84" s="123"/>
      <c r="Q84" s="123"/>
      <c r="R84" s="123"/>
      <c r="S84" s="246">
        <f t="shared" si="11"/>
        <v>0</v>
      </c>
      <c r="T84" s="263">
        <f t="shared" si="12"/>
        <v>3000</v>
      </c>
      <c r="U84" s="92"/>
      <c r="V84" s="6"/>
      <c r="W84" s="6"/>
      <c r="X84" s="6"/>
      <c r="Y84" s="6"/>
      <c r="Z84" s="6"/>
      <c r="AA84" s="6"/>
      <c r="AB84" s="6"/>
    </row>
    <row r="85">
      <c r="A85" s="5"/>
      <c r="B85" s="132" t="s">
        <v>97</v>
      </c>
      <c r="C85" s="1101">
        <v>21000.0</v>
      </c>
      <c r="D85" s="1500"/>
      <c r="E85" s="1116"/>
      <c r="F85" s="121"/>
      <c r="G85" s="121"/>
      <c r="H85" s="121"/>
      <c r="I85" s="113"/>
      <c r="J85" s="116"/>
      <c r="K85" s="121"/>
      <c r="L85" s="123"/>
      <c r="M85" s="123"/>
      <c r="N85" s="133"/>
      <c r="O85" s="133"/>
      <c r="P85" s="123"/>
      <c r="Q85" s="123"/>
      <c r="R85" s="123"/>
      <c r="S85" s="246">
        <f t="shared" si="11"/>
        <v>0</v>
      </c>
      <c r="T85" s="263">
        <f t="shared" si="12"/>
        <v>21000</v>
      </c>
      <c r="U85" s="92"/>
      <c r="V85" s="6"/>
      <c r="W85" s="6"/>
      <c r="X85" s="6"/>
      <c r="Y85" s="6"/>
      <c r="Z85" s="6"/>
      <c r="AA85" s="6"/>
      <c r="AB85" s="6"/>
    </row>
    <row r="86">
      <c r="A86" s="5"/>
      <c r="B86" s="132" t="s">
        <v>98</v>
      </c>
      <c r="C86" s="1111">
        <v>10000.0</v>
      </c>
      <c r="D86" s="1702"/>
      <c r="E86" s="1103"/>
      <c r="F86" s="121"/>
      <c r="G86" s="121"/>
      <c r="H86" s="121"/>
      <c r="I86" s="113"/>
      <c r="J86" s="116"/>
      <c r="K86" s="121"/>
      <c r="L86" s="123"/>
      <c r="M86" s="123"/>
      <c r="N86" s="123"/>
      <c r="O86" s="123"/>
      <c r="P86" s="123"/>
      <c r="Q86" s="123"/>
      <c r="R86" s="123"/>
      <c r="S86" s="246">
        <f t="shared" si="11"/>
        <v>0</v>
      </c>
      <c r="T86" s="263">
        <f t="shared" si="12"/>
        <v>10000</v>
      </c>
      <c r="U86" s="92"/>
      <c r="V86" s="6"/>
      <c r="W86" s="6"/>
      <c r="X86" s="6"/>
      <c r="Y86" s="6"/>
      <c r="Z86" s="6"/>
      <c r="AA86" s="6"/>
      <c r="AB86" s="6"/>
    </row>
    <row r="87">
      <c r="A87" s="5"/>
      <c r="B87" s="132" t="s">
        <v>99</v>
      </c>
      <c r="C87" s="1111">
        <v>10000.0</v>
      </c>
      <c r="D87" s="1702"/>
      <c r="E87" s="1103"/>
      <c r="F87" s="121"/>
      <c r="G87" s="121"/>
      <c r="H87" s="121"/>
      <c r="I87" s="113"/>
      <c r="J87" s="116"/>
      <c r="K87" s="121"/>
      <c r="L87" s="123"/>
      <c r="M87" s="123"/>
      <c r="N87" s="123"/>
      <c r="O87" s="123"/>
      <c r="P87" s="123"/>
      <c r="Q87" s="123"/>
      <c r="R87" s="123"/>
      <c r="S87" s="246">
        <f t="shared" si="11"/>
        <v>0</v>
      </c>
      <c r="T87" s="263">
        <f t="shared" si="12"/>
        <v>10000</v>
      </c>
      <c r="U87" s="92"/>
      <c r="V87" s="6"/>
      <c r="W87" s="6"/>
      <c r="X87" s="6"/>
      <c r="Y87" s="6"/>
      <c r="Z87" s="6"/>
      <c r="AA87" s="6"/>
      <c r="AB87" s="6"/>
    </row>
    <row r="88">
      <c r="A88" s="5"/>
      <c r="B88" s="132" t="s">
        <v>100</v>
      </c>
      <c r="C88" s="1101">
        <v>5000.0</v>
      </c>
      <c r="D88" s="1500"/>
      <c r="E88" s="1116"/>
      <c r="F88" s="121"/>
      <c r="G88" s="121"/>
      <c r="H88" s="122"/>
      <c r="I88" s="113"/>
      <c r="J88" s="116"/>
      <c r="K88" s="121"/>
      <c r="L88" s="123"/>
      <c r="M88" s="123"/>
      <c r="N88" s="123"/>
      <c r="O88" s="123"/>
      <c r="P88" s="123"/>
      <c r="Q88" s="123"/>
      <c r="R88" s="123"/>
      <c r="S88" s="246">
        <f t="shared" si="11"/>
        <v>0</v>
      </c>
      <c r="T88" s="263">
        <f t="shared" si="12"/>
        <v>5000</v>
      </c>
      <c r="U88" s="92"/>
      <c r="V88" s="6"/>
      <c r="W88" s="6"/>
      <c r="X88" s="6"/>
      <c r="Y88" s="6"/>
      <c r="Z88" s="6"/>
      <c r="AA88" s="6"/>
      <c r="AB88" s="6"/>
    </row>
    <row r="89">
      <c r="A89" s="5"/>
      <c r="B89" s="132" t="s">
        <v>101</v>
      </c>
      <c r="C89" s="1111">
        <v>5000.0</v>
      </c>
      <c r="D89" s="1702"/>
      <c r="E89" s="1103"/>
      <c r="F89" s="121"/>
      <c r="G89" s="121"/>
      <c r="H89" s="122"/>
      <c r="I89" s="113"/>
      <c r="J89" s="116"/>
      <c r="K89" s="121"/>
      <c r="L89" s="123"/>
      <c r="M89" s="123"/>
      <c r="N89" s="123"/>
      <c r="O89" s="123"/>
      <c r="P89" s="123"/>
      <c r="Q89" s="123"/>
      <c r="R89" s="123"/>
      <c r="S89" s="246">
        <f t="shared" si="11"/>
        <v>0</v>
      </c>
      <c r="T89" s="263">
        <f t="shared" si="12"/>
        <v>5000</v>
      </c>
      <c r="U89" s="92"/>
      <c r="V89" s="6"/>
      <c r="W89" s="6"/>
      <c r="X89" s="6"/>
      <c r="Y89" s="6"/>
      <c r="Z89" s="6"/>
      <c r="AA89" s="6"/>
      <c r="AB89" s="6"/>
    </row>
    <row r="90">
      <c r="A90" s="5"/>
      <c r="B90" s="132" t="s">
        <v>102</v>
      </c>
      <c r="C90" s="1101">
        <v>25000.0</v>
      </c>
      <c r="D90" s="1500"/>
      <c r="E90" s="1116"/>
      <c r="F90" s="121"/>
      <c r="G90" s="121"/>
      <c r="H90" s="121"/>
      <c r="I90" s="113"/>
      <c r="J90" s="116"/>
      <c r="K90" s="121"/>
      <c r="L90" s="123"/>
      <c r="M90" s="123"/>
      <c r="N90" s="123"/>
      <c r="O90" s="123"/>
      <c r="P90" s="123"/>
      <c r="Q90" s="123"/>
      <c r="R90" s="123"/>
      <c r="S90" s="246">
        <f t="shared" si="11"/>
        <v>0</v>
      </c>
      <c r="T90" s="263">
        <f t="shared" si="12"/>
        <v>25000</v>
      </c>
      <c r="U90" s="92"/>
      <c r="V90" s="6"/>
      <c r="W90" s="6"/>
      <c r="X90" s="6"/>
      <c r="Y90" s="6"/>
      <c r="Z90" s="6"/>
      <c r="AA90" s="6"/>
      <c r="AB90" s="6"/>
    </row>
    <row r="91">
      <c r="A91" s="5"/>
      <c r="B91" s="132" t="s">
        <v>103</v>
      </c>
      <c r="C91" s="1111">
        <v>7000.0</v>
      </c>
      <c r="D91" s="1702"/>
      <c r="E91" s="1103"/>
      <c r="F91" s="121"/>
      <c r="G91" s="121"/>
      <c r="H91" s="121"/>
      <c r="I91" s="113"/>
      <c r="J91" s="116"/>
      <c r="K91" s="121"/>
      <c r="L91" s="123"/>
      <c r="M91" s="123"/>
      <c r="N91" s="123"/>
      <c r="O91" s="123"/>
      <c r="P91" s="123"/>
      <c r="Q91" s="123"/>
      <c r="R91" s="123"/>
      <c r="S91" s="246">
        <f t="shared" si="11"/>
        <v>0</v>
      </c>
      <c r="T91" s="263">
        <f t="shared" si="12"/>
        <v>7000</v>
      </c>
      <c r="U91" s="92"/>
      <c r="V91" s="6"/>
      <c r="W91" s="6"/>
      <c r="X91" s="6"/>
      <c r="Y91" s="6"/>
      <c r="Z91" s="6"/>
      <c r="AA91" s="6"/>
      <c r="AB91" s="6"/>
    </row>
    <row r="92">
      <c r="A92" s="4"/>
      <c r="B92" s="132" t="s">
        <v>104</v>
      </c>
      <c r="C92" s="1111">
        <v>5000.0</v>
      </c>
      <c r="D92" s="1702"/>
      <c r="E92" s="1103"/>
      <c r="F92" s="121"/>
      <c r="G92" s="121"/>
      <c r="H92" s="121"/>
      <c r="I92" s="113"/>
      <c r="J92" s="116"/>
      <c r="K92" s="121"/>
      <c r="L92" s="123"/>
      <c r="M92" s="123"/>
      <c r="N92" s="123"/>
      <c r="O92" s="123"/>
      <c r="P92" s="123"/>
      <c r="Q92" s="123"/>
      <c r="R92" s="123"/>
      <c r="S92" s="246">
        <f t="shared" si="11"/>
        <v>0</v>
      </c>
      <c r="T92" s="263">
        <f t="shared" si="12"/>
        <v>5000</v>
      </c>
      <c r="U92" s="92"/>
      <c r="V92" s="6"/>
      <c r="W92" s="6"/>
      <c r="X92" s="6"/>
      <c r="Y92" s="6"/>
      <c r="Z92" s="6"/>
      <c r="AA92" s="6"/>
      <c r="AB92" s="6"/>
    </row>
    <row r="93">
      <c r="A93" s="4"/>
      <c r="B93" s="1100" t="s">
        <v>490</v>
      </c>
      <c r="C93" s="1101">
        <v>4000.0</v>
      </c>
      <c r="D93" s="1500"/>
      <c r="E93" s="1116"/>
      <c r="F93" s="121"/>
      <c r="G93" s="121"/>
      <c r="H93" s="122"/>
      <c r="I93" s="113"/>
      <c r="J93" s="116"/>
      <c r="K93" s="121"/>
      <c r="L93" s="123"/>
      <c r="M93" s="123"/>
      <c r="N93" s="123"/>
      <c r="O93" s="133"/>
      <c r="P93" s="123"/>
      <c r="Q93" s="123"/>
      <c r="R93" s="123"/>
      <c r="S93" s="246"/>
      <c r="T93" s="263"/>
      <c r="U93" s="92"/>
      <c r="V93" s="6"/>
      <c r="W93" s="6"/>
      <c r="X93" s="6"/>
      <c r="Y93" s="6"/>
      <c r="Z93" s="6"/>
      <c r="AA93" s="6"/>
      <c r="AB93" s="6"/>
    </row>
    <row r="94">
      <c r="A94" s="4"/>
      <c r="B94" s="1117" t="s">
        <v>491</v>
      </c>
      <c r="C94" s="1118">
        <v>20000.0</v>
      </c>
      <c r="D94" s="1506"/>
      <c r="E94" s="1120"/>
      <c r="F94" s="121"/>
      <c r="G94" s="121"/>
      <c r="H94" s="122"/>
      <c r="I94" s="113"/>
      <c r="J94" s="116"/>
      <c r="K94" s="121"/>
      <c r="L94" s="123"/>
      <c r="M94" s="123"/>
      <c r="N94" s="123"/>
      <c r="O94" s="133"/>
      <c r="P94" s="123"/>
      <c r="Q94" s="123"/>
      <c r="R94" s="123"/>
      <c r="S94" s="246">
        <f t="shared" ref="S94:S95" si="15">SUM(D94:R94)</f>
        <v>0</v>
      </c>
      <c r="T94" s="263">
        <f t="shared" ref="T94:T95" si="16">C94-S94</f>
        <v>20000</v>
      </c>
      <c r="U94" s="92"/>
      <c r="V94" s="6"/>
      <c r="W94" s="6"/>
      <c r="X94" s="6"/>
      <c r="Y94" s="6"/>
      <c r="Z94" s="6"/>
      <c r="AA94" s="6"/>
      <c r="AB94" s="6"/>
    </row>
    <row r="95">
      <c r="A95" s="4"/>
      <c r="B95" s="275" t="s">
        <v>69</v>
      </c>
      <c r="C95" s="276">
        <f t="shared" ref="C95:D95" si="13">SUM(C62:C94)</f>
        <v>534000</v>
      </c>
      <c r="D95" s="276">
        <f t="shared" si="13"/>
        <v>0</v>
      </c>
      <c r="E95" s="276"/>
      <c r="F95" s="276">
        <f t="shared" ref="F95:I95" si="14">SUM(F62:F94)</f>
        <v>0</v>
      </c>
      <c r="G95" s="276">
        <f t="shared" si="14"/>
        <v>0</v>
      </c>
      <c r="H95" s="276">
        <f t="shared" si="14"/>
        <v>0</v>
      </c>
      <c r="I95" s="276">
        <f t="shared" si="14"/>
        <v>0</v>
      </c>
      <c r="J95" s="276"/>
      <c r="K95" s="276"/>
      <c r="L95" s="276"/>
      <c r="M95" s="276"/>
      <c r="N95" s="276"/>
      <c r="O95" s="276"/>
      <c r="P95" s="276"/>
      <c r="Q95" s="276"/>
      <c r="R95" s="276"/>
      <c r="S95" s="276">
        <f t="shared" si="15"/>
        <v>0</v>
      </c>
      <c r="T95" s="278">
        <f t="shared" si="16"/>
        <v>534000</v>
      </c>
      <c r="U95" s="92"/>
      <c r="V95" s="6"/>
      <c r="W95" s="6"/>
      <c r="X95" s="6"/>
      <c r="Y95" s="6"/>
      <c r="Z95" s="6"/>
      <c r="AA95" s="6"/>
      <c r="AB95" s="6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6"/>
      <c r="V96" s="6"/>
      <c r="W96" s="6"/>
      <c r="X96" s="6"/>
      <c r="Y96" s="6"/>
      <c r="Z96" s="6"/>
      <c r="AA96" s="6"/>
      <c r="AB96" s="6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6"/>
      <c r="V97" s="6"/>
      <c r="W97" s="6"/>
      <c r="X97" s="6"/>
      <c r="Y97" s="6"/>
      <c r="Z97" s="6"/>
      <c r="AA97" s="6"/>
      <c r="AB97" s="6"/>
    </row>
    <row r="98">
      <c r="A98" s="279">
        <v>5.0</v>
      </c>
      <c r="B98" s="280" t="s">
        <v>107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6"/>
      <c r="V98" s="6"/>
      <c r="W98" s="6"/>
      <c r="X98" s="6"/>
      <c r="Y98" s="6"/>
      <c r="Z98" s="6"/>
      <c r="AA98" s="6"/>
      <c r="AB98" s="6"/>
    </row>
    <row r="99">
      <c r="A99" s="4"/>
      <c r="B99" s="148" t="s">
        <v>17</v>
      </c>
      <c r="C99" s="148" t="s">
        <v>18</v>
      </c>
      <c r="D99" s="101"/>
      <c r="E99" s="101"/>
      <c r="F99" s="101"/>
      <c r="G99" s="101"/>
      <c r="H99" s="101"/>
      <c r="I99" s="90"/>
      <c r="J99" s="148"/>
      <c r="K99" s="148"/>
      <c r="L99" s="225"/>
      <c r="M99" s="225"/>
      <c r="N99" s="225"/>
      <c r="O99" s="225"/>
      <c r="P99" s="225"/>
      <c r="Q99" s="225"/>
      <c r="R99" s="225"/>
      <c r="S99" s="148" t="s">
        <v>57</v>
      </c>
      <c r="T99" s="148" t="s">
        <v>2</v>
      </c>
      <c r="U99" s="6"/>
      <c r="V99" s="6"/>
      <c r="W99" s="6"/>
      <c r="X99" s="6"/>
      <c r="Y99" s="6"/>
      <c r="Z99" s="6"/>
      <c r="AA99" s="6"/>
      <c r="AB99" s="6"/>
    </row>
    <row r="100">
      <c r="A100" s="4"/>
      <c r="B100" s="225"/>
      <c r="C100" s="225"/>
      <c r="D100" s="1055"/>
      <c r="E100" s="1006"/>
      <c r="F100" s="1055"/>
      <c r="G100" s="560"/>
      <c r="H100" s="1006"/>
      <c r="I100" s="1006"/>
      <c r="J100" s="1006"/>
      <c r="K100" s="1006"/>
      <c r="L100" s="89"/>
      <c r="M100" s="89"/>
      <c r="N100" s="89"/>
      <c r="O100" s="225"/>
      <c r="P100" s="225"/>
      <c r="Q100" s="225"/>
      <c r="R100" s="225"/>
      <c r="S100" s="225"/>
      <c r="T100" s="225"/>
      <c r="U100" s="6"/>
      <c r="V100" s="6"/>
      <c r="W100" s="6"/>
      <c r="X100" s="6"/>
      <c r="Y100" s="6"/>
      <c r="Z100" s="6"/>
      <c r="AA100" s="6"/>
      <c r="AB100" s="6"/>
    </row>
    <row r="101">
      <c r="A101" s="4"/>
      <c r="B101" s="1122" t="s">
        <v>36</v>
      </c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6"/>
      <c r="V101" s="6"/>
      <c r="W101" s="6"/>
      <c r="X101" s="6"/>
      <c r="Y101" s="6"/>
      <c r="Z101" s="6"/>
      <c r="AA101" s="6"/>
      <c r="AB101" s="6"/>
    </row>
    <row r="102">
      <c r="A102" s="4"/>
      <c r="B102" s="1122" t="s">
        <v>40</v>
      </c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6"/>
      <c r="V102" s="6"/>
      <c r="W102" s="6"/>
      <c r="X102" s="6"/>
      <c r="Y102" s="6"/>
      <c r="Z102" s="6"/>
      <c r="AA102" s="6"/>
      <c r="AB102" s="6"/>
    </row>
    <row r="103">
      <c r="A103" s="4"/>
      <c r="B103" s="1123" t="s">
        <v>117</v>
      </c>
      <c r="C103" s="1124">
        <v>80000.0</v>
      </c>
      <c r="D103" s="1124"/>
      <c r="E103" s="1125"/>
      <c r="F103" s="1124"/>
      <c r="G103" s="1126"/>
      <c r="H103" s="1127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739">
        <f t="shared" ref="S103:S107" si="17">SUM(D103:R103)</f>
        <v>0</v>
      </c>
      <c r="T103" s="739">
        <f t="shared" ref="T103:T107" si="18">C103-S103</f>
        <v>80000</v>
      </c>
      <c r="U103" s="6"/>
      <c r="V103" s="6"/>
      <c r="W103" s="6"/>
      <c r="X103" s="6"/>
      <c r="Y103" s="6"/>
      <c r="Z103" s="6"/>
      <c r="AA103" s="6"/>
      <c r="AB103" s="6"/>
    </row>
    <row r="104">
      <c r="A104" s="4"/>
      <c r="B104" s="1123" t="s">
        <v>122</v>
      </c>
      <c r="C104" s="372">
        <v>7000.0</v>
      </c>
      <c r="D104" s="372"/>
      <c r="E104" s="739"/>
      <c r="F104" s="372"/>
      <c r="G104" s="218"/>
      <c r="H104" s="561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739">
        <f t="shared" si="17"/>
        <v>0</v>
      </c>
      <c r="T104" s="739">
        <f t="shared" si="18"/>
        <v>7000</v>
      </c>
      <c r="U104" s="6"/>
      <c r="V104" s="6"/>
      <c r="W104" s="6"/>
      <c r="X104" s="6"/>
      <c r="Y104" s="6"/>
      <c r="Z104" s="6"/>
      <c r="AA104" s="6"/>
      <c r="AB104" s="6"/>
    </row>
    <row r="105">
      <c r="A105" s="4"/>
      <c r="B105" s="1123" t="s">
        <v>124</v>
      </c>
      <c r="C105" s="1124">
        <v>7500.0</v>
      </c>
      <c r="D105" s="1124"/>
      <c r="E105" s="739"/>
      <c r="F105" s="1124"/>
      <c r="G105" s="218"/>
      <c r="H105" s="561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739">
        <f t="shared" si="17"/>
        <v>0</v>
      </c>
      <c r="T105" s="739">
        <f t="shared" si="18"/>
        <v>7500</v>
      </c>
      <c r="U105" s="6"/>
      <c r="V105" s="6"/>
      <c r="W105" s="6"/>
      <c r="X105" s="6"/>
      <c r="Y105" s="6"/>
      <c r="Z105" s="6"/>
      <c r="AA105" s="6"/>
      <c r="AB105" s="6"/>
    </row>
    <row r="106">
      <c r="A106" s="4"/>
      <c r="B106" s="1123" t="s">
        <v>127</v>
      </c>
      <c r="C106" s="1124">
        <v>3000.0</v>
      </c>
      <c r="D106" s="1124"/>
      <c r="E106" s="739"/>
      <c r="F106" s="1124"/>
      <c r="G106" s="218"/>
      <c r="H106" s="561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739">
        <f t="shared" si="17"/>
        <v>0</v>
      </c>
      <c r="T106" s="739">
        <f t="shared" si="18"/>
        <v>3000</v>
      </c>
      <c r="U106" s="6"/>
      <c r="V106" s="6"/>
      <c r="W106" s="6"/>
      <c r="X106" s="6"/>
      <c r="Y106" s="6"/>
      <c r="Z106" s="6"/>
      <c r="AA106" s="6"/>
      <c r="AB106" s="6"/>
    </row>
    <row r="107">
      <c r="A107" s="4"/>
      <c r="B107" s="148" t="s">
        <v>69</v>
      </c>
      <c r="C107" s="149">
        <f t="shared" ref="C107:D107" si="19">SUM(C103:C106)</f>
        <v>97500</v>
      </c>
      <c r="D107" s="215">
        <f t="shared" si="19"/>
        <v>0</v>
      </c>
      <c r="E107" s="152"/>
      <c r="F107" s="215"/>
      <c r="G107" s="215">
        <f t="shared" ref="G107:H107" si="20">SUM(G103:G106)</f>
        <v>0</v>
      </c>
      <c r="H107" s="149">
        <f t="shared" si="20"/>
        <v>0</v>
      </c>
      <c r="I107" s="314"/>
      <c r="J107" s="149"/>
      <c r="K107" s="149"/>
      <c r="L107" s="314"/>
      <c r="M107" s="314"/>
      <c r="N107" s="314"/>
      <c r="O107" s="314"/>
      <c r="P107" s="314"/>
      <c r="Q107" s="314"/>
      <c r="R107" s="314"/>
      <c r="S107" s="149">
        <f t="shared" si="17"/>
        <v>0</v>
      </c>
      <c r="T107" s="739">
        <f t="shared" si="18"/>
        <v>97500</v>
      </c>
      <c r="U107" s="6"/>
      <c r="V107" s="6"/>
      <c r="W107" s="6"/>
      <c r="X107" s="6"/>
      <c r="Y107" s="6"/>
      <c r="Z107" s="6"/>
      <c r="AA107" s="6"/>
      <c r="AB107" s="6"/>
    </row>
    <row r="108">
      <c r="A108" s="4"/>
      <c r="B108" s="4"/>
      <c r="C108" s="4"/>
      <c r="D108" s="4"/>
      <c r="E108" s="4"/>
      <c r="F108" s="317"/>
      <c r="G108" s="31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6"/>
      <c r="V108" s="6"/>
      <c r="W108" s="6"/>
      <c r="X108" s="6"/>
      <c r="Y108" s="6"/>
      <c r="Z108" s="6"/>
      <c r="AA108" s="6"/>
      <c r="AB108" s="6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6"/>
      <c r="V109" s="6"/>
      <c r="W109" s="6"/>
      <c r="X109" s="6"/>
      <c r="Y109" s="6"/>
      <c r="Z109" s="6"/>
      <c r="AA109" s="6"/>
      <c r="AB109" s="6"/>
    </row>
    <row r="110">
      <c r="A110" s="828">
        <v>6.0</v>
      </c>
      <c r="B110" s="320" t="s">
        <v>129</v>
      </c>
      <c r="C110" s="223"/>
      <c r="D110" s="223"/>
      <c r="E110" s="223"/>
      <c r="F110" s="223"/>
      <c r="G110" s="223"/>
      <c r="H110" s="223"/>
      <c r="I110" s="223"/>
      <c r="J110" s="223"/>
      <c r="K110" s="223"/>
      <c r="L110" s="224"/>
      <c r="M110" s="321"/>
      <c r="N110" s="5"/>
      <c r="O110" s="5"/>
      <c r="P110" s="4"/>
      <c r="Q110" s="4"/>
      <c r="R110" s="4"/>
      <c r="S110" s="4"/>
      <c r="T110" s="4"/>
      <c r="U110" s="6"/>
      <c r="V110" s="6"/>
      <c r="W110" s="6"/>
      <c r="X110" s="6"/>
      <c r="Y110" s="6"/>
      <c r="Z110" s="6"/>
      <c r="AA110" s="6"/>
      <c r="AB110" s="6"/>
    </row>
    <row r="111">
      <c r="A111" s="4"/>
      <c r="B111" s="233" t="s">
        <v>130</v>
      </c>
      <c r="C111" s="1366" t="s">
        <v>131</v>
      </c>
      <c r="D111" s="1367" t="s">
        <v>570</v>
      </c>
      <c r="E111" s="1368" t="s">
        <v>132</v>
      </c>
      <c r="F111" s="1366" t="s">
        <v>134</v>
      </c>
      <c r="G111" s="102"/>
      <c r="H111" s="553" t="s">
        <v>133</v>
      </c>
      <c r="I111" s="745"/>
      <c r="J111" s="745" t="s">
        <v>571</v>
      </c>
      <c r="K111" s="745" t="s">
        <v>572</v>
      </c>
      <c r="L111" s="1094" t="s">
        <v>135</v>
      </c>
      <c r="M111" s="1129" t="s">
        <v>136</v>
      </c>
      <c r="N111" s="4"/>
      <c r="O111" s="4"/>
      <c r="P111" s="4"/>
      <c r="Q111" s="4"/>
      <c r="R111" s="4"/>
      <c r="S111" s="4"/>
      <c r="T111" s="4"/>
      <c r="U111" s="6"/>
      <c r="V111" s="6"/>
      <c r="W111" s="6"/>
      <c r="X111" s="6"/>
      <c r="Y111" s="6"/>
      <c r="Z111" s="6"/>
      <c r="AA111" s="6"/>
      <c r="AB111" s="6"/>
    </row>
    <row r="112">
      <c r="A112" s="4"/>
      <c r="B112" s="1591"/>
      <c r="C112" s="1131"/>
      <c r="D112" s="1132"/>
      <c r="E112" s="1132"/>
      <c r="F112" s="1592"/>
      <c r="G112" s="89"/>
      <c r="H112" s="560"/>
      <c r="I112" s="558"/>
      <c r="J112" s="558"/>
      <c r="K112" s="558"/>
      <c r="L112" s="560"/>
      <c r="M112" s="562"/>
      <c r="N112" s="334"/>
      <c r="O112" s="334"/>
      <c r="P112" s="335"/>
      <c r="Q112" s="335"/>
      <c r="R112" s="335"/>
      <c r="S112" s="4"/>
      <c r="T112" s="4"/>
      <c r="U112" s="6"/>
      <c r="V112" s="6"/>
      <c r="W112" s="6"/>
      <c r="X112" s="6"/>
      <c r="Y112" s="6"/>
      <c r="Z112" s="6"/>
      <c r="AA112" s="6"/>
      <c r="AB112" s="6"/>
    </row>
    <row r="113">
      <c r="A113" s="5"/>
      <c r="B113" s="1593"/>
      <c r="C113" s="1140" t="s">
        <v>649</v>
      </c>
      <c r="D113" s="1132"/>
      <c r="E113" s="1132"/>
      <c r="F113" s="1594">
        <v>100000.0</v>
      </c>
      <c r="G113" s="89"/>
      <c r="H113" s="1140" t="s">
        <v>574</v>
      </c>
      <c r="I113" s="558"/>
      <c r="J113" s="558"/>
      <c r="K113" s="558"/>
      <c r="L113" s="558"/>
      <c r="M113" s="562">
        <v>105000.0</v>
      </c>
      <c r="N113" s="334"/>
      <c r="O113" s="334"/>
      <c r="P113" s="335"/>
      <c r="Q113" s="335"/>
      <c r="R113" s="335"/>
      <c r="S113" s="4"/>
      <c r="T113" s="4"/>
      <c r="U113" s="6"/>
      <c r="V113" s="6"/>
      <c r="W113" s="6"/>
      <c r="X113" s="6"/>
      <c r="Y113" s="6"/>
      <c r="Z113" s="6"/>
      <c r="AA113" s="6"/>
      <c r="AB113" s="6"/>
    </row>
    <row r="114">
      <c r="A114" s="5"/>
      <c r="B114" s="1593"/>
      <c r="C114" s="1140" t="s">
        <v>649</v>
      </c>
      <c r="D114" s="1132"/>
      <c r="E114" s="1132"/>
      <c r="F114" s="1594">
        <v>100000.0</v>
      </c>
      <c r="G114" s="89"/>
      <c r="H114" s="1140" t="s">
        <v>574</v>
      </c>
      <c r="I114" s="558"/>
      <c r="J114" s="558"/>
      <c r="K114" s="558"/>
      <c r="L114" s="558"/>
      <c r="M114" s="562">
        <v>100000.0</v>
      </c>
      <c r="N114" s="334"/>
      <c r="O114" s="334"/>
      <c r="P114" s="335"/>
      <c r="Q114" s="335"/>
      <c r="R114" s="335"/>
      <c r="S114" s="4"/>
      <c r="T114" s="4"/>
      <c r="U114" s="6"/>
      <c r="V114" s="6"/>
      <c r="W114" s="6"/>
      <c r="X114" s="6"/>
      <c r="Y114" s="6"/>
      <c r="Z114" s="6"/>
      <c r="AA114" s="6"/>
      <c r="AB114" s="6"/>
    </row>
    <row r="115">
      <c r="A115" s="5"/>
      <c r="B115" s="1593"/>
      <c r="C115" s="1140" t="s">
        <v>649</v>
      </c>
      <c r="D115" s="1404"/>
      <c r="E115" s="1404"/>
      <c r="F115" s="1594">
        <v>67000.0</v>
      </c>
      <c r="G115" s="89"/>
      <c r="H115" s="1140" t="s">
        <v>574</v>
      </c>
      <c r="I115" s="558"/>
      <c r="J115" s="558"/>
      <c r="K115" s="558"/>
      <c r="L115" s="558"/>
      <c r="M115" s="562">
        <v>65000.0</v>
      </c>
      <c r="N115" s="334"/>
      <c r="O115" s="334"/>
      <c r="P115" s="335"/>
      <c r="Q115" s="335"/>
      <c r="R115" s="335"/>
      <c r="S115" s="4"/>
      <c r="T115" s="4"/>
      <c r="U115" s="6"/>
      <c r="V115" s="6"/>
      <c r="W115" s="6"/>
      <c r="X115" s="6"/>
      <c r="Y115" s="6"/>
      <c r="Z115" s="6"/>
      <c r="AA115" s="6"/>
      <c r="AB115" s="6"/>
    </row>
    <row r="116">
      <c r="A116" s="5"/>
      <c r="B116" s="1593"/>
      <c r="C116" s="1141"/>
      <c r="D116" s="89"/>
      <c r="E116" s="89"/>
      <c r="F116" s="1594">
        <v>20000.0</v>
      </c>
      <c r="G116" s="89"/>
      <c r="H116" s="1140" t="s">
        <v>544</v>
      </c>
      <c r="I116" s="558"/>
      <c r="J116" s="558"/>
      <c r="K116" s="558"/>
      <c r="L116" s="558"/>
      <c r="M116" s="562">
        <v>40000.0</v>
      </c>
      <c r="N116" s="334"/>
      <c r="O116" s="334"/>
      <c r="P116" s="335"/>
      <c r="Q116" s="335"/>
      <c r="R116" s="335"/>
      <c r="S116" s="4"/>
      <c r="T116" s="4"/>
      <c r="U116" s="6"/>
      <c r="V116" s="6"/>
      <c r="W116" s="6"/>
      <c r="X116" s="6"/>
      <c r="Y116" s="6"/>
      <c r="Z116" s="6"/>
      <c r="AA116" s="6"/>
      <c r="AB116" s="6"/>
    </row>
    <row r="117">
      <c r="A117" s="4"/>
      <c r="B117" s="1512"/>
      <c r="C117" s="1141"/>
      <c r="D117" s="89"/>
      <c r="E117" s="89"/>
      <c r="F117" s="1594">
        <v>30000.0</v>
      </c>
      <c r="G117" s="89"/>
      <c r="H117" s="1141"/>
      <c r="I117" s="558"/>
      <c r="J117" s="558"/>
      <c r="K117" s="558"/>
      <c r="L117" s="558"/>
      <c r="M117" s="562"/>
      <c r="N117" s="334"/>
      <c r="O117" s="334"/>
      <c r="P117" s="335"/>
      <c r="Q117" s="335"/>
      <c r="R117" s="335"/>
      <c r="S117" s="4"/>
      <c r="T117" s="4"/>
      <c r="U117" s="6"/>
      <c r="V117" s="6"/>
      <c r="W117" s="6"/>
      <c r="X117" s="6"/>
      <c r="Y117" s="6"/>
      <c r="Z117" s="6"/>
      <c r="AA117" s="6"/>
      <c r="AB117" s="6"/>
    </row>
    <row r="118">
      <c r="A118" s="4"/>
      <c r="B118" s="1140"/>
      <c r="C118" s="1141"/>
      <c r="D118" s="89"/>
      <c r="E118" s="89"/>
      <c r="F118" s="1594">
        <v>20000.0</v>
      </c>
      <c r="G118" s="89"/>
      <c r="H118" s="89"/>
      <c r="I118" s="558"/>
      <c r="J118" s="558"/>
      <c r="K118" s="558"/>
      <c r="L118" s="558"/>
      <c r="M118" s="562"/>
      <c r="N118" s="334"/>
      <c r="O118" s="334"/>
      <c r="P118" s="335"/>
      <c r="Q118" s="335"/>
      <c r="R118" s="335"/>
      <c r="S118" s="4"/>
      <c r="T118" s="4"/>
      <c r="U118" s="6"/>
      <c r="V118" s="6"/>
      <c r="W118" s="6"/>
      <c r="X118" s="6"/>
      <c r="Y118" s="6"/>
      <c r="Z118" s="6"/>
      <c r="AA118" s="6"/>
      <c r="AB118" s="6"/>
    </row>
    <row r="119">
      <c r="A119" s="4"/>
      <c r="B119" s="89"/>
      <c r="C119" s="89"/>
      <c r="D119" s="89"/>
      <c r="E119" s="89"/>
      <c r="F119" s="1594">
        <v>20000.0</v>
      </c>
      <c r="G119" s="89"/>
      <c r="H119" s="89"/>
      <c r="I119" s="558"/>
      <c r="J119" s="558"/>
      <c r="K119" s="558"/>
      <c r="L119" s="558"/>
      <c r="M119" s="558"/>
      <c r="N119" s="334"/>
      <c r="O119" s="334"/>
      <c r="P119" s="335"/>
      <c r="Q119" s="335"/>
      <c r="R119" s="335"/>
      <c r="S119" s="4"/>
      <c r="T119" s="4"/>
      <c r="U119" s="6"/>
      <c r="V119" s="6"/>
      <c r="W119" s="6"/>
      <c r="X119" s="6"/>
      <c r="Y119" s="6"/>
      <c r="Z119" s="6"/>
      <c r="AA119" s="6"/>
      <c r="AB119" s="6"/>
    </row>
    <row r="120">
      <c r="A120" s="4"/>
      <c r="B120" s="89"/>
      <c r="C120" s="89"/>
      <c r="D120" s="89"/>
      <c r="E120" s="89"/>
      <c r="F120" s="1410"/>
      <c r="G120" s="89"/>
      <c r="H120" s="89"/>
      <c r="I120" s="558"/>
      <c r="J120" s="558"/>
      <c r="K120" s="558"/>
      <c r="L120" s="558"/>
      <c r="M120" s="558"/>
      <c r="N120" s="334"/>
      <c r="O120" s="334"/>
      <c r="P120" s="335"/>
      <c r="Q120" s="335"/>
      <c r="R120" s="335"/>
      <c r="S120" s="4"/>
      <c r="T120" s="4"/>
      <c r="U120" s="6"/>
      <c r="V120" s="6"/>
      <c r="W120" s="6"/>
      <c r="X120" s="6"/>
      <c r="Y120" s="6"/>
      <c r="Z120" s="6"/>
      <c r="AA120" s="6"/>
      <c r="AB120" s="6"/>
    </row>
    <row r="121">
      <c r="A121" s="4"/>
      <c r="B121" s="89"/>
      <c r="C121" s="89"/>
      <c r="D121" s="89"/>
      <c r="E121" s="89"/>
      <c r="F121" s="1410"/>
      <c r="G121" s="89"/>
      <c r="H121" s="89"/>
      <c r="I121" s="558"/>
      <c r="J121" s="558"/>
      <c r="K121" s="558"/>
      <c r="L121" s="558"/>
      <c r="M121" s="558"/>
      <c r="N121" s="334"/>
      <c r="O121" s="334"/>
      <c r="P121" s="335"/>
      <c r="Q121" s="335"/>
      <c r="R121" s="335"/>
      <c r="S121" s="4"/>
      <c r="T121" s="4"/>
      <c r="U121" s="6"/>
      <c r="V121" s="6"/>
      <c r="W121" s="6"/>
      <c r="X121" s="6"/>
      <c r="Y121" s="6"/>
      <c r="Z121" s="6"/>
      <c r="AA121" s="6"/>
      <c r="AB121" s="6"/>
    </row>
    <row r="122">
      <c r="A122" s="4"/>
      <c r="B122" s="89"/>
      <c r="C122" s="89"/>
      <c r="D122" s="89"/>
      <c r="E122" s="89"/>
      <c r="F122" s="1410"/>
      <c r="G122" s="89"/>
      <c r="H122" s="89"/>
      <c r="I122" s="89"/>
      <c r="J122" s="89"/>
      <c r="K122" s="89"/>
      <c r="L122" s="89"/>
      <c r="M122" s="559"/>
      <c r="N122" s="361"/>
      <c r="O122" s="361"/>
      <c r="P122" s="4"/>
      <c r="Q122" s="4"/>
      <c r="R122" s="4"/>
      <c r="S122" s="4"/>
      <c r="T122" s="4"/>
      <c r="U122" s="6"/>
      <c r="V122" s="6"/>
      <c r="W122" s="6"/>
      <c r="X122" s="6"/>
      <c r="Y122" s="6"/>
      <c r="Z122" s="6"/>
      <c r="AA122" s="6"/>
      <c r="AB122" s="6"/>
    </row>
    <row r="123">
      <c r="A123" s="4"/>
      <c r="B123" s="89"/>
      <c r="C123" s="89"/>
      <c r="D123" s="89"/>
      <c r="E123" s="89"/>
      <c r="F123" s="1410"/>
      <c r="G123" s="89"/>
      <c r="H123" s="89"/>
      <c r="I123" s="89"/>
      <c r="J123" s="89"/>
      <c r="K123" s="89"/>
      <c r="L123" s="89"/>
      <c r="M123" s="89"/>
      <c r="N123" s="5"/>
      <c r="O123" s="5"/>
      <c r="P123" s="4"/>
      <c r="Q123" s="4"/>
      <c r="R123" s="4"/>
      <c r="S123" s="4"/>
      <c r="T123" s="4"/>
      <c r="U123" s="6"/>
      <c r="V123" s="6"/>
      <c r="W123" s="6"/>
      <c r="X123" s="6"/>
      <c r="Y123" s="6"/>
      <c r="Z123" s="6"/>
      <c r="AA123" s="6"/>
      <c r="AB123" s="6"/>
    </row>
    <row r="124">
      <c r="A124" s="4"/>
      <c r="B124" s="369" t="s">
        <v>69</v>
      </c>
      <c r="C124" s="370"/>
      <c r="D124" s="370"/>
      <c r="E124" s="370"/>
      <c r="F124" s="1598">
        <f>SUM(F113:F119)</f>
        <v>357000</v>
      </c>
      <c r="G124" s="371"/>
      <c r="H124" s="371"/>
      <c r="I124" s="315"/>
      <c r="J124" s="315"/>
      <c r="K124" s="315"/>
      <c r="L124" s="315"/>
      <c r="M124" s="1142">
        <f>SUM(M112:M123)</f>
        <v>310000</v>
      </c>
      <c r="N124" s="335"/>
      <c r="O124" s="335"/>
      <c r="P124" s="335"/>
      <c r="Q124" s="335"/>
      <c r="R124" s="335"/>
      <c r="S124" s="4"/>
      <c r="T124" s="4"/>
      <c r="U124" s="6"/>
      <c r="V124" s="6"/>
      <c r="W124" s="6"/>
      <c r="X124" s="6"/>
      <c r="Y124" s="6"/>
      <c r="Z124" s="6"/>
      <c r="AA124" s="6"/>
      <c r="AB124" s="6"/>
    </row>
    <row r="125">
      <c r="A125" s="4"/>
      <c r="B125" s="4"/>
      <c r="C125" s="4"/>
      <c r="D125" s="4"/>
      <c r="E125" s="4"/>
      <c r="F125" s="4"/>
      <c r="G125" s="4"/>
      <c r="H125" s="4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4"/>
      <c r="T125" s="4"/>
      <c r="U125" s="6"/>
      <c r="V125" s="6"/>
      <c r="W125" s="6"/>
      <c r="X125" s="6"/>
      <c r="Y125" s="6"/>
      <c r="Z125" s="6"/>
      <c r="AA125" s="6"/>
      <c r="AB125" s="6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6"/>
      <c r="V126" s="6"/>
      <c r="W126" s="6"/>
      <c r="X126" s="6"/>
      <c r="Y126" s="6"/>
      <c r="Z126" s="6"/>
      <c r="AA126" s="6"/>
      <c r="AB126" s="6"/>
    </row>
    <row r="127">
      <c r="A127" s="845">
        <v>7.0</v>
      </c>
      <c r="B127" s="375" t="s">
        <v>8</v>
      </c>
      <c r="C127" s="376"/>
      <c r="D127" s="376"/>
      <c r="E127" s="376"/>
      <c r="F127" s="376"/>
      <c r="G127" s="376"/>
      <c r="H127" s="376"/>
      <c r="I127" s="376"/>
      <c r="J127" s="376"/>
      <c r="K127" s="376"/>
      <c r="L127" s="377"/>
      <c r="M127" s="321"/>
      <c r="N127" s="5"/>
      <c r="O127" s="5"/>
      <c r="P127" s="4"/>
      <c r="Q127" s="4"/>
      <c r="R127" s="4"/>
      <c r="S127" s="4"/>
      <c r="T127" s="4"/>
      <c r="U127" s="6"/>
      <c r="V127" s="6"/>
      <c r="W127" s="6"/>
      <c r="X127" s="6"/>
      <c r="Y127" s="6"/>
      <c r="Z127" s="6"/>
      <c r="AA127" s="6"/>
      <c r="AB127" s="6"/>
    </row>
    <row r="128">
      <c r="A128" s="4"/>
      <c r="B128" s="234"/>
      <c r="C128" s="1143" t="s">
        <v>152</v>
      </c>
      <c r="D128" s="1144"/>
      <c r="E128" s="1144"/>
      <c r="F128" s="1145" t="s">
        <v>153</v>
      </c>
      <c r="G128" s="1145" t="s">
        <v>154</v>
      </c>
      <c r="H128" s="1145" t="s">
        <v>155</v>
      </c>
      <c r="I128" s="1146" t="s">
        <v>502</v>
      </c>
      <c r="J128" s="102"/>
      <c r="K128" s="102"/>
      <c r="L128" s="1147" t="s">
        <v>135</v>
      </c>
      <c r="M128" s="1148" t="s">
        <v>157</v>
      </c>
      <c r="N128" s="4"/>
      <c r="O128" s="4"/>
      <c r="P128" s="4"/>
      <c r="Q128" s="4"/>
      <c r="R128" s="4"/>
      <c r="S128" s="4"/>
      <c r="T128" s="4"/>
      <c r="U128" s="6"/>
      <c r="V128" s="6"/>
      <c r="W128" s="6"/>
      <c r="X128" s="6"/>
      <c r="Y128" s="6"/>
      <c r="Z128" s="6"/>
      <c r="AA128" s="6"/>
      <c r="AB128" s="6"/>
    </row>
    <row r="129">
      <c r="A129" s="4"/>
      <c r="B129" s="1848" t="s">
        <v>934</v>
      </c>
      <c r="C129" s="1905"/>
      <c r="D129" s="559"/>
      <c r="E129" s="559"/>
      <c r="F129" s="1161" t="s">
        <v>173</v>
      </c>
      <c r="G129" s="1162"/>
      <c r="H129" s="1131"/>
      <c r="I129" s="1602" t="str">
        <f>#REF!/0.92</f>
        <v>#REF!</v>
      </c>
      <c r="J129" s="89"/>
      <c r="K129" s="89"/>
      <c r="L129" s="1177"/>
      <c r="M129" s="1153"/>
      <c r="N129" s="390"/>
      <c r="O129" s="390"/>
      <c r="P129" s="4"/>
      <c r="Q129" s="4"/>
      <c r="R129" s="4"/>
      <c r="S129" s="4"/>
      <c r="T129" s="4"/>
      <c r="U129" s="6"/>
      <c r="V129" s="6"/>
      <c r="W129" s="6"/>
      <c r="X129" s="6"/>
      <c r="Y129" s="6"/>
      <c r="Z129" s="6"/>
      <c r="AA129" s="6"/>
      <c r="AB129" s="6"/>
    </row>
    <row r="130">
      <c r="A130" s="4"/>
      <c r="B130" s="1131" t="s">
        <v>813</v>
      </c>
      <c r="D130" s="559"/>
      <c r="E130" s="559"/>
      <c r="F130" s="1161" t="s">
        <v>173</v>
      </c>
      <c r="G130" s="1162"/>
      <c r="H130" s="1131"/>
      <c r="I130" s="1602">
        <f>C129/0.92</f>
        <v>0</v>
      </c>
      <c r="J130" s="89"/>
      <c r="K130" s="89"/>
      <c r="L130" s="1177"/>
      <c r="M130" s="1153"/>
      <c r="N130" s="390"/>
      <c r="O130" s="390"/>
      <c r="P130" s="4"/>
      <c r="Q130" s="4"/>
      <c r="R130" s="4"/>
      <c r="S130" s="4"/>
      <c r="T130" s="4"/>
      <c r="U130" s="6"/>
      <c r="V130" s="6"/>
      <c r="W130" s="6"/>
      <c r="X130" s="6"/>
      <c r="Y130" s="6"/>
      <c r="Z130" s="6"/>
      <c r="AA130" s="6"/>
      <c r="AB130" s="6"/>
    </row>
    <row r="131">
      <c r="A131" s="4"/>
      <c r="B131" s="1140" t="s">
        <v>657</v>
      </c>
      <c r="C131" s="1905">
        <v>165000.0</v>
      </c>
      <c r="D131" s="559"/>
      <c r="E131" s="559"/>
      <c r="F131" s="1161" t="s">
        <v>173</v>
      </c>
      <c r="G131" s="1162"/>
      <c r="H131" s="1131"/>
      <c r="I131" s="1602">
        <f>C131/0.92</f>
        <v>179347.8261</v>
      </c>
      <c r="J131" s="89"/>
      <c r="K131" s="89"/>
      <c r="L131" s="1177"/>
      <c r="M131" s="1153"/>
      <c r="N131" s="390"/>
      <c r="O131" s="390"/>
      <c r="P131" s="4"/>
      <c r="Q131" s="4"/>
      <c r="R131" s="4"/>
      <c r="S131" s="4"/>
      <c r="T131" s="4"/>
      <c r="U131" s="6"/>
      <c r="V131" s="6"/>
      <c r="W131" s="6"/>
      <c r="X131" s="6"/>
      <c r="Y131" s="6"/>
      <c r="Z131" s="6"/>
      <c r="AA131" s="6"/>
      <c r="AB131" s="6"/>
    </row>
    <row r="132">
      <c r="A132" s="4"/>
      <c r="B132" s="1396"/>
      <c r="C132" s="1397"/>
      <c r="D132" s="89"/>
      <c r="E132" s="89"/>
      <c r="F132" s="1161"/>
      <c r="G132" s="1162"/>
      <c r="H132" s="1131"/>
      <c r="I132" s="1160"/>
      <c r="J132" s="558"/>
      <c r="K132" s="558"/>
      <c r="L132" s="1163"/>
      <c r="M132" s="314"/>
      <c r="N132" s="335"/>
      <c r="O132" s="335"/>
      <c r="P132" s="4"/>
      <c r="Q132" s="4"/>
      <c r="R132" s="4"/>
      <c r="S132" s="4"/>
      <c r="T132" s="4"/>
      <c r="U132" s="6"/>
      <c r="V132" s="6"/>
      <c r="W132" s="6"/>
      <c r="X132" s="6"/>
      <c r="Y132" s="6"/>
      <c r="Z132" s="6"/>
      <c r="AA132" s="6"/>
      <c r="AB132" s="6"/>
    </row>
    <row r="133">
      <c r="A133" s="4"/>
      <c r="B133" s="1140"/>
      <c r="C133" s="1160"/>
      <c r="D133" s="89"/>
      <c r="E133" s="89"/>
      <c r="F133" s="1131"/>
      <c r="G133" s="1162"/>
      <c r="H133" s="1131"/>
      <c r="I133" s="1160"/>
      <c r="J133" s="558"/>
      <c r="K133" s="558"/>
      <c r="L133" s="1163"/>
      <c r="M133" s="314"/>
      <c r="N133" s="335"/>
      <c r="O133" s="335"/>
      <c r="P133" s="4"/>
      <c r="Q133" s="4"/>
      <c r="R133" s="4"/>
      <c r="S133" s="4"/>
      <c r="T133" s="4"/>
      <c r="U133" s="6"/>
      <c r="V133" s="6"/>
      <c r="W133" s="6"/>
      <c r="X133" s="6"/>
      <c r="Y133" s="6"/>
      <c r="Z133" s="6"/>
      <c r="AA133" s="6"/>
      <c r="AB133" s="6"/>
    </row>
    <row r="134">
      <c r="A134" s="4"/>
      <c r="B134" s="148" t="s">
        <v>69</v>
      </c>
      <c r="C134" s="438"/>
      <c r="D134" s="225"/>
      <c r="E134" s="439"/>
      <c r="F134" s="439"/>
      <c r="G134" s="439"/>
      <c r="H134" s="225"/>
      <c r="I134" s="438" t="str">
        <f>SUM(I129:I133)</f>
        <v>#REF!</v>
      </c>
      <c r="J134" s="441"/>
      <c r="K134" s="441"/>
      <c r="L134" s="441"/>
      <c r="M134" s="439"/>
      <c r="N134" s="4"/>
      <c r="O134" s="4"/>
      <c r="P134" s="4"/>
      <c r="Q134" s="4"/>
      <c r="R134" s="4"/>
      <c r="S134" s="4"/>
      <c r="T134" s="4"/>
      <c r="U134" s="6"/>
      <c r="V134" s="6"/>
      <c r="W134" s="6"/>
      <c r="X134" s="6"/>
      <c r="Y134" s="6"/>
      <c r="Z134" s="6"/>
      <c r="AA134" s="6"/>
      <c r="AB134" s="6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6"/>
      <c r="V135" s="6"/>
      <c r="W135" s="6"/>
      <c r="X135" s="6"/>
      <c r="Y135" s="6"/>
      <c r="Z135" s="6"/>
      <c r="AA135" s="6"/>
      <c r="AB135" s="6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6"/>
      <c r="V136" s="6"/>
      <c r="W136" s="6"/>
      <c r="X136" s="6"/>
      <c r="Y136" s="6"/>
      <c r="Z136" s="6"/>
      <c r="AA136" s="6"/>
      <c r="AB136" s="6"/>
    </row>
    <row r="137">
      <c r="A137" s="866">
        <v>8.0</v>
      </c>
      <c r="B137" s="443" t="s">
        <v>181</v>
      </c>
      <c r="C137" s="376"/>
      <c r="D137" s="376"/>
      <c r="E137" s="376"/>
      <c r="F137" s="376"/>
      <c r="G137" s="376"/>
      <c r="H137" s="376"/>
      <c r="I137" s="376"/>
      <c r="J137" s="376"/>
      <c r="K137" s="376"/>
      <c r="L137" s="377"/>
      <c r="M137" s="321"/>
      <c r="N137" s="5"/>
      <c r="O137" s="5"/>
      <c r="P137" s="4"/>
      <c r="Q137" s="4"/>
      <c r="R137" s="4"/>
      <c r="S137" s="4"/>
      <c r="T137" s="4"/>
      <c r="U137" s="6"/>
      <c r="V137" s="6"/>
      <c r="W137" s="6"/>
      <c r="X137" s="6"/>
      <c r="Y137" s="6"/>
      <c r="Z137" s="6"/>
      <c r="AA137" s="6"/>
      <c r="AB137" s="6"/>
    </row>
    <row r="138">
      <c r="A138" s="4"/>
      <c r="B138" s="233" t="s">
        <v>182</v>
      </c>
      <c r="C138" s="1164" t="s">
        <v>131</v>
      </c>
      <c r="D138" s="1165"/>
      <c r="E138" s="1165"/>
      <c r="F138" s="1166" t="s">
        <v>517</v>
      </c>
      <c r="G138" s="1166" t="s">
        <v>581</v>
      </c>
      <c r="H138" s="1167" t="s">
        <v>156</v>
      </c>
      <c r="I138" s="906"/>
      <c r="J138" s="906"/>
      <c r="K138" s="102"/>
      <c r="L138" s="1168" t="s">
        <v>135</v>
      </c>
      <c r="M138" s="870" t="s">
        <v>157</v>
      </c>
      <c r="N138" s="4"/>
      <c r="O138" s="4"/>
      <c r="P138" s="4"/>
      <c r="Q138" s="4"/>
      <c r="R138" s="4"/>
      <c r="S138" s="4"/>
      <c r="T138" s="4"/>
      <c r="U138" s="6"/>
      <c r="V138" s="6"/>
      <c r="W138" s="6"/>
      <c r="X138" s="6"/>
      <c r="Y138" s="6"/>
      <c r="Z138" s="6"/>
      <c r="AA138" s="6"/>
      <c r="AB138" s="6"/>
    </row>
    <row r="139">
      <c r="A139" s="5"/>
      <c r="B139" s="1131" t="s">
        <v>520</v>
      </c>
      <c r="C139" s="847"/>
      <c r="D139" s="1404"/>
      <c r="E139" s="1404"/>
      <c r="F139" s="1405">
        <v>64150.0</v>
      </c>
      <c r="G139" s="1406">
        <f t="shared" ref="G139:G147" si="21">F139*8/100</f>
        <v>5132</v>
      </c>
      <c r="H139" s="1407">
        <f t="shared" ref="H139:H147" si="22">F139+Q139</f>
        <v>69282</v>
      </c>
      <c r="I139" s="89"/>
      <c r="J139" s="89"/>
      <c r="K139" s="89"/>
      <c r="L139" s="1177"/>
      <c r="M139" s="1153"/>
      <c r="N139" s="390"/>
      <c r="O139" s="390"/>
      <c r="P139" s="4"/>
      <c r="Q139" s="1173">
        <f t="shared" ref="Q139:Q147" si="23">F139*8/100</f>
        <v>5132</v>
      </c>
      <c r="R139" s="4"/>
      <c r="S139" s="4"/>
      <c r="T139" s="4"/>
      <c r="U139" s="6"/>
      <c r="V139" s="6"/>
      <c r="W139" s="6"/>
      <c r="X139" s="6"/>
      <c r="Y139" s="6"/>
      <c r="Z139" s="6"/>
      <c r="AA139" s="6"/>
      <c r="AB139" s="6"/>
    </row>
    <row r="140">
      <c r="A140" s="5"/>
      <c r="B140" s="905" t="s">
        <v>190</v>
      </c>
      <c r="C140" s="847"/>
      <c r="D140" s="1404"/>
      <c r="E140" s="1404"/>
      <c r="F140" s="1405">
        <v>120000.0</v>
      </c>
      <c r="G140" s="1406">
        <f t="shared" si="21"/>
        <v>9600</v>
      </c>
      <c r="H140" s="1407">
        <f t="shared" si="22"/>
        <v>129600</v>
      </c>
      <c r="I140" s="89"/>
      <c r="J140" s="89"/>
      <c r="K140" s="89"/>
      <c r="L140" s="1177"/>
      <c r="M140" s="1153"/>
      <c r="N140" s="390"/>
      <c r="O140" s="390"/>
      <c r="P140" s="4"/>
      <c r="Q140" s="1173">
        <f t="shared" si="23"/>
        <v>9600</v>
      </c>
      <c r="R140" s="4"/>
      <c r="S140" s="4"/>
      <c r="T140" s="4"/>
      <c r="U140" s="6"/>
      <c r="V140" s="6"/>
      <c r="W140" s="6"/>
      <c r="X140" s="6"/>
      <c r="Y140" s="6"/>
      <c r="Z140" s="6"/>
      <c r="AA140" s="6"/>
      <c r="AB140" s="6"/>
    </row>
    <row r="141">
      <c r="A141" s="4"/>
      <c r="B141" s="905" t="s">
        <v>191</v>
      </c>
      <c r="C141" s="847"/>
      <c r="D141" s="1404"/>
      <c r="E141" s="1404"/>
      <c r="F141" s="1405">
        <v>170000.0</v>
      </c>
      <c r="G141" s="1406">
        <f t="shared" si="21"/>
        <v>13600</v>
      </c>
      <c r="H141" s="1407">
        <f t="shared" si="22"/>
        <v>183600</v>
      </c>
      <c r="I141" s="89"/>
      <c r="J141" s="89"/>
      <c r="K141" s="89"/>
      <c r="L141" s="1177"/>
      <c r="M141" s="1153"/>
      <c r="N141" s="390"/>
      <c r="O141" s="390"/>
      <c r="P141" s="4"/>
      <c r="Q141" s="1173">
        <f t="shared" si="23"/>
        <v>13600</v>
      </c>
      <c r="R141" s="4"/>
      <c r="S141" s="4"/>
      <c r="T141" s="4"/>
      <c r="U141" s="6"/>
      <c r="V141" s="6"/>
      <c r="W141" s="6"/>
      <c r="X141" s="6"/>
      <c r="Y141" s="6"/>
      <c r="Z141" s="6"/>
      <c r="AA141" s="6"/>
      <c r="AB141" s="6"/>
    </row>
    <row r="142">
      <c r="A142" s="4"/>
      <c r="B142" s="1131" t="s">
        <v>193</v>
      </c>
      <c r="C142" s="560"/>
      <c r="D142" s="1409"/>
      <c r="E142" s="1409"/>
      <c r="F142" s="1405">
        <v>62000.0</v>
      </c>
      <c r="G142" s="1406">
        <f t="shared" si="21"/>
        <v>4960</v>
      </c>
      <c r="H142" s="1407">
        <f t="shared" si="22"/>
        <v>66960</v>
      </c>
      <c r="I142" s="1176"/>
      <c r="J142" s="89"/>
      <c r="K142" s="89"/>
      <c r="L142" s="1177"/>
      <c r="M142" s="1153"/>
      <c r="N142" s="390"/>
      <c r="O142" s="390"/>
      <c r="P142" s="4"/>
      <c r="Q142" s="1173">
        <f t="shared" si="23"/>
        <v>4960</v>
      </c>
      <c r="R142" s="4"/>
      <c r="S142" s="4"/>
      <c r="T142" s="4"/>
      <c r="U142" s="6"/>
      <c r="V142" s="6"/>
      <c r="W142" s="6"/>
      <c r="X142" s="6"/>
      <c r="Y142" s="6"/>
      <c r="Z142" s="6"/>
      <c r="AA142" s="6"/>
      <c r="AB142" s="6"/>
    </row>
    <row r="143">
      <c r="A143" s="4"/>
      <c r="B143" s="1131" t="s">
        <v>664</v>
      </c>
      <c r="C143" s="847"/>
      <c r="D143" s="1404"/>
      <c r="E143" s="1404"/>
      <c r="F143" s="1405">
        <v>185000.0</v>
      </c>
      <c r="G143" s="1406">
        <f t="shared" si="21"/>
        <v>14800</v>
      </c>
      <c r="H143" s="1407">
        <f t="shared" si="22"/>
        <v>199800</v>
      </c>
      <c r="I143" s="89"/>
      <c r="J143" s="89"/>
      <c r="K143" s="89"/>
      <c r="L143" s="1177"/>
      <c r="M143" s="1177"/>
      <c r="N143" s="390"/>
      <c r="O143" s="390"/>
      <c r="P143" s="4"/>
      <c r="Q143" s="1173">
        <f t="shared" si="23"/>
        <v>14800</v>
      </c>
      <c r="R143" s="4"/>
      <c r="S143" s="4"/>
      <c r="T143" s="4"/>
      <c r="U143" s="6"/>
      <c r="V143" s="6"/>
      <c r="W143" s="6"/>
      <c r="X143" s="6"/>
      <c r="Y143" s="6"/>
      <c r="Z143" s="6"/>
      <c r="AA143" s="6"/>
      <c r="AB143" s="6"/>
    </row>
    <row r="144">
      <c r="A144" s="4"/>
      <c r="B144" s="1412" t="s">
        <v>523</v>
      </c>
      <c r="C144" s="225"/>
      <c r="D144" s="1404"/>
      <c r="E144" s="1404"/>
      <c r="F144" s="1405">
        <v>121000.0</v>
      </c>
      <c r="G144" s="1406">
        <f t="shared" si="21"/>
        <v>9680</v>
      </c>
      <c r="H144" s="1407">
        <f t="shared" si="22"/>
        <v>130680</v>
      </c>
      <c r="I144" s="89"/>
      <c r="J144" s="89"/>
      <c r="K144" s="89"/>
      <c r="L144" s="1177"/>
      <c r="M144" s="1153"/>
      <c r="N144" s="390"/>
      <c r="O144" s="390"/>
      <c r="P144" s="4"/>
      <c r="Q144" s="1173">
        <f t="shared" si="23"/>
        <v>9680</v>
      </c>
      <c r="R144" s="4"/>
      <c r="S144" s="4"/>
      <c r="T144" s="4"/>
      <c r="U144" s="6"/>
      <c r="V144" s="6"/>
      <c r="W144" s="6"/>
      <c r="X144" s="6"/>
      <c r="Y144" s="6"/>
      <c r="Z144" s="6"/>
      <c r="AA144" s="6"/>
      <c r="AB144" s="6"/>
    </row>
    <row r="145">
      <c r="A145" s="4"/>
      <c r="B145" s="1412" t="s">
        <v>524</v>
      </c>
      <c r="C145" s="225"/>
      <c r="D145" s="1404"/>
      <c r="E145" s="1404"/>
      <c r="F145" s="1405">
        <v>93000.0</v>
      </c>
      <c r="G145" s="1406">
        <f t="shared" si="21"/>
        <v>7440</v>
      </c>
      <c r="H145" s="1407">
        <f t="shared" si="22"/>
        <v>100440</v>
      </c>
      <c r="I145" s="89"/>
      <c r="J145" s="89"/>
      <c r="K145" s="89"/>
      <c r="L145" s="1177"/>
      <c r="M145" s="1153"/>
      <c r="N145" s="390"/>
      <c r="O145" s="390"/>
      <c r="P145" s="4"/>
      <c r="Q145" s="1173">
        <f t="shared" si="23"/>
        <v>7440</v>
      </c>
      <c r="R145" s="4"/>
      <c r="S145" s="4"/>
      <c r="T145" s="4"/>
      <c r="U145" s="6"/>
      <c r="V145" s="6"/>
      <c r="W145" s="6"/>
      <c r="X145" s="6"/>
      <c r="Y145" s="6"/>
      <c r="Z145" s="6"/>
      <c r="AA145" s="6"/>
      <c r="AB145" s="6"/>
    </row>
    <row r="146">
      <c r="A146" s="4"/>
      <c r="B146" s="1123" t="s">
        <v>196</v>
      </c>
      <c r="C146" s="225"/>
      <c r="D146" s="1404"/>
      <c r="E146" s="1404"/>
      <c r="F146" s="1405">
        <v>70000.0</v>
      </c>
      <c r="G146" s="1406">
        <f t="shared" si="21"/>
        <v>5600</v>
      </c>
      <c r="H146" s="1407">
        <f t="shared" si="22"/>
        <v>75600</v>
      </c>
      <c r="I146" s="89"/>
      <c r="J146" s="89"/>
      <c r="K146" s="89"/>
      <c r="L146" s="1177"/>
      <c r="M146" s="1153"/>
      <c r="N146" s="390"/>
      <c r="O146" s="390"/>
      <c r="P146" s="4"/>
      <c r="Q146" s="1173">
        <f t="shared" si="23"/>
        <v>5600</v>
      </c>
      <c r="R146" s="4"/>
      <c r="S146" s="4"/>
      <c r="T146" s="4"/>
      <c r="U146" s="6"/>
      <c r="V146" s="6"/>
      <c r="W146" s="6"/>
      <c r="X146" s="6"/>
      <c r="Y146" s="6"/>
      <c r="Z146" s="6"/>
      <c r="AA146" s="6"/>
      <c r="AB146" s="6"/>
    </row>
    <row r="147">
      <c r="A147" s="4"/>
      <c r="B147" s="1131" t="s">
        <v>726</v>
      </c>
      <c r="C147" s="1404"/>
      <c r="D147" s="1404"/>
      <c r="E147" s="1404"/>
      <c r="F147" s="1405">
        <v>35000.0</v>
      </c>
      <c r="G147" s="1406">
        <f t="shared" si="21"/>
        <v>2800</v>
      </c>
      <c r="H147" s="1407">
        <f t="shared" si="22"/>
        <v>37800</v>
      </c>
      <c r="I147" s="89"/>
      <c r="J147" s="89"/>
      <c r="K147" s="89"/>
      <c r="L147" s="1177"/>
      <c r="M147" s="1153"/>
      <c r="N147" s="390"/>
      <c r="O147" s="390"/>
      <c r="P147" s="4"/>
      <c r="Q147" s="1173">
        <f t="shared" si="23"/>
        <v>2800</v>
      </c>
      <c r="R147" s="4"/>
      <c r="S147" s="4"/>
      <c r="T147" s="4"/>
      <c r="U147" s="6"/>
      <c r="V147" s="6"/>
      <c r="W147" s="6"/>
      <c r="X147" s="6"/>
      <c r="Y147" s="6"/>
      <c r="Z147" s="6"/>
      <c r="AA147" s="6"/>
      <c r="AB147" s="6"/>
    </row>
    <row r="148">
      <c r="A148" s="4"/>
      <c r="B148" s="369" t="s">
        <v>69</v>
      </c>
      <c r="C148" s="370"/>
      <c r="D148" s="481">
        <f>SUM(D139:D144)</f>
        <v>0</v>
      </c>
      <c r="E148" s="481"/>
      <c r="F148" s="481">
        <f t="shared" ref="F148:H148" si="24">SUM(F139:F147)</f>
        <v>920150</v>
      </c>
      <c r="G148" s="481">
        <f t="shared" si="24"/>
        <v>73612</v>
      </c>
      <c r="H148" s="1179">
        <f t="shared" si="24"/>
        <v>993762</v>
      </c>
      <c r="I148" s="1180"/>
      <c r="J148" s="1180"/>
      <c r="K148" s="1180"/>
      <c r="L148" s="1180"/>
      <c r="M148" s="483">
        <f>SUM(M139:M144)</f>
        <v>0</v>
      </c>
      <c r="N148" s="390"/>
      <c r="O148" s="390"/>
      <c r="P148" s="4"/>
      <c r="Q148" s="4"/>
      <c r="R148" s="4"/>
      <c r="S148" s="4"/>
      <c r="T148" s="4"/>
      <c r="U148" s="6"/>
      <c r="V148" s="6"/>
      <c r="W148" s="6"/>
      <c r="X148" s="6"/>
      <c r="Y148" s="6"/>
      <c r="Z148" s="6"/>
      <c r="AA148" s="6"/>
      <c r="AB148" s="6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6"/>
      <c r="V149" s="6"/>
      <c r="W149" s="6"/>
      <c r="X149" s="6"/>
      <c r="Y149" s="6"/>
      <c r="Z149" s="6"/>
      <c r="AA149" s="6"/>
      <c r="AB149" s="6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6"/>
      <c r="V150" s="6"/>
      <c r="W150" s="6"/>
      <c r="X150" s="6"/>
      <c r="Y150" s="6"/>
      <c r="Z150" s="6"/>
      <c r="AA150" s="6"/>
      <c r="AB150" s="6"/>
    </row>
    <row r="151">
      <c r="A151" s="896">
        <v>9.0</v>
      </c>
      <c r="B151" s="485" t="s">
        <v>197</v>
      </c>
      <c r="C151" s="2"/>
      <c r="D151" s="2"/>
      <c r="E151" s="2"/>
      <c r="F151" s="2"/>
      <c r="G151" s="2"/>
      <c r="H151" s="3"/>
      <c r="I151" s="4"/>
      <c r="J151" s="4"/>
      <c r="K151" s="4"/>
      <c r="L151" s="4"/>
      <c r="M151" s="4"/>
      <c r="N151" s="4"/>
      <c r="O151" s="4"/>
      <c r="P151" s="4"/>
      <c r="Q151" s="486" t="s">
        <v>198</v>
      </c>
      <c r="R151" s="4"/>
      <c r="S151" s="4"/>
      <c r="T151" s="4"/>
      <c r="U151" s="6"/>
      <c r="V151" s="6"/>
      <c r="W151" s="6"/>
      <c r="X151" s="6"/>
      <c r="Y151" s="6"/>
      <c r="Z151" s="6"/>
      <c r="AA151" s="6"/>
      <c r="AB151" s="6"/>
    </row>
    <row r="152">
      <c r="A152" s="4"/>
      <c r="B152" s="523" t="s">
        <v>182</v>
      </c>
      <c r="C152" s="830" t="s">
        <v>130</v>
      </c>
      <c r="D152" s="1181"/>
      <c r="E152" s="1181"/>
      <c r="F152" s="830" t="s">
        <v>199</v>
      </c>
      <c r="G152" s="1182" t="s">
        <v>134</v>
      </c>
      <c r="H152" s="830" t="s">
        <v>132</v>
      </c>
      <c r="I152" s="897"/>
      <c r="J152" s="897"/>
      <c r="K152" s="897"/>
      <c r="L152" s="898" t="s">
        <v>135</v>
      </c>
      <c r="M152" s="4"/>
      <c r="N152" s="4"/>
      <c r="O152" s="4"/>
      <c r="P152" s="4"/>
      <c r="Q152" s="4"/>
      <c r="R152" s="4"/>
      <c r="S152" s="4"/>
      <c r="T152" s="4"/>
      <c r="U152" s="6"/>
      <c r="V152" s="6"/>
      <c r="W152" s="6"/>
      <c r="X152" s="6"/>
      <c r="Y152" s="6"/>
      <c r="Z152" s="6"/>
      <c r="AA152" s="6"/>
      <c r="AB152" s="6"/>
    </row>
    <row r="153">
      <c r="A153" s="4"/>
      <c r="B153" s="391"/>
      <c r="C153" s="451"/>
      <c r="D153" s="399"/>
      <c r="E153" s="399"/>
      <c r="F153" s="399"/>
      <c r="G153" s="1183"/>
      <c r="H153" s="490"/>
      <c r="I153" s="491"/>
      <c r="J153" s="491"/>
      <c r="K153" s="491"/>
      <c r="L153" s="492"/>
      <c r="M153" s="4"/>
      <c r="N153" s="4"/>
      <c r="O153" s="4"/>
      <c r="P153" s="4"/>
      <c r="Q153" s="4"/>
      <c r="R153" s="4"/>
      <c r="S153" s="4"/>
      <c r="T153" s="4"/>
      <c r="U153" s="6"/>
      <c r="V153" s="6"/>
      <c r="W153" s="6"/>
      <c r="X153" s="6"/>
      <c r="Y153" s="6"/>
      <c r="Z153" s="6"/>
      <c r="AA153" s="6"/>
      <c r="AB153" s="6"/>
    </row>
    <row r="154">
      <c r="A154" s="4"/>
      <c r="B154" s="459"/>
      <c r="C154" s="459"/>
      <c r="D154" s="341"/>
      <c r="E154" s="341"/>
      <c r="F154" s="459"/>
      <c r="G154" s="341"/>
      <c r="H154" s="493"/>
      <c r="I154" s="360"/>
      <c r="J154" s="360"/>
      <c r="K154" s="360"/>
      <c r="L154" s="494"/>
      <c r="M154" s="4"/>
      <c r="N154" s="4"/>
      <c r="O154" s="4"/>
      <c r="P154" s="4"/>
      <c r="Q154" s="4"/>
      <c r="R154" s="4"/>
      <c r="S154" s="4"/>
      <c r="T154" s="4"/>
      <c r="U154" s="6"/>
      <c r="V154" s="6"/>
      <c r="W154" s="6"/>
      <c r="X154" s="6"/>
      <c r="Y154" s="6"/>
      <c r="Z154" s="6"/>
      <c r="AA154" s="6"/>
      <c r="AB154" s="6"/>
    </row>
    <row r="155">
      <c r="A155" s="4"/>
      <c r="B155" s="341"/>
      <c r="C155" s="341"/>
      <c r="D155" s="341"/>
      <c r="E155" s="341"/>
      <c r="F155" s="341"/>
      <c r="G155" s="341"/>
      <c r="H155" s="341"/>
      <c r="I155" s="360"/>
      <c r="J155" s="360"/>
      <c r="K155" s="360"/>
      <c r="L155" s="495"/>
      <c r="M155" s="4"/>
      <c r="N155" s="4"/>
      <c r="O155" s="4"/>
      <c r="P155" s="4"/>
      <c r="Q155" s="4"/>
      <c r="R155" s="4"/>
      <c r="S155" s="4"/>
      <c r="T155" s="4"/>
      <c r="U155" s="6"/>
      <c r="V155" s="6"/>
      <c r="W155" s="6"/>
      <c r="X155" s="6"/>
      <c r="Y155" s="6"/>
      <c r="Z155" s="6"/>
      <c r="AA155" s="6"/>
      <c r="AB155" s="6"/>
    </row>
    <row r="156">
      <c r="A156" s="4"/>
      <c r="B156" s="496"/>
      <c r="C156" s="496"/>
      <c r="D156" s="496"/>
      <c r="E156" s="496"/>
      <c r="F156" s="496"/>
      <c r="G156" s="496"/>
      <c r="H156" s="496"/>
      <c r="I156" s="424"/>
      <c r="J156" s="424"/>
      <c r="K156" s="424"/>
      <c r="L156" s="497"/>
      <c r="M156" s="4"/>
      <c r="N156" s="4"/>
      <c r="O156" s="4"/>
      <c r="P156" s="4"/>
      <c r="Q156" s="4"/>
      <c r="R156" s="4"/>
      <c r="S156" s="4"/>
      <c r="T156" s="4"/>
      <c r="U156" s="6"/>
      <c r="V156" s="6"/>
      <c r="W156" s="6"/>
      <c r="X156" s="6"/>
      <c r="Y156" s="6"/>
      <c r="Z156" s="6"/>
      <c r="AA156" s="6"/>
      <c r="AB156" s="6"/>
    </row>
    <row r="157">
      <c r="A157" s="4"/>
      <c r="B157" s="496"/>
      <c r="C157" s="496"/>
      <c r="D157" s="496"/>
      <c r="E157" s="496"/>
      <c r="F157" s="496"/>
      <c r="G157" s="496"/>
      <c r="H157" s="496"/>
      <c r="I157" s="424"/>
      <c r="J157" s="424"/>
      <c r="K157" s="424"/>
      <c r="L157" s="497"/>
      <c r="M157" s="4"/>
      <c r="N157" s="4"/>
      <c r="O157" s="4"/>
      <c r="P157" s="4"/>
      <c r="Q157" s="4"/>
      <c r="R157" s="4"/>
      <c r="S157" s="4"/>
      <c r="T157" s="4"/>
      <c r="U157" s="6"/>
      <c r="V157" s="6"/>
      <c r="W157" s="6"/>
      <c r="X157" s="6"/>
      <c r="Y157" s="6"/>
      <c r="Z157" s="6"/>
      <c r="AA157" s="6"/>
      <c r="AB157" s="6"/>
    </row>
    <row r="158">
      <c r="A158" s="4"/>
      <c r="B158" s="439"/>
      <c r="C158" s="439"/>
      <c r="D158" s="439"/>
      <c r="E158" s="439"/>
      <c r="F158" s="439"/>
      <c r="G158" s="439"/>
      <c r="H158" s="439"/>
      <c r="I158" s="499"/>
      <c r="J158" s="499"/>
      <c r="K158" s="499"/>
      <c r="L158" s="499"/>
      <c r="M158" s="4"/>
      <c r="N158" s="4"/>
      <c r="O158" s="4"/>
      <c r="P158" s="4"/>
      <c r="Q158" s="486" t="s">
        <v>200</v>
      </c>
      <c r="R158" s="4"/>
      <c r="S158" s="4"/>
      <c r="T158" s="4"/>
      <c r="U158" s="6"/>
      <c r="V158" s="6"/>
      <c r="W158" s="6"/>
      <c r="X158" s="6"/>
      <c r="Y158" s="6"/>
      <c r="Z158" s="6"/>
      <c r="AA158" s="6"/>
      <c r="AB158" s="6"/>
    </row>
    <row r="159">
      <c r="A159" s="4"/>
      <c r="B159" s="369" t="s">
        <v>69</v>
      </c>
      <c r="C159" s="370"/>
      <c r="D159" s="370"/>
      <c r="E159" s="370"/>
      <c r="F159" s="370"/>
      <c r="G159" s="500">
        <f>SUM(G153:G158)</f>
        <v>0</v>
      </c>
      <c r="H159" s="370"/>
      <c r="I159" s="5"/>
      <c r="J159" s="5"/>
      <c r="K159" s="5"/>
      <c r="L159" s="5"/>
      <c r="M159" s="4"/>
      <c r="N159" s="4"/>
      <c r="O159" s="4"/>
      <c r="P159" s="4"/>
      <c r="Q159" s="4"/>
      <c r="R159" s="4"/>
      <c r="S159" s="4"/>
      <c r="T159" s="4"/>
      <c r="U159" s="6"/>
      <c r="V159" s="6"/>
      <c r="W159" s="6"/>
      <c r="X159" s="6"/>
      <c r="Y159" s="6"/>
      <c r="Z159" s="6"/>
      <c r="AA159" s="6"/>
      <c r="AB159" s="6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6"/>
      <c r="V160" s="6"/>
      <c r="W160" s="6"/>
      <c r="X160" s="6"/>
      <c r="Y160" s="6"/>
      <c r="Z160" s="6"/>
      <c r="AA160" s="6"/>
      <c r="AB160" s="6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6"/>
      <c r="V161" s="6"/>
      <c r="W161" s="6"/>
      <c r="X161" s="6"/>
      <c r="Y161" s="6"/>
      <c r="Z161" s="6"/>
      <c r="AA161" s="6"/>
      <c r="AB161" s="6"/>
    </row>
    <row r="162">
      <c r="A162" s="903">
        <v>10.0</v>
      </c>
      <c r="B162" s="904" t="s">
        <v>525</v>
      </c>
      <c r="C162" s="504"/>
      <c r="D162" s="504"/>
      <c r="E162" s="504"/>
      <c r="F162" s="504"/>
      <c r="G162" s="504"/>
      <c r="H162" s="504"/>
      <c r="I162" s="504"/>
      <c r="J162" s="504"/>
      <c r="K162" s="505"/>
      <c r="L162" s="4"/>
      <c r="M162" s="4"/>
      <c r="N162" s="4"/>
      <c r="O162" s="4"/>
      <c r="P162" s="4"/>
      <c r="Q162" s="4"/>
      <c r="R162" s="4"/>
      <c r="S162" s="4"/>
      <c r="T162" s="4"/>
      <c r="U162" s="6"/>
      <c r="V162" s="6"/>
      <c r="W162" s="6"/>
      <c r="X162" s="6"/>
      <c r="Y162" s="6"/>
      <c r="Z162" s="6"/>
      <c r="AA162" s="6"/>
      <c r="AB162" s="6"/>
    </row>
    <row r="163">
      <c r="A163" s="4"/>
      <c r="B163" s="905"/>
      <c r="C163" s="563"/>
      <c r="D163" s="89"/>
      <c r="E163" s="89"/>
      <c r="F163" s="89"/>
      <c r="G163" s="89"/>
      <c r="H163" s="89"/>
      <c r="I163" s="89"/>
      <c r="J163" s="89"/>
      <c r="K163" s="89"/>
      <c r="L163" s="508"/>
      <c r="M163" s="4"/>
      <c r="N163" s="4"/>
      <c r="O163" s="4"/>
      <c r="P163" s="4"/>
      <c r="Q163" s="4"/>
      <c r="R163" s="4"/>
      <c r="S163" s="4"/>
      <c r="T163" s="4"/>
      <c r="U163" s="6"/>
      <c r="V163" s="6"/>
      <c r="W163" s="6"/>
      <c r="X163" s="6"/>
      <c r="Y163" s="6"/>
      <c r="Z163" s="6"/>
      <c r="AA163" s="6"/>
      <c r="AB163" s="6"/>
    </row>
    <row r="164">
      <c r="A164" s="5"/>
      <c r="B164" s="879"/>
      <c r="C164" s="907"/>
      <c r="D164" s="456"/>
      <c r="E164" s="456"/>
      <c r="F164" s="456"/>
      <c r="G164" s="399"/>
      <c r="H164" s="399"/>
      <c r="I164" s="491"/>
      <c r="J164" s="491"/>
      <c r="K164" s="491"/>
      <c r="L164" s="491"/>
      <c r="M164" s="4"/>
      <c r="N164" s="4"/>
      <c r="O164" s="4"/>
      <c r="P164" s="4"/>
      <c r="Q164" s="4"/>
      <c r="R164" s="4"/>
      <c r="S164" s="4"/>
      <c r="T164" s="4"/>
      <c r="U164" s="6"/>
      <c r="V164" s="6"/>
      <c r="W164" s="6"/>
      <c r="X164" s="6"/>
      <c r="Y164" s="6"/>
      <c r="Z164" s="6"/>
      <c r="AA164" s="6"/>
      <c r="AB164" s="6"/>
    </row>
    <row r="165">
      <c r="A165" s="4"/>
      <c r="B165" s="459"/>
      <c r="C165" s="908"/>
      <c r="D165" s="341"/>
      <c r="E165" s="341"/>
      <c r="F165" s="341"/>
      <c r="G165" s="341"/>
      <c r="H165" s="341"/>
      <c r="I165" s="360"/>
      <c r="J165" s="360"/>
      <c r="K165" s="360"/>
      <c r="L165" s="360"/>
      <c r="M165" s="4"/>
      <c r="N165" s="4"/>
      <c r="O165" s="4"/>
      <c r="P165" s="4"/>
      <c r="Q165" s="4"/>
      <c r="R165" s="4"/>
      <c r="S165" s="4"/>
      <c r="T165" s="4"/>
      <c r="U165" s="6"/>
      <c r="V165" s="6"/>
      <c r="W165" s="6"/>
      <c r="X165" s="6"/>
      <c r="Y165" s="6"/>
      <c r="Z165" s="6"/>
      <c r="AA165" s="6"/>
      <c r="AB165" s="6"/>
    </row>
    <row r="166">
      <c r="A166" s="4"/>
      <c r="B166" s="459"/>
      <c r="C166" s="908"/>
      <c r="D166" s="341"/>
      <c r="E166" s="341"/>
      <c r="F166" s="459"/>
      <c r="G166" s="341"/>
      <c r="H166" s="341"/>
      <c r="I166" s="360"/>
      <c r="J166" s="360"/>
      <c r="K166" s="360"/>
      <c r="L166" s="512"/>
      <c r="M166" s="4"/>
      <c r="N166" s="4"/>
      <c r="O166" s="4"/>
      <c r="P166" s="4"/>
      <c r="Q166" s="4"/>
      <c r="R166" s="4"/>
      <c r="S166" s="4"/>
      <c r="T166" s="4"/>
      <c r="U166" s="6"/>
      <c r="V166" s="6"/>
      <c r="W166" s="6"/>
      <c r="X166" s="6"/>
      <c r="Y166" s="6"/>
      <c r="Z166" s="6"/>
      <c r="AA166" s="6"/>
      <c r="AB166" s="6"/>
    </row>
    <row r="167">
      <c r="A167" s="4"/>
      <c r="B167" s="459"/>
      <c r="C167" s="908"/>
      <c r="D167" s="341"/>
      <c r="E167" s="341"/>
      <c r="F167" s="341"/>
      <c r="G167" s="341"/>
      <c r="H167" s="341"/>
      <c r="I167" s="360"/>
      <c r="J167" s="360"/>
      <c r="K167" s="360"/>
      <c r="L167" s="360"/>
      <c r="M167" s="4"/>
      <c r="N167" s="4"/>
      <c r="O167" s="4"/>
      <c r="P167" s="4"/>
      <c r="Q167" s="4"/>
      <c r="R167" s="4"/>
      <c r="S167" s="4"/>
      <c r="T167" s="4"/>
      <c r="U167" s="6"/>
      <c r="V167" s="6"/>
      <c r="W167" s="6"/>
      <c r="X167" s="6"/>
      <c r="Y167" s="6"/>
      <c r="Z167" s="6"/>
      <c r="AA167" s="6"/>
      <c r="AB167" s="6"/>
    </row>
    <row r="168">
      <c r="A168" s="4"/>
      <c r="B168" s="341"/>
      <c r="C168" s="909"/>
      <c r="D168" s="341"/>
      <c r="E168" s="341"/>
      <c r="F168" s="341"/>
      <c r="G168" s="341"/>
      <c r="H168" s="341"/>
      <c r="I168" s="360"/>
      <c r="J168" s="360"/>
      <c r="K168" s="360"/>
      <c r="L168" s="360"/>
      <c r="M168" s="4"/>
      <c r="N168" s="4"/>
      <c r="O168" s="4"/>
      <c r="P168" s="4"/>
      <c r="Q168" s="4"/>
      <c r="R168" s="4"/>
      <c r="S168" s="4"/>
      <c r="T168" s="4"/>
      <c r="U168" s="6"/>
      <c r="V168" s="6"/>
      <c r="W168" s="6"/>
      <c r="X168" s="6"/>
      <c r="Y168" s="6"/>
      <c r="Z168" s="6"/>
      <c r="AA168" s="6"/>
      <c r="AB168" s="6"/>
    </row>
    <row r="169">
      <c r="A169" s="4"/>
      <c r="B169" s="515"/>
      <c r="C169" s="910"/>
      <c r="D169" s="515"/>
      <c r="E169" s="515"/>
      <c r="F169" s="515"/>
      <c r="G169" s="515"/>
      <c r="H169" s="515"/>
      <c r="I169" s="516"/>
      <c r="J169" s="516"/>
      <c r="K169" s="516"/>
      <c r="L169" s="516"/>
      <c r="M169" s="4"/>
      <c r="N169" s="4"/>
      <c r="O169" s="4"/>
      <c r="P169" s="4"/>
      <c r="Q169" s="4"/>
      <c r="R169" s="4"/>
      <c r="S169" s="4"/>
      <c r="T169" s="4"/>
      <c r="U169" s="6"/>
      <c r="V169" s="6"/>
      <c r="W169" s="6"/>
      <c r="X169" s="6"/>
      <c r="Y169" s="6"/>
      <c r="Z169" s="6"/>
      <c r="AA169" s="6"/>
      <c r="AB169" s="6"/>
    </row>
    <row r="170">
      <c r="A170" s="4"/>
      <c r="B170" s="369" t="s">
        <v>69</v>
      </c>
      <c r="C170" s="912">
        <f>SUM(C163:C169)</f>
        <v>0</v>
      </c>
      <c r="D170" s="370"/>
      <c r="E170" s="370"/>
      <c r="F170" s="370"/>
      <c r="G170" s="370"/>
      <c r="H170" s="370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6"/>
      <c r="V170" s="6"/>
      <c r="W170" s="6"/>
      <c r="X170" s="6"/>
      <c r="Y170" s="6"/>
      <c r="Z170" s="6"/>
      <c r="AA170" s="6"/>
      <c r="AB170" s="6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6"/>
      <c r="V171" s="6"/>
      <c r="W171" s="6"/>
      <c r="X171" s="6"/>
      <c r="Y171" s="6"/>
      <c r="Z171" s="6"/>
      <c r="AA171" s="6"/>
      <c r="AB171" s="6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6"/>
      <c r="V172" s="6"/>
      <c r="W172" s="6"/>
      <c r="X172" s="6"/>
      <c r="Y172" s="6"/>
      <c r="Z172" s="6"/>
      <c r="AA172" s="6"/>
      <c r="AB172" s="6"/>
    </row>
    <row r="173">
      <c r="A173" s="913">
        <v>12.0</v>
      </c>
      <c r="B173" s="914" t="s">
        <v>526</v>
      </c>
      <c r="C173" s="521"/>
      <c r="D173" s="521"/>
      <c r="E173" s="521"/>
      <c r="F173" s="521"/>
      <c r="G173" s="521"/>
      <c r="H173" s="522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6"/>
      <c r="V173" s="6"/>
      <c r="W173" s="6"/>
      <c r="X173" s="6"/>
      <c r="Y173" s="6"/>
      <c r="Z173" s="6"/>
      <c r="AA173" s="6"/>
      <c r="AB173" s="6"/>
    </row>
    <row r="174">
      <c r="A174" s="4"/>
      <c r="B174" s="523" t="s">
        <v>215</v>
      </c>
      <c r="C174" s="148" t="s">
        <v>134</v>
      </c>
      <c r="D174" s="148" t="s">
        <v>199</v>
      </c>
      <c r="E174" s="148"/>
      <c r="F174" s="148" t="s">
        <v>131</v>
      </c>
      <c r="G174" s="225"/>
      <c r="H174" s="148" t="s">
        <v>216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6"/>
      <c r="V174" s="6"/>
      <c r="W174" s="6"/>
      <c r="X174" s="6"/>
      <c r="Y174" s="6"/>
      <c r="Z174" s="6"/>
      <c r="AA174" s="6"/>
      <c r="AB174" s="6"/>
    </row>
    <row r="175">
      <c r="A175" s="4"/>
      <c r="B175" s="1906" t="s">
        <v>935</v>
      </c>
      <c r="C175" s="1859">
        <v>75000.0</v>
      </c>
      <c r="D175" s="1870" t="s">
        <v>919</v>
      </c>
      <c r="E175" s="525"/>
      <c r="F175" s="526"/>
      <c r="G175" s="554"/>
      <c r="H175" s="112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6"/>
      <c r="V175" s="6"/>
      <c r="W175" s="6"/>
      <c r="X175" s="6"/>
      <c r="Y175" s="6"/>
      <c r="Z175" s="6"/>
      <c r="AA175" s="6"/>
      <c r="AB175" s="6"/>
    </row>
    <row r="176">
      <c r="A176" s="4"/>
      <c r="B176" s="381" t="s">
        <v>792</v>
      </c>
      <c r="C176" s="524">
        <v>17500.0</v>
      </c>
      <c r="D176" s="525" t="s">
        <v>793</v>
      </c>
      <c r="E176" s="1528"/>
      <c r="F176" s="528"/>
      <c r="G176" s="529"/>
      <c r="H176" s="10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6"/>
      <c r="V176" s="6"/>
      <c r="W176" s="6"/>
      <c r="X176" s="6"/>
      <c r="Y176" s="6"/>
      <c r="Z176" s="6"/>
      <c r="AA176" s="6"/>
      <c r="AB176" s="6"/>
    </row>
    <row r="177">
      <c r="A177" s="4"/>
      <c r="B177" s="399"/>
      <c r="C177" s="491"/>
      <c r="D177" s="491"/>
      <c r="E177" s="1529"/>
      <c r="F177" s="1529"/>
      <c r="G177" s="529"/>
      <c r="H177" s="102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6"/>
      <c r="V177" s="6"/>
      <c r="W177" s="6"/>
      <c r="X177" s="6"/>
      <c r="Y177" s="6"/>
      <c r="Z177" s="6"/>
      <c r="AA177" s="6"/>
      <c r="AB177" s="6"/>
    </row>
    <row r="178">
      <c r="A178" s="4"/>
      <c r="B178" s="341"/>
      <c r="C178" s="360"/>
      <c r="D178" s="360"/>
      <c r="E178" s="1423"/>
      <c r="F178" s="1423"/>
      <c r="G178" s="1423"/>
      <c r="H178" s="34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6"/>
      <c r="V178" s="6"/>
      <c r="W178" s="6"/>
      <c r="X178" s="6"/>
      <c r="Y178" s="6"/>
      <c r="Z178" s="6"/>
      <c r="AA178" s="6"/>
      <c r="AB178" s="6"/>
    </row>
    <row r="179">
      <c r="A179" s="4"/>
      <c r="B179" s="515"/>
      <c r="C179" s="437"/>
      <c r="D179" s="437"/>
      <c r="E179" s="1203"/>
      <c r="F179" s="1203"/>
      <c r="G179" s="928"/>
      <c r="H179" s="439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6"/>
      <c r="V179" s="6"/>
      <c r="W179" s="6"/>
      <c r="X179" s="6"/>
      <c r="Y179" s="6"/>
      <c r="Z179" s="6"/>
      <c r="AA179" s="6"/>
      <c r="AB179" s="6"/>
    </row>
    <row r="180">
      <c r="A180" s="4"/>
      <c r="B180" s="369" t="s">
        <v>69</v>
      </c>
      <c r="C180" s="929">
        <f>SUM(C175:C179)</f>
        <v>92500</v>
      </c>
      <c r="D180" s="370"/>
      <c r="E180" s="370"/>
      <c r="F180" s="545"/>
      <c r="G180" s="545"/>
      <c r="H180" s="370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6"/>
      <c r="V180" s="6"/>
      <c r="W180" s="6"/>
      <c r="X180" s="6"/>
      <c r="Y180" s="6"/>
      <c r="Z180" s="6"/>
      <c r="AA180" s="6"/>
      <c r="AB180" s="6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6"/>
      <c r="V181" s="6"/>
      <c r="W181" s="6"/>
      <c r="X181" s="6"/>
      <c r="Y181" s="6"/>
      <c r="Z181" s="6"/>
      <c r="AA181" s="6"/>
      <c r="AB181" s="6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6"/>
      <c r="V182" s="6"/>
      <c r="W182" s="6"/>
      <c r="X182" s="6"/>
      <c r="Y182" s="6"/>
      <c r="Z182" s="6"/>
      <c r="AA182" s="6"/>
      <c r="AB182" s="6"/>
    </row>
    <row r="183">
      <c r="A183" s="546">
        <v>11.0</v>
      </c>
      <c r="B183" s="931" t="s">
        <v>233</v>
      </c>
      <c r="C183" s="223"/>
      <c r="D183" s="223"/>
      <c r="E183" s="223"/>
      <c r="F183" s="223"/>
      <c r="G183" s="223"/>
      <c r="H183" s="22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6"/>
      <c r="V183" s="6"/>
      <c r="W183" s="6"/>
      <c r="X183" s="6"/>
      <c r="Y183" s="6"/>
      <c r="Z183" s="6"/>
      <c r="AA183" s="6"/>
      <c r="AB183" s="6"/>
    </row>
    <row r="184">
      <c r="A184" s="4"/>
      <c r="B184" s="548" t="s">
        <v>36</v>
      </c>
      <c r="C184" s="1"/>
      <c r="D184" s="2"/>
      <c r="E184" s="2"/>
      <c r="F184" s="2"/>
      <c r="G184" s="2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6"/>
      <c r="V184" s="6"/>
      <c r="W184" s="6"/>
      <c r="X184" s="6"/>
      <c r="Y184" s="6"/>
      <c r="Z184" s="6"/>
      <c r="AA184" s="6"/>
      <c r="AB184" s="6"/>
    </row>
    <row r="185">
      <c r="A185" s="4"/>
      <c r="B185" s="548" t="s">
        <v>234</v>
      </c>
      <c r="C185" s="548" t="s">
        <v>134</v>
      </c>
      <c r="D185" s="234"/>
      <c r="E185" s="234"/>
      <c r="F185" s="548" t="s">
        <v>131</v>
      </c>
      <c r="G185" s="234"/>
      <c r="H185" s="148" t="s">
        <v>235</v>
      </c>
      <c r="I185" s="4"/>
      <c r="J185" s="4"/>
      <c r="K185" s="4"/>
      <c r="L185" s="4"/>
      <c r="M185" s="4" t="s">
        <v>200</v>
      </c>
      <c r="N185" s="4"/>
      <c r="O185" s="4"/>
      <c r="P185" s="4"/>
      <c r="Q185" s="4"/>
      <c r="R185" s="4"/>
      <c r="S185" s="4"/>
      <c r="T185" s="4"/>
      <c r="U185" s="6"/>
      <c r="V185" s="6"/>
      <c r="W185" s="6"/>
      <c r="X185" s="6"/>
      <c r="Y185" s="6"/>
      <c r="Z185" s="6"/>
      <c r="AA185" s="6"/>
      <c r="AB185" s="6"/>
    </row>
    <row r="186">
      <c r="A186" s="4"/>
      <c r="B186" s="555" t="s">
        <v>236</v>
      </c>
      <c r="C186" s="556">
        <v>60000.0</v>
      </c>
      <c r="D186" s="89"/>
      <c r="E186" s="89"/>
      <c r="F186" s="1530" t="s">
        <v>597</v>
      </c>
      <c r="G186" s="558"/>
      <c r="H186" s="190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6"/>
      <c r="V186" s="6"/>
      <c r="W186" s="6"/>
      <c r="X186" s="6"/>
      <c r="Y186" s="6"/>
      <c r="Z186" s="6"/>
      <c r="AA186" s="6"/>
      <c r="AB186" s="6"/>
    </row>
    <row r="187">
      <c r="A187" s="4"/>
      <c r="B187" s="560" t="s">
        <v>598</v>
      </c>
      <c r="C187" s="561">
        <v>12500.0</v>
      </c>
      <c r="D187" s="89"/>
      <c r="E187" s="89"/>
      <c r="F187" s="1531" t="s">
        <v>597</v>
      </c>
      <c r="G187" s="558"/>
      <c r="H187" s="89"/>
      <c r="I187" s="5"/>
      <c r="J187" s="5"/>
      <c r="K187" s="5"/>
      <c r="L187" s="5"/>
      <c r="M187" s="4"/>
      <c r="N187" s="4"/>
      <c r="O187" s="4"/>
      <c r="P187" s="4"/>
      <c r="Q187" s="4"/>
      <c r="R187" s="4"/>
      <c r="S187" s="4"/>
      <c r="T187" s="4"/>
      <c r="U187" s="6"/>
      <c r="V187" s="6"/>
      <c r="W187" s="6"/>
      <c r="X187" s="6"/>
      <c r="Y187" s="6"/>
      <c r="Z187" s="6"/>
      <c r="AA187" s="6"/>
      <c r="AB187" s="6"/>
    </row>
    <row r="188">
      <c r="A188" s="4"/>
      <c r="B188" s="89"/>
      <c r="C188" s="563"/>
      <c r="D188" s="89"/>
      <c r="E188" s="89"/>
      <c r="F188" s="1210"/>
      <c r="G188" s="558"/>
      <c r="H188" s="89"/>
      <c r="I188" s="5"/>
      <c r="J188" s="5"/>
      <c r="K188" s="5"/>
      <c r="L188" s="5"/>
      <c r="M188" s="4"/>
      <c r="N188" s="4"/>
      <c r="O188" s="4"/>
      <c r="P188" s="4"/>
      <c r="Q188" s="4"/>
      <c r="R188" s="4"/>
      <c r="S188" s="4"/>
      <c r="T188" s="4"/>
      <c r="U188" s="6"/>
      <c r="V188" s="6"/>
      <c r="W188" s="6"/>
      <c r="X188" s="6"/>
      <c r="Y188" s="6"/>
      <c r="Z188" s="6"/>
      <c r="AA188" s="6"/>
      <c r="AB188" s="6"/>
    </row>
    <row r="189">
      <c r="A189" s="4"/>
      <c r="B189" s="89"/>
      <c r="C189" s="563"/>
      <c r="D189" s="89"/>
      <c r="E189" s="89"/>
      <c r="F189" s="1210"/>
      <c r="G189" s="558"/>
      <c r="H189" s="89"/>
      <c r="I189" s="5"/>
      <c r="J189" s="5"/>
      <c r="K189" s="5"/>
      <c r="L189" s="5"/>
      <c r="M189" s="4"/>
      <c r="N189" s="4"/>
      <c r="O189" s="4"/>
      <c r="P189" s="4"/>
      <c r="Q189" s="4"/>
      <c r="R189" s="4"/>
      <c r="S189" s="4"/>
      <c r="T189" s="4"/>
      <c r="U189" s="6"/>
      <c r="V189" s="6"/>
      <c r="W189" s="6"/>
      <c r="X189" s="6"/>
      <c r="Y189" s="6"/>
      <c r="Z189" s="6"/>
      <c r="AA189" s="6"/>
      <c r="AB189" s="6"/>
    </row>
    <row r="190">
      <c r="A190" s="4"/>
      <c r="B190" s="564" t="s">
        <v>69</v>
      </c>
      <c r="C190" s="936">
        <f>SUM(C186:C189)</f>
        <v>72500</v>
      </c>
      <c r="D190" s="225"/>
      <c r="E190" s="225"/>
      <c r="F190" s="558"/>
      <c r="G190" s="558"/>
      <c r="H190" s="89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6"/>
      <c r="V190" s="6"/>
      <c r="W190" s="6"/>
      <c r="X190" s="6"/>
      <c r="Y190" s="6"/>
      <c r="Z190" s="6"/>
      <c r="AA190" s="6"/>
      <c r="AB190" s="6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6"/>
      <c r="V191" s="6"/>
      <c r="W191" s="6"/>
      <c r="X191" s="6"/>
      <c r="Y191" s="6"/>
      <c r="Z191" s="6"/>
      <c r="AA191" s="6"/>
      <c r="AB191" s="6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6"/>
      <c r="V192" s="6"/>
      <c r="W192" s="6"/>
      <c r="X192" s="6"/>
      <c r="Y192" s="6"/>
      <c r="Z192" s="6"/>
      <c r="AA192" s="6"/>
      <c r="AB192" s="6"/>
    </row>
    <row r="193">
      <c r="A193" s="937">
        <v>3.0</v>
      </c>
      <c r="B193" s="938" t="s">
        <v>239</v>
      </c>
      <c r="C193" s="223"/>
      <c r="D193" s="223"/>
      <c r="E193" s="223"/>
      <c r="F193" s="223"/>
      <c r="G193" s="223"/>
      <c r="H193" s="22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6"/>
      <c r="V193" s="6"/>
      <c r="W193" s="6"/>
      <c r="X193" s="6"/>
      <c r="Y193" s="6"/>
      <c r="Z193" s="6"/>
      <c r="AA193" s="6"/>
      <c r="AB193" s="6"/>
    </row>
    <row r="194">
      <c r="A194" s="4"/>
      <c r="B194" s="234"/>
      <c r="C194" s="225"/>
      <c r="D194" s="569"/>
      <c r="E194" s="569"/>
      <c r="F194" s="570" t="s">
        <v>18</v>
      </c>
      <c r="G194" s="101"/>
      <c r="H194" s="101"/>
      <c r="I194" s="101"/>
      <c r="J194" s="1428"/>
      <c r="K194" s="1428"/>
      <c r="L194" s="576"/>
      <c r="M194" s="225"/>
      <c r="N194" s="4"/>
      <c r="O194" s="4"/>
      <c r="P194" s="4"/>
      <c r="Q194" s="4"/>
      <c r="R194" s="4"/>
      <c r="S194" s="4"/>
      <c r="T194" s="4"/>
      <c r="U194" s="6"/>
      <c r="V194" s="6"/>
      <c r="W194" s="6"/>
      <c r="X194" s="6"/>
      <c r="Y194" s="6"/>
      <c r="Z194" s="6"/>
      <c r="AA194" s="6"/>
      <c r="AB194" s="6"/>
    </row>
    <row r="195">
      <c r="A195" s="4"/>
      <c r="B195" s="548" t="s">
        <v>36</v>
      </c>
      <c r="C195" s="548" t="s">
        <v>243</v>
      </c>
      <c r="D195" s="234"/>
      <c r="E195" s="234"/>
      <c r="F195" s="1211"/>
      <c r="G195" s="1535"/>
      <c r="H195" s="560"/>
      <c r="I195" s="560"/>
      <c r="J195" s="560"/>
      <c r="K195" s="560"/>
      <c r="L195" s="1212" t="s">
        <v>244</v>
      </c>
      <c r="M195" s="580" t="s">
        <v>245</v>
      </c>
      <c r="N195" s="4"/>
      <c r="O195" s="4"/>
      <c r="P195" s="4"/>
      <c r="Q195" s="4"/>
      <c r="R195" s="4"/>
      <c r="S195" s="4"/>
      <c r="T195" s="4"/>
      <c r="U195" s="6"/>
      <c r="V195" s="6"/>
      <c r="W195" s="6"/>
      <c r="X195" s="6"/>
      <c r="Y195" s="6"/>
      <c r="Z195" s="6"/>
      <c r="AA195" s="6"/>
      <c r="AB195" s="6"/>
    </row>
    <row r="196">
      <c r="A196" s="5"/>
      <c r="B196" s="1213" t="s">
        <v>601</v>
      </c>
      <c r="C196" s="1214" t="s">
        <v>247</v>
      </c>
      <c r="D196" s="1215"/>
      <c r="E196" s="1215"/>
      <c r="F196" s="1222">
        <v>50000.0</v>
      </c>
      <c r="G196" s="1217"/>
      <c r="H196" s="1218"/>
      <c r="I196" s="1617"/>
      <c r="J196" s="1217" t="str">
        <f t="shared" ref="J196:J279" si="25">I196</f>
        <v/>
      </c>
      <c r="K196" s="1220"/>
      <c r="L196" s="1221">
        <f t="shared" ref="L196:L279" si="26">G196+H196+I196+J196+K196</f>
        <v>0</v>
      </c>
      <c r="M196" s="593">
        <f>F196-L196</f>
        <v>50000</v>
      </c>
      <c r="N196" s="334"/>
      <c r="O196" s="334"/>
      <c r="P196" s="4"/>
      <c r="Q196" s="4"/>
      <c r="R196" s="4"/>
      <c r="S196" s="4"/>
      <c r="T196" s="4"/>
      <c r="U196" s="6"/>
      <c r="V196" s="6"/>
      <c r="W196" s="6"/>
      <c r="X196" s="6"/>
      <c r="Y196" s="6"/>
      <c r="Z196" s="6"/>
      <c r="AA196" s="6"/>
      <c r="AB196" s="6"/>
    </row>
    <row r="197">
      <c r="A197" s="5"/>
      <c r="B197" s="1213" t="s">
        <v>602</v>
      </c>
      <c r="C197" s="1213" t="s">
        <v>603</v>
      </c>
      <c r="D197" s="1215"/>
      <c r="E197" s="1215"/>
      <c r="F197" s="1222">
        <v>0.0</v>
      </c>
      <c r="G197" s="1223"/>
      <c r="H197" s="1224"/>
      <c r="I197" s="1225"/>
      <c r="J197" s="1223" t="str">
        <f t="shared" si="25"/>
        <v/>
      </c>
      <c r="K197" s="1226"/>
      <c r="L197" s="1221">
        <f t="shared" si="26"/>
        <v>0</v>
      </c>
      <c r="M197" s="593"/>
      <c r="N197" s="334"/>
      <c r="O197" s="334"/>
      <c r="P197" s="4"/>
      <c r="Q197" s="4"/>
      <c r="R197" s="4"/>
      <c r="S197" s="4"/>
      <c r="T197" s="4"/>
      <c r="U197" s="6"/>
      <c r="V197" s="6"/>
      <c r="W197" s="6"/>
      <c r="X197" s="6"/>
      <c r="Y197" s="6"/>
      <c r="Z197" s="6"/>
      <c r="AA197" s="6"/>
      <c r="AB197" s="6"/>
    </row>
    <row r="198">
      <c r="A198" s="5"/>
      <c r="B198" s="1214" t="s">
        <v>248</v>
      </c>
      <c r="C198" s="1227" t="s">
        <v>604</v>
      </c>
      <c r="D198" s="1215"/>
      <c r="E198" s="1215"/>
      <c r="F198" s="1222">
        <v>50000.0</v>
      </c>
      <c r="G198" s="1223"/>
      <c r="H198" s="1224"/>
      <c r="I198" s="1225"/>
      <c r="J198" s="1223" t="str">
        <f t="shared" si="25"/>
        <v/>
      </c>
      <c r="K198" s="1229"/>
      <c r="L198" s="1221">
        <f t="shared" si="26"/>
        <v>0</v>
      </c>
      <c r="M198" s="593">
        <f t="shared" ref="M198:M212" si="27">F198-L198</f>
        <v>50000</v>
      </c>
      <c r="N198" s="334"/>
      <c r="O198" s="334"/>
      <c r="P198" s="4"/>
      <c r="Q198" s="4"/>
      <c r="R198" s="4"/>
      <c r="S198" s="4"/>
      <c r="T198" s="4"/>
      <c r="U198" s="6"/>
      <c r="V198" s="6"/>
      <c r="W198" s="6"/>
      <c r="X198" s="6"/>
      <c r="Y198" s="6"/>
      <c r="Z198" s="6"/>
      <c r="AA198" s="6"/>
      <c r="AB198" s="6"/>
    </row>
    <row r="199">
      <c r="A199" s="5"/>
      <c r="B199" s="1214" t="s">
        <v>253</v>
      </c>
      <c r="C199" s="1227" t="s">
        <v>605</v>
      </c>
      <c r="D199" s="1215"/>
      <c r="E199" s="1215"/>
      <c r="F199" s="1222">
        <v>30000.0</v>
      </c>
      <c r="G199" s="1223"/>
      <c r="H199" s="1224"/>
      <c r="I199" s="1230"/>
      <c r="J199" s="1223" t="str">
        <f t="shared" si="25"/>
        <v/>
      </c>
      <c r="K199" s="1229"/>
      <c r="L199" s="1221">
        <f t="shared" si="26"/>
        <v>0</v>
      </c>
      <c r="M199" s="593">
        <f t="shared" si="27"/>
        <v>30000</v>
      </c>
      <c r="N199" s="334"/>
      <c r="O199" s="334"/>
      <c r="P199" s="4"/>
      <c r="Q199" s="4"/>
      <c r="R199" s="4"/>
      <c r="S199" s="4"/>
      <c r="T199" s="4"/>
      <c r="U199" s="6"/>
      <c r="V199" s="6"/>
      <c r="W199" s="6"/>
      <c r="X199" s="6"/>
      <c r="Y199" s="6"/>
      <c r="Z199" s="6"/>
      <c r="AA199" s="6"/>
      <c r="AB199" s="6"/>
    </row>
    <row r="200">
      <c r="A200" s="5"/>
      <c r="B200" s="1214" t="s">
        <v>110</v>
      </c>
      <c r="C200" s="1214" t="s">
        <v>254</v>
      </c>
      <c r="D200" s="1215"/>
      <c r="E200" s="1215"/>
      <c r="F200" s="1222">
        <v>50000.0</v>
      </c>
      <c r="G200" s="1223"/>
      <c r="H200" s="1228"/>
      <c r="I200" s="1225"/>
      <c r="J200" s="1223" t="str">
        <f t="shared" si="25"/>
        <v/>
      </c>
      <c r="K200" s="1229"/>
      <c r="L200" s="1221">
        <f t="shared" si="26"/>
        <v>0</v>
      </c>
      <c r="M200" s="593">
        <f t="shared" si="27"/>
        <v>50000</v>
      </c>
      <c r="N200" s="334"/>
      <c r="O200" s="334"/>
      <c r="P200" s="4"/>
      <c r="Q200" s="4"/>
      <c r="R200" s="4"/>
      <c r="S200" s="4"/>
      <c r="T200" s="4"/>
      <c r="U200" s="6"/>
      <c r="V200" s="6"/>
      <c r="W200" s="6"/>
      <c r="X200" s="6"/>
      <c r="Y200" s="6"/>
      <c r="Z200" s="6"/>
      <c r="AA200" s="6"/>
      <c r="AB200" s="6"/>
    </row>
    <row r="201">
      <c r="A201" s="5"/>
      <c r="B201" s="1214" t="s">
        <v>267</v>
      </c>
      <c r="C201" s="1214" t="s">
        <v>268</v>
      </c>
      <c r="D201" s="1215"/>
      <c r="E201" s="1215"/>
      <c r="F201" s="1222">
        <v>40000.0</v>
      </c>
      <c r="G201" s="1223"/>
      <c r="H201" s="1228"/>
      <c r="I201" s="1225"/>
      <c r="J201" s="1223" t="str">
        <f t="shared" si="25"/>
        <v/>
      </c>
      <c r="K201" s="1229"/>
      <c r="L201" s="1221">
        <f t="shared" si="26"/>
        <v>0</v>
      </c>
      <c r="M201" s="593">
        <f t="shared" si="27"/>
        <v>40000</v>
      </c>
      <c r="N201" s="334"/>
      <c r="O201" s="334"/>
      <c r="P201" s="4"/>
      <c r="Q201" s="4"/>
      <c r="R201" s="4"/>
      <c r="S201" s="4"/>
      <c r="T201" s="4"/>
      <c r="U201" s="6"/>
      <c r="V201" s="6"/>
      <c r="W201" s="6"/>
      <c r="X201" s="6"/>
      <c r="Y201" s="6"/>
      <c r="Z201" s="6"/>
      <c r="AA201" s="6"/>
      <c r="AB201" s="6"/>
    </row>
    <row r="202">
      <c r="A202" s="5"/>
      <c r="B202" s="1213" t="s">
        <v>293</v>
      </c>
      <c r="C202" s="1213" t="s">
        <v>606</v>
      </c>
      <c r="D202" s="1215"/>
      <c r="E202" s="1215"/>
      <c r="F202" s="1222">
        <v>40000.0</v>
      </c>
      <c r="G202" s="1223"/>
      <c r="H202" s="1228"/>
      <c r="I202" s="1225"/>
      <c r="J202" s="1223" t="str">
        <f t="shared" si="25"/>
        <v/>
      </c>
      <c r="K202" s="1229"/>
      <c r="L202" s="1221">
        <f t="shared" si="26"/>
        <v>0</v>
      </c>
      <c r="M202" s="593">
        <f t="shared" si="27"/>
        <v>40000</v>
      </c>
      <c r="N202" s="334"/>
      <c r="O202" s="334"/>
      <c r="P202" s="4"/>
      <c r="Q202" s="4"/>
      <c r="R202" s="4"/>
      <c r="S202" s="4"/>
      <c r="T202" s="4"/>
      <c r="U202" s="6"/>
      <c r="V202" s="6"/>
      <c r="W202" s="6"/>
      <c r="X202" s="6"/>
      <c r="Y202" s="6"/>
      <c r="Z202" s="6"/>
      <c r="AA202" s="6"/>
      <c r="AB202" s="6"/>
    </row>
    <row r="203">
      <c r="A203" s="5"/>
      <c r="B203" s="1214" t="s">
        <v>255</v>
      </c>
      <c r="C203" s="1214" t="s">
        <v>256</v>
      </c>
      <c r="D203" s="1215"/>
      <c r="E203" s="1215"/>
      <c r="F203" s="1222">
        <v>60000.0</v>
      </c>
      <c r="G203" s="1223"/>
      <c r="H203" s="1228"/>
      <c r="I203" s="1225"/>
      <c r="J203" s="1223" t="str">
        <f t="shared" si="25"/>
        <v/>
      </c>
      <c r="K203" s="1232"/>
      <c r="L203" s="1221">
        <f t="shared" si="26"/>
        <v>0</v>
      </c>
      <c r="M203" s="593">
        <f t="shared" si="27"/>
        <v>60000</v>
      </c>
      <c r="N203" s="334"/>
      <c r="O203" s="334"/>
      <c r="P203" s="4"/>
      <c r="Q203" s="4"/>
      <c r="R203" s="4"/>
      <c r="S203" s="4"/>
      <c r="T203" s="4"/>
      <c r="U203" s="6"/>
      <c r="V203" s="6"/>
      <c r="W203" s="6"/>
      <c r="X203" s="6"/>
      <c r="Y203" s="6"/>
      <c r="Z203" s="6"/>
      <c r="AA203" s="6"/>
      <c r="AB203" s="6"/>
    </row>
    <row r="204">
      <c r="A204" s="5"/>
      <c r="B204" s="1214" t="s">
        <v>262</v>
      </c>
      <c r="C204" s="1214" t="s">
        <v>263</v>
      </c>
      <c r="D204" s="1215"/>
      <c r="E204" s="1215"/>
      <c r="F204" s="1216">
        <v>20000.0</v>
      </c>
      <c r="G204" s="1223"/>
      <c r="H204" s="1228"/>
      <c r="I204" s="1225"/>
      <c r="J204" s="1223" t="str">
        <f t="shared" si="25"/>
        <v/>
      </c>
      <c r="K204" s="1232"/>
      <c r="L204" s="1221">
        <f t="shared" si="26"/>
        <v>0</v>
      </c>
      <c r="M204" s="593">
        <f t="shared" si="27"/>
        <v>20000</v>
      </c>
      <c r="N204" s="334"/>
      <c r="O204" s="334"/>
      <c r="P204" s="4"/>
      <c r="Q204" s="4"/>
      <c r="R204" s="4"/>
      <c r="S204" s="4"/>
      <c r="T204" s="4"/>
      <c r="U204" s="6"/>
      <c r="V204" s="6"/>
      <c r="W204" s="6"/>
      <c r="X204" s="6"/>
      <c r="Y204" s="6"/>
      <c r="Z204" s="6"/>
      <c r="AA204" s="6"/>
      <c r="AB204" s="6"/>
    </row>
    <row r="205">
      <c r="A205" s="5"/>
      <c r="B205" s="1214" t="s">
        <v>265</v>
      </c>
      <c r="C205" s="1214" t="s">
        <v>263</v>
      </c>
      <c r="D205" s="1215"/>
      <c r="E205" s="1215"/>
      <c r="F205" s="1216">
        <v>20000.0</v>
      </c>
      <c r="G205" s="1223"/>
      <c r="H205" s="1228"/>
      <c r="I205" s="1225"/>
      <c r="J205" s="1223" t="str">
        <f t="shared" si="25"/>
        <v/>
      </c>
      <c r="K205" s="1232"/>
      <c r="L205" s="1221">
        <f t="shared" si="26"/>
        <v>0</v>
      </c>
      <c r="M205" s="593">
        <f t="shared" si="27"/>
        <v>20000</v>
      </c>
      <c r="N205" s="334"/>
      <c r="O205" s="334"/>
      <c r="P205" s="4"/>
      <c r="Q205" s="4"/>
      <c r="R205" s="4"/>
      <c r="S205" s="4"/>
      <c r="T205" s="4"/>
      <c r="U205" s="6"/>
      <c r="V205" s="6"/>
      <c r="W205" s="6"/>
      <c r="X205" s="6"/>
      <c r="Y205" s="6"/>
      <c r="Z205" s="6"/>
      <c r="AA205" s="6"/>
      <c r="AB205" s="6"/>
    </row>
    <row r="206">
      <c r="A206" s="5"/>
      <c r="B206" s="1213" t="s">
        <v>607</v>
      </c>
      <c r="C206" s="1214" t="s">
        <v>263</v>
      </c>
      <c r="D206" s="1215"/>
      <c r="E206" s="1215"/>
      <c r="F206" s="1222">
        <v>20000.0</v>
      </c>
      <c r="G206" s="1223"/>
      <c r="H206" s="1228"/>
      <c r="I206" s="1225"/>
      <c r="J206" s="1223" t="str">
        <f t="shared" si="25"/>
        <v/>
      </c>
      <c r="K206" s="1232"/>
      <c r="L206" s="1221">
        <f t="shared" si="26"/>
        <v>0</v>
      </c>
      <c r="M206" s="593">
        <f t="shared" si="27"/>
        <v>20000</v>
      </c>
      <c r="N206" s="334"/>
      <c r="O206" s="334"/>
      <c r="P206" s="4"/>
      <c r="Q206" s="4"/>
      <c r="R206" s="4"/>
      <c r="S206" s="4"/>
      <c r="T206" s="4"/>
      <c r="U206" s="6"/>
      <c r="V206" s="6"/>
      <c r="W206" s="6"/>
      <c r="X206" s="6"/>
      <c r="Y206" s="6"/>
      <c r="Z206" s="6"/>
      <c r="AA206" s="6"/>
      <c r="AB206" s="6"/>
    </row>
    <row r="207">
      <c r="A207" s="5"/>
      <c r="B207" s="1213" t="s">
        <v>800</v>
      </c>
      <c r="C207" s="1214" t="s">
        <v>258</v>
      </c>
      <c r="D207" s="1215"/>
      <c r="E207" s="1215"/>
      <c r="F207" s="1222">
        <v>33500.0</v>
      </c>
      <c r="G207" s="1223"/>
      <c r="H207" s="1228"/>
      <c r="I207" s="1225"/>
      <c r="J207" s="1223" t="str">
        <f t="shared" si="25"/>
        <v/>
      </c>
      <c r="K207" s="1232"/>
      <c r="L207" s="1221">
        <f t="shared" si="26"/>
        <v>0</v>
      </c>
      <c r="M207" s="593">
        <f t="shared" si="27"/>
        <v>33500</v>
      </c>
      <c r="N207" s="334"/>
      <c r="O207" s="334"/>
      <c r="P207" s="4"/>
      <c r="Q207" s="4"/>
      <c r="R207" s="4"/>
      <c r="S207" s="4"/>
      <c r="T207" s="4"/>
      <c r="U207" s="6"/>
      <c r="V207" s="6"/>
      <c r="W207" s="6"/>
      <c r="X207" s="6"/>
      <c r="Y207" s="6"/>
      <c r="Z207" s="6"/>
      <c r="AA207" s="6"/>
      <c r="AB207" s="6"/>
    </row>
    <row r="208">
      <c r="A208" s="5"/>
      <c r="B208" s="1213"/>
      <c r="C208" s="1213"/>
      <c r="D208" s="1215"/>
      <c r="E208" s="1215"/>
      <c r="F208" s="1222"/>
      <c r="G208" s="1223"/>
      <c r="H208" s="1228"/>
      <c r="I208" s="1225"/>
      <c r="J208" s="1223" t="str">
        <f t="shared" si="25"/>
        <v/>
      </c>
      <c r="K208" s="1232"/>
      <c r="L208" s="1221">
        <f t="shared" si="26"/>
        <v>0</v>
      </c>
      <c r="M208" s="593">
        <f t="shared" si="27"/>
        <v>0</v>
      </c>
      <c r="N208" s="334"/>
      <c r="O208" s="334"/>
      <c r="P208" s="4"/>
      <c r="Q208" s="4"/>
      <c r="R208" s="4"/>
      <c r="S208" s="4"/>
      <c r="T208" s="4"/>
      <c r="U208" s="6"/>
      <c r="V208" s="6"/>
      <c r="W208" s="6"/>
      <c r="X208" s="6"/>
      <c r="Y208" s="6"/>
      <c r="Z208" s="6"/>
      <c r="AA208" s="6"/>
      <c r="AB208" s="6"/>
    </row>
    <row r="209">
      <c r="A209" s="5"/>
      <c r="B209" s="1214" t="s">
        <v>269</v>
      </c>
      <c r="C209" s="1214" t="s">
        <v>270</v>
      </c>
      <c r="D209" s="1215"/>
      <c r="E209" s="1215"/>
      <c r="F209" s="1222">
        <v>8000.0</v>
      </c>
      <c r="G209" s="1223"/>
      <c r="H209" s="1230"/>
      <c r="I209" s="1228"/>
      <c r="J209" s="1223" t="str">
        <f t="shared" si="25"/>
        <v/>
      </c>
      <c r="K209" s="1226"/>
      <c r="L209" s="1221">
        <f t="shared" si="26"/>
        <v>0</v>
      </c>
      <c r="M209" s="593">
        <f t="shared" si="27"/>
        <v>8000</v>
      </c>
      <c r="N209" s="334"/>
      <c r="O209" s="334"/>
      <c r="P209" s="4"/>
      <c r="Q209" s="4"/>
      <c r="R209" s="4"/>
      <c r="S209" s="4"/>
      <c r="T209" s="4"/>
      <c r="U209" s="6"/>
      <c r="V209" s="6"/>
      <c r="W209" s="6"/>
      <c r="X209" s="6"/>
      <c r="Y209" s="6"/>
      <c r="Z209" s="6"/>
      <c r="AA209" s="6"/>
      <c r="AB209" s="6"/>
    </row>
    <row r="210">
      <c r="A210" s="5"/>
      <c r="B210" s="1214" t="s">
        <v>111</v>
      </c>
      <c r="C210" s="1214" t="s">
        <v>266</v>
      </c>
      <c r="D210" s="1215"/>
      <c r="E210" s="1215"/>
      <c r="F210" s="1216">
        <v>40000.0</v>
      </c>
      <c r="G210" s="1223"/>
      <c r="H210" s="1224"/>
      <c r="I210" s="1225"/>
      <c r="J210" s="1223" t="str">
        <f t="shared" si="25"/>
        <v/>
      </c>
      <c r="K210" s="1226"/>
      <c r="L210" s="1221">
        <f t="shared" si="26"/>
        <v>0</v>
      </c>
      <c r="M210" s="593">
        <f t="shared" si="27"/>
        <v>40000</v>
      </c>
      <c r="N210" s="334"/>
      <c r="O210" s="334"/>
      <c r="P210" s="4"/>
      <c r="Q210" s="4"/>
      <c r="R210" s="4"/>
      <c r="S210" s="4"/>
      <c r="T210" s="4"/>
      <c r="U210" s="6"/>
      <c r="V210" s="6"/>
      <c r="W210" s="6"/>
      <c r="X210" s="6"/>
      <c r="Y210" s="6"/>
      <c r="Z210" s="6"/>
      <c r="AA210" s="6"/>
      <c r="AB210" s="6"/>
    </row>
    <row r="211">
      <c r="A211" s="600" t="s">
        <v>259</v>
      </c>
      <c r="B211" s="1214" t="s">
        <v>273</v>
      </c>
      <c r="C211" s="1214" t="s">
        <v>274</v>
      </c>
      <c r="D211" s="1215"/>
      <c r="E211" s="1215"/>
      <c r="F211" s="1222">
        <v>30000.0</v>
      </c>
      <c r="G211" s="1223"/>
      <c r="H211" s="1224"/>
      <c r="I211" s="1225"/>
      <c r="J211" s="1223" t="str">
        <f t="shared" si="25"/>
        <v/>
      </c>
      <c r="K211" s="1229"/>
      <c r="L211" s="1221">
        <f t="shared" si="26"/>
        <v>0</v>
      </c>
      <c r="M211" s="593">
        <f t="shared" si="27"/>
        <v>30000</v>
      </c>
      <c r="N211" s="334"/>
      <c r="O211" s="334"/>
      <c r="P211" s="4"/>
      <c r="Q211" s="4"/>
      <c r="R211" s="4"/>
      <c r="S211" s="4"/>
      <c r="T211" s="4"/>
      <c r="U211" s="6"/>
      <c r="V211" s="6"/>
      <c r="W211" s="6"/>
      <c r="X211" s="6"/>
      <c r="Y211" s="6"/>
      <c r="Z211" s="6"/>
      <c r="AA211" s="6"/>
      <c r="AB211" s="6"/>
    </row>
    <row r="212">
      <c r="A212" s="5"/>
      <c r="B212" s="1214" t="s">
        <v>276</v>
      </c>
      <c r="C212" s="1213" t="s">
        <v>610</v>
      </c>
      <c r="D212" s="1215"/>
      <c r="E212" s="1215"/>
      <c r="F212" s="1222">
        <v>8000.0</v>
      </c>
      <c r="G212" s="1223"/>
      <c r="H212" s="1224"/>
      <c r="I212" s="1225"/>
      <c r="J212" s="1223" t="str">
        <f t="shared" si="25"/>
        <v/>
      </c>
      <c r="K212" s="1229"/>
      <c r="L212" s="1221">
        <f t="shared" si="26"/>
        <v>0</v>
      </c>
      <c r="M212" s="593">
        <f t="shared" si="27"/>
        <v>8000</v>
      </c>
      <c r="N212" s="334"/>
      <c r="O212" s="334"/>
      <c r="P212" s="4"/>
      <c r="Q212" s="4"/>
      <c r="R212" s="4"/>
      <c r="S212" s="4"/>
      <c r="T212" s="4"/>
      <c r="U212" s="6"/>
      <c r="V212" s="6"/>
      <c r="W212" s="6"/>
      <c r="X212" s="6"/>
      <c r="Y212" s="6"/>
      <c r="Z212" s="6"/>
      <c r="AA212" s="6"/>
      <c r="AB212" s="6"/>
    </row>
    <row r="213">
      <c r="A213" s="5"/>
      <c r="B213" s="1213"/>
      <c r="C213" s="1227"/>
      <c r="D213" s="1215"/>
      <c r="E213" s="1215"/>
      <c r="F213" s="1222"/>
      <c r="G213" s="1223"/>
      <c r="H213" s="1228"/>
      <c r="I213" s="1225"/>
      <c r="J213" s="1223" t="str">
        <f t="shared" si="25"/>
        <v/>
      </c>
      <c r="K213" s="1229"/>
      <c r="L213" s="1221">
        <f t="shared" si="26"/>
        <v>0</v>
      </c>
      <c r="M213" s="602">
        <v>0.0</v>
      </c>
      <c r="N213" s="334"/>
      <c r="O213" s="334"/>
      <c r="P213" s="4"/>
      <c r="Q213" s="4"/>
      <c r="R213" s="4"/>
      <c r="S213" s="4"/>
      <c r="T213" s="4"/>
      <c r="U213" s="6"/>
      <c r="V213" s="6"/>
      <c r="W213" s="6"/>
      <c r="X213" s="6"/>
      <c r="Y213" s="6"/>
      <c r="Z213" s="6"/>
      <c r="AA213" s="6"/>
      <c r="AB213" s="6"/>
    </row>
    <row r="214">
      <c r="A214" s="5"/>
      <c r="B214" s="1213"/>
      <c r="C214" s="1227"/>
      <c r="D214" s="1215"/>
      <c r="E214" s="1215"/>
      <c r="F214" s="1216"/>
      <c r="G214" s="1223"/>
      <c r="H214" s="1228"/>
      <c r="I214" s="1225"/>
      <c r="J214" s="1223" t="str">
        <f t="shared" si="25"/>
        <v/>
      </c>
      <c r="K214" s="1229"/>
      <c r="L214" s="1221">
        <f t="shared" si="26"/>
        <v>0</v>
      </c>
      <c r="M214" s="602">
        <v>0.0</v>
      </c>
      <c r="N214" s="334"/>
      <c r="O214" s="334"/>
      <c r="P214" s="4"/>
      <c r="Q214" s="4"/>
      <c r="R214" s="4"/>
      <c r="S214" s="4"/>
      <c r="T214" s="4"/>
      <c r="U214" s="6"/>
      <c r="V214" s="6"/>
      <c r="W214" s="6"/>
      <c r="X214" s="6"/>
      <c r="Y214" s="6"/>
      <c r="Z214" s="6"/>
      <c r="AA214" s="6"/>
      <c r="AB214" s="6"/>
    </row>
    <row r="215">
      <c r="A215" s="5"/>
      <c r="B215" s="1214"/>
      <c r="C215" s="1214"/>
      <c r="D215" s="1215"/>
      <c r="E215" s="1215"/>
      <c r="F215" s="1222"/>
      <c r="G215" s="1223"/>
      <c r="H215" s="1224"/>
      <c r="I215" s="1225"/>
      <c r="J215" s="1223" t="str">
        <f t="shared" si="25"/>
        <v/>
      </c>
      <c r="K215" s="1226"/>
      <c r="L215" s="1221">
        <f t="shared" si="26"/>
        <v>0</v>
      </c>
      <c r="M215" s="602">
        <v>0.0</v>
      </c>
      <c r="N215" s="334"/>
      <c r="O215" s="334"/>
      <c r="P215" s="4"/>
      <c r="Q215" s="4"/>
      <c r="R215" s="4"/>
      <c r="S215" s="4"/>
      <c r="T215" s="4"/>
      <c r="U215" s="6"/>
      <c r="V215" s="6"/>
      <c r="W215" s="6"/>
      <c r="X215" s="6"/>
      <c r="Y215" s="6"/>
      <c r="Z215" s="6"/>
      <c r="AA215" s="6"/>
      <c r="AB215" s="6"/>
    </row>
    <row r="216">
      <c r="A216" s="5"/>
      <c r="B216" s="1214" t="s">
        <v>283</v>
      </c>
      <c r="C216" s="1214" t="s">
        <v>284</v>
      </c>
      <c r="D216" s="1215"/>
      <c r="E216" s="1215"/>
      <c r="F216" s="1216">
        <v>12000.0</v>
      </c>
      <c r="G216" s="1223"/>
      <c r="H216" s="1224"/>
      <c r="I216" s="1225"/>
      <c r="J216" s="1223" t="str">
        <f t="shared" si="25"/>
        <v/>
      </c>
      <c r="K216" s="1226"/>
      <c r="L216" s="1221">
        <f t="shared" si="26"/>
        <v>0</v>
      </c>
      <c r="M216" s="593">
        <f t="shared" ref="M216:M227" si="28">F216-L216</f>
        <v>12000</v>
      </c>
      <c r="N216" s="334"/>
      <c r="O216" s="334"/>
      <c r="P216" s="4"/>
      <c r="Q216" s="4"/>
      <c r="R216" s="4"/>
      <c r="S216" s="4"/>
      <c r="T216" s="4"/>
      <c r="U216" s="6"/>
      <c r="V216" s="6"/>
      <c r="W216" s="6"/>
      <c r="X216" s="6"/>
      <c r="Y216" s="6"/>
      <c r="Z216" s="6"/>
      <c r="AA216" s="6"/>
      <c r="AB216" s="6"/>
    </row>
    <row r="217">
      <c r="A217" s="5"/>
      <c r="B217" s="1214"/>
      <c r="C217" s="1214"/>
      <c r="D217" s="1215"/>
      <c r="E217" s="1215"/>
      <c r="F217" s="1222"/>
      <c r="G217" s="1223"/>
      <c r="H217" s="1224"/>
      <c r="I217" s="1225"/>
      <c r="J217" s="1223" t="str">
        <f t="shared" si="25"/>
        <v/>
      </c>
      <c r="K217" s="1226"/>
      <c r="L217" s="1221">
        <f t="shared" si="26"/>
        <v>0</v>
      </c>
      <c r="M217" s="593">
        <f t="shared" si="28"/>
        <v>0</v>
      </c>
      <c r="N217" s="334"/>
      <c r="O217" s="334"/>
      <c r="P217" s="4"/>
      <c r="Q217" s="4"/>
      <c r="R217" s="4"/>
      <c r="S217" s="4"/>
      <c r="T217" s="4"/>
      <c r="U217" s="6"/>
      <c r="V217" s="6"/>
      <c r="W217" s="6"/>
      <c r="X217" s="6"/>
      <c r="Y217" s="6"/>
      <c r="Z217" s="6"/>
      <c r="AA217" s="6"/>
      <c r="AB217" s="6"/>
    </row>
    <row r="218">
      <c r="A218" s="5"/>
      <c r="B218" s="1214" t="s">
        <v>309</v>
      </c>
      <c r="C218" s="1214" t="s">
        <v>310</v>
      </c>
      <c r="D218" s="1215"/>
      <c r="E218" s="1215"/>
      <c r="F218" s="1222">
        <v>16000.0</v>
      </c>
      <c r="G218" s="1223"/>
      <c r="H218" s="1230"/>
      <c r="I218" s="1225"/>
      <c r="J218" s="1223" t="str">
        <f t="shared" si="25"/>
        <v/>
      </c>
      <c r="K218" s="1232"/>
      <c r="L218" s="1221">
        <f t="shared" si="26"/>
        <v>0</v>
      </c>
      <c r="M218" s="604">
        <f t="shared" si="28"/>
        <v>16000</v>
      </c>
      <c r="N218" s="334"/>
      <c r="O218" s="334"/>
      <c r="P218" s="4"/>
      <c r="Q218" s="4"/>
      <c r="R218" s="4"/>
      <c r="S218" s="4"/>
      <c r="T218" s="4"/>
      <c r="U218" s="6"/>
      <c r="V218" s="6"/>
      <c r="W218" s="6"/>
      <c r="X218" s="6"/>
      <c r="Y218" s="6"/>
      <c r="Z218" s="6"/>
      <c r="AA218" s="6"/>
      <c r="AB218" s="6"/>
    </row>
    <row r="219">
      <c r="A219" s="5"/>
      <c r="B219" s="1214" t="s">
        <v>116</v>
      </c>
      <c r="C219" s="1213" t="s">
        <v>613</v>
      </c>
      <c r="D219" s="1215"/>
      <c r="E219" s="1215"/>
      <c r="F219" s="1222">
        <v>30000.0</v>
      </c>
      <c r="G219" s="1223"/>
      <c r="H219" s="1224"/>
      <c r="I219" s="1225"/>
      <c r="J219" s="1223" t="str">
        <f t="shared" si="25"/>
        <v/>
      </c>
      <c r="K219" s="1226"/>
      <c r="L219" s="1221">
        <f t="shared" si="26"/>
        <v>0</v>
      </c>
      <c r="M219" s="593">
        <f t="shared" si="28"/>
        <v>30000</v>
      </c>
      <c r="N219" s="334"/>
      <c r="O219" s="334"/>
      <c r="P219" s="4"/>
      <c r="Q219" s="4"/>
      <c r="R219" s="4"/>
      <c r="S219" s="4"/>
      <c r="T219" s="4"/>
      <c r="U219" s="6"/>
      <c r="V219" s="6"/>
      <c r="W219" s="6"/>
      <c r="X219" s="6"/>
      <c r="Y219" s="6"/>
      <c r="Z219" s="6"/>
      <c r="AA219" s="6"/>
      <c r="AB219" s="6"/>
    </row>
    <row r="220">
      <c r="A220" s="5"/>
      <c r="B220" s="1213" t="s">
        <v>444</v>
      </c>
      <c r="C220" s="1213" t="s">
        <v>614</v>
      </c>
      <c r="D220" s="1215"/>
      <c r="E220" s="1215"/>
      <c r="F220" s="1222">
        <v>7500.0</v>
      </c>
      <c r="G220" s="1223"/>
      <c r="H220" s="1224"/>
      <c r="I220" s="1225"/>
      <c r="J220" s="1223" t="str">
        <f t="shared" si="25"/>
        <v/>
      </c>
      <c r="K220" s="1226"/>
      <c r="L220" s="1221">
        <f t="shared" si="26"/>
        <v>0</v>
      </c>
      <c r="M220" s="593">
        <f t="shared" si="28"/>
        <v>7500</v>
      </c>
      <c r="N220" s="334"/>
      <c r="O220" s="334"/>
      <c r="P220" s="4"/>
      <c r="Q220" s="4"/>
      <c r="R220" s="4"/>
      <c r="S220" s="4"/>
      <c r="T220" s="4"/>
      <c r="U220" s="6"/>
      <c r="V220" s="6"/>
      <c r="W220" s="6"/>
      <c r="X220" s="6"/>
      <c r="Y220" s="6"/>
      <c r="Z220" s="6"/>
      <c r="AA220" s="6"/>
      <c r="AB220" s="6"/>
    </row>
    <row r="221">
      <c r="A221" s="5"/>
      <c r="B221" s="1214" t="s">
        <v>408</v>
      </c>
      <c r="C221" s="1214" t="s">
        <v>409</v>
      </c>
      <c r="D221" s="1215"/>
      <c r="E221" s="1215"/>
      <c r="F221" s="1222">
        <v>5000.0</v>
      </c>
      <c r="G221" s="1223"/>
      <c r="H221" s="1224"/>
      <c r="I221" s="1225"/>
      <c r="J221" s="1223" t="str">
        <f t="shared" si="25"/>
        <v/>
      </c>
      <c r="K221" s="1226"/>
      <c r="L221" s="1221">
        <f t="shared" si="26"/>
        <v>0</v>
      </c>
      <c r="M221" s="593">
        <f t="shared" si="28"/>
        <v>5000</v>
      </c>
      <c r="N221" s="334"/>
      <c r="O221" s="334"/>
      <c r="P221" s="4"/>
      <c r="Q221" s="4"/>
      <c r="R221" s="4"/>
      <c r="S221" s="4"/>
      <c r="T221" s="4"/>
      <c r="U221" s="6"/>
      <c r="V221" s="6"/>
      <c r="W221" s="6"/>
      <c r="X221" s="6"/>
      <c r="Y221" s="6"/>
      <c r="Z221" s="6"/>
      <c r="AA221" s="6"/>
      <c r="AB221" s="6"/>
    </row>
    <row r="222">
      <c r="A222" s="5"/>
      <c r="B222" s="1214"/>
      <c r="C222" s="1214"/>
      <c r="D222" s="1215"/>
      <c r="E222" s="1215"/>
      <c r="F222" s="1222"/>
      <c r="G222" s="1223"/>
      <c r="H222" s="1224"/>
      <c r="I222" s="1225"/>
      <c r="J222" s="1223" t="str">
        <f t="shared" si="25"/>
        <v/>
      </c>
      <c r="K222" s="1226"/>
      <c r="L222" s="1221">
        <f t="shared" si="26"/>
        <v>0</v>
      </c>
      <c r="M222" s="593">
        <f t="shared" si="28"/>
        <v>0</v>
      </c>
      <c r="N222" s="334"/>
      <c r="O222" s="334"/>
      <c r="P222" s="4"/>
      <c r="Q222" s="4"/>
      <c r="R222" s="4"/>
      <c r="S222" s="4"/>
      <c r="T222" s="4"/>
      <c r="U222" s="6"/>
      <c r="V222" s="6"/>
      <c r="W222" s="6"/>
      <c r="X222" s="6"/>
      <c r="Y222" s="6"/>
      <c r="Z222" s="6"/>
      <c r="AA222" s="6"/>
      <c r="AB222" s="6"/>
    </row>
    <row r="223">
      <c r="A223" s="5"/>
      <c r="B223" s="1213"/>
      <c r="C223" s="1227"/>
      <c r="D223" s="1215"/>
      <c r="E223" s="1215"/>
      <c r="F223" s="1222"/>
      <c r="G223" s="1223"/>
      <c r="H223" s="1224"/>
      <c r="I223" s="1225"/>
      <c r="J223" s="1223" t="str">
        <f t="shared" si="25"/>
        <v/>
      </c>
      <c r="K223" s="1226"/>
      <c r="L223" s="1221">
        <f t="shared" si="26"/>
        <v>0</v>
      </c>
      <c r="M223" s="593">
        <f t="shared" si="28"/>
        <v>0</v>
      </c>
      <c r="N223" s="334"/>
      <c r="O223" s="334"/>
      <c r="P223" s="4"/>
      <c r="Q223" s="4"/>
      <c r="R223" s="4"/>
      <c r="S223" s="4"/>
      <c r="T223" s="4"/>
      <c r="U223" s="6"/>
      <c r="V223" s="6"/>
      <c r="W223" s="6"/>
      <c r="X223" s="6"/>
      <c r="Y223" s="6"/>
      <c r="Z223" s="6"/>
      <c r="AA223" s="6"/>
      <c r="AB223" s="6"/>
    </row>
    <row r="224">
      <c r="A224" s="5"/>
      <c r="B224" s="1214" t="s">
        <v>372</v>
      </c>
      <c r="C224" s="1214" t="s">
        <v>373</v>
      </c>
      <c r="D224" s="1215"/>
      <c r="E224" s="1215"/>
      <c r="F224" s="1222">
        <v>6000.0</v>
      </c>
      <c r="G224" s="1223"/>
      <c r="H224" s="1224"/>
      <c r="I224" s="1225"/>
      <c r="J224" s="1223" t="str">
        <f t="shared" si="25"/>
        <v/>
      </c>
      <c r="K224" s="1226"/>
      <c r="L224" s="1221">
        <f t="shared" si="26"/>
        <v>0</v>
      </c>
      <c r="M224" s="593">
        <f t="shared" si="28"/>
        <v>6000</v>
      </c>
      <c r="N224" s="334"/>
      <c r="O224" s="334"/>
      <c r="P224" s="4"/>
      <c r="Q224" s="4"/>
      <c r="R224" s="4"/>
      <c r="S224" s="4"/>
      <c r="T224" s="4"/>
      <c r="U224" s="6"/>
      <c r="V224" s="6"/>
      <c r="W224" s="6"/>
      <c r="X224" s="6"/>
      <c r="Y224" s="6"/>
      <c r="Z224" s="6"/>
      <c r="AA224" s="6"/>
      <c r="AB224" s="6"/>
    </row>
    <row r="225">
      <c r="A225" s="5"/>
      <c r="B225" s="1213" t="s">
        <v>615</v>
      </c>
      <c r="C225" s="1214" t="s">
        <v>375</v>
      </c>
      <c r="D225" s="1215"/>
      <c r="E225" s="1215"/>
      <c r="F225" s="1222">
        <v>7000.0</v>
      </c>
      <c r="G225" s="1223"/>
      <c r="H225" s="1224"/>
      <c r="I225" s="1225"/>
      <c r="J225" s="1223" t="str">
        <f t="shared" si="25"/>
        <v/>
      </c>
      <c r="K225" s="1226"/>
      <c r="L225" s="1221">
        <f t="shared" si="26"/>
        <v>0</v>
      </c>
      <c r="M225" s="593">
        <f t="shared" si="28"/>
        <v>7000</v>
      </c>
      <c r="N225" s="334"/>
      <c r="O225" s="334"/>
      <c r="P225" s="4"/>
      <c r="Q225" s="4"/>
      <c r="R225" s="4"/>
      <c r="S225" s="4"/>
      <c r="T225" s="4"/>
      <c r="U225" s="6"/>
      <c r="V225" s="6"/>
      <c r="W225" s="6"/>
      <c r="X225" s="6"/>
      <c r="Y225" s="6"/>
      <c r="Z225" s="6"/>
      <c r="AA225" s="6"/>
      <c r="AB225" s="6"/>
    </row>
    <row r="226">
      <c r="A226" s="5"/>
      <c r="B226" s="1234" t="s">
        <v>617</v>
      </c>
      <c r="C226" s="1235"/>
      <c r="D226" s="1236"/>
      <c r="E226" s="1236"/>
      <c r="F226" s="1627">
        <v>5000.0</v>
      </c>
      <c r="G226" s="1223"/>
      <c r="H226" s="1224"/>
      <c r="I226" s="1225"/>
      <c r="J226" s="1223" t="str">
        <f t="shared" si="25"/>
        <v/>
      </c>
      <c r="K226" s="1226"/>
      <c r="L226" s="1221">
        <f t="shared" si="26"/>
        <v>0</v>
      </c>
      <c r="M226" s="593">
        <f t="shared" si="28"/>
        <v>5000</v>
      </c>
      <c r="N226" s="334"/>
      <c r="O226" s="334"/>
      <c r="P226" s="4"/>
      <c r="Q226" s="4"/>
      <c r="R226" s="4"/>
      <c r="S226" s="4"/>
      <c r="T226" s="4"/>
      <c r="U226" s="6"/>
      <c r="V226" s="6"/>
      <c r="W226" s="6"/>
      <c r="X226" s="6"/>
      <c r="Y226" s="6"/>
      <c r="Z226" s="6"/>
      <c r="AA226" s="6"/>
      <c r="AB226" s="6"/>
    </row>
    <row r="227">
      <c r="A227" s="5"/>
      <c r="B227" s="1239" t="s">
        <v>285</v>
      </c>
      <c r="C227" s="1239" t="s">
        <v>286</v>
      </c>
      <c r="D227" s="323"/>
      <c r="E227" s="323"/>
      <c r="F227" s="1240">
        <v>8000.0</v>
      </c>
      <c r="G227" s="1223"/>
      <c r="H227" s="1224"/>
      <c r="I227" s="1225"/>
      <c r="J227" s="1223" t="str">
        <f t="shared" si="25"/>
        <v/>
      </c>
      <c r="K227" s="1226"/>
      <c r="L227" s="1221">
        <f t="shared" si="26"/>
        <v>0</v>
      </c>
      <c r="M227" s="604">
        <f t="shared" si="28"/>
        <v>8000</v>
      </c>
      <c r="N227" s="334"/>
      <c r="O227" s="334"/>
      <c r="P227" s="4"/>
      <c r="Q227" s="4"/>
      <c r="R227" s="4"/>
      <c r="S227" s="4"/>
      <c r="T227" s="4"/>
      <c r="U227" s="6"/>
      <c r="V227" s="6"/>
      <c r="W227" s="6"/>
      <c r="X227" s="6"/>
      <c r="Y227" s="6"/>
      <c r="Z227" s="6"/>
      <c r="AA227" s="6"/>
      <c r="AB227" s="6"/>
    </row>
    <row r="228">
      <c r="A228" s="5"/>
      <c r="B228" s="1239" t="s">
        <v>296</v>
      </c>
      <c r="C228" s="1239" t="s">
        <v>286</v>
      </c>
      <c r="D228" s="323"/>
      <c r="E228" s="323"/>
      <c r="F228" s="1240">
        <v>5000.0</v>
      </c>
      <c r="G228" s="1223"/>
      <c r="H228" s="1224"/>
      <c r="I228" s="1225"/>
      <c r="J228" s="1223" t="str">
        <f t="shared" si="25"/>
        <v/>
      </c>
      <c r="K228" s="1226"/>
      <c r="L228" s="1221">
        <f t="shared" si="26"/>
        <v>0</v>
      </c>
      <c r="M228" s="953">
        <v>0.0</v>
      </c>
      <c r="N228" s="334"/>
      <c r="O228" s="334"/>
      <c r="P228" s="4"/>
      <c r="Q228" s="4"/>
      <c r="R228" s="4"/>
      <c r="S228" s="4"/>
      <c r="T228" s="4"/>
      <c r="U228" s="6"/>
      <c r="V228" s="6"/>
      <c r="W228" s="6"/>
      <c r="X228" s="6"/>
      <c r="Y228" s="6"/>
      <c r="Z228" s="6"/>
      <c r="AA228" s="6"/>
      <c r="AB228" s="6"/>
    </row>
    <row r="229">
      <c r="A229" s="5"/>
      <c r="B229" s="1239" t="s">
        <v>297</v>
      </c>
      <c r="C229" s="1239" t="s">
        <v>286</v>
      </c>
      <c r="D229" s="323"/>
      <c r="E229" s="323"/>
      <c r="F229" s="1240">
        <v>2000.0</v>
      </c>
      <c r="G229" s="1223"/>
      <c r="H229" s="1224"/>
      <c r="I229" s="1225"/>
      <c r="J229" s="1223" t="str">
        <f t="shared" si="25"/>
        <v/>
      </c>
      <c r="K229" s="1226"/>
      <c r="L229" s="1221">
        <f t="shared" si="26"/>
        <v>0</v>
      </c>
      <c r="M229" s="604">
        <f>F229-L229</f>
        <v>2000</v>
      </c>
      <c r="N229" s="334"/>
      <c r="O229" s="334"/>
      <c r="P229" s="4"/>
      <c r="Q229" s="4"/>
      <c r="R229" s="4"/>
      <c r="S229" s="4"/>
      <c r="T229" s="4"/>
      <c r="U229" s="6"/>
      <c r="V229" s="6"/>
      <c r="W229" s="6"/>
      <c r="X229" s="6"/>
      <c r="Y229" s="6"/>
      <c r="Z229" s="6"/>
      <c r="AA229" s="6"/>
      <c r="AB229" s="6"/>
    </row>
    <row r="230">
      <c r="A230" s="5"/>
      <c r="B230" s="1239" t="s">
        <v>304</v>
      </c>
      <c r="C230" s="1239" t="s">
        <v>286</v>
      </c>
      <c r="D230" s="323"/>
      <c r="E230" s="323"/>
      <c r="F230" s="1240">
        <v>5000.0</v>
      </c>
      <c r="G230" s="1223"/>
      <c r="H230" s="1224"/>
      <c r="I230" s="1225"/>
      <c r="J230" s="1223" t="str">
        <f t="shared" si="25"/>
        <v/>
      </c>
      <c r="K230" s="1226"/>
      <c r="L230" s="1221">
        <f t="shared" si="26"/>
        <v>0</v>
      </c>
      <c r="M230" s="953">
        <v>0.0</v>
      </c>
      <c r="N230" s="334"/>
      <c r="O230" s="334"/>
      <c r="P230" s="4"/>
      <c r="Q230" s="4"/>
      <c r="R230" s="4"/>
      <c r="S230" s="4"/>
      <c r="T230" s="4"/>
      <c r="U230" s="6"/>
      <c r="V230" s="6"/>
      <c r="W230" s="6"/>
      <c r="X230" s="6"/>
      <c r="Y230" s="6"/>
      <c r="Z230" s="6"/>
      <c r="AA230" s="6"/>
      <c r="AB230" s="6"/>
    </row>
    <row r="231">
      <c r="A231" s="5"/>
      <c r="B231" s="1239" t="s">
        <v>316</v>
      </c>
      <c r="C231" s="1239" t="s">
        <v>286</v>
      </c>
      <c r="D231" s="323"/>
      <c r="E231" s="323"/>
      <c r="F231" s="1240">
        <v>3000.0</v>
      </c>
      <c r="G231" s="1223"/>
      <c r="H231" s="1224"/>
      <c r="I231" s="1225"/>
      <c r="J231" s="1223" t="str">
        <f t="shared" si="25"/>
        <v/>
      </c>
      <c r="K231" s="1226"/>
      <c r="L231" s="1221">
        <f t="shared" si="26"/>
        <v>0</v>
      </c>
      <c r="M231" s="593">
        <f t="shared" ref="M231:M252" si="29">F231-L231</f>
        <v>3000</v>
      </c>
      <c r="N231" s="334"/>
      <c r="O231" s="334"/>
      <c r="P231" s="4"/>
      <c r="Q231" s="4"/>
      <c r="R231" s="4"/>
      <c r="S231" s="4"/>
      <c r="T231" s="4"/>
      <c r="U231" s="6"/>
      <c r="V231" s="6"/>
      <c r="W231" s="6"/>
      <c r="X231" s="6"/>
      <c r="Y231" s="6"/>
      <c r="Z231" s="6"/>
      <c r="AA231" s="6"/>
      <c r="AB231" s="6"/>
    </row>
    <row r="232">
      <c r="A232" s="5"/>
      <c r="B232" s="1239" t="s">
        <v>358</v>
      </c>
      <c r="C232" s="1239" t="s">
        <v>286</v>
      </c>
      <c r="D232" s="323"/>
      <c r="E232" s="323"/>
      <c r="F232" s="1240">
        <v>1000.0</v>
      </c>
      <c r="G232" s="1223"/>
      <c r="H232" s="1224"/>
      <c r="I232" s="1225"/>
      <c r="J232" s="1223" t="str">
        <f t="shared" si="25"/>
        <v/>
      </c>
      <c r="K232" s="1226"/>
      <c r="L232" s="1221">
        <f t="shared" si="26"/>
        <v>0</v>
      </c>
      <c r="M232" s="593">
        <f t="shared" si="29"/>
        <v>1000</v>
      </c>
      <c r="N232" s="334"/>
      <c r="O232" s="334"/>
      <c r="P232" s="4"/>
      <c r="Q232" s="4"/>
      <c r="R232" s="4"/>
      <c r="S232" s="4"/>
      <c r="T232" s="4"/>
      <c r="U232" s="6"/>
      <c r="V232" s="6"/>
      <c r="W232" s="6"/>
      <c r="X232" s="6"/>
      <c r="Y232" s="6"/>
      <c r="Z232" s="6"/>
      <c r="AA232" s="6"/>
      <c r="AB232" s="6"/>
    </row>
    <row r="233">
      <c r="A233" s="5"/>
      <c r="B233" s="1239" t="s">
        <v>359</v>
      </c>
      <c r="C233" s="1239" t="s">
        <v>286</v>
      </c>
      <c r="D233" s="323"/>
      <c r="E233" s="323"/>
      <c r="F233" s="1240">
        <v>2000.0</v>
      </c>
      <c r="G233" s="1223"/>
      <c r="H233" s="1224"/>
      <c r="I233" s="1225"/>
      <c r="J233" s="1223" t="str">
        <f t="shared" si="25"/>
        <v/>
      </c>
      <c r="K233" s="1226"/>
      <c r="L233" s="1221">
        <f t="shared" si="26"/>
        <v>0</v>
      </c>
      <c r="M233" s="593">
        <f t="shared" si="29"/>
        <v>2000</v>
      </c>
      <c r="N233" s="334"/>
      <c r="O233" s="334"/>
      <c r="P233" s="4"/>
      <c r="Q233" s="4"/>
      <c r="R233" s="4"/>
      <c r="S233" s="4"/>
      <c r="T233" s="4"/>
      <c r="U233" s="6"/>
      <c r="V233" s="6"/>
      <c r="W233" s="6"/>
      <c r="X233" s="6"/>
      <c r="Y233" s="6"/>
      <c r="Z233" s="6"/>
      <c r="AA233" s="6"/>
      <c r="AB233" s="6"/>
    </row>
    <row r="234">
      <c r="A234" s="5"/>
      <c r="B234" s="1241" t="s">
        <v>371</v>
      </c>
      <c r="C234" s="1241" t="s">
        <v>286</v>
      </c>
      <c r="D234" s="323"/>
      <c r="E234" s="323"/>
      <c r="F234" s="1240">
        <v>4000.0</v>
      </c>
      <c r="G234" s="1223"/>
      <c r="H234" s="1224"/>
      <c r="I234" s="1225"/>
      <c r="J234" s="1223" t="str">
        <f t="shared" si="25"/>
        <v/>
      </c>
      <c r="K234" s="1226"/>
      <c r="L234" s="1221">
        <f t="shared" si="26"/>
        <v>0</v>
      </c>
      <c r="M234" s="593">
        <f t="shared" si="29"/>
        <v>4000</v>
      </c>
      <c r="N234" s="334"/>
      <c r="O234" s="334"/>
      <c r="P234" s="4"/>
      <c r="Q234" s="4"/>
      <c r="R234" s="4"/>
      <c r="S234" s="4"/>
      <c r="T234" s="4"/>
      <c r="U234" s="6"/>
      <c r="V234" s="6"/>
      <c r="W234" s="6"/>
      <c r="X234" s="6"/>
      <c r="Y234" s="6"/>
      <c r="Z234" s="6"/>
      <c r="AA234" s="6"/>
      <c r="AB234" s="6"/>
    </row>
    <row r="235">
      <c r="A235" s="5"/>
      <c r="B235" s="1241" t="s">
        <v>402</v>
      </c>
      <c r="C235" s="1241" t="s">
        <v>286</v>
      </c>
      <c r="D235" s="323"/>
      <c r="E235" s="323"/>
      <c r="F235" s="1240">
        <v>1000.0</v>
      </c>
      <c r="G235" s="1223"/>
      <c r="H235" s="1224"/>
      <c r="I235" s="1225"/>
      <c r="J235" s="1223" t="str">
        <f t="shared" si="25"/>
        <v/>
      </c>
      <c r="K235" s="1226"/>
      <c r="L235" s="1221">
        <f t="shared" si="26"/>
        <v>0</v>
      </c>
      <c r="M235" s="593">
        <f t="shared" si="29"/>
        <v>1000</v>
      </c>
      <c r="N235" s="334"/>
      <c r="O235" s="334"/>
      <c r="P235" s="4"/>
      <c r="Q235" s="4"/>
      <c r="R235" s="4"/>
      <c r="S235" s="4"/>
      <c r="T235" s="4"/>
      <c r="U235" s="6"/>
      <c r="V235" s="6"/>
      <c r="W235" s="6"/>
      <c r="X235" s="6"/>
      <c r="Y235" s="6"/>
      <c r="Z235" s="6"/>
      <c r="AA235" s="6"/>
      <c r="AB235" s="6"/>
    </row>
    <row r="236">
      <c r="A236" s="5"/>
      <c r="B236" s="1241" t="s">
        <v>619</v>
      </c>
      <c r="C236" s="1241" t="s">
        <v>286</v>
      </c>
      <c r="D236" s="323"/>
      <c r="E236" s="323"/>
      <c r="F236" s="1240">
        <v>8000.0</v>
      </c>
      <c r="G236" s="1223"/>
      <c r="H236" s="1224"/>
      <c r="I236" s="1225"/>
      <c r="J236" s="1223" t="str">
        <f t="shared" si="25"/>
        <v/>
      </c>
      <c r="K236" s="1226"/>
      <c r="L236" s="1221">
        <f t="shared" si="26"/>
        <v>0</v>
      </c>
      <c r="M236" s="593">
        <f t="shared" si="29"/>
        <v>8000</v>
      </c>
      <c r="N236" s="334"/>
      <c r="O236" s="334"/>
      <c r="P236" s="4"/>
      <c r="Q236" s="4"/>
      <c r="R236" s="4"/>
      <c r="S236" s="4"/>
      <c r="T236" s="4"/>
      <c r="U236" s="6"/>
      <c r="V236" s="6"/>
      <c r="W236" s="6"/>
      <c r="X236" s="6"/>
      <c r="Y236" s="6"/>
      <c r="Z236" s="6"/>
      <c r="AA236" s="6"/>
      <c r="AB236" s="6"/>
    </row>
    <row r="237">
      <c r="A237" s="5"/>
      <c r="B237" s="1241" t="s">
        <v>413</v>
      </c>
      <c r="C237" s="1241" t="s">
        <v>286</v>
      </c>
      <c r="D237" s="323"/>
      <c r="E237" s="323"/>
      <c r="F237" s="1240">
        <v>1000.0</v>
      </c>
      <c r="G237" s="1223"/>
      <c r="H237" s="1224"/>
      <c r="I237" s="1225"/>
      <c r="J237" s="1223" t="str">
        <f t="shared" si="25"/>
        <v/>
      </c>
      <c r="K237" s="1226"/>
      <c r="L237" s="1221">
        <f t="shared" si="26"/>
        <v>0</v>
      </c>
      <c r="M237" s="593">
        <f t="shared" si="29"/>
        <v>1000</v>
      </c>
      <c r="N237" s="334"/>
      <c r="O237" s="334"/>
      <c r="P237" s="4"/>
      <c r="Q237" s="4"/>
      <c r="R237" s="4"/>
      <c r="S237" s="4"/>
      <c r="T237" s="4"/>
      <c r="U237" s="6"/>
      <c r="V237" s="6"/>
      <c r="W237" s="6"/>
      <c r="X237" s="6"/>
      <c r="Y237" s="6"/>
      <c r="Z237" s="6"/>
      <c r="AA237" s="6"/>
      <c r="AB237" s="6"/>
    </row>
    <row r="238">
      <c r="A238" s="5"/>
      <c r="B238" s="1241" t="s">
        <v>620</v>
      </c>
      <c r="C238" s="1241" t="s">
        <v>286</v>
      </c>
      <c r="D238" s="323"/>
      <c r="E238" s="323"/>
      <c r="F238" s="1240">
        <v>1000.0</v>
      </c>
      <c r="G238" s="1223"/>
      <c r="H238" s="1224"/>
      <c r="I238" s="1225"/>
      <c r="J238" s="1223" t="str">
        <f t="shared" si="25"/>
        <v/>
      </c>
      <c r="K238" s="1226"/>
      <c r="L238" s="1221">
        <f t="shared" si="26"/>
        <v>0</v>
      </c>
      <c r="M238" s="593">
        <f t="shared" si="29"/>
        <v>1000</v>
      </c>
      <c r="N238" s="334"/>
      <c r="O238" s="334"/>
      <c r="P238" s="4"/>
      <c r="Q238" s="4"/>
      <c r="R238" s="4"/>
      <c r="S238" s="4"/>
      <c r="T238" s="4"/>
      <c r="U238" s="6"/>
      <c r="V238" s="6"/>
      <c r="W238" s="6"/>
      <c r="X238" s="6"/>
      <c r="Y238" s="6"/>
      <c r="Z238" s="6"/>
      <c r="AA238" s="6"/>
      <c r="AB238" s="6"/>
    </row>
    <row r="239">
      <c r="A239" s="5"/>
      <c r="B239" s="1241" t="s">
        <v>621</v>
      </c>
      <c r="C239" s="1241" t="s">
        <v>286</v>
      </c>
      <c r="D239" s="323"/>
      <c r="E239" s="323"/>
      <c r="F239" s="1240">
        <v>1000.0</v>
      </c>
      <c r="G239" s="1223"/>
      <c r="H239" s="1224"/>
      <c r="I239" s="1225"/>
      <c r="J239" s="1223" t="str">
        <f t="shared" si="25"/>
        <v/>
      </c>
      <c r="K239" s="1226"/>
      <c r="L239" s="1221">
        <f t="shared" si="26"/>
        <v>0</v>
      </c>
      <c r="M239" s="593">
        <f t="shared" si="29"/>
        <v>1000</v>
      </c>
      <c r="N239" s="334"/>
      <c r="O239" s="334"/>
      <c r="P239" s="4"/>
      <c r="Q239" s="4"/>
      <c r="R239" s="4"/>
      <c r="S239" s="4"/>
      <c r="T239" s="4"/>
      <c r="U239" s="6"/>
      <c r="V239" s="6"/>
      <c r="W239" s="6"/>
      <c r="X239" s="6"/>
      <c r="Y239" s="6"/>
      <c r="Z239" s="6"/>
      <c r="AA239" s="6"/>
      <c r="AB239" s="6"/>
    </row>
    <row r="240">
      <c r="A240" s="5"/>
      <c r="B240" s="1241" t="s">
        <v>407</v>
      </c>
      <c r="C240" s="1241" t="s">
        <v>286</v>
      </c>
      <c r="D240" s="323"/>
      <c r="E240" s="323"/>
      <c r="F240" s="1240">
        <v>1000.0</v>
      </c>
      <c r="G240" s="1223"/>
      <c r="H240" s="1224"/>
      <c r="I240" s="1225"/>
      <c r="J240" s="1223" t="str">
        <f t="shared" si="25"/>
        <v/>
      </c>
      <c r="K240" s="1226"/>
      <c r="L240" s="1221">
        <f t="shared" si="26"/>
        <v>0</v>
      </c>
      <c r="M240" s="593">
        <f t="shared" si="29"/>
        <v>1000</v>
      </c>
      <c r="N240" s="334"/>
      <c r="O240" s="334"/>
      <c r="P240" s="4"/>
      <c r="Q240" s="4"/>
      <c r="R240" s="4"/>
      <c r="S240" s="4"/>
      <c r="T240" s="4"/>
      <c r="U240" s="6"/>
      <c r="V240" s="6"/>
      <c r="W240" s="6"/>
      <c r="X240" s="6"/>
      <c r="Y240" s="6"/>
      <c r="Z240" s="6"/>
      <c r="AA240" s="6"/>
      <c r="AB240" s="6"/>
    </row>
    <row r="241">
      <c r="A241" s="5"/>
      <c r="B241" s="1241" t="s">
        <v>622</v>
      </c>
      <c r="C241" s="1241" t="s">
        <v>286</v>
      </c>
      <c r="D241" s="323"/>
      <c r="E241" s="323"/>
      <c r="F241" s="1240">
        <v>1000.0</v>
      </c>
      <c r="G241" s="1223"/>
      <c r="H241" s="1224"/>
      <c r="I241" s="1225"/>
      <c r="J241" s="1223" t="str">
        <f t="shared" si="25"/>
        <v/>
      </c>
      <c r="K241" s="1226"/>
      <c r="L241" s="1221">
        <f t="shared" si="26"/>
        <v>0</v>
      </c>
      <c r="M241" s="593">
        <f t="shared" si="29"/>
        <v>1000</v>
      </c>
      <c r="N241" s="334"/>
      <c r="O241" s="334"/>
      <c r="P241" s="4"/>
      <c r="Q241" s="4"/>
      <c r="R241" s="4"/>
      <c r="S241" s="4"/>
      <c r="T241" s="4"/>
      <c r="U241" s="6"/>
      <c r="V241" s="6"/>
      <c r="W241" s="6"/>
      <c r="X241" s="6"/>
      <c r="Y241" s="6"/>
      <c r="Z241" s="6"/>
      <c r="AA241" s="6"/>
      <c r="AB241" s="6"/>
    </row>
    <row r="242">
      <c r="A242" s="5"/>
      <c r="B242" s="1241" t="s">
        <v>113</v>
      </c>
      <c r="C242" s="1241" t="s">
        <v>286</v>
      </c>
      <c r="D242" s="323"/>
      <c r="E242" s="323"/>
      <c r="F242" s="1240">
        <v>5000.0</v>
      </c>
      <c r="G242" s="1223"/>
      <c r="H242" s="1224"/>
      <c r="I242" s="1225"/>
      <c r="J242" s="1223" t="str">
        <f t="shared" si="25"/>
        <v/>
      </c>
      <c r="K242" s="1226"/>
      <c r="L242" s="1221">
        <f t="shared" si="26"/>
        <v>0</v>
      </c>
      <c r="M242" s="593">
        <f t="shared" si="29"/>
        <v>5000</v>
      </c>
      <c r="N242" s="334"/>
      <c r="O242" s="334"/>
      <c r="P242" s="4"/>
      <c r="Q242" s="4"/>
      <c r="R242" s="4"/>
      <c r="S242" s="4"/>
      <c r="T242" s="4"/>
      <c r="U242" s="6"/>
      <c r="V242" s="6"/>
      <c r="W242" s="6"/>
      <c r="X242" s="6"/>
      <c r="Y242" s="6"/>
      <c r="Z242" s="6"/>
      <c r="AA242" s="6"/>
      <c r="AB242" s="6"/>
    </row>
    <row r="243">
      <c r="A243" s="5"/>
      <c r="B243" s="1241" t="s">
        <v>307</v>
      </c>
      <c r="C243" s="1241" t="s">
        <v>286</v>
      </c>
      <c r="D243" s="323"/>
      <c r="E243" s="323"/>
      <c r="F243" s="1240">
        <v>2000.0</v>
      </c>
      <c r="G243" s="1223"/>
      <c r="H243" s="1224"/>
      <c r="I243" s="1225"/>
      <c r="J243" s="1223" t="str">
        <f t="shared" si="25"/>
        <v/>
      </c>
      <c r="K243" s="1226"/>
      <c r="L243" s="1221">
        <f t="shared" si="26"/>
        <v>0</v>
      </c>
      <c r="M243" s="593">
        <f t="shared" si="29"/>
        <v>2000</v>
      </c>
      <c r="N243" s="334"/>
      <c r="O243" s="334"/>
      <c r="P243" s="4"/>
      <c r="Q243" s="4"/>
      <c r="R243" s="4"/>
      <c r="S243" s="4"/>
      <c r="T243" s="4"/>
      <c r="U243" s="6"/>
      <c r="V243" s="6"/>
      <c r="W243" s="6"/>
      <c r="X243" s="6"/>
      <c r="Y243" s="6"/>
      <c r="Z243" s="6"/>
      <c r="AA243" s="6"/>
      <c r="AB243" s="6"/>
    </row>
    <row r="244">
      <c r="A244" s="5"/>
      <c r="B244" s="1241" t="s">
        <v>623</v>
      </c>
      <c r="C244" s="1241" t="s">
        <v>286</v>
      </c>
      <c r="D244" s="323"/>
      <c r="E244" s="323"/>
      <c r="F244" s="1240">
        <v>1000.0</v>
      </c>
      <c r="G244" s="1223"/>
      <c r="H244" s="1224"/>
      <c r="I244" s="1225"/>
      <c r="J244" s="1223" t="str">
        <f t="shared" si="25"/>
        <v/>
      </c>
      <c r="K244" s="1226"/>
      <c r="L244" s="1221">
        <f t="shared" si="26"/>
        <v>0</v>
      </c>
      <c r="M244" s="593">
        <f t="shared" si="29"/>
        <v>1000</v>
      </c>
      <c r="N244" s="334"/>
      <c r="O244" s="334"/>
      <c r="P244" s="4"/>
      <c r="Q244" s="4"/>
      <c r="R244" s="4"/>
      <c r="S244" s="4"/>
      <c r="T244" s="4"/>
      <c r="U244" s="6"/>
      <c r="V244" s="6"/>
      <c r="W244" s="6"/>
      <c r="X244" s="6"/>
      <c r="Y244" s="6"/>
      <c r="Z244" s="6"/>
      <c r="AA244" s="6"/>
      <c r="AB244" s="6"/>
    </row>
    <row r="245">
      <c r="A245" s="5"/>
      <c r="B245" s="1241" t="s">
        <v>624</v>
      </c>
      <c r="C245" s="1241" t="s">
        <v>286</v>
      </c>
      <c r="D245" s="323"/>
      <c r="E245" s="323"/>
      <c r="F245" s="1240">
        <v>1000.0</v>
      </c>
      <c r="G245" s="1223"/>
      <c r="H245" s="1224"/>
      <c r="I245" s="1225"/>
      <c r="J245" s="1223" t="str">
        <f t="shared" si="25"/>
        <v/>
      </c>
      <c r="K245" s="1226"/>
      <c r="L245" s="1221">
        <f t="shared" si="26"/>
        <v>0</v>
      </c>
      <c r="M245" s="593">
        <f t="shared" si="29"/>
        <v>1000</v>
      </c>
      <c r="N245" s="334"/>
      <c r="O245" s="334"/>
      <c r="P245" s="4"/>
      <c r="Q245" s="4"/>
      <c r="R245" s="4"/>
      <c r="S245" s="4"/>
      <c r="T245" s="4"/>
      <c r="U245" s="6"/>
      <c r="V245" s="6"/>
      <c r="W245" s="6"/>
      <c r="X245" s="6"/>
      <c r="Y245" s="6"/>
      <c r="Z245" s="6"/>
      <c r="AA245" s="6"/>
      <c r="AB245" s="6"/>
    </row>
    <row r="246">
      <c r="A246" s="5"/>
      <c r="B246" s="1794"/>
      <c r="C246" s="1253"/>
      <c r="D246" s="1254"/>
      <c r="E246" s="1254"/>
      <c r="F246" s="1255"/>
      <c r="G246" s="1223"/>
      <c r="H246" s="1224"/>
      <c r="I246" s="1225"/>
      <c r="J246" s="1223" t="str">
        <f t="shared" si="25"/>
        <v/>
      </c>
      <c r="K246" s="1226"/>
      <c r="L246" s="1221">
        <f t="shared" si="26"/>
        <v>0</v>
      </c>
      <c r="M246" s="593">
        <f t="shared" si="29"/>
        <v>0</v>
      </c>
      <c r="N246" s="334"/>
      <c r="O246" s="334"/>
      <c r="P246" s="45" t="s">
        <v>538</v>
      </c>
      <c r="Q246" s="4"/>
      <c r="R246" s="4"/>
      <c r="S246" s="4"/>
      <c r="T246" s="4"/>
      <c r="U246" s="6"/>
      <c r="V246" s="6"/>
      <c r="W246" s="6"/>
      <c r="X246" s="6"/>
      <c r="Y246" s="6"/>
      <c r="Z246" s="6"/>
      <c r="AA246" s="6"/>
      <c r="AB246" s="6"/>
    </row>
    <row r="247">
      <c r="A247" s="5"/>
      <c r="B247" s="1253" t="s">
        <v>533</v>
      </c>
      <c r="C247" s="1253" t="s">
        <v>626</v>
      </c>
      <c r="D247" s="1254"/>
      <c r="E247" s="1254"/>
      <c r="F247" s="1255">
        <v>2500.0</v>
      </c>
      <c r="G247" s="1223"/>
      <c r="H247" s="1224"/>
      <c r="I247" s="1225"/>
      <c r="J247" s="1223" t="str">
        <f t="shared" si="25"/>
        <v/>
      </c>
      <c r="K247" s="1226"/>
      <c r="L247" s="1221">
        <f t="shared" si="26"/>
        <v>0</v>
      </c>
      <c r="M247" s="593">
        <f t="shared" si="29"/>
        <v>2500</v>
      </c>
      <c r="N247" s="334"/>
      <c r="O247" s="334"/>
      <c r="P247" s="4"/>
      <c r="Q247" s="4"/>
      <c r="R247" s="4"/>
      <c r="S247" s="4"/>
      <c r="T247" s="4"/>
      <c r="U247" s="6"/>
      <c r="V247" s="6"/>
      <c r="W247" s="6"/>
      <c r="X247" s="6"/>
      <c r="Y247" s="6"/>
      <c r="Z247" s="6"/>
      <c r="AA247" s="6"/>
      <c r="AB247" s="6"/>
    </row>
    <row r="248">
      <c r="A248" s="5"/>
      <c r="B248" s="1256" t="s">
        <v>278</v>
      </c>
      <c r="C248" s="1257" t="s">
        <v>627</v>
      </c>
      <c r="D248" s="1254"/>
      <c r="E248" s="1254"/>
      <c r="F248" s="1255">
        <v>8000.0</v>
      </c>
      <c r="G248" s="1223"/>
      <c r="H248" s="1224"/>
      <c r="I248" s="1225"/>
      <c r="J248" s="1223" t="str">
        <f t="shared" si="25"/>
        <v/>
      </c>
      <c r="K248" s="1226"/>
      <c r="L248" s="1221">
        <f t="shared" si="26"/>
        <v>0</v>
      </c>
      <c r="M248" s="593">
        <f t="shared" si="29"/>
        <v>8000</v>
      </c>
      <c r="N248" s="334"/>
      <c r="O248" s="334"/>
      <c r="P248" s="4"/>
      <c r="Q248" s="4"/>
      <c r="R248" s="4"/>
      <c r="S248" s="4"/>
      <c r="T248" s="4"/>
      <c r="U248" s="6"/>
      <c r="V248" s="6"/>
      <c r="W248" s="6"/>
      <c r="X248" s="6"/>
      <c r="Y248" s="6"/>
      <c r="Z248" s="6"/>
      <c r="AA248" s="6"/>
      <c r="AB248" s="6"/>
    </row>
    <row r="249">
      <c r="A249" s="5"/>
      <c r="B249" s="1256" t="s">
        <v>291</v>
      </c>
      <c r="C249" s="1256" t="s">
        <v>292</v>
      </c>
      <c r="D249" s="1254"/>
      <c r="E249" s="1254"/>
      <c r="F249" s="1258">
        <v>10000.0</v>
      </c>
      <c r="G249" s="1223"/>
      <c r="H249" s="1224"/>
      <c r="I249" s="1225"/>
      <c r="J249" s="1223" t="str">
        <f t="shared" si="25"/>
        <v/>
      </c>
      <c r="K249" s="1226"/>
      <c r="L249" s="1221">
        <f t="shared" si="26"/>
        <v>0</v>
      </c>
      <c r="M249" s="593">
        <f t="shared" si="29"/>
        <v>10000</v>
      </c>
      <c r="N249" s="334"/>
      <c r="O249" s="334"/>
      <c r="P249" s="4"/>
      <c r="Q249" s="4"/>
      <c r="R249" s="4"/>
      <c r="S249" s="4"/>
      <c r="T249" s="4"/>
      <c r="U249" s="6"/>
      <c r="V249" s="6"/>
      <c r="W249" s="6"/>
      <c r="X249" s="6"/>
      <c r="Y249" s="6"/>
      <c r="Z249" s="6"/>
      <c r="AA249" s="6"/>
      <c r="AB249" s="6"/>
    </row>
    <row r="250">
      <c r="A250" s="5"/>
      <c r="B250" s="1256"/>
      <c r="C250" s="1256"/>
      <c r="D250" s="1254"/>
      <c r="E250" s="1254"/>
      <c r="F250" s="1255"/>
      <c r="G250" s="1223"/>
      <c r="H250" s="1224"/>
      <c r="I250" s="1225"/>
      <c r="J250" s="1223" t="str">
        <f t="shared" si="25"/>
        <v/>
      </c>
      <c r="K250" s="1226"/>
      <c r="L250" s="1221">
        <f t="shared" si="26"/>
        <v>0</v>
      </c>
      <c r="M250" s="593">
        <f t="shared" si="29"/>
        <v>0</v>
      </c>
      <c r="N250" s="334"/>
      <c r="O250" s="334"/>
      <c r="P250" s="4"/>
      <c r="Q250" s="4"/>
      <c r="R250" s="4"/>
      <c r="S250" s="4"/>
      <c r="T250" s="4"/>
      <c r="U250" s="6"/>
      <c r="V250" s="6"/>
      <c r="W250" s="6"/>
      <c r="X250" s="6"/>
      <c r="Y250" s="6"/>
      <c r="Z250" s="6"/>
      <c r="AA250" s="6"/>
      <c r="AB250" s="6"/>
    </row>
    <row r="251">
      <c r="A251" s="600" t="s">
        <v>295</v>
      </c>
      <c r="B251" s="1256"/>
      <c r="C251" s="1257"/>
      <c r="D251" s="1254"/>
      <c r="E251" s="1254"/>
      <c r="F251" s="1255"/>
      <c r="G251" s="1223"/>
      <c r="H251" s="1224"/>
      <c r="I251" s="1225"/>
      <c r="J251" s="1223" t="str">
        <f t="shared" si="25"/>
        <v/>
      </c>
      <c r="K251" s="1226"/>
      <c r="L251" s="1221">
        <f t="shared" si="26"/>
        <v>0</v>
      </c>
      <c r="M251" s="593">
        <f t="shared" si="29"/>
        <v>0</v>
      </c>
      <c r="N251" s="334"/>
      <c r="O251" s="334"/>
      <c r="P251" s="4"/>
      <c r="Q251" s="4"/>
      <c r="R251" s="4"/>
      <c r="S251" s="4"/>
      <c r="T251" s="4"/>
      <c r="U251" s="6"/>
      <c r="V251" s="6"/>
      <c r="W251" s="6"/>
      <c r="X251" s="6"/>
      <c r="Y251" s="6"/>
      <c r="Z251" s="6"/>
      <c r="AA251" s="6"/>
      <c r="AB251" s="6"/>
    </row>
    <row r="252">
      <c r="A252" s="5"/>
      <c r="B252" s="1256"/>
      <c r="C252" s="1256"/>
      <c r="D252" s="1254"/>
      <c r="E252" s="1254"/>
      <c r="F252" s="1258"/>
      <c r="G252" s="1223"/>
      <c r="H252" s="1224"/>
      <c r="I252" s="1225"/>
      <c r="J252" s="1223" t="str">
        <f t="shared" si="25"/>
        <v/>
      </c>
      <c r="K252" s="1226"/>
      <c r="L252" s="1221">
        <f t="shared" si="26"/>
        <v>0</v>
      </c>
      <c r="M252" s="593">
        <f t="shared" si="29"/>
        <v>0</v>
      </c>
      <c r="N252" s="334"/>
      <c r="O252" s="334"/>
      <c r="P252" s="4"/>
      <c r="Q252" s="4"/>
      <c r="R252" s="4"/>
      <c r="S252" s="4"/>
      <c r="T252" s="4"/>
      <c r="U252" s="6"/>
      <c r="V252" s="6"/>
      <c r="W252" s="6"/>
      <c r="X252" s="6"/>
      <c r="Y252" s="6"/>
      <c r="Z252" s="6"/>
      <c r="AA252" s="6"/>
      <c r="AB252" s="6"/>
    </row>
    <row r="253">
      <c r="A253" s="5"/>
      <c r="B253" s="1256" t="s">
        <v>317</v>
      </c>
      <c r="C253" s="1256" t="s">
        <v>318</v>
      </c>
      <c r="D253" s="1254"/>
      <c r="E253" s="1254"/>
      <c r="F253" s="1255">
        <v>4000.0</v>
      </c>
      <c r="G253" s="1223"/>
      <c r="H253" s="1224"/>
      <c r="I253" s="1225"/>
      <c r="J253" s="1223" t="str">
        <f t="shared" si="25"/>
        <v/>
      </c>
      <c r="K253" s="1226"/>
      <c r="L253" s="1221">
        <f t="shared" si="26"/>
        <v>0</v>
      </c>
      <c r="M253" s="602">
        <v>0.0</v>
      </c>
      <c r="N253" s="334"/>
      <c r="O253" s="334"/>
      <c r="P253" s="4"/>
      <c r="Q253" s="4"/>
      <c r="R253" s="4"/>
      <c r="S253" s="4"/>
      <c r="T253" s="4"/>
      <c r="U253" s="6"/>
      <c r="V253" s="6"/>
      <c r="W253" s="6"/>
      <c r="X253" s="6"/>
      <c r="Y253" s="6"/>
      <c r="Z253" s="6"/>
      <c r="AA253" s="6"/>
      <c r="AB253" s="6"/>
    </row>
    <row r="254">
      <c r="A254" s="5"/>
      <c r="B254" s="1256" t="s">
        <v>341</v>
      </c>
      <c r="C254" s="1256" t="s">
        <v>342</v>
      </c>
      <c r="D254" s="1254"/>
      <c r="E254" s="1254"/>
      <c r="F254" s="1258">
        <v>4000.0</v>
      </c>
      <c r="G254" s="1223"/>
      <c r="H254" s="1224"/>
      <c r="I254" s="1225"/>
      <c r="J254" s="1223" t="str">
        <f t="shared" si="25"/>
        <v/>
      </c>
      <c r="K254" s="1226"/>
      <c r="L254" s="1221">
        <f t="shared" si="26"/>
        <v>0</v>
      </c>
      <c r="M254" s="593">
        <f t="shared" ref="M254:M272" si="30">F254-L254</f>
        <v>4000</v>
      </c>
      <c r="N254" s="334"/>
      <c r="O254" s="334"/>
      <c r="P254" s="4"/>
      <c r="Q254" s="4"/>
      <c r="R254" s="4"/>
      <c r="S254" s="4"/>
      <c r="T254" s="4"/>
      <c r="U254" s="6"/>
      <c r="V254" s="6"/>
      <c r="W254" s="6"/>
      <c r="X254" s="6"/>
      <c r="Y254" s="6"/>
      <c r="Z254" s="6"/>
      <c r="AA254" s="6"/>
      <c r="AB254" s="6"/>
    </row>
    <row r="255">
      <c r="A255" s="5"/>
      <c r="B255" s="1256" t="s">
        <v>395</v>
      </c>
      <c r="C255" s="1256" t="s">
        <v>396</v>
      </c>
      <c r="D255" s="1254"/>
      <c r="E255" s="1254"/>
      <c r="F255" s="1255">
        <v>3000.0</v>
      </c>
      <c r="G255" s="1223"/>
      <c r="H255" s="1224"/>
      <c r="I255" s="1225"/>
      <c r="J255" s="1223" t="str">
        <f t="shared" si="25"/>
        <v/>
      </c>
      <c r="K255" s="1226"/>
      <c r="L255" s="1221">
        <f t="shared" si="26"/>
        <v>0</v>
      </c>
      <c r="M255" s="593">
        <f t="shared" si="30"/>
        <v>3000</v>
      </c>
      <c r="N255" s="334"/>
      <c r="O255" s="334"/>
      <c r="P255" s="4"/>
      <c r="Q255" s="4"/>
      <c r="R255" s="4"/>
      <c r="S255" s="4"/>
      <c r="T255" s="4"/>
      <c r="U255" s="6"/>
      <c r="V255" s="6"/>
      <c r="W255" s="6"/>
      <c r="X255" s="6"/>
      <c r="Y255" s="6"/>
      <c r="Z255" s="6"/>
      <c r="AA255" s="6"/>
      <c r="AB255" s="6"/>
    </row>
    <row r="256">
      <c r="A256" s="5"/>
      <c r="B256" s="1259" t="s">
        <v>337</v>
      </c>
      <c r="C256" s="1260" t="s">
        <v>629</v>
      </c>
      <c r="D256" s="1261"/>
      <c r="E256" s="1261"/>
      <c r="F256" s="1262">
        <v>4500.0</v>
      </c>
      <c r="G256" s="1223"/>
      <c r="H256" s="1228"/>
      <c r="I256" s="1225"/>
      <c r="J256" s="1223" t="str">
        <f t="shared" si="25"/>
        <v/>
      </c>
      <c r="K256" s="1226"/>
      <c r="L256" s="1221">
        <f t="shared" si="26"/>
        <v>0</v>
      </c>
      <c r="M256" s="593">
        <f t="shared" si="30"/>
        <v>4500</v>
      </c>
      <c r="N256" s="334"/>
      <c r="O256" s="334"/>
      <c r="P256" s="4"/>
      <c r="Q256" s="4"/>
      <c r="R256" s="4"/>
      <c r="S256" s="4"/>
      <c r="T256" s="4"/>
      <c r="U256" s="6"/>
      <c r="V256" s="6"/>
      <c r="W256" s="6"/>
      <c r="X256" s="6"/>
      <c r="Y256" s="6"/>
      <c r="Z256" s="6"/>
      <c r="AA256" s="6"/>
      <c r="AB256" s="6"/>
    </row>
    <row r="257">
      <c r="A257" s="5"/>
      <c r="B257" s="1259" t="s">
        <v>329</v>
      </c>
      <c r="C257" s="1259" t="s">
        <v>330</v>
      </c>
      <c r="D257" s="1261"/>
      <c r="E257" s="1261"/>
      <c r="F257" s="1262">
        <v>5000.0</v>
      </c>
      <c r="G257" s="1223"/>
      <c r="H257" s="1224"/>
      <c r="I257" s="1225"/>
      <c r="J257" s="1223" t="str">
        <f t="shared" si="25"/>
        <v/>
      </c>
      <c r="K257" s="1226"/>
      <c r="L257" s="1221">
        <f t="shared" si="26"/>
        <v>0</v>
      </c>
      <c r="M257" s="593">
        <f t="shared" si="30"/>
        <v>5000</v>
      </c>
      <c r="N257" s="334"/>
      <c r="O257" s="334"/>
      <c r="P257" s="4"/>
      <c r="Q257" s="4"/>
      <c r="R257" s="4"/>
      <c r="S257" s="4"/>
      <c r="T257" s="4"/>
      <c r="U257" s="6"/>
      <c r="V257" s="6"/>
      <c r="W257" s="6"/>
      <c r="X257" s="6"/>
      <c r="Y257" s="6"/>
      <c r="Z257" s="6"/>
      <c r="AA257" s="6"/>
      <c r="AB257" s="6"/>
    </row>
    <row r="258">
      <c r="A258" s="5"/>
      <c r="B258" s="1259" t="s">
        <v>356</v>
      </c>
      <c r="C258" s="1259" t="s">
        <v>357</v>
      </c>
      <c r="D258" s="1261"/>
      <c r="E258" s="1261"/>
      <c r="F258" s="1263">
        <v>2500.0</v>
      </c>
      <c r="G258" s="1223"/>
      <c r="H258" s="1224"/>
      <c r="I258" s="1225"/>
      <c r="J258" s="1223" t="str">
        <f t="shared" si="25"/>
        <v/>
      </c>
      <c r="K258" s="1226"/>
      <c r="L258" s="1221">
        <f t="shared" si="26"/>
        <v>0</v>
      </c>
      <c r="M258" s="593">
        <f t="shared" si="30"/>
        <v>2500</v>
      </c>
      <c r="N258" s="334"/>
      <c r="O258" s="334"/>
      <c r="P258" s="4"/>
      <c r="Q258" s="4"/>
      <c r="R258" s="4"/>
      <c r="S258" s="4"/>
      <c r="T258" s="4"/>
      <c r="U258" s="6"/>
      <c r="V258" s="6"/>
      <c r="W258" s="6"/>
      <c r="X258" s="6"/>
      <c r="Y258" s="6"/>
      <c r="Z258" s="6"/>
      <c r="AA258" s="6"/>
      <c r="AB258" s="6"/>
    </row>
    <row r="259">
      <c r="A259" s="5"/>
      <c r="B259" s="1264"/>
      <c r="C259" s="1264"/>
      <c r="D259" s="1265"/>
      <c r="E259" s="1265"/>
      <c r="F259" s="1266"/>
      <c r="G259" s="1223"/>
      <c r="H259" s="1224"/>
      <c r="I259" s="1225"/>
      <c r="J259" s="1223" t="str">
        <f t="shared" si="25"/>
        <v/>
      </c>
      <c r="K259" s="1226"/>
      <c r="L259" s="1221">
        <f t="shared" si="26"/>
        <v>0</v>
      </c>
      <c r="M259" s="593">
        <f t="shared" si="30"/>
        <v>0</v>
      </c>
      <c r="N259" s="334"/>
      <c r="O259" s="334"/>
      <c r="P259" s="4"/>
      <c r="Q259" s="4"/>
      <c r="R259" s="4"/>
      <c r="S259" s="4"/>
      <c r="T259" s="4"/>
      <c r="U259" s="6"/>
      <c r="V259" s="6"/>
      <c r="W259" s="6"/>
      <c r="X259" s="6"/>
      <c r="Y259" s="6"/>
      <c r="Z259" s="6"/>
      <c r="AA259" s="6"/>
      <c r="AB259" s="6"/>
    </row>
    <row r="260">
      <c r="A260" s="5"/>
      <c r="B260" s="1264"/>
      <c r="C260" s="1264"/>
      <c r="D260" s="1265"/>
      <c r="E260" s="1265"/>
      <c r="F260" s="1267"/>
      <c r="G260" s="1223"/>
      <c r="H260" s="1224"/>
      <c r="I260" s="1225"/>
      <c r="J260" s="1223" t="str">
        <f t="shared" si="25"/>
        <v/>
      </c>
      <c r="K260" s="1226"/>
      <c r="L260" s="1221">
        <f t="shared" si="26"/>
        <v>0</v>
      </c>
      <c r="M260" s="593">
        <f t="shared" si="30"/>
        <v>0</v>
      </c>
      <c r="N260" s="334"/>
      <c r="O260" s="334"/>
      <c r="P260" s="4"/>
      <c r="Q260" s="4"/>
      <c r="R260" s="4"/>
      <c r="S260" s="4"/>
      <c r="T260" s="4"/>
      <c r="U260" s="6"/>
      <c r="V260" s="6"/>
      <c r="W260" s="6"/>
      <c r="X260" s="6"/>
      <c r="Y260" s="6"/>
      <c r="Z260" s="6"/>
      <c r="AA260" s="6"/>
      <c r="AB260" s="6"/>
    </row>
    <row r="261">
      <c r="A261" s="5"/>
      <c r="B261" s="1264"/>
      <c r="C261" s="1264"/>
      <c r="D261" s="1265"/>
      <c r="E261" s="1265"/>
      <c r="F261" s="1267"/>
      <c r="G261" s="1223"/>
      <c r="H261" s="1224"/>
      <c r="I261" s="1225"/>
      <c r="J261" s="1223" t="str">
        <f t="shared" si="25"/>
        <v/>
      </c>
      <c r="K261" s="1226"/>
      <c r="L261" s="1221">
        <f t="shared" si="26"/>
        <v>0</v>
      </c>
      <c r="M261" s="593">
        <f t="shared" si="30"/>
        <v>0</v>
      </c>
      <c r="N261" s="334"/>
      <c r="O261" s="334"/>
      <c r="P261" s="4"/>
      <c r="Q261" s="4"/>
      <c r="R261" s="4"/>
      <c r="S261" s="4"/>
      <c r="T261" s="4"/>
      <c r="U261" s="6"/>
      <c r="V261" s="6"/>
      <c r="W261" s="6"/>
      <c r="X261" s="6"/>
      <c r="Y261" s="6"/>
      <c r="Z261" s="6"/>
      <c r="AA261" s="6"/>
      <c r="AB261" s="6"/>
    </row>
    <row r="262">
      <c r="A262" s="5"/>
      <c r="B262" s="1264" t="s">
        <v>339</v>
      </c>
      <c r="C262" s="1264" t="s">
        <v>340</v>
      </c>
      <c r="D262" s="1265"/>
      <c r="E262" s="1265"/>
      <c r="F262" s="1267">
        <v>10000.0</v>
      </c>
      <c r="G262" s="1223"/>
      <c r="H262" s="1224"/>
      <c r="I262" s="1225"/>
      <c r="J262" s="1223" t="str">
        <f t="shared" si="25"/>
        <v/>
      </c>
      <c r="K262" s="1226"/>
      <c r="L262" s="1221">
        <f t="shared" si="26"/>
        <v>0</v>
      </c>
      <c r="M262" s="593">
        <f t="shared" si="30"/>
        <v>10000</v>
      </c>
      <c r="N262" s="334"/>
      <c r="O262" s="334"/>
      <c r="P262" s="4"/>
      <c r="Q262" s="4"/>
      <c r="R262" s="4"/>
      <c r="S262" s="4"/>
      <c r="T262" s="4"/>
      <c r="U262" s="6"/>
      <c r="V262" s="6"/>
      <c r="W262" s="6"/>
      <c r="X262" s="6"/>
      <c r="Y262" s="6"/>
      <c r="Z262" s="6"/>
      <c r="AA262" s="6"/>
      <c r="AB262" s="6"/>
    </row>
    <row r="263">
      <c r="A263" s="5"/>
      <c r="B263" s="1264" t="s">
        <v>345</v>
      </c>
      <c r="C263" s="1264" t="s">
        <v>346</v>
      </c>
      <c r="D263" s="1265"/>
      <c r="E263" s="1265"/>
      <c r="F263" s="1267">
        <v>4000.0</v>
      </c>
      <c r="G263" s="1223"/>
      <c r="H263" s="1224"/>
      <c r="I263" s="1225"/>
      <c r="J263" s="1223" t="str">
        <f t="shared" si="25"/>
        <v/>
      </c>
      <c r="K263" s="1226"/>
      <c r="L263" s="1221">
        <f t="shared" si="26"/>
        <v>0</v>
      </c>
      <c r="M263" s="593">
        <f t="shared" si="30"/>
        <v>4000</v>
      </c>
      <c r="N263" s="334"/>
      <c r="O263" s="334"/>
      <c r="P263" s="4"/>
      <c r="Q263" s="4"/>
      <c r="R263" s="4"/>
      <c r="S263" s="4"/>
      <c r="T263" s="4"/>
      <c r="U263" s="6"/>
      <c r="V263" s="6"/>
      <c r="W263" s="6"/>
      <c r="X263" s="6"/>
      <c r="Y263" s="6"/>
      <c r="Z263" s="6"/>
      <c r="AA263" s="6"/>
      <c r="AB263" s="6"/>
    </row>
    <row r="264">
      <c r="A264" s="4"/>
      <c r="B264" s="1264" t="s">
        <v>348</v>
      </c>
      <c r="C264" s="1264" t="s">
        <v>349</v>
      </c>
      <c r="D264" s="1265"/>
      <c r="E264" s="1265"/>
      <c r="F264" s="1267">
        <v>3000.0</v>
      </c>
      <c r="G264" s="1223"/>
      <c r="H264" s="1224"/>
      <c r="I264" s="1225"/>
      <c r="J264" s="1223" t="str">
        <f t="shared" si="25"/>
        <v/>
      </c>
      <c r="K264" s="1226"/>
      <c r="L264" s="1221">
        <f t="shared" si="26"/>
        <v>0</v>
      </c>
      <c r="M264" s="593">
        <f t="shared" si="30"/>
        <v>3000</v>
      </c>
      <c r="N264" s="334"/>
      <c r="O264" s="334"/>
      <c r="P264" s="4"/>
      <c r="Q264" s="4"/>
      <c r="R264" s="4"/>
      <c r="S264" s="4"/>
      <c r="T264" s="4"/>
      <c r="U264" s="6"/>
      <c r="V264" s="6"/>
      <c r="W264" s="6"/>
      <c r="X264" s="6"/>
      <c r="Y264" s="6"/>
      <c r="Z264" s="6"/>
      <c r="AA264" s="6"/>
      <c r="AB264" s="6"/>
    </row>
    <row r="265">
      <c r="A265" s="4"/>
      <c r="B265" s="1264" t="s">
        <v>351</v>
      </c>
      <c r="C265" s="1264" t="s">
        <v>325</v>
      </c>
      <c r="D265" s="1265"/>
      <c r="E265" s="1265"/>
      <c r="F265" s="1267">
        <v>2000.0</v>
      </c>
      <c r="G265" s="1223"/>
      <c r="H265" s="1224"/>
      <c r="I265" s="1225"/>
      <c r="J265" s="1223" t="str">
        <f t="shared" si="25"/>
        <v/>
      </c>
      <c r="K265" s="1226"/>
      <c r="L265" s="1221">
        <f t="shared" si="26"/>
        <v>0</v>
      </c>
      <c r="M265" s="593">
        <f t="shared" si="30"/>
        <v>2000</v>
      </c>
      <c r="N265" s="334"/>
      <c r="O265" s="334"/>
      <c r="P265" s="4"/>
      <c r="Q265" s="4"/>
      <c r="R265" s="4"/>
      <c r="S265" s="4"/>
      <c r="T265" s="4"/>
      <c r="U265" s="6"/>
      <c r="V265" s="6"/>
      <c r="W265" s="6"/>
      <c r="X265" s="6"/>
      <c r="Y265" s="6"/>
      <c r="Z265" s="6"/>
      <c r="AA265" s="6"/>
      <c r="AB265" s="6"/>
    </row>
    <row r="266">
      <c r="A266" s="4"/>
      <c r="B266" s="1264" t="s">
        <v>352</v>
      </c>
      <c r="C266" s="1264" t="s">
        <v>353</v>
      </c>
      <c r="D266" s="1265"/>
      <c r="E266" s="1265"/>
      <c r="F266" s="1267">
        <v>3000.0</v>
      </c>
      <c r="G266" s="1223"/>
      <c r="H266" s="1230"/>
      <c r="I266" s="1225"/>
      <c r="J266" s="1223" t="str">
        <f t="shared" si="25"/>
        <v/>
      </c>
      <c r="K266" s="1226"/>
      <c r="L266" s="1221">
        <f t="shared" si="26"/>
        <v>0</v>
      </c>
      <c r="M266" s="593">
        <f t="shared" si="30"/>
        <v>3000</v>
      </c>
      <c r="N266" s="334"/>
      <c r="O266" s="334"/>
      <c r="P266" s="4"/>
      <c r="Q266" s="4"/>
      <c r="R266" s="4"/>
      <c r="S266" s="4"/>
      <c r="T266" s="4"/>
      <c r="U266" s="6"/>
      <c r="V266" s="6"/>
      <c r="W266" s="6"/>
      <c r="X266" s="6"/>
      <c r="Y266" s="6"/>
      <c r="Z266" s="6"/>
      <c r="AA266" s="6"/>
      <c r="AB266" s="6"/>
    </row>
    <row r="267">
      <c r="A267" s="4"/>
      <c r="B267" s="1264" t="s">
        <v>364</v>
      </c>
      <c r="C267" s="1264" t="s">
        <v>325</v>
      </c>
      <c r="D267" s="1265"/>
      <c r="E267" s="1265"/>
      <c r="F267" s="1267">
        <v>1500.0</v>
      </c>
      <c r="G267" s="1223"/>
      <c r="H267" s="1224"/>
      <c r="I267" s="1225"/>
      <c r="J267" s="1223" t="str">
        <f t="shared" si="25"/>
        <v/>
      </c>
      <c r="K267" s="1226"/>
      <c r="L267" s="1221">
        <f t="shared" si="26"/>
        <v>0</v>
      </c>
      <c r="M267" s="593">
        <f t="shared" si="30"/>
        <v>1500</v>
      </c>
      <c r="N267" s="334"/>
      <c r="O267" s="334"/>
      <c r="P267" s="4"/>
      <c r="Q267" s="4"/>
      <c r="R267" s="4"/>
      <c r="S267" s="4"/>
      <c r="T267" s="4"/>
      <c r="U267" s="6"/>
      <c r="V267" s="6"/>
      <c r="W267" s="6"/>
      <c r="X267" s="6"/>
      <c r="Y267" s="6"/>
      <c r="Z267" s="6"/>
      <c r="AA267" s="6"/>
      <c r="AB267" s="6"/>
    </row>
    <row r="268">
      <c r="A268" s="4"/>
      <c r="B268" s="1264" t="s">
        <v>369</v>
      </c>
      <c r="C268" s="1264" t="s">
        <v>370</v>
      </c>
      <c r="D268" s="1265"/>
      <c r="E268" s="1265"/>
      <c r="F268" s="1266">
        <v>3000.0</v>
      </c>
      <c r="G268" s="1223"/>
      <c r="H268" s="1224"/>
      <c r="I268" s="1225"/>
      <c r="J268" s="1223" t="str">
        <f t="shared" si="25"/>
        <v/>
      </c>
      <c r="K268" s="1226"/>
      <c r="L268" s="1221">
        <f t="shared" si="26"/>
        <v>0</v>
      </c>
      <c r="M268" s="593">
        <f t="shared" si="30"/>
        <v>3000</v>
      </c>
      <c r="N268" s="334"/>
      <c r="O268" s="334"/>
      <c r="P268" s="4"/>
      <c r="Q268" s="4"/>
      <c r="R268" s="4"/>
      <c r="S268" s="4"/>
      <c r="T268" s="4"/>
      <c r="U268" s="6"/>
      <c r="V268" s="6"/>
      <c r="W268" s="6"/>
      <c r="X268" s="6"/>
      <c r="Y268" s="6"/>
      <c r="Z268" s="6"/>
      <c r="AA268" s="6"/>
      <c r="AB268" s="6"/>
    </row>
    <row r="269">
      <c r="A269" s="4"/>
      <c r="B269" s="1264"/>
      <c r="C269" s="1264"/>
      <c r="D269" s="1265"/>
      <c r="E269" s="1265"/>
      <c r="F269" s="1267"/>
      <c r="G269" s="1223"/>
      <c r="H269" s="1224"/>
      <c r="I269" s="1225"/>
      <c r="J269" s="1223" t="str">
        <f t="shared" si="25"/>
        <v/>
      </c>
      <c r="K269" s="1226"/>
      <c r="L269" s="1221">
        <f t="shared" si="26"/>
        <v>0</v>
      </c>
      <c r="M269" s="593">
        <f t="shared" si="30"/>
        <v>0</v>
      </c>
      <c r="N269" s="334"/>
      <c r="O269" s="334"/>
      <c r="P269" s="4"/>
      <c r="Q269" s="4"/>
      <c r="R269" s="4"/>
      <c r="S269" s="4"/>
      <c r="T269" s="4"/>
      <c r="U269" s="6"/>
      <c r="V269" s="6"/>
      <c r="W269" s="6"/>
      <c r="X269" s="6"/>
      <c r="Y269" s="6"/>
      <c r="Z269" s="6"/>
      <c r="AA269" s="6"/>
      <c r="AB269" s="6"/>
    </row>
    <row r="270">
      <c r="A270" s="4"/>
      <c r="B270" s="1264" t="s">
        <v>379</v>
      </c>
      <c r="C270" s="1264" t="s">
        <v>325</v>
      </c>
      <c r="D270" s="1265"/>
      <c r="E270" s="1265"/>
      <c r="F270" s="1267">
        <v>2000.0</v>
      </c>
      <c r="G270" s="1223"/>
      <c r="H270" s="1224"/>
      <c r="I270" s="1225"/>
      <c r="J270" s="1223" t="str">
        <f t="shared" si="25"/>
        <v/>
      </c>
      <c r="K270" s="1226"/>
      <c r="L270" s="1221">
        <f t="shared" si="26"/>
        <v>0</v>
      </c>
      <c r="M270" s="593">
        <f t="shared" si="30"/>
        <v>2000</v>
      </c>
      <c r="N270" s="334"/>
      <c r="O270" s="334"/>
      <c r="P270" s="4"/>
      <c r="Q270" s="4"/>
      <c r="R270" s="4"/>
      <c r="S270" s="4"/>
      <c r="T270" s="4"/>
      <c r="U270" s="6"/>
      <c r="V270" s="6"/>
      <c r="W270" s="6"/>
      <c r="X270" s="6"/>
      <c r="Y270" s="6"/>
      <c r="Z270" s="6"/>
      <c r="AA270" s="6"/>
      <c r="AB270" s="6"/>
    </row>
    <row r="271">
      <c r="A271" s="4"/>
      <c r="B271" s="1264" t="s">
        <v>384</v>
      </c>
      <c r="C271" s="1264" t="s">
        <v>325</v>
      </c>
      <c r="D271" s="1265"/>
      <c r="E271" s="1265"/>
      <c r="F271" s="1267">
        <v>1500.0</v>
      </c>
      <c r="G271" s="1223"/>
      <c r="H271" s="1224"/>
      <c r="I271" s="1225"/>
      <c r="J271" s="1223" t="str">
        <f t="shared" si="25"/>
        <v/>
      </c>
      <c r="K271" s="1226"/>
      <c r="L271" s="1221">
        <f t="shared" si="26"/>
        <v>0</v>
      </c>
      <c r="M271" s="593">
        <f t="shared" si="30"/>
        <v>1500</v>
      </c>
      <c r="N271" s="334"/>
      <c r="O271" s="334"/>
      <c r="P271" s="4"/>
      <c r="Q271" s="4"/>
      <c r="R271" s="4"/>
      <c r="S271" s="4"/>
      <c r="T271" s="4"/>
      <c r="U271" s="6"/>
      <c r="V271" s="6"/>
      <c r="W271" s="6"/>
      <c r="X271" s="6"/>
      <c r="Y271" s="6"/>
      <c r="Z271" s="6"/>
      <c r="AA271" s="6"/>
      <c r="AB271" s="6"/>
    </row>
    <row r="272">
      <c r="A272" s="4"/>
      <c r="B272" s="1264" t="s">
        <v>387</v>
      </c>
      <c r="C272" s="1264" t="s">
        <v>388</v>
      </c>
      <c r="D272" s="1265"/>
      <c r="E272" s="1265"/>
      <c r="F272" s="1266">
        <v>2500.0</v>
      </c>
      <c r="G272" s="1223"/>
      <c r="H272" s="1224"/>
      <c r="I272" s="1225"/>
      <c r="J272" s="1223" t="str">
        <f t="shared" si="25"/>
        <v/>
      </c>
      <c r="K272" s="1226"/>
      <c r="L272" s="1221">
        <f t="shared" si="26"/>
        <v>0</v>
      </c>
      <c r="M272" s="593">
        <f t="shared" si="30"/>
        <v>2500</v>
      </c>
      <c r="N272" s="334"/>
      <c r="O272" s="334"/>
      <c r="P272" s="4"/>
      <c r="Q272" s="4"/>
      <c r="R272" s="4"/>
      <c r="S272" s="4"/>
      <c r="T272" s="4"/>
      <c r="U272" s="6"/>
      <c r="V272" s="6"/>
      <c r="W272" s="6"/>
      <c r="X272" s="6"/>
      <c r="Y272" s="6"/>
      <c r="Z272" s="6"/>
      <c r="AA272" s="6"/>
      <c r="AB272" s="6"/>
    </row>
    <row r="273">
      <c r="A273" s="4"/>
      <c r="B273" s="1264" t="s">
        <v>395</v>
      </c>
      <c r="C273" s="1264" t="s">
        <v>396</v>
      </c>
      <c r="D273" s="1265"/>
      <c r="E273" s="1265"/>
      <c r="F273" s="1267">
        <v>3000.0</v>
      </c>
      <c r="G273" s="1223"/>
      <c r="H273" s="1224"/>
      <c r="I273" s="1225"/>
      <c r="J273" s="1223" t="str">
        <f t="shared" si="25"/>
        <v/>
      </c>
      <c r="K273" s="1229"/>
      <c r="L273" s="1221">
        <f t="shared" si="26"/>
        <v>0</v>
      </c>
      <c r="M273" s="599">
        <v>0.0</v>
      </c>
      <c r="N273" s="334"/>
      <c r="O273" s="334"/>
      <c r="P273" s="4"/>
      <c r="Q273" s="4"/>
      <c r="R273" s="4"/>
      <c r="S273" s="4"/>
      <c r="T273" s="4"/>
      <c r="U273" s="6"/>
      <c r="V273" s="6"/>
      <c r="W273" s="6"/>
      <c r="X273" s="6"/>
      <c r="Y273" s="6"/>
      <c r="Z273" s="6"/>
      <c r="AA273" s="6"/>
      <c r="AB273" s="6"/>
    </row>
    <row r="274">
      <c r="A274" s="4"/>
      <c r="B274" s="1264" t="s">
        <v>410</v>
      </c>
      <c r="C274" s="1264" t="s">
        <v>411</v>
      </c>
      <c r="D274" s="1265"/>
      <c r="E274" s="1265"/>
      <c r="F274" s="1267">
        <v>3000.0</v>
      </c>
      <c r="G274" s="1223"/>
      <c r="H274" s="1224"/>
      <c r="I274" s="1225"/>
      <c r="J274" s="1223" t="str">
        <f t="shared" si="25"/>
        <v/>
      </c>
      <c r="K274" s="1226"/>
      <c r="L274" s="1221">
        <f t="shared" si="26"/>
        <v>0</v>
      </c>
      <c r="M274" s="593">
        <f t="shared" ref="M274:M280" si="31">F274-L274</f>
        <v>3000</v>
      </c>
      <c r="N274" s="334"/>
      <c r="O274" s="334"/>
      <c r="P274" s="4"/>
      <c r="Q274" s="4"/>
      <c r="R274" s="4"/>
      <c r="S274" s="4"/>
      <c r="T274" s="4"/>
      <c r="U274" s="6"/>
      <c r="V274" s="6"/>
      <c r="W274" s="6"/>
      <c r="X274" s="6"/>
      <c r="Y274" s="6"/>
      <c r="Z274" s="6"/>
      <c r="AA274" s="6"/>
      <c r="AB274" s="6"/>
    </row>
    <row r="275">
      <c r="A275" s="4"/>
      <c r="B275" s="1264"/>
      <c r="C275" s="1264"/>
      <c r="D275" s="1265"/>
      <c r="E275" s="1265"/>
      <c r="F275" s="1266"/>
      <c r="G275" s="1223"/>
      <c r="H275" s="1224"/>
      <c r="I275" s="1225"/>
      <c r="J275" s="1223" t="str">
        <f t="shared" si="25"/>
        <v/>
      </c>
      <c r="K275" s="1226"/>
      <c r="L275" s="1221">
        <f t="shared" si="26"/>
        <v>0</v>
      </c>
      <c r="M275" s="593">
        <f t="shared" si="31"/>
        <v>0</v>
      </c>
      <c r="N275" s="334"/>
      <c r="O275" s="334"/>
      <c r="P275" s="4"/>
      <c r="Q275" s="4"/>
      <c r="R275" s="4"/>
      <c r="S275" s="4"/>
      <c r="T275" s="4"/>
      <c r="U275" s="6"/>
      <c r="V275" s="6"/>
      <c r="W275" s="6"/>
      <c r="X275" s="6"/>
      <c r="Y275" s="6"/>
      <c r="Z275" s="6"/>
      <c r="AA275" s="6"/>
      <c r="AB275" s="6"/>
    </row>
    <row r="276">
      <c r="A276" s="4"/>
      <c r="B276" s="1264"/>
      <c r="C276" s="1265"/>
      <c r="D276" s="1265"/>
      <c r="E276" s="1265"/>
      <c r="F276" s="1267"/>
      <c r="G276" s="1223"/>
      <c r="H276" s="1224"/>
      <c r="I276" s="1225"/>
      <c r="J276" s="1223" t="str">
        <f t="shared" si="25"/>
        <v/>
      </c>
      <c r="K276" s="1226"/>
      <c r="L276" s="1221">
        <f t="shared" si="26"/>
        <v>0</v>
      </c>
      <c r="M276" s="593">
        <f t="shared" si="31"/>
        <v>0</v>
      </c>
      <c r="N276" s="334"/>
      <c r="O276" s="334"/>
      <c r="P276" s="4"/>
      <c r="Q276" s="4"/>
      <c r="R276" s="4"/>
      <c r="S276" s="4"/>
      <c r="T276" s="4"/>
      <c r="U276" s="6"/>
      <c r="V276" s="6"/>
      <c r="W276" s="6"/>
      <c r="X276" s="6"/>
      <c r="Y276" s="6"/>
      <c r="Z276" s="6"/>
      <c r="AA276" s="6"/>
      <c r="AB276" s="6"/>
    </row>
    <row r="277">
      <c r="A277" s="4"/>
      <c r="B277" s="1264" t="s">
        <v>426</v>
      </c>
      <c r="C277" s="1264" t="s">
        <v>427</v>
      </c>
      <c r="D277" s="1265"/>
      <c r="E277" s="1265"/>
      <c r="F277" s="1267">
        <v>3000.0</v>
      </c>
      <c r="G277" s="1223"/>
      <c r="H277" s="1224"/>
      <c r="I277" s="1225"/>
      <c r="J277" s="1223" t="str">
        <f t="shared" si="25"/>
        <v/>
      </c>
      <c r="K277" s="1226"/>
      <c r="L277" s="1221">
        <f t="shared" si="26"/>
        <v>0</v>
      </c>
      <c r="M277" s="593">
        <f t="shared" si="31"/>
        <v>3000</v>
      </c>
      <c r="N277" s="334"/>
      <c r="O277" s="334"/>
      <c r="P277" s="4"/>
      <c r="Q277" s="4"/>
      <c r="R277" s="4"/>
      <c r="S277" s="4"/>
      <c r="T277" s="4"/>
      <c r="U277" s="6"/>
      <c r="V277" s="6"/>
      <c r="W277" s="6"/>
      <c r="X277" s="6"/>
      <c r="Y277" s="6"/>
      <c r="Z277" s="6"/>
      <c r="AA277" s="6"/>
      <c r="AB277" s="6"/>
    </row>
    <row r="278">
      <c r="A278" s="4"/>
      <c r="B278" s="1268" t="s">
        <v>630</v>
      </c>
      <c r="C278" s="1264"/>
      <c r="D278" s="1265"/>
      <c r="E278" s="1265"/>
      <c r="F278" s="1267">
        <v>15000.0</v>
      </c>
      <c r="G278" s="1223"/>
      <c r="H278" s="1224"/>
      <c r="I278" s="1225"/>
      <c r="J278" s="1223" t="str">
        <f t="shared" si="25"/>
        <v/>
      </c>
      <c r="K278" s="1226"/>
      <c r="L278" s="1221">
        <f t="shared" si="26"/>
        <v>0</v>
      </c>
      <c r="M278" s="593">
        <f t="shared" si="31"/>
        <v>15000</v>
      </c>
      <c r="N278" s="334"/>
      <c r="O278" s="334"/>
      <c r="P278" s="4"/>
      <c r="Q278" s="4"/>
      <c r="R278" s="4"/>
      <c r="S278" s="4"/>
      <c r="T278" s="4"/>
      <c r="U278" s="6"/>
      <c r="V278" s="6"/>
      <c r="W278" s="6"/>
      <c r="X278" s="6"/>
      <c r="Y278" s="6"/>
      <c r="Z278" s="6"/>
      <c r="AA278" s="6"/>
      <c r="AB278" s="6"/>
    </row>
    <row r="279">
      <c r="A279" s="4"/>
      <c r="B279" s="1268" t="s">
        <v>632</v>
      </c>
      <c r="C279" s="1264"/>
      <c r="D279" s="1265"/>
      <c r="E279" s="1265"/>
      <c r="F279" s="1267">
        <v>15000.0</v>
      </c>
      <c r="G279" s="1269"/>
      <c r="H279" s="1270"/>
      <c r="I279" s="1271"/>
      <c r="J279" s="1269" t="str">
        <f t="shared" si="25"/>
        <v/>
      </c>
      <c r="K279" s="1272"/>
      <c r="L279" s="1221">
        <f t="shared" si="26"/>
        <v>0</v>
      </c>
      <c r="M279" s="1273">
        <f t="shared" si="31"/>
        <v>15000</v>
      </c>
      <c r="N279" s="334"/>
      <c r="O279" s="334"/>
      <c r="P279" s="4"/>
      <c r="Q279" s="4"/>
      <c r="R279" s="4"/>
      <c r="S279" s="4"/>
      <c r="T279" s="4"/>
      <c r="U279" s="6"/>
      <c r="V279" s="6"/>
      <c r="W279" s="6"/>
      <c r="X279" s="6"/>
      <c r="Y279" s="6"/>
      <c r="Z279" s="6"/>
      <c r="AA279" s="6"/>
      <c r="AB279" s="6"/>
    </row>
    <row r="280">
      <c r="A280" s="4"/>
      <c r="B280" s="148" t="s">
        <v>15</v>
      </c>
      <c r="C280" s="225"/>
      <c r="D280" s="225"/>
      <c r="E280" s="225"/>
      <c r="F280" s="650">
        <f t="shared" ref="F280:G280" si="32">SUM(F196:F279)</f>
        <v>756000</v>
      </c>
      <c r="G280" s="650">
        <f t="shared" si="32"/>
        <v>0</v>
      </c>
      <c r="H280" s="650">
        <f t="shared" ref="H280:J280" si="33">SUM(H196:H277)</f>
        <v>0</v>
      </c>
      <c r="I280" s="650">
        <f t="shared" si="33"/>
        <v>0</v>
      </c>
      <c r="J280" s="650">
        <f t="shared" si="33"/>
        <v>0</v>
      </c>
      <c r="K280" s="1274"/>
      <c r="L280" s="1221">
        <f>SUM(L196:L279)</f>
        <v>0</v>
      </c>
      <c r="M280" s="1275">
        <f t="shared" si="31"/>
        <v>756000</v>
      </c>
      <c r="N280" s="334"/>
      <c r="O280" s="334"/>
      <c r="P280" s="4"/>
      <c r="Q280" s="4"/>
      <c r="R280" s="4"/>
      <c r="S280" s="4"/>
      <c r="T280" s="4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57"/>
      <c r="E285" s="65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57"/>
      <c r="E286" s="657"/>
      <c r="F286" s="65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57"/>
      <c r="E287" s="657"/>
      <c r="F287" s="65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</sheetData>
  <mergeCells count="15">
    <mergeCell ref="B137:L137"/>
    <mergeCell ref="B151:H151"/>
    <mergeCell ref="B162:K162"/>
    <mergeCell ref="B173:H173"/>
    <mergeCell ref="B183:H183"/>
    <mergeCell ref="C184:H184"/>
    <mergeCell ref="B193:H193"/>
    <mergeCell ref="F194:F195"/>
    <mergeCell ref="A2:H2"/>
    <mergeCell ref="B18:T18"/>
    <mergeCell ref="B39:T39"/>
    <mergeCell ref="B57:T57"/>
    <mergeCell ref="B98:T98"/>
    <mergeCell ref="B110:L110"/>
    <mergeCell ref="B127:L12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44.38"/>
    <col customWidth="1" min="3" max="3" width="18.0"/>
    <col customWidth="1" min="4" max="4" width="22.25"/>
    <col customWidth="1" min="5" max="5" width="22.5"/>
    <col customWidth="1" min="6" max="6" width="22.63"/>
    <col customWidth="1" min="7" max="7" width="19.5"/>
    <col customWidth="1" min="8" max="8" width="18.63"/>
    <col customWidth="1" min="9" max="9" width="19.13"/>
    <col customWidth="1" min="10" max="10" width="19.38"/>
    <col customWidth="1" min="11" max="11" width="20.0"/>
    <col customWidth="1" min="12" max="12" width="16.25"/>
    <col customWidth="1" min="18" max="18" width="9.88"/>
    <col customWidth="1" min="19" max="19" width="16.13"/>
    <col customWidth="1" min="20" max="20" width="14.63"/>
  </cols>
  <sheetData>
    <row r="1">
      <c r="A1" s="658"/>
    </row>
    <row r="2">
      <c r="A2" s="1"/>
      <c r="B2" s="2"/>
      <c r="C2" s="2"/>
      <c r="D2" s="2"/>
      <c r="E2" s="2"/>
      <c r="F2" s="2"/>
      <c r="G2" s="2"/>
      <c r="H2" s="3"/>
      <c r="I2" s="5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6"/>
      <c r="V2" s="6"/>
      <c r="W2" s="6"/>
      <c r="X2" s="6"/>
      <c r="Y2" s="6"/>
      <c r="Z2" s="6"/>
      <c r="AA2" s="6"/>
      <c r="AB2" s="6"/>
    </row>
    <row r="3">
      <c r="A3" s="7"/>
      <c r="B3" s="8" t="s">
        <v>0</v>
      </c>
      <c r="C3" s="8" t="s">
        <v>0</v>
      </c>
      <c r="D3" s="9" t="s">
        <v>544</v>
      </c>
      <c r="E3" s="9" t="s">
        <v>545</v>
      </c>
      <c r="F3" s="8" t="s">
        <v>462</v>
      </c>
      <c r="G3" s="10" t="s">
        <v>1</v>
      </c>
      <c r="H3" s="12" t="s">
        <v>2</v>
      </c>
      <c r="I3" s="5"/>
      <c r="J3" s="5"/>
      <c r="K3" s="5"/>
      <c r="L3" s="5"/>
      <c r="M3" s="4"/>
      <c r="N3" s="4"/>
      <c r="O3" s="4"/>
      <c r="P3" s="4"/>
      <c r="Q3" s="4"/>
      <c r="R3" s="4"/>
      <c r="S3" s="5"/>
      <c r="T3" s="4"/>
      <c r="U3" s="6"/>
      <c r="V3" s="6"/>
      <c r="W3" s="6"/>
      <c r="X3" s="6"/>
      <c r="Y3" s="6"/>
      <c r="Z3" s="6"/>
      <c r="AA3" s="6"/>
      <c r="AB3" s="6"/>
    </row>
    <row r="4">
      <c r="A4" s="14">
        <v>1.0</v>
      </c>
      <c r="B4" s="661" t="s">
        <v>16</v>
      </c>
      <c r="C4" s="16">
        <f>C36</f>
        <v>1601500</v>
      </c>
      <c r="D4" s="972"/>
      <c r="E4" s="972"/>
      <c r="F4" s="17"/>
      <c r="G4" s="17"/>
      <c r="H4" s="664">
        <f t="shared" ref="H4:H15" si="1">C4-G4</f>
        <v>1601500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6"/>
      <c r="W4" s="6"/>
      <c r="X4" s="6"/>
      <c r="Y4" s="6"/>
      <c r="Z4" s="6"/>
      <c r="AA4" s="6"/>
      <c r="AB4" s="6"/>
    </row>
    <row r="5">
      <c r="A5" s="19">
        <v>2.0</v>
      </c>
      <c r="B5" s="665" t="s">
        <v>463</v>
      </c>
      <c r="C5" s="21">
        <f>C54</f>
        <v>1030000</v>
      </c>
      <c r="D5" s="23"/>
      <c r="E5" s="23"/>
      <c r="F5" s="23"/>
      <c r="G5" s="23"/>
      <c r="H5" s="664">
        <f t="shared" si="1"/>
        <v>1030000</v>
      </c>
      <c r="I5" s="4"/>
      <c r="J5" s="4"/>
      <c r="K5" s="4"/>
      <c r="L5" s="4"/>
      <c r="M5" s="4"/>
      <c r="N5" s="4"/>
      <c r="O5" s="4"/>
      <c r="P5" s="4"/>
      <c r="Q5" s="25"/>
      <c r="R5" s="25"/>
      <c r="S5" s="4"/>
      <c r="T5" s="4"/>
      <c r="U5" s="6"/>
      <c r="V5" s="6"/>
      <c r="W5" s="6"/>
      <c r="X5" s="6"/>
      <c r="Y5" s="6"/>
      <c r="Z5" s="6"/>
      <c r="AA5" s="6"/>
      <c r="AB5" s="6"/>
    </row>
    <row r="6">
      <c r="A6" s="669">
        <v>3.0</v>
      </c>
      <c r="B6" s="670" t="s">
        <v>464</v>
      </c>
      <c r="C6" s="973">
        <f>F281</f>
        <v>753000</v>
      </c>
      <c r="D6" s="974"/>
      <c r="E6" s="974"/>
      <c r="F6" s="975"/>
      <c r="G6" s="674"/>
      <c r="H6" s="664">
        <f t="shared" si="1"/>
        <v>753000</v>
      </c>
      <c r="I6" s="4"/>
      <c r="J6" s="4"/>
      <c r="K6" s="4"/>
      <c r="L6" s="4"/>
      <c r="M6" s="4"/>
      <c r="N6" s="4"/>
      <c r="O6" s="4"/>
      <c r="P6" s="4"/>
      <c r="Q6" s="25"/>
      <c r="R6" s="25"/>
      <c r="S6" s="4"/>
      <c r="T6" s="4"/>
      <c r="U6" s="6"/>
      <c r="V6" s="6"/>
      <c r="W6" s="6"/>
      <c r="X6" s="6"/>
      <c r="Y6" s="6"/>
      <c r="Z6" s="6"/>
      <c r="AA6" s="6"/>
      <c r="AB6" s="6"/>
    </row>
    <row r="7">
      <c r="A7" s="976">
        <v>4.0</v>
      </c>
      <c r="B7" s="977" t="s">
        <v>465</v>
      </c>
      <c r="C7" s="978">
        <f>C96</f>
        <v>534000</v>
      </c>
      <c r="D7" s="979"/>
      <c r="E7" s="979"/>
      <c r="F7" s="979"/>
      <c r="G7" s="980"/>
      <c r="H7" s="664">
        <f t="shared" si="1"/>
        <v>534000</v>
      </c>
      <c r="I7" s="4"/>
      <c r="J7" s="4"/>
      <c r="K7" s="4"/>
      <c r="L7" s="4"/>
      <c r="M7" s="4"/>
      <c r="N7" s="4"/>
      <c r="O7" s="4"/>
      <c r="P7" s="4"/>
      <c r="Q7" s="25"/>
      <c r="R7" s="25"/>
      <c r="S7" s="4"/>
      <c r="T7" s="4"/>
      <c r="U7" s="6"/>
      <c r="V7" s="6"/>
      <c r="W7" s="6"/>
      <c r="X7" s="6"/>
      <c r="Y7" s="6"/>
      <c r="Z7" s="6"/>
      <c r="AA7" s="6"/>
      <c r="AB7" s="6"/>
    </row>
    <row r="8">
      <c r="A8" s="678">
        <v>5.0</v>
      </c>
      <c r="B8" s="679" t="s">
        <v>466</v>
      </c>
      <c r="C8" s="1280">
        <f>C108</f>
        <v>97500</v>
      </c>
      <c r="D8" s="681" t="str">
        <f>F108</f>
        <v/>
      </c>
      <c r="E8" s="681"/>
      <c r="F8" s="35"/>
      <c r="G8" s="681"/>
      <c r="H8" s="664">
        <f t="shared" si="1"/>
        <v>97500</v>
      </c>
      <c r="I8" s="4"/>
      <c r="J8" s="682"/>
      <c r="K8" s="682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6"/>
      <c r="Z8" s="6"/>
      <c r="AA8" s="6"/>
      <c r="AB8" s="6"/>
    </row>
    <row r="9">
      <c r="A9" s="981">
        <v>6.0</v>
      </c>
      <c r="B9" s="982" t="s">
        <v>467</v>
      </c>
      <c r="C9" s="983">
        <f>F125</f>
        <v>357000</v>
      </c>
      <c r="D9" s="984"/>
      <c r="E9" s="984"/>
      <c r="F9" s="984"/>
      <c r="G9" s="984"/>
      <c r="H9" s="664">
        <f t="shared" si="1"/>
        <v>357000</v>
      </c>
      <c r="I9" s="4"/>
      <c r="J9" s="682"/>
      <c r="K9" s="682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6"/>
      <c r="Z9" s="6"/>
      <c r="AA9" s="6"/>
      <c r="AB9" s="6"/>
    </row>
    <row r="10">
      <c r="A10" s="686">
        <v>7.0</v>
      </c>
      <c r="B10" s="687" t="s">
        <v>468</v>
      </c>
      <c r="C10" s="43">
        <f>I135</f>
        <v>559782.6087</v>
      </c>
      <c r="D10" s="44"/>
      <c r="E10" s="44"/>
      <c r="F10" s="44"/>
      <c r="G10" s="44"/>
      <c r="H10" s="664">
        <f t="shared" si="1"/>
        <v>559782.6087</v>
      </c>
      <c r="I10" s="4"/>
      <c r="J10" s="682"/>
      <c r="K10" s="682"/>
      <c r="L10" s="4"/>
      <c r="M10" s="4"/>
      <c r="N10" s="4"/>
      <c r="O10" s="4"/>
      <c r="P10" s="4"/>
      <c r="Q10" s="4"/>
      <c r="R10" s="4"/>
      <c r="S10" s="4"/>
      <c r="T10" s="4"/>
      <c r="U10" s="6"/>
      <c r="V10" s="6"/>
      <c r="W10" s="6"/>
      <c r="X10" s="6"/>
      <c r="Y10" s="6"/>
      <c r="Z10" s="6"/>
      <c r="AA10" s="6"/>
      <c r="AB10" s="6"/>
    </row>
    <row r="11">
      <c r="A11" s="986">
        <v>8.0</v>
      </c>
      <c r="B11" s="987" t="s">
        <v>469</v>
      </c>
      <c r="C11" s="988">
        <f>H149</f>
        <v>993762</v>
      </c>
      <c r="D11" s="989"/>
      <c r="E11" s="990"/>
      <c r="F11" s="989"/>
      <c r="G11" s="989"/>
      <c r="H11" s="664">
        <f t="shared" si="1"/>
        <v>993762</v>
      </c>
      <c r="I11" s="4"/>
      <c r="J11" s="682"/>
      <c r="K11" s="682"/>
      <c r="L11" s="4"/>
      <c r="M11" s="4"/>
      <c r="N11" s="4"/>
      <c r="O11" s="4"/>
      <c r="P11" s="4"/>
      <c r="Q11" s="4"/>
      <c r="R11" s="4"/>
      <c r="S11" s="4"/>
      <c r="T11" s="4"/>
      <c r="U11" s="6"/>
      <c r="V11" s="6"/>
      <c r="W11" s="6"/>
      <c r="X11" s="6"/>
      <c r="Y11" s="6"/>
      <c r="Z11" s="6"/>
      <c r="AA11" s="6"/>
      <c r="AB11" s="6"/>
    </row>
    <row r="12">
      <c r="A12" s="693">
        <v>9.0</v>
      </c>
      <c r="B12" s="694" t="s">
        <v>470</v>
      </c>
      <c r="C12" s="991">
        <v>0.0</v>
      </c>
      <c r="D12" s="53"/>
      <c r="E12" s="53"/>
      <c r="F12" s="53"/>
      <c r="G12" s="53"/>
      <c r="H12" s="664">
        <f t="shared" si="1"/>
        <v>0</v>
      </c>
      <c r="I12" s="4"/>
      <c r="J12" s="682"/>
      <c r="K12" s="682"/>
      <c r="L12" s="4"/>
      <c r="M12" s="4"/>
      <c r="N12" s="4"/>
      <c r="O12" s="4"/>
      <c r="P12" s="4"/>
      <c r="Q12" s="4"/>
      <c r="R12" s="4"/>
      <c r="S12" s="4"/>
      <c r="T12" s="4"/>
      <c r="U12" s="6"/>
      <c r="V12" s="6"/>
      <c r="W12" s="6"/>
      <c r="X12" s="6"/>
      <c r="Y12" s="6"/>
      <c r="Z12" s="6"/>
      <c r="AA12" s="6"/>
      <c r="AB12" s="6"/>
    </row>
    <row r="13">
      <c r="A13" s="697">
        <v>10.0</v>
      </c>
      <c r="B13" s="698" t="s">
        <v>471</v>
      </c>
      <c r="C13" s="57">
        <v>0.0</v>
      </c>
      <c r="D13" s="58"/>
      <c r="E13" s="58"/>
      <c r="F13" s="59"/>
      <c r="G13" s="59"/>
      <c r="H13" s="664">
        <f t="shared" si="1"/>
        <v>0</v>
      </c>
      <c r="I13" s="4"/>
      <c r="J13" s="682"/>
      <c r="K13" s="682"/>
      <c r="L13" s="4"/>
      <c r="M13" s="4"/>
      <c r="N13" s="4"/>
      <c r="O13" s="4"/>
      <c r="P13" s="4"/>
      <c r="Q13" s="4"/>
      <c r="R13" s="4"/>
      <c r="S13" s="4"/>
      <c r="T13" s="4"/>
      <c r="U13" s="6"/>
      <c r="V13" s="6"/>
      <c r="W13" s="6"/>
      <c r="X13" s="6"/>
      <c r="Y13" s="6"/>
      <c r="Z13" s="6"/>
      <c r="AA13" s="6"/>
      <c r="AB13" s="6"/>
    </row>
    <row r="14">
      <c r="A14" s="700">
        <v>11.0</v>
      </c>
      <c r="B14" s="459" t="s">
        <v>472</v>
      </c>
      <c r="C14" s="120">
        <v>72500.0</v>
      </c>
      <c r="D14" s="701"/>
      <c r="E14" s="701"/>
      <c r="F14" s="701"/>
      <c r="G14" s="701"/>
      <c r="H14" s="664">
        <f t="shared" si="1"/>
        <v>72500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V14" s="6"/>
      <c r="W14" s="6"/>
      <c r="X14" s="6"/>
      <c r="Y14" s="6"/>
      <c r="Z14" s="6"/>
      <c r="AA14" s="6"/>
      <c r="AB14" s="6"/>
    </row>
    <row r="15">
      <c r="A15" s="704">
        <v>12.0</v>
      </c>
      <c r="B15" s="705" t="s">
        <v>473</v>
      </c>
      <c r="C15" s="706">
        <f>C181</f>
        <v>147500</v>
      </c>
      <c r="D15" s="63"/>
      <c r="E15" s="63"/>
      <c r="F15" s="64"/>
      <c r="G15" s="63"/>
      <c r="H15" s="664">
        <f t="shared" si="1"/>
        <v>147500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6"/>
      <c r="W15" s="6"/>
      <c r="X15" s="6"/>
      <c r="Y15" s="6"/>
      <c r="Z15" s="6"/>
      <c r="AA15" s="6"/>
      <c r="AB15" s="6"/>
    </row>
    <row r="16">
      <c r="A16" s="77"/>
      <c r="B16" s="78" t="s">
        <v>15</v>
      </c>
      <c r="C16" s="79">
        <f t="shared" ref="C16:H16" si="2">SUM(C4:C15)</f>
        <v>6146544.609</v>
      </c>
      <c r="D16" s="79">
        <f t="shared" si="2"/>
        <v>0</v>
      </c>
      <c r="E16" s="79">
        <f t="shared" si="2"/>
        <v>0</v>
      </c>
      <c r="F16" s="79">
        <f t="shared" si="2"/>
        <v>0</v>
      </c>
      <c r="G16" s="79">
        <f t="shared" si="2"/>
        <v>0</v>
      </c>
      <c r="H16" s="149">
        <f t="shared" si="2"/>
        <v>6146544.609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V16" s="6"/>
      <c r="W16" s="6"/>
      <c r="X16" s="6"/>
      <c r="Y16" s="6"/>
      <c r="Z16" s="6"/>
      <c r="AA16" s="6"/>
      <c r="AB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  <c r="X17" s="6"/>
      <c r="Y17" s="6"/>
      <c r="Z17" s="6"/>
      <c r="AA17" s="6"/>
      <c r="AB17" s="6"/>
    </row>
    <row r="18">
      <c r="A18" s="82">
        <v>1.0</v>
      </c>
      <c r="B18" s="995" t="s">
        <v>16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5"/>
      <c r="U18" s="6"/>
      <c r="V18" s="6"/>
      <c r="W18" s="6"/>
      <c r="X18" s="6"/>
      <c r="Y18" s="6"/>
      <c r="Z18" s="6"/>
      <c r="AA18" s="6"/>
      <c r="AB18" s="6"/>
    </row>
    <row r="19">
      <c r="A19" s="4"/>
      <c r="B19" s="1464" t="s">
        <v>17</v>
      </c>
      <c r="C19" s="1464" t="s">
        <v>18</v>
      </c>
      <c r="D19" s="1470"/>
      <c r="E19" s="1499"/>
      <c r="F19" s="1499"/>
      <c r="G19" s="1499"/>
      <c r="H19" s="1903"/>
      <c r="I19" s="1903"/>
      <c r="J19" s="1470"/>
      <c r="K19" s="1470"/>
      <c r="L19" s="1470"/>
      <c r="M19" s="1470"/>
      <c r="N19" s="1470"/>
      <c r="O19" s="1471"/>
      <c r="P19" s="1000"/>
      <c r="Q19" s="1001"/>
      <c r="R19" s="1001"/>
      <c r="S19" s="1002" t="s">
        <v>29</v>
      </c>
      <c r="T19" s="1003" t="s">
        <v>2</v>
      </c>
      <c r="U19" s="92"/>
      <c r="V19" s="6"/>
      <c r="W19" s="6"/>
      <c r="X19" s="6"/>
      <c r="Y19" s="6"/>
      <c r="Z19" s="6"/>
      <c r="AA19" s="6"/>
      <c r="AB19" s="6"/>
    </row>
    <row r="20">
      <c r="A20" s="4"/>
      <c r="B20" s="1472" t="s">
        <v>554</v>
      </c>
      <c r="C20" s="1473"/>
      <c r="D20" s="1474"/>
      <c r="E20" s="1474"/>
      <c r="F20" s="1474"/>
      <c r="G20" s="1053"/>
      <c r="H20" s="1474"/>
      <c r="I20" s="1474"/>
      <c r="J20" s="1053"/>
      <c r="K20" s="1474"/>
      <c r="L20" s="1474"/>
      <c r="M20" s="1474"/>
      <c r="N20" s="1474"/>
      <c r="O20" s="1476"/>
      <c r="P20" s="1006"/>
      <c r="Q20" s="89"/>
      <c r="R20" s="89"/>
      <c r="S20" s="96"/>
      <c r="T20" s="97"/>
      <c r="U20" s="92"/>
      <c r="V20" s="6"/>
      <c r="W20" s="6"/>
      <c r="X20" s="6"/>
      <c r="Y20" s="6"/>
      <c r="Z20" s="6"/>
      <c r="AA20" s="6"/>
      <c r="AB20" s="6"/>
    </row>
    <row r="21">
      <c r="A21" s="4"/>
      <c r="B21" s="1477" t="s">
        <v>131</v>
      </c>
      <c r="C21" s="176"/>
      <c r="D21" s="1052"/>
      <c r="E21" s="1052"/>
      <c r="F21" s="1010"/>
      <c r="G21" s="176"/>
      <c r="H21" s="1052"/>
      <c r="I21" s="1052"/>
      <c r="J21" s="1010"/>
      <c r="K21" s="1010"/>
      <c r="L21" s="1052"/>
      <c r="M21" s="1052"/>
      <c r="N21" s="1052"/>
      <c r="O21" s="1478"/>
      <c r="P21" s="745"/>
      <c r="Q21" s="102"/>
      <c r="R21" s="102"/>
      <c r="S21" s="102"/>
      <c r="T21" s="104"/>
      <c r="U21" s="92"/>
      <c r="V21" s="6"/>
      <c r="W21" s="6"/>
      <c r="X21" s="6"/>
      <c r="Y21" s="6"/>
      <c r="Z21" s="6"/>
      <c r="AA21" s="6"/>
      <c r="AB21" s="6"/>
    </row>
    <row r="22">
      <c r="A22" s="4"/>
      <c r="B22" s="275" t="s">
        <v>40</v>
      </c>
      <c r="C22" s="1559"/>
      <c r="D22" s="109"/>
      <c r="E22" s="109"/>
      <c r="F22" s="109"/>
      <c r="G22" s="183"/>
      <c r="H22" s="109"/>
      <c r="I22" s="109"/>
      <c r="J22" s="109"/>
      <c r="K22" s="109"/>
      <c r="L22" s="109"/>
      <c r="M22" s="109"/>
      <c r="N22" s="109"/>
      <c r="O22" s="242"/>
      <c r="P22" s="107"/>
      <c r="Q22" s="107"/>
      <c r="R22" s="107"/>
      <c r="S22" s="109"/>
      <c r="T22" s="109"/>
      <c r="U22" s="92"/>
      <c r="V22" s="6"/>
      <c r="W22" s="6"/>
      <c r="X22" s="6"/>
      <c r="Y22" s="6"/>
      <c r="Z22" s="6"/>
      <c r="AA22" s="6"/>
      <c r="AB22" s="6"/>
    </row>
    <row r="23">
      <c r="A23" s="4"/>
      <c r="B23" s="110" t="s">
        <v>41</v>
      </c>
      <c r="C23" s="1013">
        <v>1000000.0</v>
      </c>
      <c r="D23" s="1285"/>
      <c r="E23" s="1285"/>
      <c r="F23" s="1286"/>
      <c r="G23" s="113"/>
      <c r="H23" s="1017"/>
      <c r="I23" s="1017"/>
      <c r="J23" s="114"/>
      <c r="K23" s="54"/>
      <c r="L23" s="54"/>
      <c r="M23" s="112"/>
      <c r="N23" s="113"/>
      <c r="O23" s="113"/>
      <c r="P23" s="114"/>
      <c r="Q23" s="116"/>
      <c r="R23" s="116"/>
      <c r="S23" s="36">
        <f t="shared" ref="S23:S32" si="3">SUM(D23:R23)</f>
        <v>0</v>
      </c>
      <c r="T23" s="31">
        <f t="shared" ref="T23:T34" si="4">C23-S23</f>
        <v>1000000</v>
      </c>
      <c r="U23" s="92"/>
      <c r="V23" s="6"/>
      <c r="W23" s="6"/>
      <c r="X23" s="6"/>
      <c r="Y23" s="6"/>
      <c r="Z23" s="6"/>
      <c r="AA23" s="6"/>
      <c r="AB23" s="6"/>
    </row>
    <row r="24">
      <c r="A24" s="4"/>
      <c r="B24" s="118" t="s">
        <v>42</v>
      </c>
      <c r="C24" s="1020">
        <v>100000.0</v>
      </c>
      <c r="D24" s="1288"/>
      <c r="E24" s="1285"/>
      <c r="F24" s="1289"/>
      <c r="G24" s="121"/>
      <c r="H24" s="1017"/>
      <c r="I24" s="1017"/>
      <c r="J24" s="123"/>
      <c r="K24" s="120"/>
      <c r="L24" s="54"/>
      <c r="M24" s="112"/>
      <c r="N24" s="121"/>
      <c r="O24" s="123"/>
      <c r="P24" s="123"/>
      <c r="Q24" s="123"/>
      <c r="R24" s="123"/>
      <c r="S24" s="126">
        <f t="shared" si="3"/>
        <v>0</v>
      </c>
      <c r="T24" s="31">
        <f t="shared" si="4"/>
        <v>100000</v>
      </c>
      <c r="U24" s="92"/>
      <c r="V24" s="6"/>
      <c r="W24" s="6"/>
      <c r="X24" s="6"/>
      <c r="Y24" s="6"/>
      <c r="Z24" s="6"/>
      <c r="AA24" s="6"/>
      <c r="AB24" s="6"/>
    </row>
    <row r="25">
      <c r="A25" s="4"/>
      <c r="B25" s="127" t="s">
        <v>43</v>
      </c>
      <c r="C25" s="1025">
        <v>100000.0</v>
      </c>
      <c r="D25" s="1291"/>
      <c r="E25" s="1292"/>
      <c r="F25" s="1289"/>
      <c r="G25" s="122"/>
      <c r="H25" s="1017"/>
      <c r="I25" s="1017"/>
      <c r="J25" s="122"/>
      <c r="K25" s="120"/>
      <c r="L25" s="54"/>
      <c r="M25" s="130"/>
      <c r="N25" s="122"/>
      <c r="O25" s="123"/>
      <c r="P25" s="122"/>
      <c r="Q25" s="123"/>
      <c r="R25" s="123"/>
      <c r="S25" s="126">
        <f t="shared" si="3"/>
        <v>0</v>
      </c>
      <c r="T25" s="31">
        <f t="shared" si="4"/>
        <v>100000</v>
      </c>
      <c r="U25" s="92"/>
      <c r="V25" s="6"/>
      <c r="W25" s="6"/>
      <c r="X25" s="6"/>
      <c r="Y25" s="6"/>
      <c r="Z25" s="6"/>
      <c r="AA25" s="6"/>
      <c r="AB25" s="6"/>
    </row>
    <row r="26">
      <c r="A26" s="4"/>
      <c r="B26" s="132" t="s">
        <v>44</v>
      </c>
      <c r="C26" s="1025">
        <v>27500.0</v>
      </c>
      <c r="D26" s="1291"/>
      <c r="E26" s="1285"/>
      <c r="F26" s="1289"/>
      <c r="G26" s="122"/>
      <c r="H26" s="1017"/>
      <c r="I26" s="1017"/>
      <c r="J26" s="123"/>
      <c r="K26" s="120"/>
      <c r="L26" s="54"/>
      <c r="M26" s="112"/>
      <c r="N26" s="122"/>
      <c r="O26" s="123"/>
      <c r="P26" s="123"/>
      <c r="Q26" s="123"/>
      <c r="R26" s="123"/>
      <c r="S26" s="126">
        <f t="shared" si="3"/>
        <v>0</v>
      </c>
      <c r="T26" s="31">
        <f t="shared" si="4"/>
        <v>27500</v>
      </c>
      <c r="U26" s="92"/>
      <c r="V26" s="6"/>
      <c r="W26" s="6"/>
      <c r="X26" s="6"/>
      <c r="Y26" s="6"/>
      <c r="Z26" s="6"/>
      <c r="AA26" s="6"/>
      <c r="AB26" s="6"/>
    </row>
    <row r="27">
      <c r="A27" s="4"/>
      <c r="B27" s="132" t="s">
        <v>45</v>
      </c>
      <c r="C27" s="1025">
        <v>30000.0</v>
      </c>
      <c r="D27" s="1288"/>
      <c r="E27" s="1285"/>
      <c r="F27" s="1289"/>
      <c r="G27" s="121"/>
      <c r="H27" s="1017"/>
      <c r="I27" s="1017"/>
      <c r="J27" s="123"/>
      <c r="K27" s="120"/>
      <c r="L27" s="54"/>
      <c r="M27" s="112"/>
      <c r="N27" s="121"/>
      <c r="O27" s="123"/>
      <c r="P27" s="123"/>
      <c r="Q27" s="123"/>
      <c r="R27" s="123"/>
      <c r="S27" s="126">
        <f t="shared" si="3"/>
        <v>0</v>
      </c>
      <c r="T27" s="31">
        <f t="shared" si="4"/>
        <v>30000</v>
      </c>
      <c r="U27" s="92"/>
      <c r="V27" s="6"/>
      <c r="W27" s="6"/>
      <c r="X27" s="6"/>
      <c r="Y27" s="6"/>
      <c r="Z27" s="6"/>
      <c r="AA27" s="6"/>
      <c r="AB27" s="6"/>
    </row>
    <row r="28">
      <c r="A28" s="4"/>
      <c r="B28" s="132" t="s">
        <v>47</v>
      </c>
      <c r="C28" s="1025">
        <v>20000.0</v>
      </c>
      <c r="D28" s="1288"/>
      <c r="E28" s="1285"/>
      <c r="F28" s="1289"/>
      <c r="G28" s="121"/>
      <c r="H28" s="1017"/>
      <c r="I28" s="1017"/>
      <c r="J28" s="123"/>
      <c r="K28" s="120"/>
      <c r="L28" s="54"/>
      <c r="M28" s="112"/>
      <c r="N28" s="121"/>
      <c r="O28" s="123"/>
      <c r="P28" s="123"/>
      <c r="Q28" s="123"/>
      <c r="R28" s="123"/>
      <c r="S28" s="126">
        <f t="shared" si="3"/>
        <v>0</v>
      </c>
      <c r="T28" s="31">
        <f t="shared" si="4"/>
        <v>20000</v>
      </c>
      <c r="U28" s="92"/>
      <c r="V28" s="6"/>
      <c r="W28" s="6"/>
      <c r="X28" s="6"/>
      <c r="Y28" s="6"/>
      <c r="Z28" s="6"/>
      <c r="AA28" s="6"/>
      <c r="AB28" s="6"/>
    </row>
    <row r="29">
      <c r="A29" s="4"/>
      <c r="B29" s="132" t="s">
        <v>48</v>
      </c>
      <c r="C29" s="1025">
        <v>20000.0</v>
      </c>
      <c r="D29" s="1288"/>
      <c r="E29" s="1285"/>
      <c r="F29" s="1289"/>
      <c r="G29" s="121"/>
      <c r="H29" s="1017"/>
      <c r="I29" s="1017"/>
      <c r="J29" s="133"/>
      <c r="K29" s="120"/>
      <c r="L29" s="54"/>
      <c r="M29" s="112"/>
      <c r="N29" s="121"/>
      <c r="O29" s="123"/>
      <c r="P29" s="133"/>
      <c r="Q29" s="123"/>
      <c r="R29" s="123"/>
      <c r="S29" s="126">
        <f t="shared" si="3"/>
        <v>0</v>
      </c>
      <c r="T29" s="31">
        <f t="shared" si="4"/>
        <v>20000</v>
      </c>
      <c r="U29" s="92"/>
      <c r="V29" s="6"/>
      <c r="W29" s="6"/>
      <c r="X29" s="6"/>
      <c r="Y29" s="6"/>
      <c r="Z29" s="6"/>
      <c r="AA29" s="6"/>
      <c r="AB29" s="6"/>
    </row>
    <row r="30">
      <c r="A30" s="4"/>
      <c r="B30" s="132" t="s">
        <v>49</v>
      </c>
      <c r="C30" s="1025">
        <v>20000.0</v>
      </c>
      <c r="D30" s="1288"/>
      <c r="E30" s="1285"/>
      <c r="F30" s="1289"/>
      <c r="G30" s="121"/>
      <c r="H30" s="1017"/>
      <c r="I30" s="1017"/>
      <c r="J30" s="123"/>
      <c r="K30" s="120"/>
      <c r="L30" s="54"/>
      <c r="M30" s="112"/>
      <c r="N30" s="121"/>
      <c r="O30" s="123"/>
      <c r="P30" s="123"/>
      <c r="Q30" s="123"/>
      <c r="R30" s="123"/>
      <c r="S30" s="126">
        <f t="shared" si="3"/>
        <v>0</v>
      </c>
      <c r="T30" s="31">
        <f t="shared" si="4"/>
        <v>20000</v>
      </c>
      <c r="U30" s="92"/>
      <c r="V30" s="6"/>
      <c r="W30" s="6"/>
      <c r="X30" s="6"/>
      <c r="Y30" s="6"/>
      <c r="Z30" s="6"/>
      <c r="AA30" s="6"/>
      <c r="AB30" s="6"/>
    </row>
    <row r="31">
      <c r="A31" s="4"/>
      <c r="B31" s="1033" t="s">
        <v>50</v>
      </c>
      <c r="C31" s="1025">
        <v>20000.0</v>
      </c>
      <c r="D31" s="1288"/>
      <c r="E31" s="1285"/>
      <c r="F31" s="1289"/>
      <c r="G31" s="121"/>
      <c r="H31" s="1017"/>
      <c r="I31" s="1017"/>
      <c r="J31" s="123"/>
      <c r="K31" s="120"/>
      <c r="L31" s="54"/>
      <c r="M31" s="112"/>
      <c r="N31" s="121"/>
      <c r="O31" s="123"/>
      <c r="P31" s="123"/>
      <c r="Q31" s="123"/>
      <c r="R31" s="123"/>
      <c r="S31" s="126">
        <f t="shared" si="3"/>
        <v>0</v>
      </c>
      <c r="T31" s="31">
        <f t="shared" si="4"/>
        <v>20000</v>
      </c>
      <c r="U31" s="92"/>
      <c r="V31" s="6"/>
      <c r="W31" s="6"/>
      <c r="X31" s="6"/>
      <c r="Y31" s="6"/>
      <c r="Z31" s="6"/>
      <c r="AA31" s="6"/>
      <c r="AB31" s="6"/>
    </row>
    <row r="32">
      <c r="A32" s="4"/>
      <c r="B32" s="1033" t="s">
        <v>51</v>
      </c>
      <c r="C32" s="1025">
        <v>0.0</v>
      </c>
      <c r="D32" s="1288"/>
      <c r="E32" s="1285"/>
      <c r="F32" s="1289"/>
      <c r="G32" s="121"/>
      <c r="H32" s="1017"/>
      <c r="I32" s="1017"/>
      <c r="J32" s="123"/>
      <c r="K32" s="120"/>
      <c r="L32" s="54"/>
      <c r="M32" s="112"/>
      <c r="N32" s="121"/>
      <c r="O32" s="123"/>
      <c r="P32" s="123"/>
      <c r="Q32" s="123"/>
      <c r="R32" s="123"/>
      <c r="S32" s="126">
        <f t="shared" si="3"/>
        <v>0</v>
      </c>
      <c r="T32" s="31">
        <f t="shared" si="4"/>
        <v>0</v>
      </c>
      <c r="U32" s="92"/>
      <c r="V32" s="6"/>
      <c r="W32" s="6"/>
      <c r="X32" s="6"/>
      <c r="Y32" s="6"/>
      <c r="Z32" s="6"/>
      <c r="AA32" s="6"/>
      <c r="AB32" s="6"/>
    </row>
    <row r="33">
      <c r="A33" s="4"/>
      <c r="B33" s="118" t="s">
        <v>52</v>
      </c>
      <c r="C33" s="1034">
        <v>200000.0</v>
      </c>
      <c r="D33" s="1288"/>
      <c r="E33" s="1285"/>
      <c r="F33" s="1289"/>
      <c r="G33" s="121"/>
      <c r="H33" s="1017"/>
      <c r="I33" s="1017"/>
      <c r="J33" s="123"/>
      <c r="K33" s="120"/>
      <c r="L33" s="54"/>
      <c r="M33" s="112"/>
      <c r="N33" s="121"/>
      <c r="O33" s="123"/>
      <c r="P33" s="123"/>
      <c r="Q33" s="123"/>
      <c r="R33" s="123"/>
      <c r="S33" s="126">
        <f>SUM(D33:M33)</f>
        <v>0</v>
      </c>
      <c r="T33" s="31">
        <f t="shared" si="4"/>
        <v>200000</v>
      </c>
      <c r="U33" s="92"/>
      <c r="V33" s="6"/>
      <c r="W33" s="6"/>
      <c r="X33" s="6"/>
      <c r="Y33" s="6"/>
      <c r="Z33" s="6"/>
      <c r="AA33" s="6"/>
      <c r="AB33" s="6"/>
    </row>
    <row r="34">
      <c r="A34" s="4"/>
      <c r="B34" s="118" t="s">
        <v>53</v>
      </c>
      <c r="C34" s="1034">
        <v>44000.0</v>
      </c>
      <c r="D34" s="1288"/>
      <c r="E34" s="1285"/>
      <c r="F34" s="1294"/>
      <c r="G34" s="121"/>
      <c r="H34" s="1017"/>
      <c r="I34" s="1017"/>
      <c r="J34" s="123"/>
      <c r="K34" s="121"/>
      <c r="L34" s="54"/>
      <c r="M34" s="112"/>
      <c r="N34" s="121"/>
      <c r="O34" s="123"/>
      <c r="P34" s="123"/>
      <c r="Q34" s="123"/>
      <c r="R34" s="123"/>
      <c r="S34" s="126">
        <f>SUM(D34:R34)</f>
        <v>0</v>
      </c>
      <c r="T34" s="31">
        <f t="shared" si="4"/>
        <v>44000</v>
      </c>
      <c r="U34" s="92"/>
      <c r="V34" s="6"/>
      <c r="W34" s="6"/>
      <c r="X34" s="6"/>
      <c r="Y34" s="6"/>
      <c r="Z34" s="6"/>
      <c r="AA34" s="6"/>
      <c r="AB34" s="6"/>
    </row>
    <row r="35">
      <c r="A35" s="4"/>
      <c r="B35" s="1036" t="s">
        <v>561</v>
      </c>
      <c r="C35" s="1037">
        <v>20000.0</v>
      </c>
      <c r="D35" s="1296"/>
      <c r="E35" s="1297"/>
      <c r="F35" s="1298"/>
      <c r="G35" s="1299"/>
      <c r="H35" s="1042"/>
      <c r="I35" s="1042"/>
      <c r="J35" s="123"/>
      <c r="K35" s="121"/>
      <c r="L35" s="54"/>
      <c r="M35" s="112"/>
      <c r="N35" s="121"/>
      <c r="O35" s="123"/>
      <c r="P35" s="123"/>
      <c r="Q35" s="123"/>
      <c r="R35" s="123"/>
      <c r="S35" s="1044"/>
      <c r="T35" s="1045"/>
      <c r="U35" s="92"/>
      <c r="V35" s="6"/>
      <c r="W35" s="6"/>
      <c r="X35" s="6"/>
      <c r="Y35" s="6"/>
      <c r="Z35" s="6"/>
      <c r="AA35" s="6"/>
      <c r="AB35" s="6"/>
    </row>
    <row r="36">
      <c r="A36" s="4"/>
      <c r="B36" s="161" t="s">
        <v>15</v>
      </c>
      <c r="C36" s="1046">
        <f>SUM(C23:C35)</f>
        <v>1601500</v>
      </c>
      <c r="D36" s="152">
        <f t="shared" ref="D36:J36" si="5">SUM(D23:D34)</f>
        <v>0</v>
      </c>
      <c r="E36" s="737">
        <f t="shared" si="5"/>
        <v>0</v>
      </c>
      <c r="F36" s="152">
        <f t="shared" si="5"/>
        <v>0</v>
      </c>
      <c r="G36" s="70">
        <f t="shared" si="5"/>
        <v>0</v>
      </c>
      <c r="H36" s="152">
        <f t="shared" si="5"/>
        <v>0</v>
      </c>
      <c r="I36" s="152">
        <f t="shared" si="5"/>
        <v>0</v>
      </c>
      <c r="J36" s="70">
        <f t="shared" si="5"/>
        <v>0</v>
      </c>
      <c r="K36" s="70"/>
      <c r="L36" s="70">
        <f t="shared" ref="L36:O36" si="6">SUM(L23:L34)</f>
        <v>0</v>
      </c>
      <c r="M36" s="1047">
        <f t="shared" si="6"/>
        <v>0</v>
      </c>
      <c r="N36" s="153">
        <f t="shared" si="6"/>
        <v>0</v>
      </c>
      <c r="O36" s="738">
        <f t="shared" si="6"/>
        <v>0</v>
      </c>
      <c r="P36" s="155"/>
      <c r="Q36" s="123"/>
      <c r="R36" s="123"/>
      <c r="S36" s="739">
        <f>SUM(D36:R36)</f>
        <v>0</v>
      </c>
      <c r="T36" s="157">
        <f>SUM(T23:T34)</f>
        <v>1581500</v>
      </c>
      <c r="U36" s="92"/>
      <c r="V36" s="6"/>
      <c r="W36" s="6"/>
      <c r="X36" s="6"/>
      <c r="Y36" s="6"/>
      <c r="Z36" s="6"/>
      <c r="AA36" s="6"/>
      <c r="AB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  <c r="V37" s="6"/>
      <c r="W37" s="6"/>
      <c r="X37" s="6"/>
      <c r="Y37" s="6"/>
      <c r="Z37" s="6"/>
      <c r="AA37" s="6"/>
      <c r="AB37" s="6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W38" s="6"/>
      <c r="X38" s="6"/>
      <c r="Y38" s="6"/>
      <c r="Z38" s="6"/>
      <c r="AA38" s="6"/>
      <c r="AB38" s="6"/>
    </row>
    <row r="39">
      <c r="A39" s="158">
        <v>2.0</v>
      </c>
      <c r="B39" s="159" t="s">
        <v>54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6"/>
      <c r="V39" s="6"/>
      <c r="W39" s="6"/>
      <c r="X39" s="6"/>
      <c r="Y39" s="6"/>
      <c r="Z39" s="6"/>
      <c r="AA39" s="6"/>
      <c r="AB39" s="6"/>
    </row>
    <row r="40">
      <c r="A40" s="4"/>
      <c r="B40" s="160" t="s">
        <v>17</v>
      </c>
      <c r="C40" s="161" t="s">
        <v>18</v>
      </c>
      <c r="D40" s="1470"/>
      <c r="E40" s="1499"/>
      <c r="F40" s="1499"/>
      <c r="G40" s="1499"/>
      <c r="H40" s="1563"/>
      <c r="I40" s="1484"/>
      <c r="J40" s="1484"/>
      <c r="K40" s="1484"/>
      <c r="L40" s="1010"/>
      <c r="M40" s="176"/>
      <c r="N40" s="1484"/>
      <c r="O40" s="1484"/>
      <c r="P40" s="176"/>
      <c r="Q40" s="1485"/>
      <c r="R40" s="89"/>
      <c r="S40" s="1051" t="s">
        <v>57</v>
      </c>
      <c r="T40" s="161" t="s">
        <v>2</v>
      </c>
      <c r="U40" s="6"/>
      <c r="V40" s="6"/>
      <c r="W40" s="6"/>
      <c r="X40" s="6"/>
      <c r="Y40" s="6"/>
      <c r="Z40" s="6"/>
      <c r="AA40" s="6"/>
      <c r="AB40" s="6"/>
    </row>
    <row r="41">
      <c r="A41" s="4"/>
      <c r="B41" s="165"/>
      <c r="C41" s="165"/>
      <c r="D41" s="1010"/>
      <c r="E41" s="1052"/>
      <c r="F41" s="1053"/>
      <c r="G41" s="1005"/>
      <c r="H41" s="1054"/>
      <c r="I41" s="1053"/>
      <c r="J41" s="1053"/>
      <c r="K41" s="1053"/>
      <c r="L41" s="176"/>
      <c r="M41" s="176"/>
      <c r="N41" s="1053"/>
      <c r="O41" s="1052"/>
      <c r="P41" s="176"/>
      <c r="Q41" s="1485"/>
      <c r="R41" s="89"/>
      <c r="S41" s="1056"/>
      <c r="T41" s="166"/>
      <c r="U41" s="6"/>
      <c r="V41" s="6"/>
      <c r="W41" s="6"/>
      <c r="X41" s="6"/>
      <c r="Y41" s="6"/>
      <c r="Z41" s="6"/>
      <c r="AA41" s="6"/>
      <c r="AB41" s="6"/>
    </row>
    <row r="42">
      <c r="A42" s="4"/>
      <c r="B42" s="288" t="s">
        <v>36</v>
      </c>
      <c r="C42" s="1057"/>
      <c r="D42" s="1486"/>
      <c r="E42" s="1487"/>
      <c r="F42" s="1487"/>
      <c r="G42" s="1305"/>
      <c r="H42" s="1488"/>
      <c r="I42" s="1487"/>
      <c r="J42" s="1487"/>
      <c r="K42" s="1487"/>
      <c r="L42" s="176"/>
      <c r="M42" s="176"/>
      <c r="N42" s="176"/>
      <c r="O42" s="176"/>
      <c r="P42" s="176"/>
      <c r="Q42" s="1485"/>
      <c r="R42" s="89"/>
      <c r="S42" s="1059"/>
      <c r="T42" s="176"/>
      <c r="U42" s="6"/>
      <c r="V42" s="6"/>
      <c r="W42" s="6"/>
      <c r="X42" s="6"/>
      <c r="Y42" s="6"/>
      <c r="Z42" s="6"/>
      <c r="AA42" s="6"/>
      <c r="AB42" s="6"/>
    </row>
    <row r="43">
      <c r="A43" s="4"/>
      <c r="B43" s="160" t="s">
        <v>40</v>
      </c>
      <c r="C43" s="1060"/>
      <c r="D43" s="183"/>
      <c r="E43" s="183"/>
      <c r="F43" s="183"/>
      <c r="G43" s="183"/>
      <c r="H43" s="183"/>
      <c r="I43" s="183"/>
      <c r="J43" s="183"/>
      <c r="K43" s="183"/>
      <c r="L43" s="1062"/>
      <c r="M43" s="183"/>
      <c r="N43" s="183"/>
      <c r="O43" s="183"/>
      <c r="P43" s="183"/>
      <c r="Q43" s="1061"/>
      <c r="R43" s="218"/>
      <c r="S43" s="1062"/>
      <c r="T43" s="183"/>
      <c r="U43" s="6"/>
      <c r="V43" s="6"/>
      <c r="W43" s="6"/>
      <c r="X43" s="6"/>
      <c r="Y43" s="6"/>
      <c r="Z43" s="6"/>
      <c r="AA43" s="6"/>
      <c r="AB43" s="6"/>
    </row>
    <row r="44">
      <c r="A44" s="4"/>
      <c r="B44" s="1063" t="s">
        <v>59</v>
      </c>
      <c r="C44" s="184">
        <v>340000.0</v>
      </c>
      <c r="D44" s="1489"/>
      <c r="E44" s="1490"/>
      <c r="F44" s="1490"/>
      <c r="G44" s="1490"/>
      <c r="H44" s="1490"/>
      <c r="I44" s="186"/>
      <c r="J44" s="186"/>
      <c r="K44" s="185"/>
      <c r="L44" s="190"/>
      <c r="M44" s="190"/>
      <c r="N44" s="185"/>
      <c r="O44" s="186"/>
      <c r="P44" s="190"/>
      <c r="Q44" s="190"/>
      <c r="R44" s="190"/>
      <c r="S44" s="192">
        <f t="shared" ref="S44:S54" si="7">SUM(D44:R44)</f>
        <v>0</v>
      </c>
      <c r="T44" s="192">
        <f t="shared" ref="T44:T53" si="8">C44-S44</f>
        <v>340000</v>
      </c>
      <c r="U44" s="6"/>
      <c r="V44" s="6"/>
      <c r="W44" s="6"/>
      <c r="X44" s="6"/>
      <c r="Y44" s="6"/>
      <c r="Z44" s="6"/>
      <c r="AA44" s="6"/>
      <c r="AB44" s="6"/>
    </row>
    <row r="45">
      <c r="A45" s="4"/>
      <c r="B45" s="1068" t="s">
        <v>60</v>
      </c>
      <c r="C45" s="758">
        <v>100000.0</v>
      </c>
      <c r="D45" s="1491"/>
      <c r="E45" s="824"/>
      <c r="F45" s="819"/>
      <c r="G45" s="1492"/>
      <c r="H45" s="1492"/>
      <c r="I45" s="203"/>
      <c r="J45" s="203"/>
      <c r="K45" s="194"/>
      <c r="L45" s="196"/>
      <c r="M45" s="196"/>
      <c r="N45" s="194"/>
      <c r="O45" s="195"/>
      <c r="P45" s="196"/>
      <c r="Q45" s="196"/>
      <c r="R45" s="196"/>
      <c r="S45" s="200">
        <f t="shared" si="7"/>
        <v>0</v>
      </c>
      <c r="T45" s="200">
        <f t="shared" si="8"/>
        <v>100000</v>
      </c>
      <c r="U45" s="6"/>
      <c r="V45" s="6"/>
      <c r="W45" s="6"/>
      <c r="X45" s="6"/>
      <c r="Y45" s="6"/>
      <c r="Z45" s="6"/>
      <c r="AA45" s="6"/>
      <c r="AB45" s="6"/>
    </row>
    <row r="46">
      <c r="A46" s="4"/>
      <c r="B46" s="1068" t="s">
        <v>61</v>
      </c>
      <c r="C46" s="758">
        <v>20000.0</v>
      </c>
      <c r="D46" s="1568"/>
      <c r="E46" s="819"/>
      <c r="F46" s="1492"/>
      <c r="G46" s="819"/>
      <c r="H46" s="819"/>
      <c r="I46" s="196"/>
      <c r="J46" s="196"/>
      <c r="K46" s="194"/>
      <c r="L46" s="196"/>
      <c r="M46" s="196"/>
      <c r="N46" s="194"/>
      <c r="O46" s="190"/>
      <c r="P46" s="196"/>
      <c r="Q46" s="196"/>
      <c r="R46" s="196"/>
      <c r="S46" s="200">
        <f t="shared" si="7"/>
        <v>0</v>
      </c>
      <c r="T46" s="200">
        <f t="shared" si="8"/>
        <v>20000</v>
      </c>
      <c r="U46" s="6"/>
      <c r="V46" s="6"/>
      <c r="W46" s="6"/>
      <c r="X46" s="6"/>
      <c r="Y46" s="6"/>
      <c r="Z46" s="6"/>
      <c r="AA46" s="6"/>
      <c r="AB46" s="6"/>
    </row>
    <row r="47">
      <c r="A47" s="4"/>
      <c r="B47" s="1068" t="s">
        <v>62</v>
      </c>
      <c r="C47" s="193">
        <v>260000.0</v>
      </c>
      <c r="D47" s="1493"/>
      <c r="E47" s="823"/>
      <c r="F47" s="823"/>
      <c r="G47" s="823"/>
      <c r="H47" s="823"/>
      <c r="I47" s="202"/>
      <c r="J47" s="202"/>
      <c r="K47" s="201"/>
      <c r="L47" s="203"/>
      <c r="M47" s="196"/>
      <c r="N47" s="201"/>
      <c r="O47" s="186"/>
      <c r="P47" s="196"/>
      <c r="Q47" s="196"/>
      <c r="R47" s="196"/>
      <c r="S47" s="200">
        <f t="shared" si="7"/>
        <v>0</v>
      </c>
      <c r="T47" s="200">
        <f t="shared" si="8"/>
        <v>260000</v>
      </c>
      <c r="U47" s="6"/>
      <c r="V47" s="6"/>
      <c r="W47" s="6"/>
      <c r="X47" s="6"/>
      <c r="Y47" s="6"/>
      <c r="Z47" s="6"/>
      <c r="AA47" s="6"/>
      <c r="AB47" s="6"/>
    </row>
    <row r="48">
      <c r="A48" s="4"/>
      <c r="B48" s="1068" t="s">
        <v>63</v>
      </c>
      <c r="C48" s="193">
        <v>100000.0</v>
      </c>
      <c r="D48" s="1491"/>
      <c r="E48" s="823"/>
      <c r="F48" s="824"/>
      <c r="G48" s="823"/>
      <c r="H48" s="824"/>
      <c r="I48" s="204"/>
      <c r="J48" s="204"/>
      <c r="K48" s="1080"/>
      <c r="L48" s="196"/>
      <c r="M48" s="196"/>
      <c r="N48" s="1080"/>
      <c r="O48" s="186"/>
      <c r="P48" s="196"/>
      <c r="Q48" s="196"/>
      <c r="R48" s="196"/>
      <c r="S48" s="200">
        <f t="shared" si="7"/>
        <v>0</v>
      </c>
      <c r="T48" s="200">
        <f t="shared" si="8"/>
        <v>100000</v>
      </c>
      <c r="U48" s="6"/>
      <c r="V48" s="6"/>
      <c r="W48" s="6"/>
      <c r="X48" s="6"/>
      <c r="Y48" s="6"/>
      <c r="Z48" s="6"/>
      <c r="AA48" s="6"/>
      <c r="AB48" s="6"/>
    </row>
    <row r="49">
      <c r="A49" s="4"/>
      <c r="B49" s="1081" t="s">
        <v>761</v>
      </c>
      <c r="C49" s="193">
        <v>35000.0</v>
      </c>
      <c r="D49" s="1568"/>
      <c r="E49" s="824"/>
      <c r="F49" s="824"/>
      <c r="G49" s="1492"/>
      <c r="H49" s="819"/>
      <c r="I49" s="196"/>
      <c r="J49" s="196"/>
      <c r="K49" s="194"/>
      <c r="L49" s="196"/>
      <c r="M49" s="196"/>
      <c r="N49" s="1080"/>
      <c r="O49" s="186"/>
      <c r="P49" s="196"/>
      <c r="Q49" s="196"/>
      <c r="R49" s="196"/>
      <c r="S49" s="200">
        <f t="shared" si="7"/>
        <v>0</v>
      </c>
      <c r="T49" s="200">
        <f t="shared" si="8"/>
        <v>35000</v>
      </c>
      <c r="U49" s="6"/>
      <c r="V49" s="6"/>
      <c r="W49" s="6"/>
      <c r="X49" s="6"/>
      <c r="Y49" s="6"/>
      <c r="Z49" s="6"/>
      <c r="AA49" s="6"/>
      <c r="AB49" s="6"/>
    </row>
    <row r="50">
      <c r="A50" s="4"/>
      <c r="B50" s="1068" t="s">
        <v>65</v>
      </c>
      <c r="C50" s="758">
        <v>15000.0</v>
      </c>
      <c r="D50" s="1568"/>
      <c r="E50" s="824"/>
      <c r="F50" s="824"/>
      <c r="G50" s="1492"/>
      <c r="H50" s="819"/>
      <c r="I50" s="196"/>
      <c r="J50" s="196"/>
      <c r="K50" s="194"/>
      <c r="L50" s="196"/>
      <c r="M50" s="196"/>
      <c r="N50" s="1080"/>
      <c r="O50" s="186"/>
      <c r="P50" s="196"/>
      <c r="Q50" s="196"/>
      <c r="R50" s="196"/>
      <c r="S50" s="200">
        <f t="shared" si="7"/>
        <v>0</v>
      </c>
      <c r="T50" s="200">
        <f t="shared" si="8"/>
        <v>15000</v>
      </c>
      <c r="U50" s="6"/>
      <c r="V50" s="6"/>
      <c r="W50" s="6"/>
      <c r="X50" s="6"/>
      <c r="Y50" s="6"/>
      <c r="Z50" s="6"/>
      <c r="AA50" s="6"/>
      <c r="AB50" s="6"/>
    </row>
    <row r="51">
      <c r="A51" s="4"/>
      <c r="B51" s="1083" t="s">
        <v>67</v>
      </c>
      <c r="C51" s="205">
        <v>60000.0</v>
      </c>
      <c r="D51" s="1568"/>
      <c r="E51" s="1492"/>
      <c r="F51" s="819"/>
      <c r="G51" s="1492"/>
      <c r="H51" s="1492"/>
      <c r="I51" s="203"/>
      <c r="J51" s="203"/>
      <c r="K51" s="206"/>
      <c r="L51" s="196"/>
      <c r="M51" s="196"/>
      <c r="N51" s="194"/>
      <c r="O51" s="187"/>
      <c r="P51" s="196"/>
      <c r="Q51" s="196"/>
      <c r="R51" s="196"/>
      <c r="S51" s="200">
        <f t="shared" si="7"/>
        <v>0</v>
      </c>
      <c r="T51" s="200">
        <f t="shared" si="8"/>
        <v>60000</v>
      </c>
      <c r="U51" s="6"/>
      <c r="V51" s="6"/>
      <c r="W51" s="6"/>
      <c r="X51" s="6"/>
      <c r="Y51" s="6"/>
      <c r="Z51" s="6"/>
      <c r="AA51" s="6"/>
      <c r="AB51" s="6"/>
    </row>
    <row r="52">
      <c r="A52" s="4"/>
      <c r="B52" s="1084" t="s">
        <v>68</v>
      </c>
      <c r="C52" s="205">
        <v>100000.0</v>
      </c>
      <c r="D52" s="1491"/>
      <c r="E52" s="1492"/>
      <c r="F52" s="819"/>
      <c r="G52" s="1492"/>
      <c r="H52" s="819"/>
      <c r="I52" s="196"/>
      <c r="J52" s="196"/>
      <c r="K52" s="194"/>
      <c r="L52" s="196"/>
      <c r="M52" s="196"/>
      <c r="N52" s="194"/>
      <c r="O52" s="187"/>
      <c r="P52" s="196"/>
      <c r="Q52" s="196"/>
      <c r="R52" s="196"/>
      <c r="S52" s="200">
        <f t="shared" si="7"/>
        <v>0</v>
      </c>
      <c r="T52" s="200">
        <f t="shared" si="8"/>
        <v>100000</v>
      </c>
      <c r="U52" s="6"/>
      <c r="V52" s="6"/>
      <c r="W52" s="6"/>
      <c r="X52" s="6"/>
      <c r="Y52" s="6"/>
      <c r="Z52" s="6"/>
      <c r="AA52" s="6"/>
      <c r="AB52" s="6"/>
    </row>
    <row r="53">
      <c r="A53" s="4"/>
      <c r="B53" s="1085"/>
      <c r="C53" s="208"/>
      <c r="D53" s="1086"/>
      <c r="E53" s="1498"/>
      <c r="F53" s="1498"/>
      <c r="G53" s="1498"/>
      <c r="H53" s="1498"/>
      <c r="I53" s="211"/>
      <c r="J53" s="211"/>
      <c r="K53" s="209"/>
      <c r="L53" s="211"/>
      <c r="M53" s="211"/>
      <c r="N53" s="209"/>
      <c r="O53" s="210"/>
      <c r="P53" s="211"/>
      <c r="Q53" s="211"/>
      <c r="R53" s="211"/>
      <c r="S53" s="213">
        <f t="shared" si="7"/>
        <v>0</v>
      </c>
      <c r="T53" s="200">
        <f t="shared" si="8"/>
        <v>0</v>
      </c>
      <c r="U53" s="6"/>
      <c r="V53" s="6"/>
      <c r="W53" s="6"/>
      <c r="X53" s="6"/>
      <c r="Y53" s="6"/>
      <c r="Z53" s="6"/>
      <c r="AA53" s="6"/>
      <c r="AB53" s="6"/>
    </row>
    <row r="54">
      <c r="A54" s="4"/>
      <c r="B54" s="1088" t="s">
        <v>69</v>
      </c>
      <c r="C54" s="1089">
        <f t="shared" ref="C54:D54" si="9">SUM(C44:C53)</f>
        <v>1030000</v>
      </c>
      <c r="D54" s="1089">
        <f t="shared" si="9"/>
        <v>0</v>
      </c>
      <c r="E54" s="1089"/>
      <c r="F54" s="1089">
        <f t="shared" ref="F54:J54" si="10">SUM(F44:F53)</f>
        <v>0</v>
      </c>
      <c r="G54" s="1089">
        <f t="shared" si="10"/>
        <v>0</v>
      </c>
      <c r="H54" s="1089">
        <f t="shared" si="10"/>
        <v>0</v>
      </c>
      <c r="I54" s="1089">
        <f t="shared" si="10"/>
        <v>0</v>
      </c>
      <c r="J54" s="1089">
        <f t="shared" si="10"/>
        <v>0</v>
      </c>
      <c r="K54" s="1089"/>
      <c r="L54" s="1061"/>
      <c r="M54" s="218"/>
      <c r="N54" s="215"/>
      <c r="O54" s="218"/>
      <c r="P54" s="218"/>
      <c r="Q54" s="218"/>
      <c r="R54" s="218"/>
      <c r="S54" s="220">
        <f t="shared" si="7"/>
        <v>0</v>
      </c>
      <c r="T54" s="220">
        <f>SUM(T44:T52)</f>
        <v>1030000</v>
      </c>
      <c r="U54" s="6"/>
      <c r="V54" s="6"/>
      <c r="W54" s="6"/>
      <c r="X54" s="6"/>
      <c r="Y54" s="6"/>
      <c r="Z54" s="6"/>
      <c r="AA54" s="6"/>
      <c r="AB54" s="6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6"/>
      <c r="V55" s="6"/>
      <c r="W55" s="6"/>
      <c r="X55" s="6"/>
      <c r="Y55" s="6"/>
      <c r="Z55" s="6"/>
      <c r="AA55" s="6"/>
      <c r="AB55" s="6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6"/>
      <c r="W56" s="6"/>
      <c r="X56" s="6"/>
      <c r="Y56" s="6"/>
      <c r="Z56" s="6"/>
      <c r="AA56" s="6"/>
      <c r="AB56" s="6"/>
    </row>
    <row r="57">
      <c r="A57" s="771">
        <v>4.0</v>
      </c>
      <c r="B57" s="222" t="s">
        <v>70</v>
      </c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4"/>
      <c r="U57" s="6"/>
      <c r="V57" s="6"/>
      <c r="W57" s="6"/>
      <c r="X57" s="6"/>
      <c r="Y57" s="6"/>
      <c r="Z57" s="6"/>
      <c r="AA57" s="6"/>
      <c r="AB57" s="6"/>
    </row>
    <row r="58">
      <c r="A58" s="4"/>
      <c r="B58" s="225"/>
      <c r="C58" s="226" t="s">
        <v>18</v>
      </c>
      <c r="D58" s="1470"/>
      <c r="E58" s="1499"/>
      <c r="F58" s="1499"/>
      <c r="G58" s="1499"/>
      <c r="H58" s="101"/>
      <c r="I58" s="101"/>
      <c r="J58" s="90"/>
      <c r="K58" s="101"/>
      <c r="L58" s="772"/>
      <c r="M58" s="228"/>
      <c r="N58" s="227"/>
      <c r="O58" s="227"/>
      <c r="P58" s="228"/>
      <c r="Q58" s="228"/>
      <c r="R58" s="228"/>
      <c r="S58" s="90" t="s">
        <v>29</v>
      </c>
      <c r="T58" s="91" t="s">
        <v>2</v>
      </c>
      <c r="U58" s="92"/>
      <c r="V58" s="6"/>
      <c r="W58" s="6"/>
      <c r="X58" s="6"/>
      <c r="Y58" s="6"/>
      <c r="Z58" s="6"/>
      <c r="AA58" s="6"/>
      <c r="AB58" s="6"/>
    </row>
    <row r="59">
      <c r="A59" s="4"/>
      <c r="B59" s="229"/>
      <c r="C59" s="230"/>
      <c r="D59" s="1008"/>
      <c r="E59" s="1091"/>
      <c r="F59" s="1092"/>
      <c r="G59" s="1092"/>
      <c r="H59" s="745"/>
      <c r="I59" s="1093"/>
      <c r="J59" s="1093"/>
      <c r="K59" s="1092"/>
      <c r="L59" s="102"/>
      <c r="M59" s="232"/>
      <c r="N59" s="1092"/>
      <c r="O59" s="1092"/>
      <c r="P59" s="232"/>
      <c r="Q59" s="232"/>
      <c r="R59" s="232"/>
      <c r="S59" s="232"/>
      <c r="T59" s="232"/>
      <c r="U59" s="92"/>
      <c r="V59" s="6"/>
      <c r="W59" s="6"/>
      <c r="X59" s="6"/>
      <c r="Y59" s="6"/>
      <c r="Z59" s="6"/>
      <c r="AA59" s="6"/>
      <c r="AB59" s="6"/>
    </row>
    <row r="60">
      <c r="A60" s="4"/>
      <c r="B60" s="523" t="s">
        <v>36</v>
      </c>
      <c r="C60" s="225"/>
      <c r="D60" s="89"/>
      <c r="E60" s="89"/>
      <c r="F60" s="89"/>
      <c r="G60" s="89"/>
      <c r="H60" s="560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236"/>
      <c r="T60" s="236"/>
      <c r="U60" s="92"/>
      <c r="V60" s="6"/>
      <c r="W60" s="6"/>
      <c r="X60" s="6"/>
      <c r="Y60" s="6"/>
      <c r="Z60" s="6"/>
      <c r="AA60" s="6"/>
      <c r="AB60" s="6"/>
    </row>
    <row r="61">
      <c r="A61" s="4"/>
      <c r="B61" s="1094" t="s">
        <v>40</v>
      </c>
      <c r="C61" s="558"/>
      <c r="D61" s="906"/>
      <c r="E61" s="906"/>
      <c r="F61" s="89"/>
      <c r="G61" s="89"/>
      <c r="H61" s="89"/>
      <c r="I61" s="89"/>
      <c r="J61" s="89"/>
      <c r="K61" s="89"/>
      <c r="L61" s="89"/>
      <c r="M61" s="558"/>
      <c r="N61" s="558"/>
      <c r="O61" s="558"/>
      <c r="P61" s="558"/>
      <c r="Q61" s="558"/>
      <c r="R61" s="558"/>
      <c r="S61" s="558"/>
      <c r="T61" s="558"/>
      <c r="U61" s="92"/>
      <c r="V61" s="6"/>
      <c r="W61" s="6"/>
      <c r="X61" s="6"/>
      <c r="Y61" s="6"/>
      <c r="Z61" s="6"/>
      <c r="AA61" s="6"/>
      <c r="AB61" s="6"/>
    </row>
    <row r="62">
      <c r="A62" s="4"/>
      <c r="B62" s="1095" t="s">
        <v>765</v>
      </c>
      <c r="C62" s="1096">
        <v>60000.0</v>
      </c>
      <c r="D62" s="1353"/>
      <c r="E62" s="1098"/>
      <c r="F62" s="113"/>
      <c r="G62" s="113"/>
      <c r="H62" s="113"/>
      <c r="I62" s="113"/>
      <c r="J62" s="116"/>
      <c r="K62" s="113"/>
      <c r="L62" s="116"/>
      <c r="M62" s="116"/>
      <c r="N62" s="116"/>
      <c r="O62" s="116"/>
      <c r="P62" s="116"/>
      <c r="Q62" s="116"/>
      <c r="R62" s="117"/>
      <c r="S62" s="36">
        <f>SUM(D62:R62)</f>
        <v>0</v>
      </c>
      <c r="T62" s="1099">
        <f>C62-S62</f>
        <v>60000</v>
      </c>
      <c r="U62" s="92"/>
      <c r="V62" s="6"/>
      <c r="W62" s="6"/>
      <c r="X62" s="6"/>
      <c r="Y62" s="6"/>
      <c r="Z62" s="6"/>
      <c r="AA62" s="6"/>
      <c r="AB62" s="6"/>
    </row>
    <row r="63">
      <c r="A63" s="4"/>
      <c r="B63" s="1100" t="s">
        <v>567</v>
      </c>
      <c r="C63" s="1101">
        <v>20000.0</v>
      </c>
      <c r="D63" s="1702"/>
      <c r="E63" s="1103"/>
      <c r="F63" s="121"/>
      <c r="G63" s="121"/>
      <c r="H63" s="121"/>
      <c r="I63" s="133"/>
      <c r="J63" s="123"/>
      <c r="K63" s="121"/>
      <c r="L63" s="123"/>
      <c r="M63" s="123"/>
      <c r="N63" s="123"/>
      <c r="O63" s="123"/>
      <c r="P63" s="123"/>
      <c r="Q63" s="123"/>
      <c r="R63" s="131"/>
      <c r="S63" s="139"/>
      <c r="T63" s="1104"/>
      <c r="U63" s="92"/>
      <c r="V63" s="6"/>
      <c r="W63" s="6"/>
      <c r="X63" s="6"/>
      <c r="Y63" s="6"/>
      <c r="Z63" s="6"/>
      <c r="AA63" s="6"/>
      <c r="AB63" s="6"/>
    </row>
    <row r="64">
      <c r="A64" s="5"/>
      <c r="B64" s="1100" t="s">
        <v>568</v>
      </c>
      <c r="C64" s="1101">
        <v>20000.0</v>
      </c>
      <c r="D64" s="1904"/>
      <c r="E64" s="1106"/>
      <c r="F64" s="122"/>
      <c r="G64" s="122"/>
      <c r="H64" s="133"/>
      <c r="I64" s="123"/>
      <c r="J64" s="123"/>
      <c r="K64" s="122"/>
      <c r="L64" s="123"/>
      <c r="M64" s="123"/>
      <c r="N64" s="123"/>
      <c r="O64" s="123"/>
      <c r="P64" s="123"/>
      <c r="Q64" s="123"/>
      <c r="R64" s="131"/>
      <c r="S64" s="139"/>
      <c r="T64" s="1104"/>
      <c r="U64" s="92"/>
      <c r="V64" s="6"/>
      <c r="W64" s="6"/>
      <c r="X64" s="6"/>
      <c r="Y64" s="6"/>
      <c r="Z64" s="6"/>
      <c r="AA64" s="6"/>
      <c r="AB64" s="6"/>
    </row>
    <row r="65">
      <c r="A65" s="5"/>
      <c r="B65" s="1107" t="s">
        <v>489</v>
      </c>
      <c r="C65" s="1096">
        <v>30000.0</v>
      </c>
      <c r="D65" s="1503"/>
      <c r="E65" s="1109"/>
      <c r="F65" s="114"/>
      <c r="G65" s="114"/>
      <c r="H65" s="115"/>
      <c r="I65" s="114"/>
      <c r="J65" s="116"/>
      <c r="K65" s="114"/>
      <c r="L65" s="116"/>
      <c r="M65" s="116"/>
      <c r="N65" s="116"/>
      <c r="O65" s="116"/>
      <c r="P65" s="116"/>
      <c r="Q65" s="116"/>
      <c r="R65" s="117"/>
      <c r="S65" s="36">
        <f t="shared" ref="S65:S93" si="11">SUM(D65:R65)</f>
        <v>0</v>
      </c>
      <c r="T65" s="1110">
        <f t="shared" ref="T65:T93" si="12">C65-S65</f>
        <v>30000</v>
      </c>
      <c r="U65" s="92"/>
      <c r="V65" s="6"/>
      <c r="W65" s="6"/>
      <c r="X65" s="6"/>
      <c r="Y65" s="6"/>
      <c r="Z65" s="6"/>
      <c r="AA65" s="6"/>
      <c r="AB65" s="6"/>
    </row>
    <row r="66">
      <c r="A66" s="4"/>
      <c r="B66" s="132" t="s">
        <v>74</v>
      </c>
      <c r="C66" s="1111">
        <v>10000.0</v>
      </c>
      <c r="D66" s="1353"/>
      <c r="E66" s="1098"/>
      <c r="F66" s="121"/>
      <c r="G66" s="121"/>
      <c r="H66" s="121"/>
      <c r="I66" s="113"/>
      <c r="J66" s="115"/>
      <c r="K66" s="121"/>
      <c r="L66" s="123"/>
      <c r="M66" s="123"/>
      <c r="N66" s="123"/>
      <c r="O66" s="123"/>
      <c r="P66" s="123"/>
      <c r="Q66" s="123"/>
      <c r="R66" s="131"/>
      <c r="S66" s="246">
        <f t="shared" si="11"/>
        <v>0</v>
      </c>
      <c r="T66" s="270">
        <f t="shared" si="12"/>
        <v>10000</v>
      </c>
      <c r="U66" s="92"/>
      <c r="V66" s="6"/>
      <c r="W66" s="6"/>
      <c r="X66" s="6"/>
      <c r="Y66" s="6"/>
      <c r="Z66" s="6"/>
      <c r="AA66" s="6"/>
      <c r="AB66" s="6"/>
    </row>
    <row r="67">
      <c r="A67" s="5"/>
      <c r="B67" s="1100"/>
      <c r="C67" s="1908"/>
      <c r="D67" s="1353"/>
      <c r="E67" s="1098"/>
      <c r="F67" s="121"/>
      <c r="G67" s="121"/>
      <c r="H67" s="121"/>
      <c r="I67" s="113"/>
      <c r="J67" s="116"/>
      <c r="K67" s="121"/>
      <c r="L67" s="123"/>
      <c r="M67" s="123"/>
      <c r="N67" s="123"/>
      <c r="O67" s="123"/>
      <c r="P67" s="123"/>
      <c r="Q67" s="123"/>
      <c r="R67" s="123"/>
      <c r="S67" s="246">
        <f t="shared" si="11"/>
        <v>0</v>
      </c>
      <c r="T67" s="263">
        <f t="shared" si="12"/>
        <v>0</v>
      </c>
      <c r="U67" s="92"/>
      <c r="V67" s="6"/>
      <c r="W67" s="6"/>
      <c r="X67" s="6"/>
      <c r="Y67" s="6"/>
      <c r="Z67" s="6"/>
      <c r="AA67" s="6"/>
      <c r="AB67" s="6"/>
    </row>
    <row r="68">
      <c r="A68" s="5"/>
      <c r="B68" s="1112" t="s">
        <v>76</v>
      </c>
      <c r="C68" s="1504">
        <v>55000.0</v>
      </c>
      <c r="D68" s="1505"/>
      <c r="E68" s="1098"/>
      <c r="F68" s="121"/>
      <c r="G68" s="121"/>
      <c r="H68" s="121"/>
      <c r="I68" s="113"/>
      <c r="J68" s="116"/>
      <c r="K68" s="121"/>
      <c r="L68" s="123"/>
      <c r="M68" s="123"/>
      <c r="N68" s="133"/>
      <c r="O68" s="123"/>
      <c r="P68" s="123"/>
      <c r="Q68" s="123"/>
      <c r="R68" s="123"/>
      <c r="S68" s="258">
        <f t="shared" si="11"/>
        <v>0</v>
      </c>
      <c r="T68" s="797">
        <f t="shared" si="12"/>
        <v>55000</v>
      </c>
      <c r="U68" s="92"/>
      <c r="V68" s="6"/>
      <c r="W68" s="6"/>
      <c r="X68" s="6"/>
      <c r="Y68" s="6"/>
      <c r="Z68" s="6"/>
      <c r="AA68" s="6"/>
      <c r="AB68" s="6"/>
    </row>
    <row r="69">
      <c r="A69" s="5"/>
      <c r="B69" s="1112" t="s">
        <v>77</v>
      </c>
      <c r="C69" s="1504">
        <v>50000.0</v>
      </c>
      <c r="D69" s="1505"/>
      <c r="E69" s="1098"/>
      <c r="F69" s="121"/>
      <c r="G69" s="121"/>
      <c r="H69" s="121"/>
      <c r="I69" s="113"/>
      <c r="J69" s="116"/>
      <c r="K69" s="121"/>
      <c r="L69" s="123"/>
      <c r="M69" s="123"/>
      <c r="N69" s="123"/>
      <c r="O69" s="133"/>
      <c r="P69" s="123"/>
      <c r="Q69" s="123"/>
      <c r="R69" s="123"/>
      <c r="S69" s="258">
        <f t="shared" si="11"/>
        <v>0</v>
      </c>
      <c r="T69" s="260">
        <f t="shared" si="12"/>
        <v>50000</v>
      </c>
      <c r="U69" s="92"/>
      <c r="V69" s="6"/>
      <c r="W69" s="6"/>
      <c r="X69" s="6"/>
      <c r="Y69" s="6"/>
      <c r="Z69" s="6"/>
      <c r="AA69" s="6"/>
      <c r="AB69" s="6"/>
    </row>
    <row r="70">
      <c r="A70" s="5"/>
      <c r="B70" s="1112" t="s">
        <v>78</v>
      </c>
      <c r="C70" s="1700">
        <v>17500.0</v>
      </c>
      <c r="D70" s="792"/>
      <c r="E70" s="1098"/>
      <c r="F70" s="121"/>
      <c r="G70" s="121"/>
      <c r="H70" s="122"/>
      <c r="I70" s="113"/>
      <c r="J70" s="116"/>
      <c r="K70" s="121"/>
      <c r="L70" s="123"/>
      <c r="M70" s="123"/>
      <c r="N70" s="123"/>
      <c r="O70" s="123"/>
      <c r="P70" s="123"/>
      <c r="Q70" s="123"/>
      <c r="R70" s="123"/>
      <c r="S70" s="258">
        <f t="shared" si="11"/>
        <v>0</v>
      </c>
      <c r="T70" s="260">
        <f t="shared" si="12"/>
        <v>17500</v>
      </c>
      <c r="U70" s="92"/>
      <c r="V70" s="6"/>
      <c r="W70" s="6"/>
      <c r="X70" s="6"/>
      <c r="Y70" s="6"/>
      <c r="Z70" s="6"/>
      <c r="AA70" s="6"/>
      <c r="AB70" s="6"/>
    </row>
    <row r="71">
      <c r="A71" s="5"/>
      <c r="B71" s="1112" t="s">
        <v>79</v>
      </c>
      <c r="C71" s="1504">
        <v>17500.0</v>
      </c>
      <c r="D71" s="1505"/>
      <c r="E71" s="1098"/>
      <c r="F71" s="121"/>
      <c r="G71" s="121"/>
      <c r="H71" s="121"/>
      <c r="I71" s="113"/>
      <c r="J71" s="116"/>
      <c r="K71" s="121"/>
      <c r="L71" s="123"/>
      <c r="M71" s="123"/>
      <c r="N71" s="123"/>
      <c r="O71" s="133"/>
      <c r="P71" s="123"/>
      <c r="Q71" s="123"/>
      <c r="R71" s="123"/>
      <c r="S71" s="258">
        <f t="shared" si="11"/>
        <v>0</v>
      </c>
      <c r="T71" s="260">
        <f t="shared" si="12"/>
        <v>17500</v>
      </c>
      <c r="U71" s="92"/>
      <c r="V71" s="6"/>
      <c r="W71" s="6"/>
      <c r="X71" s="6"/>
      <c r="Y71" s="6"/>
      <c r="Z71" s="6"/>
      <c r="AA71" s="6"/>
      <c r="AB71" s="6"/>
    </row>
    <row r="72">
      <c r="A72" s="5"/>
      <c r="B72" s="1112" t="s">
        <v>80</v>
      </c>
      <c r="C72" s="1504">
        <v>17500.0</v>
      </c>
      <c r="D72" s="1505"/>
      <c r="E72" s="1098"/>
      <c r="F72" s="121"/>
      <c r="G72" s="121"/>
      <c r="H72" s="121"/>
      <c r="I72" s="113"/>
      <c r="J72" s="116"/>
      <c r="K72" s="121"/>
      <c r="L72" s="123"/>
      <c r="M72" s="123"/>
      <c r="N72" s="123"/>
      <c r="O72" s="133"/>
      <c r="P72" s="123"/>
      <c r="Q72" s="123"/>
      <c r="R72" s="123"/>
      <c r="S72" s="258">
        <f t="shared" si="11"/>
        <v>0</v>
      </c>
      <c r="T72" s="260">
        <f t="shared" si="12"/>
        <v>17500</v>
      </c>
      <c r="U72" s="92"/>
      <c r="V72" s="6"/>
      <c r="W72" s="6"/>
      <c r="X72" s="6"/>
      <c r="Y72" s="6"/>
      <c r="Z72" s="6"/>
      <c r="AA72" s="6"/>
      <c r="AB72" s="6"/>
    </row>
    <row r="73">
      <c r="A73" s="5"/>
      <c r="B73" s="1112" t="s">
        <v>81</v>
      </c>
      <c r="C73" s="1504">
        <v>17500.0</v>
      </c>
      <c r="D73" s="1505"/>
      <c r="E73" s="1098"/>
      <c r="F73" s="121"/>
      <c r="G73" s="121"/>
      <c r="H73" s="121"/>
      <c r="I73" s="113"/>
      <c r="J73" s="116"/>
      <c r="K73" s="121"/>
      <c r="L73" s="123"/>
      <c r="M73" s="123"/>
      <c r="N73" s="123"/>
      <c r="O73" s="133"/>
      <c r="P73" s="123"/>
      <c r="Q73" s="123"/>
      <c r="R73" s="123"/>
      <c r="S73" s="258">
        <f t="shared" si="11"/>
        <v>0</v>
      </c>
      <c r="T73" s="260">
        <f t="shared" si="12"/>
        <v>17500</v>
      </c>
      <c r="U73" s="92"/>
      <c r="V73" s="6"/>
      <c r="W73" s="6"/>
      <c r="X73" s="6"/>
      <c r="Y73" s="6"/>
      <c r="Z73" s="6"/>
      <c r="AA73" s="6"/>
      <c r="AB73" s="6"/>
    </row>
    <row r="74">
      <c r="A74" s="5"/>
      <c r="B74" s="1112" t="s">
        <v>82</v>
      </c>
      <c r="C74" s="1504">
        <v>17500.0</v>
      </c>
      <c r="D74" s="1505"/>
      <c r="E74" s="1098"/>
      <c r="F74" s="121"/>
      <c r="G74" s="121"/>
      <c r="H74" s="121"/>
      <c r="I74" s="113"/>
      <c r="J74" s="116"/>
      <c r="K74" s="121"/>
      <c r="L74" s="123"/>
      <c r="M74" s="123"/>
      <c r="N74" s="123"/>
      <c r="O74" s="133"/>
      <c r="P74" s="123"/>
      <c r="Q74" s="123"/>
      <c r="R74" s="123"/>
      <c r="S74" s="258">
        <f t="shared" si="11"/>
        <v>0</v>
      </c>
      <c r="T74" s="260">
        <f t="shared" si="12"/>
        <v>17500</v>
      </c>
      <c r="U74" s="92"/>
      <c r="V74" s="6"/>
      <c r="W74" s="6"/>
      <c r="X74" s="6"/>
      <c r="Y74" s="6"/>
      <c r="Z74" s="6"/>
      <c r="AA74" s="6"/>
      <c r="AB74" s="6"/>
    </row>
    <row r="75">
      <c r="A75" s="5"/>
      <c r="B75" s="1112" t="s">
        <v>83</v>
      </c>
      <c r="C75" s="1504">
        <v>17500.0</v>
      </c>
      <c r="D75" s="1505"/>
      <c r="E75" s="1098"/>
      <c r="F75" s="121"/>
      <c r="G75" s="121"/>
      <c r="H75" s="121"/>
      <c r="I75" s="113"/>
      <c r="J75" s="116"/>
      <c r="K75" s="121"/>
      <c r="L75" s="123"/>
      <c r="M75" s="123"/>
      <c r="N75" s="123"/>
      <c r="O75" s="133"/>
      <c r="P75" s="123"/>
      <c r="Q75" s="123"/>
      <c r="R75" s="123"/>
      <c r="S75" s="258">
        <f t="shared" si="11"/>
        <v>0</v>
      </c>
      <c r="T75" s="260">
        <f t="shared" si="12"/>
        <v>17500</v>
      </c>
      <c r="U75" s="92"/>
      <c r="V75" s="6"/>
      <c r="W75" s="6"/>
      <c r="X75" s="6"/>
      <c r="Y75" s="6"/>
      <c r="Z75" s="6"/>
      <c r="AA75" s="6"/>
      <c r="AB75" s="6"/>
    </row>
    <row r="76">
      <c r="A76" s="5"/>
      <c r="B76" s="132" t="s">
        <v>84</v>
      </c>
      <c r="C76" s="1101">
        <v>8000.0</v>
      </c>
      <c r="D76" s="1500"/>
      <c r="E76" s="1116"/>
      <c r="F76" s="121"/>
      <c r="G76" s="121"/>
      <c r="H76" s="121"/>
      <c r="I76" s="113"/>
      <c r="J76" s="116"/>
      <c r="K76" s="121"/>
      <c r="L76" s="123"/>
      <c r="M76" s="123"/>
      <c r="N76" s="123"/>
      <c r="O76" s="123"/>
      <c r="P76" s="123"/>
      <c r="Q76" s="123"/>
      <c r="R76" s="123"/>
      <c r="S76" s="246">
        <f t="shared" si="11"/>
        <v>0</v>
      </c>
      <c r="T76" s="263">
        <f t="shared" si="12"/>
        <v>8000</v>
      </c>
      <c r="U76" s="92"/>
      <c r="V76" s="6"/>
      <c r="W76" s="6"/>
      <c r="X76" s="6"/>
      <c r="Y76" s="6"/>
      <c r="Z76" s="6"/>
      <c r="AA76" s="6"/>
      <c r="AB76" s="6"/>
    </row>
    <row r="77">
      <c r="A77" s="5"/>
      <c r="B77" s="132" t="s">
        <v>86</v>
      </c>
      <c r="C77" s="1111">
        <v>18000.0</v>
      </c>
      <c r="D77" s="1702"/>
      <c r="E77" s="1103"/>
      <c r="F77" s="121"/>
      <c r="G77" s="121"/>
      <c r="H77" s="121"/>
      <c r="I77" s="113"/>
      <c r="J77" s="116"/>
      <c r="K77" s="121"/>
      <c r="L77" s="123"/>
      <c r="M77" s="123"/>
      <c r="N77" s="123"/>
      <c r="O77" s="133"/>
      <c r="P77" s="123"/>
      <c r="Q77" s="123"/>
      <c r="R77" s="123"/>
      <c r="S77" s="246">
        <f t="shared" si="11"/>
        <v>0</v>
      </c>
      <c r="T77" s="263">
        <f t="shared" si="12"/>
        <v>18000</v>
      </c>
      <c r="U77" s="92"/>
      <c r="V77" s="6"/>
      <c r="W77" s="6"/>
      <c r="X77" s="6"/>
      <c r="Y77" s="6"/>
      <c r="Z77" s="6"/>
      <c r="AA77" s="6"/>
      <c r="AB77" s="6"/>
    </row>
    <row r="78">
      <c r="A78" s="5"/>
      <c r="B78" s="132" t="s">
        <v>87</v>
      </c>
      <c r="C78" s="1111">
        <v>7000.0</v>
      </c>
      <c r="D78" s="1702"/>
      <c r="E78" s="1103"/>
      <c r="F78" s="121"/>
      <c r="G78" s="121"/>
      <c r="H78" s="121"/>
      <c r="I78" s="113"/>
      <c r="J78" s="116"/>
      <c r="K78" s="121"/>
      <c r="L78" s="123"/>
      <c r="M78" s="123"/>
      <c r="N78" s="123"/>
      <c r="O78" s="123"/>
      <c r="P78" s="123"/>
      <c r="Q78" s="123"/>
      <c r="R78" s="123"/>
      <c r="S78" s="246">
        <f t="shared" si="11"/>
        <v>0</v>
      </c>
      <c r="T78" s="263">
        <f t="shared" si="12"/>
        <v>7000</v>
      </c>
      <c r="U78" s="92"/>
      <c r="V78" s="6"/>
      <c r="W78" s="6"/>
      <c r="X78" s="6"/>
      <c r="Y78" s="6"/>
      <c r="Z78" s="6"/>
      <c r="AA78" s="6"/>
      <c r="AB78" s="6"/>
    </row>
    <row r="79">
      <c r="A79" s="5"/>
      <c r="B79" s="132" t="s">
        <v>88</v>
      </c>
      <c r="C79" s="1111">
        <v>7000.0</v>
      </c>
      <c r="D79" s="1702"/>
      <c r="E79" s="1103"/>
      <c r="F79" s="121"/>
      <c r="G79" s="121"/>
      <c r="H79" s="121"/>
      <c r="I79" s="113"/>
      <c r="J79" s="116"/>
      <c r="K79" s="121"/>
      <c r="L79" s="123"/>
      <c r="M79" s="123"/>
      <c r="N79" s="123"/>
      <c r="O79" s="123"/>
      <c r="P79" s="123"/>
      <c r="Q79" s="123"/>
      <c r="R79" s="123"/>
      <c r="S79" s="246">
        <f t="shared" si="11"/>
        <v>0</v>
      </c>
      <c r="T79" s="263">
        <f t="shared" si="12"/>
        <v>7000</v>
      </c>
      <c r="U79" s="92"/>
      <c r="V79" s="6"/>
      <c r="W79" s="6"/>
      <c r="X79" s="6"/>
      <c r="Y79" s="6"/>
      <c r="Z79" s="6"/>
      <c r="AA79" s="6"/>
      <c r="AB79" s="6"/>
    </row>
    <row r="80">
      <c r="A80" s="5"/>
      <c r="B80" s="132" t="s">
        <v>89</v>
      </c>
      <c r="C80" s="1101">
        <v>5000.0</v>
      </c>
      <c r="D80" s="1500"/>
      <c r="E80" s="1116"/>
      <c r="F80" s="121"/>
      <c r="G80" s="121"/>
      <c r="H80" s="122"/>
      <c r="I80" s="113"/>
      <c r="J80" s="116"/>
      <c r="K80" s="121"/>
      <c r="L80" s="123"/>
      <c r="M80" s="123"/>
      <c r="N80" s="123"/>
      <c r="O80" s="123"/>
      <c r="P80" s="123"/>
      <c r="Q80" s="123"/>
      <c r="R80" s="123"/>
      <c r="S80" s="246">
        <f t="shared" si="11"/>
        <v>0</v>
      </c>
      <c r="T80" s="263">
        <f t="shared" si="12"/>
        <v>5000</v>
      </c>
      <c r="U80" s="92"/>
      <c r="V80" s="6"/>
      <c r="W80" s="6"/>
      <c r="X80" s="6"/>
      <c r="Y80" s="6"/>
      <c r="Z80" s="6"/>
      <c r="AA80" s="6"/>
      <c r="AB80" s="6"/>
    </row>
    <row r="81">
      <c r="A81" s="5"/>
      <c r="B81" s="132" t="s">
        <v>90</v>
      </c>
      <c r="C81" s="1101">
        <v>5000.0</v>
      </c>
      <c r="D81" s="1500"/>
      <c r="E81" s="1116"/>
      <c r="F81" s="121"/>
      <c r="G81" s="121"/>
      <c r="H81" s="122"/>
      <c r="I81" s="113"/>
      <c r="J81" s="116"/>
      <c r="K81" s="121"/>
      <c r="L81" s="123"/>
      <c r="M81" s="123"/>
      <c r="N81" s="123"/>
      <c r="O81" s="133"/>
      <c r="P81" s="123"/>
      <c r="Q81" s="123"/>
      <c r="R81" s="123"/>
      <c r="S81" s="246">
        <f t="shared" si="11"/>
        <v>0</v>
      </c>
      <c r="T81" s="263">
        <f t="shared" si="12"/>
        <v>5000</v>
      </c>
      <c r="U81" s="92"/>
      <c r="V81" s="6"/>
      <c r="W81" s="6"/>
      <c r="X81" s="6"/>
      <c r="Y81" s="6"/>
      <c r="Z81" s="6"/>
      <c r="AA81" s="6"/>
      <c r="AB81" s="6"/>
    </row>
    <row r="82">
      <c r="A82" s="5"/>
      <c r="B82" s="132" t="s">
        <v>91</v>
      </c>
      <c r="C82" s="1101">
        <v>8000.0</v>
      </c>
      <c r="D82" s="1500"/>
      <c r="E82" s="1116"/>
      <c r="F82" s="121"/>
      <c r="G82" s="121"/>
      <c r="H82" s="122"/>
      <c r="I82" s="113"/>
      <c r="J82" s="116"/>
      <c r="K82" s="121"/>
      <c r="L82" s="123"/>
      <c r="M82" s="123"/>
      <c r="N82" s="123"/>
      <c r="O82" s="123"/>
      <c r="P82" s="123"/>
      <c r="Q82" s="123"/>
      <c r="R82" s="123"/>
      <c r="S82" s="246">
        <f t="shared" si="11"/>
        <v>0</v>
      </c>
      <c r="T82" s="263">
        <f t="shared" si="12"/>
        <v>8000</v>
      </c>
      <c r="U82" s="92"/>
      <c r="V82" s="6"/>
      <c r="W82" s="6"/>
      <c r="X82" s="6"/>
      <c r="Y82" s="6"/>
      <c r="Z82" s="6"/>
      <c r="AA82" s="6"/>
      <c r="AB82" s="6"/>
    </row>
    <row r="83">
      <c r="A83" s="5"/>
      <c r="B83" s="132" t="s">
        <v>93</v>
      </c>
      <c r="C83" s="1101">
        <v>8000.0</v>
      </c>
      <c r="D83" s="1500"/>
      <c r="E83" s="1116"/>
      <c r="F83" s="121"/>
      <c r="G83" s="121"/>
      <c r="H83" s="122"/>
      <c r="I83" s="113"/>
      <c r="J83" s="116"/>
      <c r="K83" s="121"/>
      <c r="L83" s="123"/>
      <c r="M83" s="123"/>
      <c r="N83" s="123"/>
      <c r="O83" s="133"/>
      <c r="P83" s="123"/>
      <c r="Q83" s="123"/>
      <c r="R83" s="123"/>
      <c r="S83" s="246">
        <f t="shared" si="11"/>
        <v>0</v>
      </c>
      <c r="T83" s="263">
        <f t="shared" si="12"/>
        <v>8000</v>
      </c>
      <c r="U83" s="92"/>
      <c r="V83" s="6"/>
      <c r="W83" s="6"/>
      <c r="X83" s="6"/>
      <c r="Y83" s="6"/>
      <c r="Z83" s="6"/>
      <c r="AA83" s="6"/>
      <c r="AB83" s="6"/>
    </row>
    <row r="84">
      <c r="A84" s="5"/>
      <c r="B84" s="132" t="s">
        <v>95</v>
      </c>
      <c r="C84" s="1111">
        <v>3000.0</v>
      </c>
      <c r="D84" s="1702"/>
      <c r="E84" s="1103"/>
      <c r="F84" s="121"/>
      <c r="G84" s="121"/>
      <c r="H84" s="121"/>
      <c r="I84" s="113"/>
      <c r="J84" s="116"/>
      <c r="K84" s="121"/>
      <c r="L84" s="123"/>
      <c r="M84" s="123"/>
      <c r="N84" s="123"/>
      <c r="O84" s="123"/>
      <c r="P84" s="123"/>
      <c r="Q84" s="123"/>
      <c r="R84" s="123"/>
      <c r="S84" s="246">
        <f t="shared" si="11"/>
        <v>0</v>
      </c>
      <c r="T84" s="263">
        <f t="shared" si="12"/>
        <v>3000</v>
      </c>
      <c r="U84" s="92"/>
      <c r="V84" s="6"/>
      <c r="W84" s="6"/>
      <c r="X84" s="6"/>
      <c r="Y84" s="6"/>
      <c r="Z84" s="6"/>
      <c r="AA84" s="6"/>
      <c r="AB84" s="6"/>
    </row>
    <row r="85">
      <c r="A85" s="5"/>
      <c r="B85" s="132" t="s">
        <v>96</v>
      </c>
      <c r="C85" s="1111">
        <v>3000.0</v>
      </c>
      <c r="D85" s="1702"/>
      <c r="E85" s="1103"/>
      <c r="F85" s="121"/>
      <c r="G85" s="121"/>
      <c r="H85" s="122"/>
      <c r="I85" s="113"/>
      <c r="J85" s="116"/>
      <c r="K85" s="121"/>
      <c r="L85" s="123"/>
      <c r="M85" s="123"/>
      <c r="N85" s="123"/>
      <c r="O85" s="133"/>
      <c r="P85" s="123"/>
      <c r="Q85" s="123"/>
      <c r="R85" s="123"/>
      <c r="S85" s="246">
        <f t="shared" si="11"/>
        <v>0</v>
      </c>
      <c r="T85" s="263">
        <f t="shared" si="12"/>
        <v>3000</v>
      </c>
      <c r="U85" s="92"/>
      <c r="V85" s="6"/>
      <c r="W85" s="6"/>
      <c r="X85" s="6"/>
      <c r="Y85" s="6"/>
      <c r="Z85" s="6"/>
      <c r="AA85" s="6"/>
      <c r="AB85" s="6"/>
    </row>
    <row r="86">
      <c r="A86" s="5"/>
      <c r="B86" s="132" t="s">
        <v>97</v>
      </c>
      <c r="C86" s="1101">
        <v>21000.0</v>
      </c>
      <c r="D86" s="1500"/>
      <c r="E86" s="1116"/>
      <c r="F86" s="121"/>
      <c r="G86" s="121"/>
      <c r="H86" s="121"/>
      <c r="I86" s="113"/>
      <c r="J86" s="116"/>
      <c r="K86" s="121"/>
      <c r="L86" s="123"/>
      <c r="M86" s="123"/>
      <c r="N86" s="133"/>
      <c r="O86" s="133"/>
      <c r="P86" s="123"/>
      <c r="Q86" s="123"/>
      <c r="R86" s="123"/>
      <c r="S86" s="246">
        <f t="shared" si="11"/>
        <v>0</v>
      </c>
      <c r="T86" s="263">
        <f t="shared" si="12"/>
        <v>21000</v>
      </c>
      <c r="U86" s="92"/>
      <c r="V86" s="6"/>
      <c r="W86" s="6"/>
      <c r="X86" s="6"/>
      <c r="Y86" s="6"/>
      <c r="Z86" s="6"/>
      <c r="AA86" s="6"/>
      <c r="AB86" s="6"/>
    </row>
    <row r="87">
      <c r="A87" s="5"/>
      <c r="B87" s="132" t="s">
        <v>98</v>
      </c>
      <c r="C87" s="1111">
        <v>10000.0</v>
      </c>
      <c r="D87" s="1702"/>
      <c r="E87" s="1103"/>
      <c r="F87" s="121"/>
      <c r="G87" s="121"/>
      <c r="H87" s="121"/>
      <c r="I87" s="113"/>
      <c r="J87" s="116"/>
      <c r="K87" s="121"/>
      <c r="L87" s="123"/>
      <c r="M87" s="123"/>
      <c r="N87" s="123"/>
      <c r="O87" s="123"/>
      <c r="P87" s="123"/>
      <c r="Q87" s="123"/>
      <c r="R87" s="123"/>
      <c r="S87" s="246">
        <f t="shared" si="11"/>
        <v>0</v>
      </c>
      <c r="T87" s="263">
        <f t="shared" si="12"/>
        <v>10000</v>
      </c>
      <c r="U87" s="92"/>
      <c r="V87" s="6"/>
      <c r="W87" s="6"/>
      <c r="X87" s="6"/>
      <c r="Y87" s="6"/>
      <c r="Z87" s="6"/>
      <c r="AA87" s="6"/>
      <c r="AB87" s="6"/>
    </row>
    <row r="88">
      <c r="A88" s="5"/>
      <c r="B88" s="132" t="s">
        <v>99</v>
      </c>
      <c r="C88" s="1111">
        <v>10000.0</v>
      </c>
      <c r="D88" s="1702"/>
      <c r="E88" s="1103"/>
      <c r="F88" s="121"/>
      <c r="G88" s="121"/>
      <c r="H88" s="121"/>
      <c r="I88" s="113"/>
      <c r="J88" s="116"/>
      <c r="K88" s="121"/>
      <c r="L88" s="123"/>
      <c r="M88" s="123"/>
      <c r="N88" s="123"/>
      <c r="O88" s="123"/>
      <c r="P88" s="123"/>
      <c r="Q88" s="123"/>
      <c r="R88" s="123"/>
      <c r="S88" s="246">
        <f t="shared" si="11"/>
        <v>0</v>
      </c>
      <c r="T88" s="263">
        <f t="shared" si="12"/>
        <v>10000</v>
      </c>
      <c r="U88" s="92"/>
      <c r="V88" s="6"/>
      <c r="W88" s="6"/>
      <c r="X88" s="6"/>
      <c r="Y88" s="6"/>
      <c r="Z88" s="6"/>
      <c r="AA88" s="6"/>
      <c r="AB88" s="6"/>
    </row>
    <row r="89">
      <c r="A89" s="5"/>
      <c r="B89" s="132" t="s">
        <v>100</v>
      </c>
      <c r="C89" s="1101">
        <v>5000.0</v>
      </c>
      <c r="D89" s="1500"/>
      <c r="E89" s="1116"/>
      <c r="F89" s="121"/>
      <c r="G89" s="121"/>
      <c r="H89" s="122"/>
      <c r="I89" s="113"/>
      <c r="J89" s="116"/>
      <c r="K89" s="121"/>
      <c r="L89" s="123"/>
      <c r="M89" s="123"/>
      <c r="N89" s="123"/>
      <c r="O89" s="123"/>
      <c r="P89" s="123"/>
      <c r="Q89" s="123"/>
      <c r="R89" s="123"/>
      <c r="S89" s="246">
        <f t="shared" si="11"/>
        <v>0</v>
      </c>
      <c r="T89" s="263">
        <f t="shared" si="12"/>
        <v>5000</v>
      </c>
      <c r="U89" s="92"/>
      <c r="V89" s="6"/>
      <c r="W89" s="6"/>
      <c r="X89" s="6"/>
      <c r="Y89" s="6"/>
      <c r="Z89" s="6"/>
      <c r="AA89" s="6"/>
      <c r="AB89" s="6"/>
    </row>
    <row r="90">
      <c r="A90" s="5"/>
      <c r="B90" s="132" t="s">
        <v>101</v>
      </c>
      <c r="C90" s="1111">
        <v>5000.0</v>
      </c>
      <c r="D90" s="1702"/>
      <c r="E90" s="1103"/>
      <c r="F90" s="121"/>
      <c r="G90" s="121"/>
      <c r="H90" s="122"/>
      <c r="I90" s="113"/>
      <c r="J90" s="116"/>
      <c r="K90" s="121"/>
      <c r="L90" s="123"/>
      <c r="M90" s="123"/>
      <c r="N90" s="123"/>
      <c r="O90" s="123"/>
      <c r="P90" s="123"/>
      <c r="Q90" s="123"/>
      <c r="R90" s="123"/>
      <c r="S90" s="246">
        <f t="shared" si="11"/>
        <v>0</v>
      </c>
      <c r="T90" s="263">
        <f t="shared" si="12"/>
        <v>5000</v>
      </c>
      <c r="U90" s="92"/>
      <c r="V90" s="6"/>
      <c r="W90" s="6"/>
      <c r="X90" s="6"/>
      <c r="Y90" s="6"/>
      <c r="Z90" s="6"/>
      <c r="AA90" s="6"/>
      <c r="AB90" s="6"/>
    </row>
    <row r="91">
      <c r="A91" s="5"/>
      <c r="B91" s="132" t="s">
        <v>102</v>
      </c>
      <c r="C91" s="1101">
        <v>25000.0</v>
      </c>
      <c r="D91" s="1500"/>
      <c r="E91" s="1116"/>
      <c r="F91" s="121"/>
      <c r="G91" s="121"/>
      <c r="H91" s="121"/>
      <c r="I91" s="113"/>
      <c r="J91" s="116"/>
      <c r="K91" s="121"/>
      <c r="L91" s="123"/>
      <c r="M91" s="123"/>
      <c r="N91" s="123"/>
      <c r="O91" s="123"/>
      <c r="P91" s="123"/>
      <c r="Q91" s="123"/>
      <c r="R91" s="123"/>
      <c r="S91" s="246">
        <f t="shared" si="11"/>
        <v>0</v>
      </c>
      <c r="T91" s="263">
        <f t="shared" si="12"/>
        <v>25000</v>
      </c>
      <c r="U91" s="92"/>
      <c r="V91" s="6"/>
      <c r="W91" s="6"/>
      <c r="X91" s="6"/>
      <c r="Y91" s="6"/>
      <c r="Z91" s="6"/>
      <c r="AA91" s="6"/>
      <c r="AB91" s="6"/>
    </row>
    <row r="92">
      <c r="A92" s="5"/>
      <c r="B92" s="132" t="s">
        <v>103</v>
      </c>
      <c r="C92" s="1111">
        <v>7000.0</v>
      </c>
      <c r="D92" s="1702"/>
      <c r="E92" s="1103"/>
      <c r="F92" s="121"/>
      <c r="G92" s="121"/>
      <c r="H92" s="121"/>
      <c r="I92" s="113"/>
      <c r="J92" s="116"/>
      <c r="K92" s="121"/>
      <c r="L92" s="123"/>
      <c r="M92" s="123"/>
      <c r="N92" s="123"/>
      <c r="O92" s="123"/>
      <c r="P92" s="123"/>
      <c r="Q92" s="123"/>
      <c r="R92" s="123"/>
      <c r="S92" s="246">
        <f t="shared" si="11"/>
        <v>0</v>
      </c>
      <c r="T92" s="263">
        <f t="shared" si="12"/>
        <v>7000</v>
      </c>
      <c r="U92" s="92"/>
      <c r="V92" s="6"/>
      <c r="W92" s="6"/>
      <c r="X92" s="6"/>
      <c r="Y92" s="6"/>
      <c r="Z92" s="6"/>
      <c r="AA92" s="6"/>
      <c r="AB92" s="6"/>
    </row>
    <row r="93">
      <c r="A93" s="4"/>
      <c r="B93" s="132" t="s">
        <v>104</v>
      </c>
      <c r="C93" s="1111">
        <v>5000.0</v>
      </c>
      <c r="D93" s="1702"/>
      <c r="E93" s="1103"/>
      <c r="F93" s="121"/>
      <c r="G93" s="121"/>
      <c r="H93" s="121"/>
      <c r="I93" s="113"/>
      <c r="J93" s="116"/>
      <c r="K93" s="121"/>
      <c r="L93" s="123"/>
      <c r="M93" s="123"/>
      <c r="N93" s="123"/>
      <c r="O93" s="123"/>
      <c r="P93" s="123"/>
      <c r="Q93" s="123"/>
      <c r="R93" s="123"/>
      <c r="S93" s="246">
        <f t="shared" si="11"/>
        <v>0</v>
      </c>
      <c r="T93" s="263">
        <f t="shared" si="12"/>
        <v>5000</v>
      </c>
      <c r="U93" s="92"/>
      <c r="V93" s="6"/>
      <c r="W93" s="6"/>
      <c r="X93" s="6"/>
      <c r="Y93" s="6"/>
      <c r="Z93" s="6"/>
      <c r="AA93" s="6"/>
      <c r="AB93" s="6"/>
    </row>
    <row r="94">
      <c r="A94" s="4"/>
      <c r="B94" s="1100" t="s">
        <v>490</v>
      </c>
      <c r="C94" s="1101">
        <v>4000.0</v>
      </c>
      <c r="D94" s="1500"/>
      <c r="E94" s="1116"/>
      <c r="F94" s="121"/>
      <c r="G94" s="121"/>
      <c r="H94" s="122"/>
      <c r="I94" s="113"/>
      <c r="J94" s="116"/>
      <c r="K94" s="121"/>
      <c r="L94" s="123"/>
      <c r="M94" s="123"/>
      <c r="N94" s="123"/>
      <c r="O94" s="133"/>
      <c r="P94" s="123"/>
      <c r="Q94" s="123"/>
      <c r="R94" s="123"/>
      <c r="S94" s="246"/>
      <c r="T94" s="263"/>
      <c r="U94" s="92"/>
      <c r="V94" s="6"/>
      <c r="W94" s="6"/>
      <c r="X94" s="6"/>
      <c r="Y94" s="6"/>
      <c r="Z94" s="6"/>
      <c r="AA94" s="6"/>
      <c r="AB94" s="6"/>
    </row>
    <row r="95">
      <c r="A95" s="4"/>
      <c r="B95" s="1117" t="s">
        <v>491</v>
      </c>
      <c r="C95" s="1118">
        <v>20000.0</v>
      </c>
      <c r="D95" s="1506"/>
      <c r="E95" s="1120"/>
      <c r="F95" s="121"/>
      <c r="G95" s="121"/>
      <c r="H95" s="122"/>
      <c r="I95" s="113"/>
      <c r="J95" s="116"/>
      <c r="K95" s="121"/>
      <c r="L95" s="123"/>
      <c r="M95" s="123"/>
      <c r="N95" s="123"/>
      <c r="O95" s="133"/>
      <c r="P95" s="123"/>
      <c r="Q95" s="123"/>
      <c r="R95" s="123"/>
      <c r="S95" s="246">
        <f t="shared" ref="S95:S96" si="15">SUM(D95:R95)</f>
        <v>0</v>
      </c>
      <c r="T95" s="263">
        <f t="shared" ref="T95:T96" si="16">C95-S95</f>
        <v>20000</v>
      </c>
      <c r="U95" s="92"/>
      <c r="V95" s="6"/>
      <c r="W95" s="6"/>
      <c r="X95" s="6"/>
      <c r="Y95" s="6"/>
      <c r="Z95" s="6"/>
      <c r="AA95" s="6"/>
      <c r="AB95" s="6"/>
    </row>
    <row r="96">
      <c r="A96" s="4"/>
      <c r="B96" s="275" t="s">
        <v>69</v>
      </c>
      <c r="C96" s="276">
        <f t="shared" ref="C96:D96" si="13">SUM(C62:C95)</f>
        <v>534000</v>
      </c>
      <c r="D96" s="276">
        <f t="shared" si="13"/>
        <v>0</v>
      </c>
      <c r="E96" s="276"/>
      <c r="F96" s="276">
        <f t="shared" ref="F96:I96" si="14">SUM(F62:F95)</f>
        <v>0</v>
      </c>
      <c r="G96" s="276">
        <f t="shared" si="14"/>
        <v>0</v>
      </c>
      <c r="H96" s="276">
        <f t="shared" si="14"/>
        <v>0</v>
      </c>
      <c r="I96" s="276">
        <f t="shared" si="14"/>
        <v>0</v>
      </c>
      <c r="J96" s="276"/>
      <c r="K96" s="276"/>
      <c r="L96" s="276"/>
      <c r="M96" s="276"/>
      <c r="N96" s="276"/>
      <c r="O96" s="276"/>
      <c r="P96" s="276"/>
      <c r="Q96" s="276"/>
      <c r="R96" s="276"/>
      <c r="S96" s="276">
        <f t="shared" si="15"/>
        <v>0</v>
      </c>
      <c r="T96" s="278">
        <f t="shared" si="16"/>
        <v>534000</v>
      </c>
      <c r="U96" s="92"/>
      <c r="V96" s="6"/>
      <c r="W96" s="6"/>
      <c r="X96" s="6"/>
      <c r="Y96" s="6"/>
      <c r="Z96" s="6"/>
      <c r="AA96" s="6"/>
      <c r="AB96" s="6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6"/>
      <c r="V97" s="6"/>
      <c r="W97" s="6"/>
      <c r="X97" s="6"/>
      <c r="Y97" s="6"/>
      <c r="Z97" s="6"/>
      <c r="AA97" s="6"/>
      <c r="AB97" s="6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6"/>
      <c r="V98" s="6"/>
      <c r="W98" s="6"/>
      <c r="X98" s="6"/>
      <c r="Y98" s="6"/>
      <c r="Z98" s="6"/>
      <c r="AA98" s="6"/>
      <c r="AB98" s="6"/>
    </row>
    <row r="99">
      <c r="A99" s="279">
        <v>5.0</v>
      </c>
      <c r="B99" s="280" t="s">
        <v>107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6"/>
      <c r="V99" s="6"/>
      <c r="W99" s="6"/>
      <c r="X99" s="6"/>
      <c r="Y99" s="6"/>
      <c r="Z99" s="6"/>
      <c r="AA99" s="6"/>
      <c r="AB99" s="6"/>
    </row>
    <row r="100">
      <c r="A100" s="4"/>
      <c r="B100" s="148" t="s">
        <v>17</v>
      </c>
      <c r="C100" s="148" t="s">
        <v>18</v>
      </c>
      <c r="D100" s="101"/>
      <c r="E100" s="101"/>
      <c r="F100" s="101"/>
      <c r="G100" s="101"/>
      <c r="H100" s="101"/>
      <c r="I100" s="90"/>
      <c r="J100" s="148"/>
      <c r="K100" s="148"/>
      <c r="L100" s="225"/>
      <c r="M100" s="225"/>
      <c r="N100" s="225"/>
      <c r="O100" s="225"/>
      <c r="P100" s="225"/>
      <c r="Q100" s="225"/>
      <c r="R100" s="225"/>
      <c r="S100" s="148" t="s">
        <v>57</v>
      </c>
      <c r="T100" s="148" t="s">
        <v>2</v>
      </c>
      <c r="U100" s="6"/>
      <c r="V100" s="6"/>
      <c r="W100" s="6"/>
      <c r="X100" s="6"/>
      <c r="Y100" s="6"/>
      <c r="Z100" s="6"/>
      <c r="AA100" s="6"/>
      <c r="AB100" s="6"/>
    </row>
    <row r="101">
      <c r="A101" s="4"/>
      <c r="B101" s="225"/>
      <c r="C101" s="225"/>
      <c r="D101" s="1055"/>
      <c r="E101" s="1006"/>
      <c r="F101" s="1055"/>
      <c r="G101" s="560"/>
      <c r="H101" s="1006"/>
      <c r="I101" s="1006"/>
      <c r="J101" s="1006"/>
      <c r="K101" s="1006"/>
      <c r="L101" s="89"/>
      <c r="M101" s="89"/>
      <c r="N101" s="89"/>
      <c r="O101" s="225"/>
      <c r="P101" s="225"/>
      <c r="Q101" s="225"/>
      <c r="R101" s="225"/>
      <c r="S101" s="225"/>
      <c r="T101" s="225"/>
      <c r="U101" s="6"/>
      <c r="V101" s="6"/>
      <c r="W101" s="6"/>
      <c r="X101" s="6"/>
      <c r="Y101" s="6"/>
      <c r="Z101" s="6"/>
      <c r="AA101" s="6"/>
      <c r="AB101" s="6"/>
    </row>
    <row r="102">
      <c r="A102" s="4"/>
      <c r="B102" s="1122" t="s">
        <v>36</v>
      </c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6"/>
      <c r="V102" s="6"/>
      <c r="W102" s="6"/>
      <c r="X102" s="6"/>
      <c r="Y102" s="6"/>
      <c r="Z102" s="6"/>
      <c r="AA102" s="6"/>
      <c r="AB102" s="6"/>
    </row>
    <row r="103">
      <c r="A103" s="4"/>
      <c r="B103" s="1122" t="s">
        <v>40</v>
      </c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6"/>
      <c r="V103" s="6"/>
      <c r="W103" s="6"/>
      <c r="X103" s="6"/>
      <c r="Y103" s="6"/>
      <c r="Z103" s="6"/>
      <c r="AA103" s="6"/>
      <c r="AB103" s="6"/>
    </row>
    <row r="104">
      <c r="A104" s="4"/>
      <c r="B104" s="1123" t="s">
        <v>117</v>
      </c>
      <c r="C104" s="1124">
        <v>80000.0</v>
      </c>
      <c r="D104" s="1124"/>
      <c r="E104" s="1125"/>
      <c r="F104" s="1124"/>
      <c r="G104" s="1126"/>
      <c r="H104" s="1127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739">
        <f t="shared" ref="S104:S108" si="17">SUM(D104:R104)</f>
        <v>0</v>
      </c>
      <c r="T104" s="739">
        <f t="shared" ref="T104:T108" si="18">C104-S104</f>
        <v>80000</v>
      </c>
      <c r="U104" s="6"/>
      <c r="V104" s="6"/>
      <c r="W104" s="6"/>
      <c r="X104" s="6"/>
      <c r="Y104" s="6"/>
      <c r="Z104" s="6"/>
      <c r="AA104" s="6"/>
      <c r="AB104" s="6"/>
    </row>
    <row r="105">
      <c r="A105" s="4"/>
      <c r="B105" s="1123" t="s">
        <v>122</v>
      </c>
      <c r="C105" s="372">
        <v>7000.0</v>
      </c>
      <c r="D105" s="372"/>
      <c r="E105" s="739"/>
      <c r="F105" s="372"/>
      <c r="G105" s="218"/>
      <c r="H105" s="561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739">
        <f t="shared" si="17"/>
        <v>0</v>
      </c>
      <c r="T105" s="739">
        <f t="shared" si="18"/>
        <v>7000</v>
      </c>
      <c r="U105" s="6"/>
      <c r="V105" s="6"/>
      <c r="W105" s="6"/>
      <c r="X105" s="6"/>
      <c r="Y105" s="6"/>
      <c r="Z105" s="6"/>
      <c r="AA105" s="6"/>
      <c r="AB105" s="6"/>
    </row>
    <row r="106">
      <c r="A106" s="4"/>
      <c r="B106" s="1123" t="s">
        <v>124</v>
      </c>
      <c r="C106" s="1124">
        <v>7500.0</v>
      </c>
      <c r="D106" s="1124"/>
      <c r="E106" s="739"/>
      <c r="F106" s="1124"/>
      <c r="G106" s="218"/>
      <c r="H106" s="561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739">
        <f t="shared" si="17"/>
        <v>0</v>
      </c>
      <c r="T106" s="739">
        <f t="shared" si="18"/>
        <v>7500</v>
      </c>
      <c r="U106" s="6"/>
      <c r="V106" s="6"/>
      <c r="W106" s="6"/>
      <c r="X106" s="6"/>
      <c r="Y106" s="6"/>
      <c r="Z106" s="6"/>
      <c r="AA106" s="6"/>
      <c r="AB106" s="6"/>
    </row>
    <row r="107">
      <c r="A107" s="4"/>
      <c r="B107" s="1123" t="s">
        <v>127</v>
      </c>
      <c r="C107" s="1124">
        <v>3000.0</v>
      </c>
      <c r="D107" s="1124"/>
      <c r="E107" s="739"/>
      <c r="F107" s="1124"/>
      <c r="G107" s="218"/>
      <c r="H107" s="561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739">
        <f t="shared" si="17"/>
        <v>0</v>
      </c>
      <c r="T107" s="739">
        <f t="shared" si="18"/>
        <v>3000</v>
      </c>
      <c r="U107" s="6"/>
      <c r="V107" s="6"/>
      <c r="W107" s="6"/>
      <c r="X107" s="6"/>
      <c r="Y107" s="6"/>
      <c r="Z107" s="6"/>
      <c r="AA107" s="6"/>
      <c r="AB107" s="6"/>
    </row>
    <row r="108">
      <c r="A108" s="4"/>
      <c r="B108" s="148" t="s">
        <v>69</v>
      </c>
      <c r="C108" s="149">
        <f t="shared" ref="C108:D108" si="19">SUM(C104:C107)</f>
        <v>97500</v>
      </c>
      <c r="D108" s="215">
        <f t="shared" si="19"/>
        <v>0</v>
      </c>
      <c r="E108" s="152"/>
      <c r="F108" s="215"/>
      <c r="G108" s="215">
        <f t="shared" ref="G108:H108" si="20">SUM(G104:G107)</f>
        <v>0</v>
      </c>
      <c r="H108" s="149">
        <f t="shared" si="20"/>
        <v>0</v>
      </c>
      <c r="I108" s="314"/>
      <c r="J108" s="149"/>
      <c r="K108" s="149"/>
      <c r="L108" s="314"/>
      <c r="M108" s="314"/>
      <c r="N108" s="314"/>
      <c r="O108" s="314"/>
      <c r="P108" s="314"/>
      <c r="Q108" s="314"/>
      <c r="R108" s="314"/>
      <c r="S108" s="149">
        <f t="shared" si="17"/>
        <v>0</v>
      </c>
      <c r="T108" s="739">
        <f t="shared" si="18"/>
        <v>97500</v>
      </c>
      <c r="U108" s="6"/>
      <c r="V108" s="6"/>
      <c r="W108" s="6"/>
      <c r="X108" s="6"/>
      <c r="Y108" s="6"/>
      <c r="Z108" s="6"/>
      <c r="AA108" s="6"/>
      <c r="AB108" s="6"/>
    </row>
    <row r="109">
      <c r="A109" s="4"/>
      <c r="B109" s="4"/>
      <c r="C109" s="4"/>
      <c r="D109" s="4"/>
      <c r="E109" s="4"/>
      <c r="F109" s="317"/>
      <c r="G109" s="31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6"/>
      <c r="V109" s="6"/>
      <c r="W109" s="6"/>
      <c r="X109" s="6"/>
      <c r="Y109" s="6"/>
      <c r="Z109" s="6"/>
      <c r="AA109" s="6"/>
      <c r="AB109" s="6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6"/>
      <c r="V110" s="6"/>
      <c r="W110" s="6"/>
      <c r="X110" s="6"/>
      <c r="Y110" s="6"/>
      <c r="Z110" s="6"/>
      <c r="AA110" s="6"/>
      <c r="AB110" s="6"/>
    </row>
    <row r="111">
      <c r="A111" s="828">
        <v>6.0</v>
      </c>
      <c r="B111" s="320" t="s">
        <v>129</v>
      </c>
      <c r="C111" s="223"/>
      <c r="D111" s="223"/>
      <c r="E111" s="223"/>
      <c r="F111" s="223"/>
      <c r="G111" s="223"/>
      <c r="H111" s="223"/>
      <c r="I111" s="223"/>
      <c r="J111" s="223"/>
      <c r="K111" s="223"/>
      <c r="L111" s="224"/>
      <c r="M111" s="321"/>
      <c r="N111" s="5"/>
      <c r="O111" s="5"/>
      <c r="P111" s="4"/>
      <c r="Q111" s="4"/>
      <c r="R111" s="4"/>
      <c r="S111" s="4"/>
      <c r="T111" s="4"/>
      <c r="U111" s="6"/>
      <c r="V111" s="6"/>
      <c r="W111" s="6"/>
      <c r="X111" s="6"/>
      <c r="Y111" s="6"/>
      <c r="Z111" s="6"/>
      <c r="AA111" s="6"/>
      <c r="AB111" s="6"/>
    </row>
    <row r="112">
      <c r="A112" s="4"/>
      <c r="B112" s="233" t="s">
        <v>130</v>
      </c>
      <c r="C112" s="1366" t="s">
        <v>131</v>
      </c>
      <c r="D112" s="1367" t="s">
        <v>570</v>
      </c>
      <c r="E112" s="1368" t="s">
        <v>132</v>
      </c>
      <c r="F112" s="1366" t="s">
        <v>134</v>
      </c>
      <c r="G112" s="102"/>
      <c r="H112" s="553" t="s">
        <v>133</v>
      </c>
      <c r="I112" s="745"/>
      <c r="J112" s="745" t="s">
        <v>571</v>
      </c>
      <c r="K112" s="745" t="s">
        <v>572</v>
      </c>
      <c r="L112" s="1094" t="s">
        <v>135</v>
      </c>
      <c r="M112" s="1129" t="s">
        <v>136</v>
      </c>
      <c r="N112" s="4"/>
      <c r="O112" s="4"/>
      <c r="P112" s="4"/>
      <c r="Q112" s="4"/>
      <c r="R112" s="4"/>
      <c r="S112" s="4"/>
      <c r="T112" s="4"/>
      <c r="U112" s="6"/>
      <c r="V112" s="6"/>
      <c r="W112" s="6"/>
      <c r="X112" s="6"/>
      <c r="Y112" s="6"/>
      <c r="Z112" s="6"/>
      <c r="AA112" s="6"/>
      <c r="AB112" s="6"/>
    </row>
    <row r="113">
      <c r="A113" s="4"/>
      <c r="B113" s="1591"/>
      <c r="C113" s="1131"/>
      <c r="D113" s="1132"/>
      <c r="E113" s="1132"/>
      <c r="F113" s="1592"/>
      <c r="G113" s="89"/>
      <c r="H113" s="560"/>
      <c r="I113" s="558"/>
      <c r="J113" s="558"/>
      <c r="K113" s="558"/>
      <c r="L113" s="560"/>
      <c r="M113" s="562"/>
      <c r="N113" s="334"/>
      <c r="O113" s="334"/>
      <c r="P113" s="335"/>
      <c r="Q113" s="335"/>
      <c r="R113" s="335"/>
      <c r="S113" s="4"/>
      <c r="T113" s="4"/>
      <c r="U113" s="6"/>
      <c r="V113" s="6"/>
      <c r="W113" s="6"/>
      <c r="X113" s="6"/>
      <c r="Y113" s="6"/>
      <c r="Z113" s="6"/>
      <c r="AA113" s="6"/>
      <c r="AB113" s="6"/>
    </row>
    <row r="114">
      <c r="A114" s="5"/>
      <c r="B114" s="1593" t="s">
        <v>936</v>
      </c>
      <c r="C114" s="1140" t="s">
        <v>649</v>
      </c>
      <c r="D114" s="1132"/>
      <c r="E114" s="1132"/>
      <c r="F114" s="1594">
        <v>100000.0</v>
      </c>
      <c r="G114" s="89"/>
      <c r="H114" s="1140" t="s">
        <v>574</v>
      </c>
      <c r="I114" s="558"/>
      <c r="J114" s="558"/>
      <c r="K114" s="558"/>
      <c r="L114" s="558"/>
      <c r="M114" s="562">
        <v>105000.0</v>
      </c>
      <c r="N114" s="334"/>
      <c r="O114" s="334"/>
      <c r="P114" s="335"/>
      <c r="Q114" s="335"/>
      <c r="R114" s="335"/>
      <c r="S114" s="4"/>
      <c r="T114" s="4"/>
      <c r="U114" s="6"/>
      <c r="V114" s="6"/>
      <c r="W114" s="6"/>
      <c r="X114" s="6"/>
      <c r="Y114" s="6"/>
      <c r="Z114" s="6"/>
      <c r="AA114" s="6"/>
      <c r="AB114" s="6"/>
    </row>
    <row r="115">
      <c r="A115" s="5"/>
      <c r="B115" s="1593"/>
      <c r="C115" s="1140" t="s">
        <v>649</v>
      </c>
      <c r="D115" s="1132"/>
      <c r="E115" s="1132"/>
      <c r="F115" s="1594">
        <v>100000.0</v>
      </c>
      <c r="G115" s="89"/>
      <c r="H115" s="1140" t="s">
        <v>574</v>
      </c>
      <c r="I115" s="558"/>
      <c r="J115" s="558"/>
      <c r="K115" s="558"/>
      <c r="L115" s="558"/>
      <c r="M115" s="562">
        <v>100000.0</v>
      </c>
      <c r="N115" s="334"/>
      <c r="O115" s="334"/>
      <c r="P115" s="335"/>
      <c r="Q115" s="335"/>
      <c r="R115" s="335"/>
      <c r="S115" s="4"/>
      <c r="T115" s="4"/>
      <c r="U115" s="6"/>
      <c r="V115" s="6"/>
      <c r="W115" s="6"/>
      <c r="X115" s="6"/>
      <c r="Y115" s="6"/>
      <c r="Z115" s="6"/>
      <c r="AA115" s="6"/>
      <c r="AB115" s="6"/>
    </row>
    <row r="116">
      <c r="A116" s="5"/>
      <c r="B116" s="1593"/>
      <c r="C116" s="1140" t="s">
        <v>649</v>
      </c>
      <c r="D116" s="1404"/>
      <c r="E116" s="1404"/>
      <c r="F116" s="1594">
        <v>67000.0</v>
      </c>
      <c r="G116" s="89"/>
      <c r="H116" s="1140" t="s">
        <v>574</v>
      </c>
      <c r="I116" s="558"/>
      <c r="J116" s="558"/>
      <c r="K116" s="558"/>
      <c r="L116" s="558"/>
      <c r="M116" s="562">
        <v>65000.0</v>
      </c>
      <c r="N116" s="334"/>
      <c r="O116" s="334"/>
      <c r="P116" s="335"/>
      <c r="Q116" s="335"/>
      <c r="R116" s="335"/>
      <c r="S116" s="4"/>
      <c r="T116" s="4"/>
      <c r="U116" s="6"/>
      <c r="V116" s="6"/>
      <c r="W116" s="6"/>
      <c r="X116" s="6"/>
      <c r="Y116" s="6"/>
      <c r="Z116" s="6"/>
      <c r="AA116" s="6"/>
      <c r="AB116" s="6"/>
    </row>
    <row r="117">
      <c r="A117" s="5"/>
      <c r="B117" s="1593"/>
      <c r="C117" s="1141"/>
      <c r="D117" s="89"/>
      <c r="E117" s="89"/>
      <c r="F117" s="1594">
        <v>20000.0</v>
      </c>
      <c r="G117" s="89"/>
      <c r="H117" s="1140" t="s">
        <v>544</v>
      </c>
      <c r="I117" s="558"/>
      <c r="J117" s="558"/>
      <c r="K117" s="558"/>
      <c r="L117" s="558"/>
      <c r="M117" s="562">
        <v>40000.0</v>
      </c>
      <c r="N117" s="334"/>
      <c r="O117" s="334"/>
      <c r="P117" s="335"/>
      <c r="Q117" s="335"/>
      <c r="R117" s="335"/>
      <c r="S117" s="4"/>
      <c r="T117" s="4"/>
      <c r="U117" s="6"/>
      <c r="V117" s="6"/>
      <c r="W117" s="6"/>
      <c r="X117" s="6"/>
      <c r="Y117" s="6"/>
      <c r="Z117" s="6"/>
      <c r="AA117" s="6"/>
      <c r="AB117" s="6"/>
    </row>
    <row r="118">
      <c r="A118" s="4"/>
      <c r="B118" s="1512"/>
      <c r="C118" s="1141"/>
      <c r="D118" s="89"/>
      <c r="E118" s="89"/>
      <c r="F118" s="1594">
        <v>30000.0</v>
      </c>
      <c r="G118" s="89"/>
      <c r="H118" s="1141"/>
      <c r="I118" s="558"/>
      <c r="J118" s="558"/>
      <c r="K118" s="558"/>
      <c r="L118" s="558"/>
      <c r="M118" s="562"/>
      <c r="N118" s="334"/>
      <c r="O118" s="334"/>
      <c r="P118" s="335"/>
      <c r="Q118" s="335"/>
      <c r="R118" s="335"/>
      <c r="S118" s="4"/>
      <c r="T118" s="4"/>
      <c r="U118" s="6"/>
      <c r="V118" s="6"/>
      <c r="W118" s="6"/>
      <c r="X118" s="6"/>
      <c r="Y118" s="6"/>
      <c r="Z118" s="6"/>
      <c r="AA118" s="6"/>
      <c r="AB118" s="6"/>
    </row>
    <row r="119">
      <c r="A119" s="4"/>
      <c r="B119" s="1140"/>
      <c r="C119" s="1141"/>
      <c r="D119" s="89"/>
      <c r="E119" s="89"/>
      <c r="F119" s="1594">
        <v>20000.0</v>
      </c>
      <c r="G119" s="89"/>
      <c r="H119" s="89"/>
      <c r="I119" s="558"/>
      <c r="J119" s="558"/>
      <c r="K119" s="558"/>
      <c r="L119" s="558"/>
      <c r="M119" s="562"/>
      <c r="N119" s="334"/>
      <c r="O119" s="334"/>
      <c r="P119" s="335"/>
      <c r="Q119" s="335"/>
      <c r="R119" s="335"/>
      <c r="S119" s="4"/>
      <c r="T119" s="4"/>
      <c r="U119" s="6"/>
      <c r="V119" s="6"/>
      <c r="W119" s="6"/>
      <c r="X119" s="6"/>
      <c r="Y119" s="6"/>
      <c r="Z119" s="6"/>
      <c r="AA119" s="6"/>
      <c r="AB119" s="6"/>
    </row>
    <row r="120">
      <c r="A120" s="4"/>
      <c r="B120" s="89"/>
      <c r="C120" s="89"/>
      <c r="D120" s="89"/>
      <c r="E120" s="89"/>
      <c r="F120" s="1594">
        <v>20000.0</v>
      </c>
      <c r="G120" s="89"/>
      <c r="H120" s="89"/>
      <c r="I120" s="558"/>
      <c r="J120" s="558"/>
      <c r="K120" s="558"/>
      <c r="L120" s="558"/>
      <c r="M120" s="558"/>
      <c r="N120" s="334"/>
      <c r="O120" s="334"/>
      <c r="P120" s="335"/>
      <c r="Q120" s="335"/>
      <c r="R120" s="335"/>
      <c r="S120" s="4"/>
      <c r="T120" s="4"/>
      <c r="U120" s="6"/>
      <c r="V120" s="6"/>
      <c r="W120" s="6"/>
      <c r="X120" s="6"/>
      <c r="Y120" s="6"/>
      <c r="Z120" s="6"/>
      <c r="AA120" s="6"/>
      <c r="AB120" s="6"/>
    </row>
    <row r="121">
      <c r="A121" s="4"/>
      <c r="B121" s="89"/>
      <c r="C121" s="89"/>
      <c r="D121" s="89"/>
      <c r="E121" s="89"/>
      <c r="F121" s="1410"/>
      <c r="G121" s="89"/>
      <c r="H121" s="89"/>
      <c r="I121" s="558"/>
      <c r="J121" s="558"/>
      <c r="K121" s="558"/>
      <c r="L121" s="558"/>
      <c r="M121" s="558"/>
      <c r="N121" s="334"/>
      <c r="O121" s="334"/>
      <c r="P121" s="335"/>
      <c r="Q121" s="335"/>
      <c r="R121" s="335"/>
      <c r="S121" s="4"/>
      <c r="T121" s="4"/>
      <c r="U121" s="6"/>
      <c r="V121" s="6"/>
      <c r="W121" s="6"/>
      <c r="X121" s="6"/>
      <c r="Y121" s="6"/>
      <c r="Z121" s="6"/>
      <c r="AA121" s="6"/>
      <c r="AB121" s="6"/>
    </row>
    <row r="122">
      <c r="A122" s="4"/>
      <c r="B122" s="89"/>
      <c r="C122" s="89"/>
      <c r="D122" s="89"/>
      <c r="E122" s="89"/>
      <c r="F122" s="1410"/>
      <c r="G122" s="89"/>
      <c r="H122" s="89"/>
      <c r="I122" s="558"/>
      <c r="J122" s="558"/>
      <c r="K122" s="558"/>
      <c r="L122" s="558"/>
      <c r="M122" s="558"/>
      <c r="N122" s="334"/>
      <c r="O122" s="334"/>
      <c r="P122" s="335"/>
      <c r="Q122" s="335"/>
      <c r="R122" s="335"/>
      <c r="S122" s="4"/>
      <c r="T122" s="4"/>
      <c r="U122" s="6"/>
      <c r="V122" s="6"/>
      <c r="W122" s="6"/>
      <c r="X122" s="6"/>
      <c r="Y122" s="6"/>
      <c r="Z122" s="6"/>
      <c r="AA122" s="6"/>
      <c r="AB122" s="6"/>
    </row>
    <row r="123">
      <c r="A123" s="4"/>
      <c r="B123" s="89"/>
      <c r="C123" s="89"/>
      <c r="D123" s="89"/>
      <c r="E123" s="89"/>
      <c r="F123" s="1410"/>
      <c r="G123" s="89"/>
      <c r="H123" s="89"/>
      <c r="I123" s="89"/>
      <c r="J123" s="89"/>
      <c r="K123" s="89"/>
      <c r="L123" s="89"/>
      <c r="M123" s="559"/>
      <c r="N123" s="361"/>
      <c r="O123" s="361"/>
      <c r="P123" s="4"/>
      <c r="Q123" s="4"/>
      <c r="R123" s="4"/>
      <c r="S123" s="4"/>
      <c r="T123" s="4"/>
      <c r="U123" s="6"/>
      <c r="V123" s="6"/>
      <c r="W123" s="6"/>
      <c r="X123" s="6"/>
      <c r="Y123" s="6"/>
      <c r="Z123" s="6"/>
      <c r="AA123" s="6"/>
      <c r="AB123" s="6"/>
    </row>
    <row r="124">
      <c r="A124" s="4"/>
      <c r="B124" s="89"/>
      <c r="C124" s="89"/>
      <c r="D124" s="89"/>
      <c r="E124" s="89"/>
      <c r="F124" s="1410"/>
      <c r="G124" s="89"/>
      <c r="H124" s="89"/>
      <c r="I124" s="89"/>
      <c r="J124" s="89"/>
      <c r="K124" s="89"/>
      <c r="L124" s="89"/>
      <c r="M124" s="89"/>
      <c r="N124" s="5"/>
      <c r="O124" s="5"/>
      <c r="P124" s="4"/>
      <c r="Q124" s="4"/>
      <c r="R124" s="4"/>
      <c r="S124" s="4"/>
      <c r="T124" s="4"/>
      <c r="U124" s="6"/>
      <c r="V124" s="6"/>
      <c r="W124" s="6"/>
      <c r="X124" s="6"/>
      <c r="Y124" s="6"/>
      <c r="Z124" s="6"/>
      <c r="AA124" s="6"/>
      <c r="AB124" s="6"/>
    </row>
    <row r="125">
      <c r="A125" s="4"/>
      <c r="B125" s="369" t="s">
        <v>69</v>
      </c>
      <c r="C125" s="370"/>
      <c r="D125" s="370"/>
      <c r="E125" s="370"/>
      <c r="F125" s="1598">
        <f>SUM(F114:F120)</f>
        <v>357000</v>
      </c>
      <c r="G125" s="371"/>
      <c r="H125" s="371"/>
      <c r="I125" s="315"/>
      <c r="J125" s="315"/>
      <c r="K125" s="315"/>
      <c r="L125" s="315"/>
      <c r="M125" s="1142">
        <f>SUM(M113:M124)</f>
        <v>310000</v>
      </c>
      <c r="N125" s="335"/>
      <c r="O125" s="335"/>
      <c r="P125" s="335"/>
      <c r="Q125" s="335"/>
      <c r="R125" s="335"/>
      <c r="S125" s="4"/>
      <c r="T125" s="4"/>
      <c r="U125" s="6"/>
      <c r="V125" s="6"/>
      <c r="W125" s="6"/>
      <c r="X125" s="6"/>
      <c r="Y125" s="6"/>
      <c r="Z125" s="6"/>
      <c r="AA125" s="6"/>
      <c r="AB125" s="6"/>
    </row>
    <row r="126">
      <c r="A126" s="4"/>
      <c r="B126" s="4"/>
      <c r="C126" s="4"/>
      <c r="D126" s="4"/>
      <c r="E126" s="4"/>
      <c r="F126" s="4"/>
      <c r="G126" s="4"/>
      <c r="H126" s="4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4"/>
      <c r="T126" s="4"/>
      <c r="U126" s="6"/>
      <c r="V126" s="6"/>
      <c r="W126" s="6"/>
      <c r="X126" s="6"/>
      <c r="Y126" s="6"/>
      <c r="Z126" s="6"/>
      <c r="AA126" s="6"/>
      <c r="AB126" s="6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6"/>
      <c r="V127" s="6"/>
      <c r="W127" s="6"/>
      <c r="X127" s="6"/>
      <c r="Y127" s="6"/>
      <c r="Z127" s="6"/>
      <c r="AA127" s="6"/>
      <c r="AB127" s="6"/>
    </row>
    <row r="128">
      <c r="A128" s="845">
        <v>7.0</v>
      </c>
      <c r="B128" s="375" t="s">
        <v>8</v>
      </c>
      <c r="C128" s="376"/>
      <c r="D128" s="376"/>
      <c r="E128" s="376"/>
      <c r="F128" s="376"/>
      <c r="G128" s="376"/>
      <c r="H128" s="376"/>
      <c r="I128" s="376"/>
      <c r="J128" s="376"/>
      <c r="K128" s="376"/>
      <c r="L128" s="377"/>
      <c r="M128" s="321"/>
      <c r="N128" s="5"/>
      <c r="O128" s="5"/>
      <c r="P128" s="4"/>
      <c r="Q128" s="4"/>
      <c r="R128" s="4"/>
      <c r="S128" s="4"/>
      <c r="T128" s="4"/>
      <c r="U128" s="6"/>
      <c r="V128" s="6"/>
      <c r="W128" s="6"/>
      <c r="X128" s="6"/>
      <c r="Y128" s="6"/>
      <c r="Z128" s="6"/>
      <c r="AA128" s="6"/>
      <c r="AB128" s="6"/>
    </row>
    <row r="129">
      <c r="A129" s="4"/>
      <c r="B129" s="234"/>
      <c r="C129" s="1143" t="s">
        <v>152</v>
      </c>
      <c r="D129" s="1144"/>
      <c r="E129" s="1144"/>
      <c r="F129" s="1145" t="s">
        <v>153</v>
      </c>
      <c r="G129" s="1145" t="s">
        <v>154</v>
      </c>
      <c r="H129" s="1145" t="s">
        <v>155</v>
      </c>
      <c r="I129" s="1146" t="s">
        <v>502</v>
      </c>
      <c r="J129" s="102"/>
      <c r="K129" s="102"/>
      <c r="L129" s="1147" t="s">
        <v>135</v>
      </c>
      <c r="M129" s="1148" t="s">
        <v>157</v>
      </c>
      <c r="N129" s="4"/>
      <c r="O129" s="4"/>
      <c r="P129" s="4"/>
      <c r="Q129" s="4"/>
      <c r="R129" s="4"/>
      <c r="S129" s="4"/>
      <c r="T129" s="4"/>
      <c r="U129" s="6"/>
      <c r="V129" s="6"/>
      <c r="W129" s="6"/>
      <c r="X129" s="6"/>
      <c r="Y129" s="6"/>
      <c r="Z129" s="6"/>
      <c r="AA129" s="6"/>
      <c r="AB129" s="6"/>
    </row>
    <row r="130">
      <c r="A130" s="4"/>
      <c r="B130" s="1848" t="s">
        <v>934</v>
      </c>
      <c r="C130" s="1905">
        <v>150000.0</v>
      </c>
      <c r="D130" s="559"/>
      <c r="E130" s="559"/>
      <c r="F130" s="1161" t="s">
        <v>173</v>
      </c>
      <c r="G130" s="1162"/>
      <c r="H130" s="1131"/>
      <c r="I130" s="1602">
        <f t="shared" ref="I130:I132" si="21">C130/0.92</f>
        <v>163043.4783</v>
      </c>
      <c r="J130" s="89"/>
      <c r="K130" s="89"/>
      <c r="L130" s="1177"/>
      <c r="M130" s="1153"/>
      <c r="N130" s="390"/>
      <c r="O130" s="390"/>
      <c r="P130" s="4"/>
      <c r="Q130" s="4"/>
      <c r="R130" s="4"/>
      <c r="S130" s="4"/>
      <c r="T130" s="4"/>
      <c r="U130" s="6"/>
      <c r="V130" s="6"/>
      <c r="W130" s="6"/>
      <c r="X130" s="6"/>
      <c r="Y130" s="6"/>
      <c r="Z130" s="6"/>
      <c r="AA130" s="6"/>
      <c r="AB130" s="6"/>
    </row>
    <row r="131">
      <c r="A131" s="4"/>
      <c r="B131" s="1131" t="s">
        <v>813</v>
      </c>
      <c r="C131" s="1905">
        <v>200000.0</v>
      </c>
      <c r="D131" s="559"/>
      <c r="E131" s="559"/>
      <c r="F131" s="1161" t="s">
        <v>173</v>
      </c>
      <c r="G131" s="1162"/>
      <c r="H131" s="1131"/>
      <c r="I131" s="1602">
        <f t="shared" si="21"/>
        <v>217391.3043</v>
      </c>
      <c r="J131" s="89"/>
      <c r="K131" s="89"/>
      <c r="L131" s="1177"/>
      <c r="M131" s="1153"/>
      <c r="N131" s="390"/>
      <c r="O131" s="390"/>
      <c r="P131" s="4"/>
      <c r="Q131" s="4"/>
      <c r="R131" s="4"/>
      <c r="S131" s="4"/>
      <c r="T131" s="4"/>
      <c r="U131" s="6"/>
      <c r="V131" s="6"/>
      <c r="W131" s="6"/>
      <c r="X131" s="6"/>
      <c r="Y131" s="6"/>
      <c r="Z131" s="6"/>
      <c r="AA131" s="6"/>
      <c r="AB131" s="6"/>
    </row>
    <row r="132">
      <c r="A132" s="4"/>
      <c r="B132" s="1140" t="s">
        <v>657</v>
      </c>
      <c r="C132" s="1905">
        <v>165000.0</v>
      </c>
      <c r="D132" s="559"/>
      <c r="E132" s="559"/>
      <c r="F132" s="1161" t="s">
        <v>173</v>
      </c>
      <c r="G132" s="1162"/>
      <c r="H132" s="1131"/>
      <c r="I132" s="1602">
        <f t="shared" si="21"/>
        <v>179347.8261</v>
      </c>
      <c r="J132" s="89"/>
      <c r="K132" s="89"/>
      <c r="L132" s="1177"/>
      <c r="M132" s="1153"/>
      <c r="N132" s="390"/>
      <c r="O132" s="390"/>
      <c r="P132" s="4"/>
      <c r="Q132" s="4"/>
      <c r="R132" s="4"/>
      <c r="S132" s="4"/>
      <c r="T132" s="4"/>
      <c r="U132" s="6"/>
      <c r="V132" s="6"/>
      <c r="W132" s="6"/>
      <c r="X132" s="6"/>
      <c r="Y132" s="6"/>
      <c r="Z132" s="6"/>
      <c r="AA132" s="6"/>
      <c r="AB132" s="6"/>
    </row>
    <row r="133">
      <c r="A133" s="4"/>
      <c r="B133" s="1396"/>
      <c r="C133" s="1397"/>
      <c r="D133" s="89"/>
      <c r="E133" s="89"/>
      <c r="F133" s="1161"/>
      <c r="G133" s="1162"/>
      <c r="H133" s="1131"/>
      <c r="I133" s="1160"/>
      <c r="J133" s="558"/>
      <c r="K133" s="558"/>
      <c r="L133" s="1163"/>
      <c r="M133" s="314"/>
      <c r="N133" s="335"/>
      <c r="O133" s="335"/>
      <c r="P133" s="4"/>
      <c r="Q133" s="4"/>
      <c r="R133" s="4"/>
      <c r="S133" s="4"/>
      <c r="T133" s="4"/>
      <c r="U133" s="6"/>
      <c r="V133" s="6"/>
      <c r="W133" s="6"/>
      <c r="X133" s="6"/>
      <c r="Y133" s="6"/>
      <c r="Z133" s="6"/>
      <c r="AA133" s="6"/>
      <c r="AB133" s="6"/>
    </row>
    <row r="134">
      <c r="A134" s="4"/>
      <c r="B134" s="1140"/>
      <c r="C134" s="1160"/>
      <c r="D134" s="89"/>
      <c r="E134" s="89"/>
      <c r="F134" s="1131"/>
      <c r="G134" s="1162"/>
      <c r="H134" s="1131"/>
      <c r="I134" s="1160"/>
      <c r="J134" s="558"/>
      <c r="K134" s="558"/>
      <c r="L134" s="1163"/>
      <c r="M134" s="314"/>
      <c r="N134" s="335"/>
      <c r="O134" s="335"/>
      <c r="P134" s="4"/>
      <c r="Q134" s="4"/>
      <c r="R134" s="4"/>
      <c r="S134" s="4"/>
      <c r="T134" s="4"/>
      <c r="U134" s="6"/>
      <c r="V134" s="6"/>
      <c r="W134" s="6"/>
      <c r="X134" s="6"/>
      <c r="Y134" s="6"/>
      <c r="Z134" s="6"/>
      <c r="AA134" s="6"/>
      <c r="AB134" s="6"/>
    </row>
    <row r="135">
      <c r="A135" s="4"/>
      <c r="B135" s="148" t="s">
        <v>69</v>
      </c>
      <c r="C135" s="438"/>
      <c r="D135" s="225"/>
      <c r="E135" s="439"/>
      <c r="F135" s="439"/>
      <c r="G135" s="439"/>
      <c r="H135" s="225"/>
      <c r="I135" s="438">
        <f>SUM(I130:I134)</f>
        <v>559782.6087</v>
      </c>
      <c r="J135" s="441"/>
      <c r="K135" s="441"/>
      <c r="L135" s="441"/>
      <c r="M135" s="439"/>
      <c r="N135" s="4"/>
      <c r="O135" s="4"/>
      <c r="P135" s="4"/>
      <c r="Q135" s="4"/>
      <c r="R135" s="4"/>
      <c r="S135" s="4"/>
      <c r="T135" s="4"/>
      <c r="U135" s="6"/>
      <c r="V135" s="6"/>
      <c r="W135" s="6"/>
      <c r="X135" s="6"/>
      <c r="Y135" s="6"/>
      <c r="Z135" s="6"/>
      <c r="AA135" s="6"/>
      <c r="AB135" s="6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6"/>
      <c r="V136" s="6"/>
      <c r="W136" s="6"/>
      <c r="X136" s="6"/>
      <c r="Y136" s="6"/>
      <c r="Z136" s="6"/>
      <c r="AA136" s="6"/>
      <c r="AB136" s="6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6"/>
      <c r="V137" s="6"/>
      <c r="W137" s="6"/>
      <c r="X137" s="6"/>
      <c r="Y137" s="6"/>
      <c r="Z137" s="6"/>
      <c r="AA137" s="6"/>
      <c r="AB137" s="6"/>
    </row>
    <row r="138">
      <c r="A138" s="866">
        <v>8.0</v>
      </c>
      <c r="B138" s="443" t="s">
        <v>181</v>
      </c>
      <c r="C138" s="376"/>
      <c r="D138" s="376"/>
      <c r="E138" s="376"/>
      <c r="F138" s="376"/>
      <c r="G138" s="376"/>
      <c r="H138" s="376"/>
      <c r="I138" s="376"/>
      <c r="J138" s="376"/>
      <c r="K138" s="376"/>
      <c r="L138" s="377"/>
      <c r="M138" s="321"/>
      <c r="N138" s="5"/>
      <c r="O138" s="5"/>
      <c r="P138" s="4"/>
      <c r="Q138" s="4"/>
      <c r="R138" s="4"/>
      <c r="S138" s="4"/>
      <c r="T138" s="4"/>
      <c r="U138" s="6"/>
      <c r="V138" s="6"/>
      <c r="W138" s="6"/>
      <c r="X138" s="6"/>
      <c r="Y138" s="6"/>
      <c r="Z138" s="6"/>
      <c r="AA138" s="6"/>
      <c r="AB138" s="6"/>
    </row>
    <row r="139">
      <c r="A139" s="4"/>
      <c r="B139" s="233" t="s">
        <v>182</v>
      </c>
      <c r="C139" s="1164" t="s">
        <v>131</v>
      </c>
      <c r="D139" s="1165"/>
      <c r="E139" s="1165"/>
      <c r="F139" s="1166" t="s">
        <v>517</v>
      </c>
      <c r="G139" s="1166" t="s">
        <v>581</v>
      </c>
      <c r="H139" s="1167" t="s">
        <v>156</v>
      </c>
      <c r="I139" s="906"/>
      <c r="J139" s="906"/>
      <c r="K139" s="102"/>
      <c r="L139" s="1168" t="s">
        <v>135</v>
      </c>
      <c r="M139" s="870" t="s">
        <v>157</v>
      </c>
      <c r="N139" s="4"/>
      <c r="O139" s="4"/>
      <c r="P139" s="4"/>
      <c r="Q139" s="4"/>
      <c r="R139" s="4"/>
      <c r="S139" s="4"/>
      <c r="T139" s="4"/>
      <c r="U139" s="6"/>
      <c r="V139" s="6"/>
      <c r="W139" s="6"/>
      <c r="X139" s="6"/>
      <c r="Y139" s="6"/>
      <c r="Z139" s="6"/>
      <c r="AA139" s="6"/>
      <c r="AB139" s="6"/>
    </row>
    <row r="140">
      <c r="A140" s="5"/>
      <c r="B140" s="1131" t="s">
        <v>520</v>
      </c>
      <c r="C140" s="847"/>
      <c r="D140" s="1404"/>
      <c r="E140" s="1404"/>
      <c r="F140" s="1405">
        <v>64150.0</v>
      </c>
      <c r="G140" s="1406">
        <f t="shared" ref="G140:G148" si="22">F140*8/100</f>
        <v>5132</v>
      </c>
      <c r="H140" s="1407">
        <f t="shared" ref="H140:H148" si="23">F140+Q140</f>
        <v>69282</v>
      </c>
      <c r="I140" s="89"/>
      <c r="J140" s="89"/>
      <c r="K140" s="89"/>
      <c r="L140" s="1177"/>
      <c r="M140" s="1153"/>
      <c r="N140" s="390"/>
      <c r="O140" s="390"/>
      <c r="P140" s="4"/>
      <c r="Q140" s="1173">
        <f t="shared" ref="Q140:Q148" si="24">F140*8/100</f>
        <v>5132</v>
      </c>
      <c r="R140" s="4"/>
      <c r="S140" s="4"/>
      <c r="T140" s="4"/>
      <c r="U140" s="6"/>
      <c r="V140" s="6"/>
      <c r="W140" s="6"/>
      <c r="X140" s="6"/>
      <c r="Y140" s="6"/>
      <c r="Z140" s="6"/>
      <c r="AA140" s="6"/>
      <c r="AB140" s="6"/>
    </row>
    <row r="141">
      <c r="A141" s="5"/>
      <c r="B141" s="905" t="s">
        <v>190</v>
      </c>
      <c r="C141" s="847"/>
      <c r="D141" s="1404"/>
      <c r="E141" s="1404"/>
      <c r="F141" s="1405">
        <v>120000.0</v>
      </c>
      <c r="G141" s="1406">
        <f t="shared" si="22"/>
        <v>9600</v>
      </c>
      <c r="H141" s="1407">
        <f t="shared" si="23"/>
        <v>129600</v>
      </c>
      <c r="I141" s="89"/>
      <c r="J141" s="89"/>
      <c r="K141" s="89"/>
      <c r="L141" s="1177"/>
      <c r="M141" s="1153"/>
      <c r="N141" s="390"/>
      <c r="O141" s="390"/>
      <c r="P141" s="4"/>
      <c r="Q141" s="1173">
        <f t="shared" si="24"/>
        <v>9600</v>
      </c>
      <c r="R141" s="4"/>
      <c r="S141" s="4"/>
      <c r="T141" s="4"/>
      <c r="U141" s="6"/>
      <c r="V141" s="6"/>
      <c r="W141" s="6"/>
      <c r="X141" s="6"/>
      <c r="Y141" s="6"/>
      <c r="Z141" s="6"/>
      <c r="AA141" s="6"/>
      <c r="AB141" s="6"/>
    </row>
    <row r="142">
      <c r="A142" s="4"/>
      <c r="B142" s="905" t="s">
        <v>191</v>
      </c>
      <c r="C142" s="847"/>
      <c r="D142" s="1404"/>
      <c r="E142" s="1404"/>
      <c r="F142" s="1405">
        <v>170000.0</v>
      </c>
      <c r="G142" s="1406">
        <f t="shared" si="22"/>
        <v>13600</v>
      </c>
      <c r="H142" s="1407">
        <f t="shared" si="23"/>
        <v>183600</v>
      </c>
      <c r="I142" s="89"/>
      <c r="J142" s="89"/>
      <c r="K142" s="89"/>
      <c r="L142" s="1177"/>
      <c r="M142" s="1153"/>
      <c r="N142" s="390"/>
      <c r="O142" s="390"/>
      <c r="P142" s="4"/>
      <c r="Q142" s="1173">
        <f t="shared" si="24"/>
        <v>13600</v>
      </c>
      <c r="R142" s="4"/>
      <c r="S142" s="4"/>
      <c r="T142" s="4"/>
      <c r="U142" s="6"/>
      <c r="V142" s="6"/>
      <c r="W142" s="6"/>
      <c r="X142" s="6"/>
      <c r="Y142" s="6"/>
      <c r="Z142" s="6"/>
      <c r="AA142" s="6"/>
      <c r="AB142" s="6"/>
    </row>
    <row r="143">
      <c r="A143" s="4"/>
      <c r="B143" s="1131" t="s">
        <v>193</v>
      </c>
      <c r="C143" s="560"/>
      <c r="D143" s="1409"/>
      <c r="E143" s="1409"/>
      <c r="F143" s="1405">
        <v>62000.0</v>
      </c>
      <c r="G143" s="1406">
        <f t="shared" si="22"/>
        <v>4960</v>
      </c>
      <c r="H143" s="1407">
        <f t="shared" si="23"/>
        <v>66960</v>
      </c>
      <c r="I143" s="1176"/>
      <c r="J143" s="89"/>
      <c r="K143" s="89"/>
      <c r="L143" s="1177"/>
      <c r="M143" s="1153"/>
      <c r="N143" s="390"/>
      <c r="O143" s="390"/>
      <c r="P143" s="4"/>
      <c r="Q143" s="1173">
        <f t="shared" si="24"/>
        <v>4960</v>
      </c>
      <c r="R143" s="4"/>
      <c r="S143" s="4"/>
      <c r="T143" s="4"/>
      <c r="U143" s="6"/>
      <c r="V143" s="6"/>
      <c r="W143" s="6"/>
      <c r="X143" s="6"/>
      <c r="Y143" s="6"/>
      <c r="Z143" s="6"/>
      <c r="AA143" s="6"/>
      <c r="AB143" s="6"/>
    </row>
    <row r="144">
      <c r="A144" s="4"/>
      <c r="B144" s="1131" t="s">
        <v>664</v>
      </c>
      <c r="C144" s="847"/>
      <c r="D144" s="1404"/>
      <c r="E144" s="1404"/>
      <c r="F144" s="1405">
        <v>185000.0</v>
      </c>
      <c r="G144" s="1406">
        <f t="shared" si="22"/>
        <v>14800</v>
      </c>
      <c r="H144" s="1407">
        <f t="shared" si="23"/>
        <v>199800</v>
      </c>
      <c r="I144" s="89"/>
      <c r="J144" s="89"/>
      <c r="K144" s="89"/>
      <c r="L144" s="1177"/>
      <c r="M144" s="1177"/>
      <c r="N144" s="390"/>
      <c r="O144" s="390"/>
      <c r="P144" s="4"/>
      <c r="Q144" s="1173">
        <f t="shared" si="24"/>
        <v>14800</v>
      </c>
      <c r="R144" s="4"/>
      <c r="S144" s="4"/>
      <c r="T144" s="4"/>
      <c r="U144" s="6"/>
      <c r="V144" s="6"/>
      <c r="W144" s="6"/>
      <c r="X144" s="6"/>
      <c r="Y144" s="6"/>
      <c r="Z144" s="6"/>
      <c r="AA144" s="6"/>
      <c r="AB144" s="6"/>
    </row>
    <row r="145">
      <c r="A145" s="4"/>
      <c r="B145" s="1412" t="s">
        <v>523</v>
      </c>
      <c r="C145" s="225"/>
      <c r="D145" s="1404"/>
      <c r="E145" s="1404"/>
      <c r="F145" s="1405">
        <v>121000.0</v>
      </c>
      <c r="G145" s="1406">
        <f t="shared" si="22"/>
        <v>9680</v>
      </c>
      <c r="H145" s="1407">
        <f t="shared" si="23"/>
        <v>130680</v>
      </c>
      <c r="I145" s="89"/>
      <c r="J145" s="89"/>
      <c r="K145" s="89"/>
      <c r="L145" s="1177"/>
      <c r="M145" s="1153"/>
      <c r="N145" s="390"/>
      <c r="O145" s="390"/>
      <c r="P145" s="4"/>
      <c r="Q145" s="1173">
        <f t="shared" si="24"/>
        <v>9680</v>
      </c>
      <c r="R145" s="4"/>
      <c r="S145" s="4"/>
      <c r="T145" s="4"/>
      <c r="U145" s="6"/>
      <c r="V145" s="6"/>
      <c r="W145" s="6"/>
      <c r="X145" s="6"/>
      <c r="Y145" s="6"/>
      <c r="Z145" s="6"/>
      <c r="AA145" s="6"/>
      <c r="AB145" s="6"/>
    </row>
    <row r="146">
      <c r="A146" s="4"/>
      <c r="B146" s="1412" t="s">
        <v>524</v>
      </c>
      <c r="C146" s="225"/>
      <c r="D146" s="1404"/>
      <c r="E146" s="1404"/>
      <c r="F146" s="1405">
        <v>93000.0</v>
      </c>
      <c r="G146" s="1406">
        <f t="shared" si="22"/>
        <v>7440</v>
      </c>
      <c r="H146" s="1407">
        <f t="shared" si="23"/>
        <v>100440</v>
      </c>
      <c r="I146" s="89"/>
      <c r="J146" s="89"/>
      <c r="K146" s="89"/>
      <c r="L146" s="1177"/>
      <c r="M146" s="1153"/>
      <c r="N146" s="390"/>
      <c r="O146" s="390"/>
      <c r="P146" s="4"/>
      <c r="Q146" s="1173">
        <f t="shared" si="24"/>
        <v>7440</v>
      </c>
      <c r="R146" s="4"/>
      <c r="S146" s="4"/>
      <c r="T146" s="4"/>
      <c r="U146" s="6"/>
      <c r="V146" s="6"/>
      <c r="W146" s="6"/>
      <c r="X146" s="6"/>
      <c r="Y146" s="6"/>
      <c r="Z146" s="6"/>
      <c r="AA146" s="6"/>
      <c r="AB146" s="6"/>
    </row>
    <row r="147">
      <c r="A147" s="4"/>
      <c r="B147" s="1123" t="s">
        <v>196</v>
      </c>
      <c r="C147" s="225"/>
      <c r="D147" s="1404"/>
      <c r="E147" s="1404"/>
      <c r="F147" s="1405">
        <v>70000.0</v>
      </c>
      <c r="G147" s="1406">
        <f t="shared" si="22"/>
        <v>5600</v>
      </c>
      <c r="H147" s="1407">
        <f t="shared" si="23"/>
        <v>75600</v>
      </c>
      <c r="I147" s="89"/>
      <c r="J147" s="89"/>
      <c r="K147" s="89"/>
      <c r="L147" s="1177"/>
      <c r="M147" s="1153"/>
      <c r="N147" s="390"/>
      <c r="O147" s="390"/>
      <c r="P147" s="4"/>
      <c r="Q147" s="1173">
        <f t="shared" si="24"/>
        <v>5600</v>
      </c>
      <c r="R147" s="4"/>
      <c r="S147" s="4"/>
      <c r="T147" s="4"/>
      <c r="U147" s="6"/>
      <c r="V147" s="6"/>
      <c r="W147" s="6"/>
      <c r="X147" s="6"/>
      <c r="Y147" s="6"/>
      <c r="Z147" s="6"/>
      <c r="AA147" s="6"/>
      <c r="AB147" s="6"/>
    </row>
    <row r="148">
      <c r="A148" s="4"/>
      <c r="B148" s="1131" t="s">
        <v>726</v>
      </c>
      <c r="C148" s="1404"/>
      <c r="D148" s="1404"/>
      <c r="E148" s="1404"/>
      <c r="F148" s="1405">
        <v>35000.0</v>
      </c>
      <c r="G148" s="1406">
        <f t="shared" si="22"/>
        <v>2800</v>
      </c>
      <c r="H148" s="1407">
        <f t="shared" si="23"/>
        <v>37800</v>
      </c>
      <c r="I148" s="89"/>
      <c r="J148" s="89"/>
      <c r="K148" s="89"/>
      <c r="L148" s="1177"/>
      <c r="M148" s="1153"/>
      <c r="N148" s="390"/>
      <c r="O148" s="390"/>
      <c r="P148" s="4"/>
      <c r="Q148" s="1173">
        <f t="shared" si="24"/>
        <v>2800</v>
      </c>
      <c r="R148" s="4"/>
      <c r="S148" s="4"/>
      <c r="T148" s="4"/>
      <c r="U148" s="6"/>
      <c r="V148" s="6"/>
      <c r="W148" s="6"/>
      <c r="X148" s="6"/>
      <c r="Y148" s="6"/>
      <c r="Z148" s="6"/>
      <c r="AA148" s="6"/>
      <c r="AB148" s="6"/>
    </row>
    <row r="149">
      <c r="A149" s="4"/>
      <c r="B149" s="369" t="s">
        <v>69</v>
      </c>
      <c r="C149" s="370"/>
      <c r="D149" s="481">
        <f>SUM(D140:D145)</f>
        <v>0</v>
      </c>
      <c r="E149" s="481"/>
      <c r="F149" s="481">
        <f t="shared" ref="F149:H149" si="25">SUM(F140:F148)</f>
        <v>920150</v>
      </c>
      <c r="G149" s="481">
        <f t="shared" si="25"/>
        <v>73612</v>
      </c>
      <c r="H149" s="1179">
        <f t="shared" si="25"/>
        <v>993762</v>
      </c>
      <c r="I149" s="1180"/>
      <c r="J149" s="1180"/>
      <c r="K149" s="1180"/>
      <c r="L149" s="1180"/>
      <c r="M149" s="483">
        <f>SUM(M140:M145)</f>
        <v>0</v>
      </c>
      <c r="N149" s="390"/>
      <c r="O149" s="390"/>
      <c r="P149" s="4"/>
      <c r="Q149" s="4"/>
      <c r="R149" s="4"/>
      <c r="S149" s="4"/>
      <c r="T149" s="4"/>
      <c r="U149" s="6"/>
      <c r="V149" s="6"/>
      <c r="W149" s="6"/>
      <c r="X149" s="6"/>
      <c r="Y149" s="6"/>
      <c r="Z149" s="6"/>
      <c r="AA149" s="6"/>
      <c r="AB149" s="6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6"/>
      <c r="V150" s="6"/>
      <c r="W150" s="6"/>
      <c r="X150" s="6"/>
      <c r="Y150" s="6"/>
      <c r="Z150" s="6"/>
      <c r="AA150" s="6"/>
      <c r="AB150" s="6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6"/>
      <c r="V151" s="6"/>
      <c r="W151" s="6"/>
      <c r="X151" s="6"/>
      <c r="Y151" s="6"/>
      <c r="Z151" s="6"/>
      <c r="AA151" s="6"/>
      <c r="AB151" s="6"/>
    </row>
    <row r="152">
      <c r="A152" s="896">
        <v>9.0</v>
      </c>
      <c r="B152" s="485" t="s">
        <v>197</v>
      </c>
      <c r="C152" s="2"/>
      <c r="D152" s="2"/>
      <c r="E152" s="2"/>
      <c r="F152" s="2"/>
      <c r="G152" s="2"/>
      <c r="H152" s="3"/>
      <c r="I152" s="4"/>
      <c r="J152" s="4"/>
      <c r="K152" s="4"/>
      <c r="L152" s="4"/>
      <c r="M152" s="4"/>
      <c r="N152" s="4"/>
      <c r="O152" s="4"/>
      <c r="P152" s="4"/>
      <c r="Q152" s="486" t="s">
        <v>198</v>
      </c>
      <c r="R152" s="4"/>
      <c r="S152" s="4"/>
      <c r="T152" s="4"/>
      <c r="U152" s="6"/>
      <c r="V152" s="6"/>
      <c r="W152" s="6"/>
      <c r="X152" s="6"/>
      <c r="Y152" s="6"/>
      <c r="Z152" s="6"/>
      <c r="AA152" s="6"/>
      <c r="AB152" s="6"/>
    </row>
    <row r="153">
      <c r="A153" s="4"/>
      <c r="B153" s="523" t="s">
        <v>182</v>
      </c>
      <c r="C153" s="830" t="s">
        <v>130</v>
      </c>
      <c r="D153" s="1181"/>
      <c r="E153" s="1181"/>
      <c r="F153" s="830" t="s">
        <v>199</v>
      </c>
      <c r="G153" s="1182" t="s">
        <v>134</v>
      </c>
      <c r="H153" s="830" t="s">
        <v>132</v>
      </c>
      <c r="I153" s="897"/>
      <c r="J153" s="897"/>
      <c r="K153" s="897"/>
      <c r="L153" s="898" t="s">
        <v>135</v>
      </c>
      <c r="M153" s="4"/>
      <c r="N153" s="4"/>
      <c r="O153" s="4"/>
      <c r="P153" s="4"/>
      <c r="Q153" s="4"/>
      <c r="R153" s="4"/>
      <c r="S153" s="4"/>
      <c r="T153" s="4"/>
      <c r="U153" s="6"/>
      <c r="V153" s="6"/>
      <c r="W153" s="6"/>
      <c r="X153" s="6"/>
      <c r="Y153" s="6"/>
      <c r="Z153" s="6"/>
      <c r="AA153" s="6"/>
      <c r="AB153" s="6"/>
    </row>
    <row r="154">
      <c r="A154" s="4"/>
      <c r="B154" s="391"/>
      <c r="C154" s="451"/>
      <c r="D154" s="399"/>
      <c r="E154" s="399"/>
      <c r="F154" s="399"/>
      <c r="G154" s="1183"/>
      <c r="H154" s="490"/>
      <c r="I154" s="491"/>
      <c r="J154" s="491"/>
      <c r="K154" s="491"/>
      <c r="L154" s="492"/>
      <c r="M154" s="4"/>
      <c r="N154" s="4"/>
      <c r="O154" s="4"/>
      <c r="P154" s="4"/>
      <c r="Q154" s="4"/>
      <c r="R154" s="4"/>
      <c r="S154" s="4"/>
      <c r="T154" s="4"/>
      <c r="U154" s="6"/>
      <c r="V154" s="6"/>
      <c r="W154" s="6"/>
      <c r="X154" s="6"/>
      <c r="Y154" s="6"/>
      <c r="Z154" s="6"/>
      <c r="AA154" s="6"/>
      <c r="AB154" s="6"/>
    </row>
    <row r="155">
      <c r="A155" s="4"/>
      <c r="B155" s="459"/>
      <c r="C155" s="459"/>
      <c r="D155" s="341"/>
      <c r="E155" s="341"/>
      <c r="F155" s="459"/>
      <c r="G155" s="341"/>
      <c r="H155" s="493"/>
      <c r="I155" s="360"/>
      <c r="J155" s="360"/>
      <c r="K155" s="360"/>
      <c r="L155" s="494"/>
      <c r="M155" s="4"/>
      <c r="N155" s="4"/>
      <c r="O155" s="4"/>
      <c r="P155" s="4"/>
      <c r="Q155" s="4"/>
      <c r="R155" s="4"/>
      <c r="S155" s="4"/>
      <c r="T155" s="4"/>
      <c r="U155" s="6"/>
      <c r="V155" s="6"/>
      <c r="W155" s="6"/>
      <c r="X155" s="6"/>
      <c r="Y155" s="6"/>
      <c r="Z155" s="6"/>
      <c r="AA155" s="6"/>
      <c r="AB155" s="6"/>
    </row>
    <row r="156">
      <c r="A156" s="4"/>
      <c r="B156" s="341"/>
      <c r="C156" s="341"/>
      <c r="D156" s="341"/>
      <c r="E156" s="341"/>
      <c r="F156" s="341"/>
      <c r="G156" s="341"/>
      <c r="H156" s="341"/>
      <c r="I156" s="360"/>
      <c r="J156" s="360"/>
      <c r="K156" s="360"/>
      <c r="L156" s="495"/>
      <c r="M156" s="4"/>
      <c r="N156" s="4"/>
      <c r="O156" s="4"/>
      <c r="P156" s="4"/>
      <c r="Q156" s="4"/>
      <c r="R156" s="4"/>
      <c r="S156" s="4"/>
      <c r="T156" s="4"/>
      <c r="U156" s="6"/>
      <c r="V156" s="6"/>
      <c r="W156" s="6"/>
      <c r="X156" s="6"/>
      <c r="Y156" s="6"/>
      <c r="Z156" s="6"/>
      <c r="AA156" s="6"/>
      <c r="AB156" s="6"/>
    </row>
    <row r="157">
      <c r="A157" s="4"/>
      <c r="B157" s="496"/>
      <c r="C157" s="496"/>
      <c r="D157" s="496"/>
      <c r="E157" s="496"/>
      <c r="F157" s="496"/>
      <c r="G157" s="496"/>
      <c r="H157" s="496"/>
      <c r="I157" s="424"/>
      <c r="J157" s="424"/>
      <c r="K157" s="424"/>
      <c r="L157" s="497"/>
      <c r="M157" s="4"/>
      <c r="N157" s="4"/>
      <c r="O157" s="4"/>
      <c r="P157" s="4"/>
      <c r="Q157" s="4"/>
      <c r="R157" s="4"/>
      <c r="S157" s="4"/>
      <c r="T157" s="4"/>
      <c r="U157" s="6"/>
      <c r="V157" s="6"/>
      <c r="W157" s="6"/>
      <c r="X157" s="6"/>
      <c r="Y157" s="6"/>
      <c r="Z157" s="6"/>
      <c r="AA157" s="6"/>
      <c r="AB157" s="6"/>
    </row>
    <row r="158">
      <c r="A158" s="4"/>
      <c r="B158" s="496"/>
      <c r="C158" s="496"/>
      <c r="D158" s="496"/>
      <c r="E158" s="496"/>
      <c r="F158" s="496"/>
      <c r="G158" s="496"/>
      <c r="H158" s="496"/>
      <c r="I158" s="424"/>
      <c r="J158" s="424"/>
      <c r="K158" s="424"/>
      <c r="L158" s="497"/>
      <c r="M158" s="4"/>
      <c r="N158" s="4"/>
      <c r="O158" s="4"/>
      <c r="P158" s="4"/>
      <c r="Q158" s="4"/>
      <c r="R158" s="4"/>
      <c r="S158" s="4"/>
      <c r="T158" s="4"/>
      <c r="U158" s="6"/>
      <c r="V158" s="6"/>
      <c r="W158" s="6"/>
      <c r="X158" s="6"/>
      <c r="Y158" s="6"/>
      <c r="Z158" s="6"/>
      <c r="AA158" s="6"/>
      <c r="AB158" s="6"/>
    </row>
    <row r="159">
      <c r="A159" s="4"/>
      <c r="B159" s="439"/>
      <c r="C159" s="439"/>
      <c r="D159" s="439"/>
      <c r="E159" s="439"/>
      <c r="F159" s="439"/>
      <c r="G159" s="439"/>
      <c r="H159" s="439"/>
      <c r="I159" s="499"/>
      <c r="J159" s="499"/>
      <c r="K159" s="499"/>
      <c r="L159" s="499"/>
      <c r="M159" s="4"/>
      <c r="N159" s="4"/>
      <c r="O159" s="4"/>
      <c r="P159" s="4"/>
      <c r="Q159" s="486" t="s">
        <v>200</v>
      </c>
      <c r="R159" s="4"/>
      <c r="S159" s="4"/>
      <c r="T159" s="4"/>
      <c r="U159" s="6"/>
      <c r="V159" s="6"/>
      <c r="W159" s="6"/>
      <c r="X159" s="6"/>
      <c r="Y159" s="6"/>
      <c r="Z159" s="6"/>
      <c r="AA159" s="6"/>
      <c r="AB159" s="6"/>
    </row>
    <row r="160">
      <c r="A160" s="4"/>
      <c r="B160" s="369" t="s">
        <v>69</v>
      </c>
      <c r="C160" s="370"/>
      <c r="D160" s="370"/>
      <c r="E160" s="370"/>
      <c r="F160" s="370"/>
      <c r="G160" s="500">
        <f>SUM(G154:G159)</f>
        <v>0</v>
      </c>
      <c r="H160" s="370"/>
      <c r="I160" s="5"/>
      <c r="J160" s="5"/>
      <c r="K160" s="5"/>
      <c r="L160" s="5"/>
      <c r="M160" s="4"/>
      <c r="N160" s="4"/>
      <c r="O160" s="4"/>
      <c r="P160" s="4"/>
      <c r="Q160" s="4"/>
      <c r="R160" s="4"/>
      <c r="S160" s="4"/>
      <c r="T160" s="4"/>
      <c r="U160" s="6"/>
      <c r="V160" s="6"/>
      <c r="W160" s="6"/>
      <c r="X160" s="6"/>
      <c r="Y160" s="6"/>
      <c r="Z160" s="6"/>
      <c r="AA160" s="6"/>
      <c r="AB160" s="6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6"/>
      <c r="V161" s="6"/>
      <c r="W161" s="6"/>
      <c r="X161" s="6"/>
      <c r="Y161" s="6"/>
      <c r="Z161" s="6"/>
      <c r="AA161" s="6"/>
      <c r="AB161" s="6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6"/>
      <c r="V162" s="6"/>
      <c r="W162" s="6"/>
      <c r="X162" s="6"/>
      <c r="Y162" s="6"/>
      <c r="Z162" s="6"/>
      <c r="AA162" s="6"/>
      <c r="AB162" s="6"/>
    </row>
    <row r="163">
      <c r="A163" s="903">
        <v>10.0</v>
      </c>
      <c r="B163" s="904" t="s">
        <v>525</v>
      </c>
      <c r="C163" s="504"/>
      <c r="D163" s="504"/>
      <c r="E163" s="504"/>
      <c r="F163" s="504"/>
      <c r="G163" s="504"/>
      <c r="H163" s="504"/>
      <c r="I163" s="504"/>
      <c r="J163" s="504"/>
      <c r="K163" s="505"/>
      <c r="L163" s="4"/>
      <c r="M163" s="4"/>
      <c r="N163" s="4"/>
      <c r="O163" s="4"/>
      <c r="P163" s="4"/>
      <c r="Q163" s="4"/>
      <c r="R163" s="4"/>
      <c r="S163" s="4"/>
      <c r="T163" s="4"/>
      <c r="U163" s="6"/>
      <c r="V163" s="6"/>
      <c r="W163" s="6"/>
      <c r="X163" s="6"/>
      <c r="Y163" s="6"/>
      <c r="Z163" s="6"/>
      <c r="AA163" s="6"/>
      <c r="AB163" s="6"/>
    </row>
    <row r="164">
      <c r="A164" s="4"/>
      <c r="B164" s="905"/>
      <c r="C164" s="563"/>
      <c r="D164" s="89"/>
      <c r="E164" s="89"/>
      <c r="F164" s="89"/>
      <c r="G164" s="89"/>
      <c r="H164" s="89"/>
      <c r="I164" s="89"/>
      <c r="J164" s="89"/>
      <c r="K164" s="89"/>
      <c r="L164" s="508"/>
      <c r="M164" s="4"/>
      <c r="N164" s="4"/>
      <c r="O164" s="4"/>
      <c r="P164" s="4"/>
      <c r="Q164" s="4"/>
      <c r="R164" s="4"/>
      <c r="S164" s="4"/>
      <c r="T164" s="4"/>
      <c r="U164" s="6"/>
      <c r="V164" s="6"/>
      <c r="W164" s="6"/>
      <c r="X164" s="6"/>
      <c r="Y164" s="6"/>
      <c r="Z164" s="6"/>
      <c r="AA164" s="6"/>
      <c r="AB164" s="6"/>
    </row>
    <row r="165">
      <c r="A165" s="5"/>
      <c r="B165" s="879"/>
      <c r="C165" s="907"/>
      <c r="D165" s="456"/>
      <c r="E165" s="456"/>
      <c r="F165" s="456"/>
      <c r="G165" s="399"/>
      <c r="H165" s="399"/>
      <c r="I165" s="491"/>
      <c r="J165" s="491"/>
      <c r="K165" s="491"/>
      <c r="L165" s="491"/>
      <c r="M165" s="4"/>
      <c r="N165" s="4"/>
      <c r="O165" s="4"/>
      <c r="P165" s="4"/>
      <c r="Q165" s="4"/>
      <c r="R165" s="4"/>
      <c r="S165" s="4"/>
      <c r="T165" s="4"/>
      <c r="U165" s="6"/>
      <c r="V165" s="6"/>
      <c r="W165" s="6"/>
      <c r="X165" s="6"/>
      <c r="Y165" s="6"/>
      <c r="Z165" s="6"/>
      <c r="AA165" s="6"/>
      <c r="AB165" s="6"/>
    </row>
    <row r="166">
      <c r="A166" s="4"/>
      <c r="B166" s="459"/>
      <c r="C166" s="908"/>
      <c r="D166" s="341"/>
      <c r="E166" s="341"/>
      <c r="F166" s="341"/>
      <c r="G166" s="341"/>
      <c r="H166" s="341"/>
      <c r="I166" s="360"/>
      <c r="J166" s="360"/>
      <c r="K166" s="360"/>
      <c r="L166" s="360"/>
      <c r="M166" s="4"/>
      <c r="N166" s="4"/>
      <c r="O166" s="4"/>
      <c r="P166" s="4"/>
      <c r="Q166" s="4"/>
      <c r="R166" s="4"/>
      <c r="S166" s="4"/>
      <c r="T166" s="4"/>
      <c r="U166" s="6"/>
      <c r="V166" s="6"/>
      <c r="W166" s="6"/>
      <c r="X166" s="6"/>
      <c r="Y166" s="6"/>
      <c r="Z166" s="6"/>
      <c r="AA166" s="6"/>
      <c r="AB166" s="6"/>
    </row>
    <row r="167">
      <c r="A167" s="4"/>
      <c r="B167" s="459"/>
      <c r="C167" s="908"/>
      <c r="D167" s="341"/>
      <c r="E167" s="341"/>
      <c r="F167" s="459"/>
      <c r="G167" s="341"/>
      <c r="H167" s="341"/>
      <c r="I167" s="360"/>
      <c r="J167" s="360"/>
      <c r="K167" s="360"/>
      <c r="L167" s="512"/>
      <c r="M167" s="4"/>
      <c r="N167" s="4"/>
      <c r="O167" s="4"/>
      <c r="P167" s="4"/>
      <c r="Q167" s="4"/>
      <c r="R167" s="4"/>
      <c r="S167" s="4"/>
      <c r="T167" s="4"/>
      <c r="U167" s="6"/>
      <c r="V167" s="6"/>
      <c r="W167" s="6"/>
      <c r="X167" s="6"/>
      <c r="Y167" s="6"/>
      <c r="Z167" s="6"/>
      <c r="AA167" s="6"/>
      <c r="AB167" s="6"/>
    </row>
    <row r="168">
      <c r="A168" s="4"/>
      <c r="B168" s="459"/>
      <c r="C168" s="908"/>
      <c r="D168" s="341"/>
      <c r="E168" s="341"/>
      <c r="F168" s="341"/>
      <c r="G168" s="341"/>
      <c r="H168" s="341"/>
      <c r="I168" s="360"/>
      <c r="J168" s="360"/>
      <c r="K168" s="360"/>
      <c r="L168" s="360"/>
      <c r="M168" s="4"/>
      <c r="N168" s="4"/>
      <c r="O168" s="4"/>
      <c r="P168" s="4"/>
      <c r="Q168" s="4"/>
      <c r="R168" s="4"/>
      <c r="S168" s="4"/>
      <c r="T168" s="4"/>
      <c r="U168" s="6"/>
      <c r="V168" s="6"/>
      <c r="W168" s="6"/>
      <c r="X168" s="6"/>
      <c r="Y168" s="6"/>
      <c r="Z168" s="6"/>
      <c r="AA168" s="6"/>
      <c r="AB168" s="6"/>
    </row>
    <row r="169">
      <c r="A169" s="4"/>
      <c r="B169" s="341"/>
      <c r="C169" s="909"/>
      <c r="D169" s="341"/>
      <c r="E169" s="341"/>
      <c r="F169" s="341"/>
      <c r="G169" s="341"/>
      <c r="H169" s="341"/>
      <c r="I169" s="360"/>
      <c r="J169" s="360"/>
      <c r="K169" s="360"/>
      <c r="L169" s="360"/>
      <c r="M169" s="4"/>
      <c r="N169" s="4"/>
      <c r="O169" s="4"/>
      <c r="P169" s="4"/>
      <c r="Q169" s="4"/>
      <c r="R169" s="4"/>
      <c r="S169" s="4"/>
      <c r="T169" s="4"/>
      <c r="U169" s="6"/>
      <c r="V169" s="6"/>
      <c r="W169" s="6"/>
      <c r="X169" s="6"/>
      <c r="Y169" s="6"/>
      <c r="Z169" s="6"/>
      <c r="AA169" s="6"/>
      <c r="AB169" s="6"/>
    </row>
    <row r="170">
      <c r="A170" s="4"/>
      <c r="B170" s="515"/>
      <c r="C170" s="910"/>
      <c r="D170" s="515"/>
      <c r="E170" s="515"/>
      <c r="F170" s="515"/>
      <c r="G170" s="515"/>
      <c r="H170" s="515"/>
      <c r="I170" s="516"/>
      <c r="J170" s="516"/>
      <c r="K170" s="516"/>
      <c r="L170" s="516"/>
      <c r="M170" s="4"/>
      <c r="N170" s="4"/>
      <c r="O170" s="4"/>
      <c r="P170" s="4"/>
      <c r="Q170" s="4"/>
      <c r="R170" s="4"/>
      <c r="S170" s="4"/>
      <c r="T170" s="4"/>
      <c r="U170" s="6"/>
      <c r="V170" s="6"/>
      <c r="W170" s="6"/>
      <c r="X170" s="6"/>
      <c r="Y170" s="6"/>
      <c r="Z170" s="6"/>
      <c r="AA170" s="6"/>
      <c r="AB170" s="6"/>
    </row>
    <row r="171">
      <c r="A171" s="4"/>
      <c r="B171" s="369" t="s">
        <v>69</v>
      </c>
      <c r="C171" s="912">
        <f>SUM(C164:C170)</f>
        <v>0</v>
      </c>
      <c r="D171" s="370"/>
      <c r="E171" s="370"/>
      <c r="F171" s="370"/>
      <c r="G171" s="370"/>
      <c r="H171" s="370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6"/>
      <c r="V171" s="6"/>
      <c r="W171" s="6"/>
      <c r="X171" s="6"/>
      <c r="Y171" s="6"/>
      <c r="Z171" s="6"/>
      <c r="AA171" s="6"/>
      <c r="AB171" s="6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6"/>
      <c r="V172" s="6"/>
      <c r="W172" s="6"/>
      <c r="X172" s="6"/>
      <c r="Y172" s="6"/>
      <c r="Z172" s="6"/>
      <c r="AA172" s="6"/>
      <c r="AB172" s="6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6"/>
      <c r="V173" s="6"/>
      <c r="W173" s="6"/>
      <c r="X173" s="6"/>
      <c r="Y173" s="6"/>
      <c r="Z173" s="6"/>
      <c r="AA173" s="6"/>
      <c r="AB173" s="6"/>
    </row>
    <row r="174">
      <c r="A174" s="913">
        <v>12.0</v>
      </c>
      <c r="B174" s="914" t="s">
        <v>526</v>
      </c>
      <c r="C174" s="521"/>
      <c r="D174" s="521"/>
      <c r="E174" s="521"/>
      <c r="F174" s="521"/>
      <c r="G174" s="521"/>
      <c r="H174" s="522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6"/>
      <c r="V174" s="6"/>
      <c r="W174" s="6"/>
      <c r="X174" s="6"/>
      <c r="Y174" s="6"/>
      <c r="Z174" s="6"/>
      <c r="AA174" s="6"/>
      <c r="AB174" s="6"/>
    </row>
    <row r="175">
      <c r="A175" s="4"/>
      <c r="B175" s="523" t="s">
        <v>215</v>
      </c>
      <c r="C175" s="148" t="s">
        <v>134</v>
      </c>
      <c r="D175" s="148" t="s">
        <v>199</v>
      </c>
      <c r="E175" s="148"/>
      <c r="F175" s="148" t="s">
        <v>131</v>
      </c>
      <c r="G175" s="225"/>
      <c r="H175" s="148" t="s">
        <v>216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6"/>
      <c r="V175" s="6"/>
      <c r="W175" s="6"/>
      <c r="X175" s="6"/>
      <c r="Y175" s="6"/>
      <c r="Z175" s="6"/>
      <c r="AA175" s="6"/>
      <c r="AB175" s="6"/>
    </row>
    <row r="176">
      <c r="A176" s="4"/>
      <c r="B176" s="381" t="s">
        <v>790</v>
      </c>
      <c r="C176" s="524">
        <v>130000.0</v>
      </c>
      <c r="D176" s="525" t="s">
        <v>791</v>
      </c>
      <c r="E176" s="525"/>
      <c r="F176" s="526"/>
      <c r="G176" s="554"/>
      <c r="H176" s="112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6"/>
      <c r="V176" s="6"/>
      <c r="W176" s="6"/>
      <c r="X176" s="6"/>
      <c r="Y176" s="6"/>
      <c r="Z176" s="6"/>
      <c r="AA176" s="6"/>
      <c r="AB176" s="6"/>
    </row>
    <row r="177">
      <c r="A177" s="4"/>
      <c r="B177" s="381" t="s">
        <v>792</v>
      </c>
      <c r="C177" s="524">
        <v>17500.0</v>
      </c>
      <c r="D177" s="525" t="s">
        <v>793</v>
      </c>
      <c r="E177" s="1528"/>
      <c r="F177" s="528"/>
      <c r="G177" s="529"/>
      <c r="H177" s="102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6"/>
      <c r="V177" s="6"/>
      <c r="W177" s="6"/>
      <c r="X177" s="6"/>
      <c r="Y177" s="6"/>
      <c r="Z177" s="6"/>
      <c r="AA177" s="6"/>
      <c r="AB177" s="6"/>
    </row>
    <row r="178">
      <c r="A178" s="4"/>
      <c r="B178" s="399"/>
      <c r="C178" s="491"/>
      <c r="D178" s="491"/>
      <c r="E178" s="1529"/>
      <c r="F178" s="1529"/>
      <c r="G178" s="529"/>
      <c r="H178" s="102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6"/>
      <c r="V178" s="6"/>
      <c r="W178" s="6"/>
      <c r="X178" s="6"/>
      <c r="Y178" s="6"/>
      <c r="Z178" s="6"/>
      <c r="AA178" s="6"/>
      <c r="AB178" s="6"/>
    </row>
    <row r="179">
      <c r="A179" s="4"/>
      <c r="B179" s="341"/>
      <c r="C179" s="360"/>
      <c r="D179" s="360"/>
      <c r="E179" s="1423"/>
      <c r="F179" s="1423"/>
      <c r="G179" s="1423"/>
      <c r="H179" s="34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6"/>
      <c r="V179" s="6"/>
      <c r="W179" s="6"/>
      <c r="X179" s="6"/>
      <c r="Y179" s="6"/>
      <c r="Z179" s="6"/>
      <c r="AA179" s="6"/>
      <c r="AB179" s="6"/>
    </row>
    <row r="180">
      <c r="A180" s="4"/>
      <c r="B180" s="515"/>
      <c r="C180" s="437"/>
      <c r="D180" s="437"/>
      <c r="E180" s="1203"/>
      <c r="F180" s="1203"/>
      <c r="G180" s="928"/>
      <c r="H180" s="43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6"/>
      <c r="V180" s="6"/>
      <c r="W180" s="6"/>
      <c r="X180" s="6"/>
      <c r="Y180" s="6"/>
      <c r="Z180" s="6"/>
      <c r="AA180" s="6"/>
      <c r="AB180" s="6"/>
    </row>
    <row r="181">
      <c r="A181" s="4"/>
      <c r="B181" s="369" t="s">
        <v>69</v>
      </c>
      <c r="C181" s="929">
        <f>SUM(C176:C180)</f>
        <v>147500</v>
      </c>
      <c r="D181" s="370"/>
      <c r="E181" s="370"/>
      <c r="F181" s="545"/>
      <c r="G181" s="545"/>
      <c r="H181" s="370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6"/>
      <c r="V181" s="6"/>
      <c r="W181" s="6"/>
      <c r="X181" s="6"/>
      <c r="Y181" s="6"/>
      <c r="Z181" s="6"/>
      <c r="AA181" s="6"/>
      <c r="AB181" s="6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6"/>
      <c r="V182" s="6"/>
      <c r="W182" s="6"/>
      <c r="X182" s="6"/>
      <c r="Y182" s="6"/>
      <c r="Z182" s="6"/>
      <c r="AA182" s="6"/>
      <c r="AB182" s="6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6"/>
      <c r="V183" s="6"/>
      <c r="W183" s="6"/>
      <c r="X183" s="6"/>
      <c r="Y183" s="6"/>
      <c r="Z183" s="6"/>
      <c r="AA183" s="6"/>
      <c r="AB183" s="6"/>
    </row>
    <row r="184">
      <c r="A184" s="546">
        <v>11.0</v>
      </c>
      <c r="B184" s="931" t="s">
        <v>233</v>
      </c>
      <c r="C184" s="223"/>
      <c r="D184" s="223"/>
      <c r="E184" s="223"/>
      <c r="F184" s="223"/>
      <c r="G184" s="223"/>
      <c r="H184" s="22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6"/>
      <c r="V184" s="6"/>
      <c r="W184" s="6"/>
      <c r="X184" s="6"/>
      <c r="Y184" s="6"/>
      <c r="Z184" s="6"/>
      <c r="AA184" s="6"/>
      <c r="AB184" s="6"/>
    </row>
    <row r="185">
      <c r="A185" s="4"/>
      <c r="B185" s="548" t="s">
        <v>36</v>
      </c>
      <c r="C185" s="1"/>
      <c r="D185" s="2"/>
      <c r="E185" s="2"/>
      <c r="F185" s="2"/>
      <c r="G185" s="2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6"/>
      <c r="V185" s="6"/>
      <c r="W185" s="6"/>
      <c r="X185" s="6"/>
      <c r="Y185" s="6"/>
      <c r="Z185" s="6"/>
      <c r="AA185" s="6"/>
      <c r="AB185" s="6"/>
    </row>
    <row r="186">
      <c r="A186" s="4"/>
      <c r="B186" s="548" t="s">
        <v>234</v>
      </c>
      <c r="C186" s="548" t="s">
        <v>134</v>
      </c>
      <c r="D186" s="234"/>
      <c r="E186" s="234"/>
      <c r="F186" s="548" t="s">
        <v>131</v>
      </c>
      <c r="G186" s="234"/>
      <c r="H186" s="148" t="s">
        <v>235</v>
      </c>
      <c r="I186" s="4"/>
      <c r="J186" s="4"/>
      <c r="K186" s="4"/>
      <c r="L186" s="4"/>
      <c r="M186" s="4" t="s">
        <v>200</v>
      </c>
      <c r="N186" s="4"/>
      <c r="O186" s="4"/>
      <c r="P186" s="4"/>
      <c r="Q186" s="4"/>
      <c r="R186" s="4"/>
      <c r="S186" s="4"/>
      <c r="T186" s="4"/>
      <c r="U186" s="6"/>
      <c r="V186" s="6"/>
      <c r="W186" s="6"/>
      <c r="X186" s="6"/>
      <c r="Y186" s="6"/>
      <c r="Z186" s="6"/>
      <c r="AA186" s="6"/>
      <c r="AB186" s="6"/>
    </row>
    <row r="187">
      <c r="A187" s="4"/>
      <c r="B187" s="555" t="s">
        <v>236</v>
      </c>
      <c r="C187" s="556">
        <v>60000.0</v>
      </c>
      <c r="D187" s="89"/>
      <c r="E187" s="89"/>
      <c r="F187" s="1530" t="s">
        <v>597</v>
      </c>
      <c r="G187" s="558"/>
      <c r="H187" s="190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6"/>
      <c r="V187" s="6"/>
      <c r="W187" s="6"/>
      <c r="X187" s="6"/>
      <c r="Y187" s="6"/>
      <c r="Z187" s="6"/>
      <c r="AA187" s="6"/>
      <c r="AB187" s="6"/>
    </row>
    <row r="188">
      <c r="A188" s="4"/>
      <c r="B188" s="560" t="s">
        <v>598</v>
      </c>
      <c r="C188" s="561">
        <v>12500.0</v>
      </c>
      <c r="D188" s="89"/>
      <c r="E188" s="89"/>
      <c r="F188" s="1531" t="s">
        <v>597</v>
      </c>
      <c r="G188" s="558"/>
      <c r="H188" s="89"/>
      <c r="I188" s="5"/>
      <c r="J188" s="5"/>
      <c r="K188" s="5"/>
      <c r="L188" s="5"/>
      <c r="M188" s="4"/>
      <c r="N188" s="4"/>
      <c r="O188" s="4"/>
      <c r="P188" s="4"/>
      <c r="Q188" s="4"/>
      <c r="R188" s="4"/>
      <c r="S188" s="4"/>
      <c r="T188" s="4"/>
      <c r="U188" s="6"/>
      <c r="V188" s="6"/>
      <c r="W188" s="6"/>
      <c r="X188" s="6"/>
      <c r="Y188" s="6"/>
      <c r="Z188" s="6"/>
      <c r="AA188" s="6"/>
      <c r="AB188" s="6"/>
    </row>
    <row r="189">
      <c r="A189" s="4"/>
      <c r="B189" s="89"/>
      <c r="C189" s="563"/>
      <c r="D189" s="89"/>
      <c r="E189" s="89"/>
      <c r="F189" s="1210"/>
      <c r="G189" s="558"/>
      <c r="H189" s="89"/>
      <c r="I189" s="5"/>
      <c r="J189" s="5"/>
      <c r="K189" s="5"/>
      <c r="L189" s="5"/>
      <c r="M189" s="4"/>
      <c r="N189" s="4"/>
      <c r="O189" s="4"/>
      <c r="P189" s="4"/>
      <c r="Q189" s="4"/>
      <c r="R189" s="4"/>
      <c r="S189" s="4"/>
      <c r="T189" s="4"/>
      <c r="U189" s="6"/>
      <c r="V189" s="6"/>
      <c r="W189" s="6"/>
      <c r="X189" s="6"/>
      <c r="Y189" s="6"/>
      <c r="Z189" s="6"/>
      <c r="AA189" s="6"/>
      <c r="AB189" s="6"/>
    </row>
    <row r="190">
      <c r="A190" s="4"/>
      <c r="B190" s="89"/>
      <c r="C190" s="563"/>
      <c r="D190" s="89"/>
      <c r="E190" s="89"/>
      <c r="F190" s="1210"/>
      <c r="G190" s="558"/>
      <c r="H190" s="89"/>
      <c r="I190" s="5"/>
      <c r="J190" s="5"/>
      <c r="K190" s="5"/>
      <c r="L190" s="5"/>
      <c r="M190" s="4"/>
      <c r="N190" s="4"/>
      <c r="O190" s="4"/>
      <c r="P190" s="4"/>
      <c r="Q190" s="4"/>
      <c r="R190" s="4"/>
      <c r="S190" s="4"/>
      <c r="T190" s="4"/>
      <c r="U190" s="6"/>
      <c r="V190" s="6"/>
      <c r="W190" s="6"/>
      <c r="X190" s="6"/>
      <c r="Y190" s="6"/>
      <c r="Z190" s="6"/>
      <c r="AA190" s="6"/>
      <c r="AB190" s="6"/>
    </row>
    <row r="191">
      <c r="A191" s="4"/>
      <c r="B191" s="564" t="s">
        <v>69</v>
      </c>
      <c r="C191" s="936">
        <f>SUM(C187:C190)</f>
        <v>72500</v>
      </c>
      <c r="D191" s="225"/>
      <c r="E191" s="225"/>
      <c r="F191" s="558"/>
      <c r="G191" s="558"/>
      <c r="H191" s="8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6"/>
      <c r="V191" s="6"/>
      <c r="W191" s="6"/>
      <c r="X191" s="6"/>
      <c r="Y191" s="6"/>
      <c r="Z191" s="6"/>
      <c r="AA191" s="6"/>
      <c r="AB191" s="6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6"/>
      <c r="V192" s="6"/>
      <c r="W192" s="6"/>
      <c r="X192" s="6"/>
      <c r="Y192" s="6"/>
      <c r="Z192" s="6"/>
      <c r="AA192" s="6"/>
      <c r="AB192" s="6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6"/>
      <c r="V193" s="6"/>
      <c r="W193" s="6"/>
      <c r="X193" s="6"/>
      <c r="Y193" s="6"/>
      <c r="Z193" s="6"/>
      <c r="AA193" s="6"/>
      <c r="AB193" s="6"/>
    </row>
    <row r="194">
      <c r="A194" s="937">
        <v>3.0</v>
      </c>
      <c r="B194" s="938" t="s">
        <v>239</v>
      </c>
      <c r="C194" s="223"/>
      <c r="D194" s="223"/>
      <c r="E194" s="223"/>
      <c r="F194" s="223"/>
      <c r="G194" s="223"/>
      <c r="H194" s="22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6"/>
      <c r="V194" s="6"/>
      <c r="W194" s="6"/>
      <c r="X194" s="6"/>
      <c r="Y194" s="6"/>
      <c r="Z194" s="6"/>
      <c r="AA194" s="6"/>
      <c r="AB194" s="6"/>
    </row>
    <row r="195">
      <c r="A195" s="4"/>
      <c r="B195" s="234"/>
      <c r="C195" s="225"/>
      <c r="D195" s="569"/>
      <c r="E195" s="569"/>
      <c r="F195" s="570" t="s">
        <v>18</v>
      </c>
      <c r="G195" s="101"/>
      <c r="H195" s="101"/>
      <c r="I195" s="101"/>
      <c r="J195" s="1428"/>
      <c r="K195" s="1428"/>
      <c r="L195" s="576"/>
      <c r="M195" s="225"/>
      <c r="N195" s="4"/>
      <c r="O195" s="4"/>
      <c r="P195" s="4"/>
      <c r="Q195" s="4"/>
      <c r="R195" s="4"/>
      <c r="S195" s="4"/>
      <c r="T195" s="4"/>
      <c r="U195" s="6"/>
      <c r="V195" s="6"/>
      <c r="W195" s="6"/>
      <c r="X195" s="6"/>
      <c r="Y195" s="6"/>
      <c r="Z195" s="6"/>
      <c r="AA195" s="6"/>
      <c r="AB195" s="6"/>
    </row>
    <row r="196">
      <c r="A196" s="4"/>
      <c r="B196" s="548" t="s">
        <v>36</v>
      </c>
      <c r="C196" s="548" t="s">
        <v>243</v>
      </c>
      <c r="D196" s="234"/>
      <c r="E196" s="234"/>
      <c r="F196" s="1211"/>
      <c r="G196" s="1535"/>
      <c r="H196" s="560"/>
      <c r="I196" s="560"/>
      <c r="J196" s="560"/>
      <c r="K196" s="560"/>
      <c r="L196" s="1212" t="s">
        <v>244</v>
      </c>
      <c r="M196" s="580" t="s">
        <v>245</v>
      </c>
      <c r="N196" s="4"/>
      <c r="O196" s="4"/>
      <c r="P196" s="4"/>
      <c r="Q196" s="4"/>
      <c r="R196" s="4"/>
      <c r="S196" s="4"/>
      <c r="T196" s="4"/>
      <c r="U196" s="6"/>
      <c r="V196" s="6"/>
      <c r="W196" s="6"/>
      <c r="X196" s="6"/>
      <c r="Y196" s="6"/>
      <c r="Z196" s="6"/>
      <c r="AA196" s="6"/>
      <c r="AB196" s="6"/>
    </row>
    <row r="197">
      <c r="A197" s="5"/>
      <c r="B197" s="1213" t="s">
        <v>601</v>
      </c>
      <c r="C197" s="1214" t="s">
        <v>247</v>
      </c>
      <c r="D197" s="1215"/>
      <c r="E197" s="1215"/>
      <c r="F197" s="1222">
        <v>50000.0</v>
      </c>
      <c r="G197" s="1217"/>
      <c r="H197" s="1218"/>
      <c r="I197" s="1617"/>
      <c r="J197" s="1217" t="str">
        <f t="shared" ref="J197:J280" si="26">I197</f>
        <v/>
      </c>
      <c r="K197" s="1220"/>
      <c r="L197" s="1221">
        <f t="shared" ref="L197:L280" si="27">G197+H197+I197+J197+K197</f>
        <v>0</v>
      </c>
      <c r="M197" s="593">
        <f>F197-L197</f>
        <v>50000</v>
      </c>
      <c r="N197" s="334"/>
      <c r="O197" s="334"/>
      <c r="P197" s="4"/>
      <c r="Q197" s="4"/>
      <c r="R197" s="4"/>
      <c r="S197" s="4"/>
      <c r="T197" s="4"/>
      <c r="U197" s="6"/>
      <c r="V197" s="6"/>
      <c r="W197" s="6"/>
      <c r="X197" s="6"/>
      <c r="Y197" s="6"/>
      <c r="Z197" s="6"/>
      <c r="AA197" s="6"/>
      <c r="AB197" s="6"/>
    </row>
    <row r="198">
      <c r="A198" s="5"/>
      <c r="B198" s="1213" t="s">
        <v>602</v>
      </c>
      <c r="C198" s="1213" t="s">
        <v>603</v>
      </c>
      <c r="D198" s="1215"/>
      <c r="E198" s="1215"/>
      <c r="F198" s="1222">
        <v>0.0</v>
      </c>
      <c r="G198" s="1223"/>
      <c r="H198" s="1224"/>
      <c r="I198" s="1225"/>
      <c r="J198" s="1223" t="str">
        <f t="shared" si="26"/>
        <v/>
      </c>
      <c r="K198" s="1226"/>
      <c r="L198" s="1221">
        <f t="shared" si="27"/>
        <v>0</v>
      </c>
      <c r="M198" s="593"/>
      <c r="N198" s="334"/>
      <c r="O198" s="334"/>
      <c r="P198" s="4"/>
      <c r="Q198" s="4"/>
      <c r="R198" s="4"/>
      <c r="S198" s="4"/>
      <c r="T198" s="4"/>
      <c r="U198" s="6"/>
      <c r="V198" s="6"/>
      <c r="W198" s="6"/>
      <c r="X198" s="6"/>
      <c r="Y198" s="6"/>
      <c r="Z198" s="6"/>
      <c r="AA198" s="6"/>
      <c r="AB198" s="6"/>
    </row>
    <row r="199">
      <c r="A199" s="5"/>
      <c r="B199" s="1214" t="s">
        <v>248</v>
      </c>
      <c r="C199" s="1227" t="s">
        <v>604</v>
      </c>
      <c r="D199" s="1215"/>
      <c r="E199" s="1215"/>
      <c r="F199" s="1222">
        <v>50000.0</v>
      </c>
      <c r="G199" s="1223"/>
      <c r="H199" s="1224"/>
      <c r="I199" s="1225"/>
      <c r="J199" s="1223" t="str">
        <f t="shared" si="26"/>
        <v/>
      </c>
      <c r="K199" s="1229"/>
      <c r="L199" s="1221">
        <f t="shared" si="27"/>
        <v>0</v>
      </c>
      <c r="M199" s="593">
        <f t="shared" ref="M199:M213" si="28">F199-L199</f>
        <v>50000</v>
      </c>
      <c r="N199" s="334"/>
      <c r="O199" s="334"/>
      <c r="P199" s="4"/>
      <c r="Q199" s="4"/>
      <c r="R199" s="4"/>
      <c r="S199" s="4"/>
      <c r="T199" s="4"/>
      <c r="U199" s="6"/>
      <c r="V199" s="6"/>
      <c r="W199" s="6"/>
      <c r="X199" s="6"/>
      <c r="Y199" s="6"/>
      <c r="Z199" s="6"/>
      <c r="AA199" s="6"/>
      <c r="AB199" s="6"/>
    </row>
    <row r="200">
      <c r="A200" s="5"/>
      <c r="B200" s="1214" t="s">
        <v>253</v>
      </c>
      <c r="C200" s="1227" t="s">
        <v>605</v>
      </c>
      <c r="D200" s="1215"/>
      <c r="E200" s="1215"/>
      <c r="F200" s="1222">
        <v>30000.0</v>
      </c>
      <c r="G200" s="1223"/>
      <c r="H200" s="1224"/>
      <c r="I200" s="1230"/>
      <c r="J200" s="1223" t="str">
        <f t="shared" si="26"/>
        <v/>
      </c>
      <c r="K200" s="1229"/>
      <c r="L200" s="1221">
        <f t="shared" si="27"/>
        <v>0</v>
      </c>
      <c r="M200" s="593">
        <f t="shared" si="28"/>
        <v>30000</v>
      </c>
      <c r="N200" s="334"/>
      <c r="O200" s="334"/>
      <c r="P200" s="4"/>
      <c r="Q200" s="4"/>
      <c r="R200" s="4"/>
      <c r="S200" s="4"/>
      <c r="T200" s="4"/>
      <c r="U200" s="6"/>
      <c r="V200" s="6"/>
      <c r="W200" s="6"/>
      <c r="X200" s="6"/>
      <c r="Y200" s="6"/>
      <c r="Z200" s="6"/>
      <c r="AA200" s="6"/>
      <c r="AB200" s="6"/>
    </row>
    <row r="201">
      <c r="A201" s="5"/>
      <c r="B201" s="1214" t="s">
        <v>110</v>
      </c>
      <c r="C201" s="1214" t="s">
        <v>254</v>
      </c>
      <c r="D201" s="1215"/>
      <c r="E201" s="1215"/>
      <c r="F201" s="1222">
        <v>50000.0</v>
      </c>
      <c r="G201" s="1223"/>
      <c r="H201" s="1228"/>
      <c r="I201" s="1225"/>
      <c r="J201" s="1223" t="str">
        <f t="shared" si="26"/>
        <v/>
      </c>
      <c r="K201" s="1229"/>
      <c r="L201" s="1221">
        <f t="shared" si="27"/>
        <v>0</v>
      </c>
      <c r="M201" s="593">
        <f t="shared" si="28"/>
        <v>50000</v>
      </c>
      <c r="N201" s="334"/>
      <c r="O201" s="334"/>
      <c r="P201" s="4"/>
      <c r="Q201" s="4"/>
      <c r="R201" s="4"/>
      <c r="S201" s="4"/>
      <c r="T201" s="4"/>
      <c r="U201" s="6"/>
      <c r="V201" s="6"/>
      <c r="W201" s="6"/>
      <c r="X201" s="6"/>
      <c r="Y201" s="6"/>
      <c r="Z201" s="6"/>
      <c r="AA201" s="6"/>
      <c r="AB201" s="6"/>
    </row>
    <row r="202">
      <c r="A202" s="5"/>
      <c r="B202" s="1214" t="s">
        <v>267</v>
      </c>
      <c r="C202" s="1214" t="s">
        <v>268</v>
      </c>
      <c r="D202" s="1215"/>
      <c r="E202" s="1215"/>
      <c r="F202" s="1222">
        <v>40000.0</v>
      </c>
      <c r="G202" s="1223"/>
      <c r="H202" s="1228"/>
      <c r="I202" s="1225"/>
      <c r="J202" s="1223" t="str">
        <f t="shared" si="26"/>
        <v/>
      </c>
      <c r="K202" s="1229"/>
      <c r="L202" s="1221">
        <f t="shared" si="27"/>
        <v>0</v>
      </c>
      <c r="M202" s="593">
        <f t="shared" si="28"/>
        <v>40000</v>
      </c>
      <c r="N202" s="334"/>
      <c r="O202" s="334"/>
      <c r="P202" s="4"/>
      <c r="Q202" s="4"/>
      <c r="R202" s="4"/>
      <c r="S202" s="4"/>
      <c r="T202" s="4"/>
      <c r="U202" s="6"/>
      <c r="V202" s="6"/>
      <c r="W202" s="6"/>
      <c r="X202" s="6"/>
      <c r="Y202" s="6"/>
      <c r="Z202" s="6"/>
      <c r="AA202" s="6"/>
      <c r="AB202" s="6"/>
    </row>
    <row r="203">
      <c r="A203" s="5"/>
      <c r="B203" s="1213" t="s">
        <v>293</v>
      </c>
      <c r="C203" s="1213" t="s">
        <v>606</v>
      </c>
      <c r="D203" s="1215"/>
      <c r="E203" s="1215"/>
      <c r="F203" s="1222">
        <v>40000.0</v>
      </c>
      <c r="G203" s="1223"/>
      <c r="H203" s="1228"/>
      <c r="I203" s="1225"/>
      <c r="J203" s="1223" t="str">
        <f t="shared" si="26"/>
        <v/>
      </c>
      <c r="K203" s="1229"/>
      <c r="L203" s="1221">
        <f t="shared" si="27"/>
        <v>0</v>
      </c>
      <c r="M203" s="593">
        <f t="shared" si="28"/>
        <v>40000</v>
      </c>
      <c r="N203" s="334"/>
      <c r="O203" s="334"/>
      <c r="P203" s="4"/>
      <c r="Q203" s="4"/>
      <c r="R203" s="4"/>
      <c r="S203" s="4"/>
      <c r="T203" s="4"/>
      <c r="U203" s="6"/>
      <c r="V203" s="6"/>
      <c r="W203" s="6"/>
      <c r="X203" s="6"/>
      <c r="Y203" s="6"/>
      <c r="Z203" s="6"/>
      <c r="AA203" s="6"/>
      <c r="AB203" s="6"/>
    </row>
    <row r="204">
      <c r="A204" s="5"/>
      <c r="B204" s="1214" t="s">
        <v>255</v>
      </c>
      <c r="C204" s="1214" t="s">
        <v>256</v>
      </c>
      <c r="D204" s="1215"/>
      <c r="E204" s="1215"/>
      <c r="F204" s="1222">
        <v>60000.0</v>
      </c>
      <c r="G204" s="1223"/>
      <c r="H204" s="1228"/>
      <c r="I204" s="1225"/>
      <c r="J204" s="1223" t="str">
        <f t="shared" si="26"/>
        <v/>
      </c>
      <c r="K204" s="1232"/>
      <c r="L204" s="1221">
        <f t="shared" si="27"/>
        <v>0</v>
      </c>
      <c r="M204" s="593">
        <f t="shared" si="28"/>
        <v>60000</v>
      </c>
      <c r="N204" s="334"/>
      <c r="O204" s="334"/>
      <c r="P204" s="4"/>
      <c r="Q204" s="4"/>
      <c r="R204" s="4"/>
      <c r="S204" s="4"/>
      <c r="T204" s="4"/>
      <c r="U204" s="6"/>
      <c r="V204" s="6"/>
      <c r="W204" s="6"/>
      <c r="X204" s="6"/>
      <c r="Y204" s="6"/>
      <c r="Z204" s="6"/>
      <c r="AA204" s="6"/>
      <c r="AB204" s="6"/>
    </row>
    <row r="205">
      <c r="A205" s="5"/>
      <c r="B205" s="1214" t="s">
        <v>262</v>
      </c>
      <c r="C205" s="1214" t="s">
        <v>263</v>
      </c>
      <c r="D205" s="1215"/>
      <c r="E205" s="1215"/>
      <c r="F205" s="1216">
        <v>20000.0</v>
      </c>
      <c r="G205" s="1223"/>
      <c r="H205" s="1228"/>
      <c r="I205" s="1225"/>
      <c r="J205" s="1223" t="str">
        <f t="shared" si="26"/>
        <v/>
      </c>
      <c r="K205" s="1232"/>
      <c r="L205" s="1221">
        <f t="shared" si="27"/>
        <v>0</v>
      </c>
      <c r="M205" s="593">
        <f t="shared" si="28"/>
        <v>20000</v>
      </c>
      <c r="N205" s="334"/>
      <c r="O205" s="334"/>
      <c r="P205" s="4"/>
      <c r="Q205" s="4"/>
      <c r="R205" s="4"/>
      <c r="S205" s="4"/>
      <c r="T205" s="4"/>
      <c r="U205" s="6"/>
      <c r="V205" s="6"/>
      <c r="W205" s="6"/>
      <c r="X205" s="6"/>
      <c r="Y205" s="6"/>
      <c r="Z205" s="6"/>
      <c r="AA205" s="6"/>
      <c r="AB205" s="6"/>
    </row>
    <row r="206">
      <c r="A206" s="5"/>
      <c r="B206" s="1214" t="s">
        <v>265</v>
      </c>
      <c r="C206" s="1214" t="s">
        <v>263</v>
      </c>
      <c r="D206" s="1215"/>
      <c r="E206" s="1215"/>
      <c r="F206" s="1216">
        <v>20000.0</v>
      </c>
      <c r="G206" s="1223"/>
      <c r="H206" s="1228"/>
      <c r="I206" s="1225"/>
      <c r="J206" s="1223" t="str">
        <f t="shared" si="26"/>
        <v/>
      </c>
      <c r="K206" s="1232"/>
      <c r="L206" s="1221">
        <f t="shared" si="27"/>
        <v>0</v>
      </c>
      <c r="M206" s="593">
        <f t="shared" si="28"/>
        <v>20000</v>
      </c>
      <c r="N206" s="334"/>
      <c r="O206" s="334"/>
      <c r="P206" s="4"/>
      <c r="Q206" s="4"/>
      <c r="R206" s="4"/>
      <c r="S206" s="4"/>
      <c r="T206" s="4"/>
      <c r="U206" s="6"/>
      <c r="V206" s="6"/>
      <c r="W206" s="6"/>
      <c r="X206" s="6"/>
      <c r="Y206" s="6"/>
      <c r="Z206" s="6"/>
      <c r="AA206" s="6"/>
      <c r="AB206" s="6"/>
    </row>
    <row r="207">
      <c r="A207" s="5"/>
      <c r="B207" s="1213" t="s">
        <v>607</v>
      </c>
      <c r="C207" s="1214" t="s">
        <v>263</v>
      </c>
      <c r="D207" s="1215"/>
      <c r="E207" s="1215"/>
      <c r="F207" s="1222">
        <v>20000.0</v>
      </c>
      <c r="G207" s="1223"/>
      <c r="H207" s="1228"/>
      <c r="I207" s="1225"/>
      <c r="J207" s="1223" t="str">
        <f t="shared" si="26"/>
        <v/>
      </c>
      <c r="K207" s="1232"/>
      <c r="L207" s="1221">
        <f t="shared" si="27"/>
        <v>0</v>
      </c>
      <c r="M207" s="593">
        <f t="shared" si="28"/>
        <v>20000</v>
      </c>
      <c r="N207" s="334"/>
      <c r="O207" s="334"/>
      <c r="P207" s="4"/>
      <c r="Q207" s="4"/>
      <c r="R207" s="4"/>
      <c r="S207" s="4"/>
      <c r="T207" s="4"/>
      <c r="U207" s="6"/>
      <c r="V207" s="6"/>
      <c r="W207" s="6"/>
      <c r="X207" s="6"/>
      <c r="Y207" s="6"/>
      <c r="Z207" s="6"/>
      <c r="AA207" s="6"/>
      <c r="AB207" s="6"/>
    </row>
    <row r="208">
      <c r="A208" s="5"/>
      <c r="B208" s="1213" t="s">
        <v>800</v>
      </c>
      <c r="C208" s="1214" t="s">
        <v>258</v>
      </c>
      <c r="D208" s="1215"/>
      <c r="E208" s="1215"/>
      <c r="F208" s="1222">
        <v>33500.0</v>
      </c>
      <c r="G208" s="1223"/>
      <c r="H208" s="1228"/>
      <c r="I208" s="1225"/>
      <c r="J208" s="1223" t="str">
        <f t="shared" si="26"/>
        <v/>
      </c>
      <c r="K208" s="1232"/>
      <c r="L208" s="1221">
        <f t="shared" si="27"/>
        <v>0</v>
      </c>
      <c r="M208" s="593">
        <f t="shared" si="28"/>
        <v>33500</v>
      </c>
      <c r="N208" s="334"/>
      <c r="O208" s="334"/>
      <c r="P208" s="4"/>
      <c r="Q208" s="4"/>
      <c r="R208" s="4"/>
      <c r="S208" s="4"/>
      <c r="T208" s="4"/>
      <c r="U208" s="6"/>
      <c r="V208" s="6"/>
      <c r="W208" s="6"/>
      <c r="X208" s="6"/>
      <c r="Y208" s="6"/>
      <c r="Z208" s="6"/>
      <c r="AA208" s="6"/>
      <c r="AB208" s="6"/>
    </row>
    <row r="209">
      <c r="A209" s="5"/>
      <c r="B209" s="1213"/>
      <c r="C209" s="1213"/>
      <c r="D209" s="1215"/>
      <c r="E209" s="1215"/>
      <c r="F209" s="1222"/>
      <c r="G209" s="1223"/>
      <c r="H209" s="1228"/>
      <c r="I209" s="1225"/>
      <c r="J209" s="1223" t="str">
        <f t="shared" si="26"/>
        <v/>
      </c>
      <c r="K209" s="1232"/>
      <c r="L209" s="1221">
        <f t="shared" si="27"/>
        <v>0</v>
      </c>
      <c r="M209" s="593">
        <f t="shared" si="28"/>
        <v>0</v>
      </c>
      <c r="N209" s="334"/>
      <c r="O209" s="334"/>
      <c r="P209" s="4"/>
      <c r="Q209" s="4"/>
      <c r="R209" s="4"/>
      <c r="S209" s="4"/>
      <c r="T209" s="4"/>
      <c r="U209" s="6"/>
      <c r="V209" s="6"/>
      <c r="W209" s="6"/>
      <c r="X209" s="6"/>
      <c r="Y209" s="6"/>
      <c r="Z209" s="6"/>
      <c r="AA209" s="6"/>
      <c r="AB209" s="6"/>
    </row>
    <row r="210">
      <c r="A210" s="5"/>
      <c r="B210" s="1214" t="s">
        <v>269</v>
      </c>
      <c r="C210" s="1214" t="s">
        <v>270</v>
      </c>
      <c r="D210" s="1215"/>
      <c r="E210" s="1215"/>
      <c r="F210" s="1222">
        <v>8000.0</v>
      </c>
      <c r="G210" s="1223"/>
      <c r="H210" s="1230"/>
      <c r="I210" s="1228"/>
      <c r="J210" s="1223" t="str">
        <f t="shared" si="26"/>
        <v/>
      </c>
      <c r="K210" s="1226"/>
      <c r="L210" s="1221">
        <f t="shared" si="27"/>
        <v>0</v>
      </c>
      <c r="M210" s="593">
        <f t="shared" si="28"/>
        <v>8000</v>
      </c>
      <c r="N210" s="334"/>
      <c r="O210" s="334"/>
      <c r="P210" s="4"/>
      <c r="Q210" s="4"/>
      <c r="R210" s="4"/>
      <c r="S210" s="4"/>
      <c r="T210" s="4"/>
      <c r="U210" s="6"/>
      <c r="V210" s="6"/>
      <c r="W210" s="6"/>
      <c r="X210" s="6"/>
      <c r="Y210" s="6"/>
      <c r="Z210" s="6"/>
      <c r="AA210" s="6"/>
      <c r="AB210" s="6"/>
    </row>
    <row r="211">
      <c r="A211" s="5"/>
      <c r="B211" s="1214" t="s">
        <v>111</v>
      </c>
      <c r="C211" s="1214" t="s">
        <v>266</v>
      </c>
      <c r="D211" s="1215"/>
      <c r="E211" s="1215"/>
      <c r="F211" s="1216">
        <v>40000.0</v>
      </c>
      <c r="G211" s="1223"/>
      <c r="H211" s="1224"/>
      <c r="I211" s="1225"/>
      <c r="J211" s="1223" t="str">
        <f t="shared" si="26"/>
        <v/>
      </c>
      <c r="K211" s="1226"/>
      <c r="L211" s="1221">
        <f t="shared" si="27"/>
        <v>0</v>
      </c>
      <c r="M211" s="593">
        <f t="shared" si="28"/>
        <v>40000</v>
      </c>
      <c r="N211" s="334"/>
      <c r="O211" s="334"/>
      <c r="P211" s="4"/>
      <c r="Q211" s="4"/>
      <c r="R211" s="4"/>
      <c r="S211" s="4"/>
      <c r="T211" s="4"/>
      <c r="U211" s="6"/>
      <c r="V211" s="6"/>
      <c r="W211" s="6"/>
      <c r="X211" s="6"/>
      <c r="Y211" s="6"/>
      <c r="Z211" s="6"/>
      <c r="AA211" s="6"/>
      <c r="AB211" s="6"/>
    </row>
    <row r="212">
      <c r="A212" s="600" t="s">
        <v>259</v>
      </c>
      <c r="B212" s="1214" t="s">
        <v>273</v>
      </c>
      <c r="C212" s="1214" t="s">
        <v>274</v>
      </c>
      <c r="D212" s="1215"/>
      <c r="E212" s="1215"/>
      <c r="F212" s="1222">
        <v>30000.0</v>
      </c>
      <c r="G212" s="1223"/>
      <c r="H212" s="1224"/>
      <c r="I212" s="1225"/>
      <c r="J212" s="1223" t="str">
        <f t="shared" si="26"/>
        <v/>
      </c>
      <c r="K212" s="1229"/>
      <c r="L212" s="1221">
        <f t="shared" si="27"/>
        <v>0</v>
      </c>
      <c r="M212" s="593">
        <f t="shared" si="28"/>
        <v>30000</v>
      </c>
      <c r="N212" s="334"/>
      <c r="O212" s="334"/>
      <c r="P212" s="4"/>
      <c r="Q212" s="4"/>
      <c r="R212" s="4"/>
      <c r="S212" s="4"/>
      <c r="T212" s="4"/>
      <c r="U212" s="6"/>
      <c r="V212" s="6"/>
      <c r="W212" s="6"/>
      <c r="X212" s="6"/>
      <c r="Y212" s="6"/>
      <c r="Z212" s="6"/>
      <c r="AA212" s="6"/>
      <c r="AB212" s="6"/>
    </row>
    <row r="213">
      <c r="A213" s="5"/>
      <c r="B213" s="1214" t="s">
        <v>276</v>
      </c>
      <c r="C213" s="1213" t="s">
        <v>610</v>
      </c>
      <c r="D213" s="1215"/>
      <c r="E213" s="1215"/>
      <c r="F213" s="1222">
        <v>8000.0</v>
      </c>
      <c r="G213" s="1223"/>
      <c r="H213" s="1224"/>
      <c r="I213" s="1225"/>
      <c r="J213" s="1223" t="str">
        <f t="shared" si="26"/>
        <v/>
      </c>
      <c r="K213" s="1229"/>
      <c r="L213" s="1221">
        <f t="shared" si="27"/>
        <v>0</v>
      </c>
      <c r="M213" s="593">
        <f t="shared" si="28"/>
        <v>8000</v>
      </c>
      <c r="N213" s="334"/>
      <c r="O213" s="334"/>
      <c r="P213" s="4"/>
      <c r="Q213" s="4"/>
      <c r="R213" s="4"/>
      <c r="S213" s="4"/>
      <c r="T213" s="4"/>
      <c r="U213" s="6"/>
      <c r="V213" s="6"/>
      <c r="W213" s="6"/>
      <c r="X213" s="6"/>
      <c r="Y213" s="6"/>
      <c r="Z213" s="6"/>
      <c r="AA213" s="6"/>
      <c r="AB213" s="6"/>
    </row>
    <row r="214">
      <c r="A214" s="5"/>
      <c r="B214" s="1213"/>
      <c r="C214" s="1227"/>
      <c r="D214" s="1215"/>
      <c r="E214" s="1215"/>
      <c r="F214" s="1222"/>
      <c r="G214" s="1223"/>
      <c r="H214" s="1228"/>
      <c r="I214" s="1225"/>
      <c r="J214" s="1223" t="str">
        <f t="shared" si="26"/>
        <v/>
      </c>
      <c r="K214" s="1229"/>
      <c r="L214" s="1221">
        <f t="shared" si="27"/>
        <v>0</v>
      </c>
      <c r="M214" s="602">
        <v>0.0</v>
      </c>
      <c r="N214" s="334"/>
      <c r="O214" s="334"/>
      <c r="P214" s="4"/>
      <c r="Q214" s="4"/>
      <c r="R214" s="4"/>
      <c r="S214" s="4"/>
      <c r="T214" s="4"/>
      <c r="U214" s="6"/>
      <c r="V214" s="6"/>
      <c r="W214" s="6"/>
      <c r="X214" s="6"/>
      <c r="Y214" s="6"/>
      <c r="Z214" s="6"/>
      <c r="AA214" s="6"/>
      <c r="AB214" s="6"/>
    </row>
    <row r="215">
      <c r="A215" s="5"/>
      <c r="B215" s="1213"/>
      <c r="C215" s="1227"/>
      <c r="D215" s="1215"/>
      <c r="E215" s="1215"/>
      <c r="F215" s="1216"/>
      <c r="G215" s="1223"/>
      <c r="H215" s="1228"/>
      <c r="I215" s="1225"/>
      <c r="J215" s="1223" t="str">
        <f t="shared" si="26"/>
        <v/>
      </c>
      <c r="K215" s="1229"/>
      <c r="L215" s="1221">
        <f t="shared" si="27"/>
        <v>0</v>
      </c>
      <c r="M215" s="602">
        <v>0.0</v>
      </c>
      <c r="N215" s="334"/>
      <c r="O215" s="334"/>
      <c r="P215" s="4"/>
      <c r="Q215" s="4"/>
      <c r="R215" s="4"/>
      <c r="S215" s="4"/>
      <c r="T215" s="4"/>
      <c r="U215" s="6"/>
      <c r="V215" s="6"/>
      <c r="W215" s="6"/>
      <c r="X215" s="6"/>
      <c r="Y215" s="6"/>
      <c r="Z215" s="6"/>
      <c r="AA215" s="6"/>
      <c r="AB215" s="6"/>
    </row>
    <row r="216">
      <c r="A216" s="5"/>
      <c r="B216" s="1214"/>
      <c r="C216" s="1214"/>
      <c r="D216" s="1215"/>
      <c r="E216" s="1215"/>
      <c r="F216" s="1222"/>
      <c r="G216" s="1223"/>
      <c r="H216" s="1224"/>
      <c r="I216" s="1225"/>
      <c r="J216" s="1223" t="str">
        <f t="shared" si="26"/>
        <v/>
      </c>
      <c r="K216" s="1226"/>
      <c r="L216" s="1221">
        <f t="shared" si="27"/>
        <v>0</v>
      </c>
      <c r="M216" s="602">
        <v>0.0</v>
      </c>
      <c r="N216" s="334"/>
      <c r="O216" s="334"/>
      <c r="P216" s="4"/>
      <c r="Q216" s="4"/>
      <c r="R216" s="4"/>
      <c r="S216" s="4"/>
      <c r="T216" s="4"/>
      <c r="U216" s="6"/>
      <c r="V216" s="6"/>
      <c r="W216" s="6"/>
      <c r="X216" s="6"/>
      <c r="Y216" s="6"/>
      <c r="Z216" s="6"/>
      <c r="AA216" s="6"/>
      <c r="AB216" s="6"/>
    </row>
    <row r="217">
      <c r="A217" s="5"/>
      <c r="B217" s="1214" t="s">
        <v>283</v>
      </c>
      <c r="C217" s="1214" t="s">
        <v>284</v>
      </c>
      <c r="D217" s="1215"/>
      <c r="E217" s="1215"/>
      <c r="F217" s="1216">
        <v>12000.0</v>
      </c>
      <c r="G217" s="1223"/>
      <c r="H217" s="1224"/>
      <c r="I217" s="1225"/>
      <c r="J217" s="1223" t="str">
        <f t="shared" si="26"/>
        <v/>
      </c>
      <c r="K217" s="1226"/>
      <c r="L217" s="1221">
        <f t="shared" si="27"/>
        <v>0</v>
      </c>
      <c r="M217" s="593">
        <f t="shared" ref="M217:M228" si="29">F217-L217</f>
        <v>12000</v>
      </c>
      <c r="N217" s="334"/>
      <c r="O217" s="334"/>
      <c r="P217" s="4"/>
      <c r="Q217" s="4"/>
      <c r="R217" s="4"/>
      <c r="S217" s="4"/>
      <c r="T217" s="4"/>
      <c r="U217" s="6"/>
      <c r="V217" s="6"/>
      <c r="W217" s="6"/>
      <c r="X217" s="6"/>
      <c r="Y217" s="6"/>
      <c r="Z217" s="6"/>
      <c r="AA217" s="6"/>
      <c r="AB217" s="6"/>
    </row>
    <row r="218">
      <c r="A218" s="5"/>
      <c r="B218" s="1214"/>
      <c r="C218" s="1214"/>
      <c r="D218" s="1215"/>
      <c r="E218" s="1215"/>
      <c r="F218" s="1222"/>
      <c r="G218" s="1223"/>
      <c r="H218" s="1224"/>
      <c r="I218" s="1225"/>
      <c r="J218" s="1223" t="str">
        <f t="shared" si="26"/>
        <v/>
      </c>
      <c r="K218" s="1226"/>
      <c r="L218" s="1221">
        <f t="shared" si="27"/>
        <v>0</v>
      </c>
      <c r="M218" s="593">
        <f t="shared" si="29"/>
        <v>0</v>
      </c>
      <c r="N218" s="334"/>
      <c r="O218" s="334"/>
      <c r="P218" s="4"/>
      <c r="Q218" s="4"/>
      <c r="R218" s="4"/>
      <c r="S218" s="4"/>
      <c r="T218" s="4"/>
      <c r="U218" s="6"/>
      <c r="V218" s="6"/>
      <c r="W218" s="6"/>
      <c r="X218" s="6"/>
      <c r="Y218" s="6"/>
      <c r="Z218" s="6"/>
      <c r="AA218" s="6"/>
      <c r="AB218" s="6"/>
    </row>
    <row r="219">
      <c r="A219" s="5"/>
      <c r="B219" s="1214" t="s">
        <v>309</v>
      </c>
      <c r="C219" s="1214" t="s">
        <v>310</v>
      </c>
      <c r="D219" s="1215"/>
      <c r="E219" s="1215"/>
      <c r="F219" s="1222">
        <v>16000.0</v>
      </c>
      <c r="G219" s="1223"/>
      <c r="H219" s="1230"/>
      <c r="I219" s="1225"/>
      <c r="J219" s="1223" t="str">
        <f t="shared" si="26"/>
        <v/>
      </c>
      <c r="K219" s="1232"/>
      <c r="L219" s="1221">
        <f t="shared" si="27"/>
        <v>0</v>
      </c>
      <c r="M219" s="604">
        <f t="shared" si="29"/>
        <v>16000</v>
      </c>
      <c r="N219" s="334"/>
      <c r="O219" s="334"/>
      <c r="P219" s="4"/>
      <c r="Q219" s="4"/>
      <c r="R219" s="4"/>
      <c r="S219" s="4"/>
      <c r="T219" s="4"/>
      <c r="U219" s="6"/>
      <c r="V219" s="6"/>
      <c r="W219" s="6"/>
      <c r="X219" s="6"/>
      <c r="Y219" s="6"/>
      <c r="Z219" s="6"/>
      <c r="AA219" s="6"/>
      <c r="AB219" s="6"/>
    </row>
    <row r="220">
      <c r="A220" s="5"/>
      <c r="B220" s="1214" t="s">
        <v>116</v>
      </c>
      <c r="C220" s="1213" t="s">
        <v>613</v>
      </c>
      <c r="D220" s="1215"/>
      <c r="E220" s="1215"/>
      <c r="F220" s="1222">
        <v>30000.0</v>
      </c>
      <c r="G220" s="1223"/>
      <c r="H220" s="1224"/>
      <c r="I220" s="1225"/>
      <c r="J220" s="1223" t="str">
        <f t="shared" si="26"/>
        <v/>
      </c>
      <c r="K220" s="1226"/>
      <c r="L220" s="1221">
        <f t="shared" si="27"/>
        <v>0</v>
      </c>
      <c r="M220" s="593">
        <f t="shared" si="29"/>
        <v>30000</v>
      </c>
      <c r="N220" s="334"/>
      <c r="O220" s="334"/>
      <c r="P220" s="4"/>
      <c r="Q220" s="4"/>
      <c r="R220" s="4"/>
      <c r="S220" s="4"/>
      <c r="T220" s="4"/>
      <c r="U220" s="6"/>
      <c r="V220" s="6"/>
      <c r="W220" s="6"/>
      <c r="X220" s="6"/>
      <c r="Y220" s="6"/>
      <c r="Z220" s="6"/>
      <c r="AA220" s="6"/>
      <c r="AB220" s="6"/>
    </row>
    <row r="221">
      <c r="A221" s="5"/>
      <c r="B221" s="1213" t="s">
        <v>444</v>
      </c>
      <c r="C221" s="1213" t="s">
        <v>614</v>
      </c>
      <c r="D221" s="1215"/>
      <c r="E221" s="1215"/>
      <c r="F221" s="1222">
        <v>7500.0</v>
      </c>
      <c r="G221" s="1223"/>
      <c r="H221" s="1224"/>
      <c r="I221" s="1225"/>
      <c r="J221" s="1223" t="str">
        <f t="shared" si="26"/>
        <v/>
      </c>
      <c r="K221" s="1226"/>
      <c r="L221" s="1221">
        <f t="shared" si="27"/>
        <v>0</v>
      </c>
      <c r="M221" s="593">
        <f t="shared" si="29"/>
        <v>7500</v>
      </c>
      <c r="N221" s="334"/>
      <c r="O221" s="334"/>
      <c r="P221" s="4"/>
      <c r="Q221" s="4"/>
      <c r="R221" s="4"/>
      <c r="S221" s="4"/>
      <c r="T221" s="4"/>
      <c r="U221" s="6"/>
      <c r="V221" s="6"/>
      <c r="W221" s="6"/>
      <c r="X221" s="6"/>
      <c r="Y221" s="6"/>
      <c r="Z221" s="6"/>
      <c r="AA221" s="6"/>
      <c r="AB221" s="6"/>
    </row>
    <row r="222">
      <c r="A222" s="5"/>
      <c r="B222" s="1214" t="s">
        <v>408</v>
      </c>
      <c r="C222" s="1214" t="s">
        <v>409</v>
      </c>
      <c r="D222" s="1215"/>
      <c r="E222" s="1215"/>
      <c r="F222" s="1222">
        <v>5000.0</v>
      </c>
      <c r="G222" s="1223"/>
      <c r="H222" s="1224"/>
      <c r="I222" s="1225"/>
      <c r="J222" s="1223" t="str">
        <f t="shared" si="26"/>
        <v/>
      </c>
      <c r="K222" s="1226"/>
      <c r="L222" s="1221">
        <f t="shared" si="27"/>
        <v>0</v>
      </c>
      <c r="M222" s="593">
        <f t="shared" si="29"/>
        <v>5000</v>
      </c>
      <c r="N222" s="334"/>
      <c r="O222" s="334"/>
      <c r="P222" s="4"/>
      <c r="Q222" s="4"/>
      <c r="R222" s="4"/>
      <c r="S222" s="4"/>
      <c r="T222" s="4"/>
      <c r="U222" s="6"/>
      <c r="V222" s="6"/>
      <c r="W222" s="6"/>
      <c r="X222" s="6"/>
      <c r="Y222" s="6"/>
      <c r="Z222" s="6"/>
      <c r="AA222" s="6"/>
      <c r="AB222" s="6"/>
    </row>
    <row r="223">
      <c r="A223" s="5"/>
      <c r="B223" s="1214"/>
      <c r="C223" s="1214"/>
      <c r="D223" s="1215"/>
      <c r="E223" s="1215"/>
      <c r="F223" s="1222"/>
      <c r="G223" s="1223"/>
      <c r="H223" s="1224"/>
      <c r="I223" s="1225"/>
      <c r="J223" s="1223" t="str">
        <f t="shared" si="26"/>
        <v/>
      </c>
      <c r="K223" s="1226"/>
      <c r="L223" s="1221">
        <f t="shared" si="27"/>
        <v>0</v>
      </c>
      <c r="M223" s="593">
        <f t="shared" si="29"/>
        <v>0</v>
      </c>
      <c r="N223" s="334"/>
      <c r="O223" s="334"/>
      <c r="P223" s="4"/>
      <c r="Q223" s="4"/>
      <c r="R223" s="4"/>
      <c r="S223" s="4"/>
      <c r="T223" s="4"/>
      <c r="U223" s="6"/>
      <c r="V223" s="6"/>
      <c r="W223" s="6"/>
      <c r="X223" s="6"/>
      <c r="Y223" s="6"/>
      <c r="Z223" s="6"/>
      <c r="AA223" s="6"/>
      <c r="AB223" s="6"/>
    </row>
    <row r="224">
      <c r="A224" s="5"/>
      <c r="B224" s="1213"/>
      <c r="C224" s="1227"/>
      <c r="D224" s="1215"/>
      <c r="E224" s="1215"/>
      <c r="F224" s="1222"/>
      <c r="G224" s="1223"/>
      <c r="H224" s="1224"/>
      <c r="I224" s="1225"/>
      <c r="J224" s="1223" t="str">
        <f t="shared" si="26"/>
        <v/>
      </c>
      <c r="K224" s="1226"/>
      <c r="L224" s="1221">
        <f t="shared" si="27"/>
        <v>0</v>
      </c>
      <c r="M224" s="593">
        <f t="shared" si="29"/>
        <v>0</v>
      </c>
      <c r="N224" s="334"/>
      <c r="O224" s="334"/>
      <c r="P224" s="4"/>
      <c r="Q224" s="4"/>
      <c r="R224" s="4"/>
      <c r="S224" s="4"/>
      <c r="T224" s="4"/>
      <c r="U224" s="6"/>
      <c r="V224" s="6"/>
      <c r="W224" s="6"/>
      <c r="X224" s="6"/>
      <c r="Y224" s="6"/>
      <c r="Z224" s="6"/>
      <c r="AA224" s="6"/>
      <c r="AB224" s="6"/>
    </row>
    <row r="225">
      <c r="A225" s="5"/>
      <c r="B225" s="1214" t="s">
        <v>372</v>
      </c>
      <c r="C225" s="1214" t="s">
        <v>373</v>
      </c>
      <c r="D225" s="1215"/>
      <c r="E225" s="1215"/>
      <c r="F225" s="1222">
        <v>6000.0</v>
      </c>
      <c r="G225" s="1223"/>
      <c r="H225" s="1224"/>
      <c r="I225" s="1225"/>
      <c r="J225" s="1223" t="str">
        <f t="shared" si="26"/>
        <v/>
      </c>
      <c r="K225" s="1226"/>
      <c r="L225" s="1221">
        <f t="shared" si="27"/>
        <v>0</v>
      </c>
      <c r="M225" s="593">
        <f t="shared" si="29"/>
        <v>6000</v>
      </c>
      <c r="N225" s="334"/>
      <c r="O225" s="334"/>
      <c r="P225" s="4"/>
      <c r="Q225" s="4"/>
      <c r="R225" s="4"/>
      <c r="S225" s="4"/>
      <c r="T225" s="4"/>
      <c r="U225" s="6"/>
      <c r="V225" s="6"/>
      <c r="W225" s="6"/>
      <c r="X225" s="6"/>
      <c r="Y225" s="6"/>
      <c r="Z225" s="6"/>
      <c r="AA225" s="6"/>
      <c r="AB225" s="6"/>
    </row>
    <row r="226">
      <c r="A226" s="5"/>
      <c r="B226" s="1213" t="s">
        <v>615</v>
      </c>
      <c r="C226" s="1214" t="s">
        <v>375</v>
      </c>
      <c r="D226" s="1215"/>
      <c r="E226" s="1215"/>
      <c r="F226" s="1222">
        <v>7000.0</v>
      </c>
      <c r="G226" s="1223"/>
      <c r="H226" s="1224"/>
      <c r="I226" s="1225"/>
      <c r="J226" s="1223" t="str">
        <f t="shared" si="26"/>
        <v/>
      </c>
      <c r="K226" s="1226"/>
      <c r="L226" s="1221">
        <f t="shared" si="27"/>
        <v>0</v>
      </c>
      <c r="M226" s="593">
        <f t="shared" si="29"/>
        <v>7000</v>
      </c>
      <c r="N226" s="334"/>
      <c r="O226" s="334"/>
      <c r="P226" s="4"/>
      <c r="Q226" s="4"/>
      <c r="R226" s="4"/>
      <c r="S226" s="4"/>
      <c r="T226" s="4"/>
      <c r="U226" s="6"/>
      <c r="V226" s="6"/>
      <c r="W226" s="6"/>
      <c r="X226" s="6"/>
      <c r="Y226" s="6"/>
      <c r="Z226" s="6"/>
      <c r="AA226" s="6"/>
      <c r="AB226" s="6"/>
    </row>
    <row r="227">
      <c r="A227" s="5"/>
      <c r="B227" s="1234" t="s">
        <v>617</v>
      </c>
      <c r="C227" s="1235"/>
      <c r="D227" s="1236"/>
      <c r="E227" s="1236"/>
      <c r="F227" s="1627">
        <v>5000.0</v>
      </c>
      <c r="G227" s="1223"/>
      <c r="H227" s="1224"/>
      <c r="I227" s="1225"/>
      <c r="J227" s="1223" t="str">
        <f t="shared" si="26"/>
        <v/>
      </c>
      <c r="K227" s="1226"/>
      <c r="L227" s="1221">
        <f t="shared" si="27"/>
        <v>0</v>
      </c>
      <c r="M227" s="593">
        <f t="shared" si="29"/>
        <v>5000</v>
      </c>
      <c r="N227" s="334"/>
      <c r="O227" s="334"/>
      <c r="P227" s="4"/>
      <c r="Q227" s="4"/>
      <c r="R227" s="4"/>
      <c r="S227" s="4"/>
      <c r="T227" s="4"/>
      <c r="U227" s="6"/>
      <c r="V227" s="6"/>
      <c r="W227" s="6"/>
      <c r="X227" s="6"/>
      <c r="Y227" s="6"/>
      <c r="Z227" s="6"/>
      <c r="AA227" s="6"/>
      <c r="AB227" s="6"/>
    </row>
    <row r="228">
      <c r="A228" s="5"/>
      <c r="B228" s="1239" t="s">
        <v>285</v>
      </c>
      <c r="C228" s="1239" t="s">
        <v>286</v>
      </c>
      <c r="D228" s="323"/>
      <c r="E228" s="323"/>
      <c r="F228" s="1240">
        <v>8000.0</v>
      </c>
      <c r="G228" s="1223"/>
      <c r="H228" s="1224"/>
      <c r="I228" s="1225"/>
      <c r="J228" s="1223" t="str">
        <f t="shared" si="26"/>
        <v/>
      </c>
      <c r="K228" s="1226"/>
      <c r="L228" s="1221">
        <f t="shared" si="27"/>
        <v>0</v>
      </c>
      <c r="M228" s="604">
        <f t="shared" si="29"/>
        <v>8000</v>
      </c>
      <c r="N228" s="334"/>
      <c r="O228" s="334"/>
      <c r="P228" s="4"/>
      <c r="Q228" s="4"/>
      <c r="R228" s="4"/>
      <c r="S228" s="4"/>
      <c r="T228" s="4"/>
      <c r="U228" s="6"/>
      <c r="V228" s="6"/>
      <c r="W228" s="6"/>
      <c r="X228" s="6"/>
      <c r="Y228" s="6"/>
      <c r="Z228" s="6"/>
      <c r="AA228" s="6"/>
      <c r="AB228" s="6"/>
    </row>
    <row r="229">
      <c r="A229" s="5"/>
      <c r="B229" s="1239" t="s">
        <v>296</v>
      </c>
      <c r="C229" s="1239" t="s">
        <v>286</v>
      </c>
      <c r="D229" s="323"/>
      <c r="E229" s="323"/>
      <c r="F229" s="1240">
        <v>5000.0</v>
      </c>
      <c r="G229" s="1223"/>
      <c r="H229" s="1224"/>
      <c r="I229" s="1225"/>
      <c r="J229" s="1223" t="str">
        <f t="shared" si="26"/>
        <v/>
      </c>
      <c r="K229" s="1226"/>
      <c r="L229" s="1221">
        <f t="shared" si="27"/>
        <v>0</v>
      </c>
      <c r="M229" s="953">
        <v>0.0</v>
      </c>
      <c r="N229" s="334"/>
      <c r="O229" s="334"/>
      <c r="P229" s="4"/>
      <c r="Q229" s="4"/>
      <c r="R229" s="4"/>
      <c r="S229" s="4"/>
      <c r="T229" s="4"/>
      <c r="U229" s="6"/>
      <c r="V229" s="6"/>
      <c r="W229" s="6"/>
      <c r="X229" s="6"/>
      <c r="Y229" s="6"/>
      <c r="Z229" s="6"/>
      <c r="AA229" s="6"/>
      <c r="AB229" s="6"/>
    </row>
    <row r="230">
      <c r="A230" s="5"/>
      <c r="B230" s="1239" t="s">
        <v>297</v>
      </c>
      <c r="C230" s="1239" t="s">
        <v>286</v>
      </c>
      <c r="D230" s="323"/>
      <c r="E230" s="323"/>
      <c r="F230" s="1240">
        <v>2000.0</v>
      </c>
      <c r="G230" s="1223"/>
      <c r="H230" s="1224"/>
      <c r="I230" s="1225"/>
      <c r="J230" s="1223" t="str">
        <f t="shared" si="26"/>
        <v/>
      </c>
      <c r="K230" s="1226"/>
      <c r="L230" s="1221">
        <f t="shared" si="27"/>
        <v>0</v>
      </c>
      <c r="M230" s="604">
        <f>F230-L230</f>
        <v>2000</v>
      </c>
      <c r="N230" s="334"/>
      <c r="O230" s="334"/>
      <c r="P230" s="4"/>
      <c r="Q230" s="4"/>
      <c r="R230" s="4"/>
      <c r="S230" s="4"/>
      <c r="T230" s="4"/>
      <c r="U230" s="6"/>
      <c r="V230" s="6"/>
      <c r="W230" s="6"/>
      <c r="X230" s="6"/>
      <c r="Y230" s="6"/>
      <c r="Z230" s="6"/>
      <c r="AA230" s="6"/>
      <c r="AB230" s="6"/>
    </row>
    <row r="231">
      <c r="A231" s="5"/>
      <c r="B231" s="1239" t="s">
        <v>304</v>
      </c>
      <c r="C231" s="1239" t="s">
        <v>286</v>
      </c>
      <c r="D231" s="323"/>
      <c r="E231" s="323"/>
      <c r="F231" s="1240">
        <v>5000.0</v>
      </c>
      <c r="G231" s="1223"/>
      <c r="H231" s="1224"/>
      <c r="I231" s="1225"/>
      <c r="J231" s="1223" t="str">
        <f t="shared" si="26"/>
        <v/>
      </c>
      <c r="K231" s="1226"/>
      <c r="L231" s="1221">
        <f t="shared" si="27"/>
        <v>0</v>
      </c>
      <c r="M231" s="953">
        <v>0.0</v>
      </c>
      <c r="N231" s="334"/>
      <c r="O231" s="334"/>
      <c r="P231" s="4"/>
      <c r="Q231" s="4"/>
      <c r="R231" s="4"/>
      <c r="S231" s="4"/>
      <c r="T231" s="4"/>
      <c r="U231" s="6"/>
      <c r="V231" s="6"/>
      <c r="W231" s="6"/>
      <c r="X231" s="6"/>
      <c r="Y231" s="6"/>
      <c r="Z231" s="6"/>
      <c r="AA231" s="6"/>
      <c r="AB231" s="6"/>
    </row>
    <row r="232">
      <c r="A232" s="5"/>
      <c r="B232" s="1239" t="s">
        <v>316</v>
      </c>
      <c r="C232" s="1239" t="s">
        <v>286</v>
      </c>
      <c r="D232" s="323"/>
      <c r="E232" s="323"/>
      <c r="F232" s="1240">
        <v>3000.0</v>
      </c>
      <c r="G232" s="1223"/>
      <c r="H232" s="1224"/>
      <c r="I232" s="1225"/>
      <c r="J232" s="1223" t="str">
        <f t="shared" si="26"/>
        <v/>
      </c>
      <c r="K232" s="1226"/>
      <c r="L232" s="1221">
        <f t="shared" si="27"/>
        <v>0</v>
      </c>
      <c r="M232" s="593">
        <f t="shared" ref="M232:M253" si="30">F232-L232</f>
        <v>3000</v>
      </c>
      <c r="N232" s="334"/>
      <c r="O232" s="334"/>
      <c r="P232" s="4"/>
      <c r="Q232" s="4"/>
      <c r="R232" s="4"/>
      <c r="S232" s="4"/>
      <c r="T232" s="4"/>
      <c r="U232" s="6"/>
      <c r="V232" s="6"/>
      <c r="W232" s="6"/>
      <c r="X232" s="6"/>
      <c r="Y232" s="6"/>
      <c r="Z232" s="6"/>
      <c r="AA232" s="6"/>
      <c r="AB232" s="6"/>
    </row>
    <row r="233">
      <c r="A233" s="5"/>
      <c r="B233" s="1239" t="s">
        <v>358</v>
      </c>
      <c r="C233" s="1239" t="s">
        <v>286</v>
      </c>
      <c r="D233" s="323"/>
      <c r="E233" s="323"/>
      <c r="F233" s="1240">
        <v>1000.0</v>
      </c>
      <c r="G233" s="1223"/>
      <c r="H233" s="1224"/>
      <c r="I233" s="1225"/>
      <c r="J233" s="1223" t="str">
        <f t="shared" si="26"/>
        <v/>
      </c>
      <c r="K233" s="1226"/>
      <c r="L233" s="1221">
        <f t="shared" si="27"/>
        <v>0</v>
      </c>
      <c r="M233" s="593">
        <f t="shared" si="30"/>
        <v>1000</v>
      </c>
      <c r="N233" s="334"/>
      <c r="O233" s="334"/>
      <c r="P233" s="4"/>
      <c r="Q233" s="4"/>
      <c r="R233" s="4"/>
      <c r="S233" s="4"/>
      <c r="T233" s="4"/>
      <c r="U233" s="6"/>
      <c r="V233" s="6"/>
      <c r="W233" s="6"/>
      <c r="X233" s="6"/>
      <c r="Y233" s="6"/>
      <c r="Z233" s="6"/>
      <c r="AA233" s="6"/>
      <c r="AB233" s="6"/>
    </row>
    <row r="234">
      <c r="A234" s="5"/>
      <c r="B234" s="1239" t="s">
        <v>359</v>
      </c>
      <c r="C234" s="1239" t="s">
        <v>286</v>
      </c>
      <c r="D234" s="323"/>
      <c r="E234" s="323"/>
      <c r="F234" s="1240">
        <v>2000.0</v>
      </c>
      <c r="G234" s="1223"/>
      <c r="H234" s="1224"/>
      <c r="I234" s="1225"/>
      <c r="J234" s="1223" t="str">
        <f t="shared" si="26"/>
        <v/>
      </c>
      <c r="K234" s="1226"/>
      <c r="L234" s="1221">
        <f t="shared" si="27"/>
        <v>0</v>
      </c>
      <c r="M234" s="593">
        <f t="shared" si="30"/>
        <v>2000</v>
      </c>
      <c r="N234" s="334"/>
      <c r="O234" s="334"/>
      <c r="P234" s="4"/>
      <c r="Q234" s="4"/>
      <c r="R234" s="4"/>
      <c r="S234" s="4"/>
      <c r="T234" s="4"/>
      <c r="U234" s="6"/>
      <c r="V234" s="6"/>
      <c r="W234" s="6"/>
      <c r="X234" s="6"/>
      <c r="Y234" s="6"/>
      <c r="Z234" s="6"/>
      <c r="AA234" s="6"/>
      <c r="AB234" s="6"/>
    </row>
    <row r="235">
      <c r="A235" s="5"/>
      <c r="B235" s="1241" t="s">
        <v>371</v>
      </c>
      <c r="C235" s="1241" t="s">
        <v>286</v>
      </c>
      <c r="D235" s="323"/>
      <c r="E235" s="323"/>
      <c r="F235" s="1240">
        <v>1000.0</v>
      </c>
      <c r="G235" s="1223"/>
      <c r="H235" s="1224"/>
      <c r="I235" s="1225"/>
      <c r="J235" s="1223" t="str">
        <f t="shared" si="26"/>
        <v/>
      </c>
      <c r="K235" s="1226"/>
      <c r="L235" s="1221">
        <f t="shared" si="27"/>
        <v>0</v>
      </c>
      <c r="M235" s="593">
        <f t="shared" si="30"/>
        <v>1000</v>
      </c>
      <c r="N235" s="334"/>
      <c r="O235" s="334"/>
      <c r="P235" s="4"/>
      <c r="Q235" s="4"/>
      <c r="R235" s="4"/>
      <c r="S235" s="4"/>
      <c r="T235" s="4"/>
      <c r="U235" s="6"/>
      <c r="V235" s="6"/>
      <c r="W235" s="6"/>
      <c r="X235" s="6"/>
      <c r="Y235" s="6"/>
      <c r="Z235" s="6"/>
      <c r="AA235" s="6"/>
      <c r="AB235" s="6"/>
    </row>
    <row r="236">
      <c r="A236" s="5"/>
      <c r="B236" s="1241" t="s">
        <v>402</v>
      </c>
      <c r="C236" s="1241" t="s">
        <v>286</v>
      </c>
      <c r="D236" s="323"/>
      <c r="E236" s="323"/>
      <c r="F236" s="1240">
        <v>1000.0</v>
      </c>
      <c r="G236" s="1223"/>
      <c r="H236" s="1224"/>
      <c r="I236" s="1225"/>
      <c r="J236" s="1223" t="str">
        <f t="shared" si="26"/>
        <v/>
      </c>
      <c r="K236" s="1226"/>
      <c r="L236" s="1221">
        <f t="shared" si="27"/>
        <v>0</v>
      </c>
      <c r="M236" s="593">
        <f t="shared" si="30"/>
        <v>1000</v>
      </c>
      <c r="N236" s="334"/>
      <c r="O236" s="334"/>
      <c r="P236" s="4"/>
      <c r="Q236" s="4"/>
      <c r="R236" s="4"/>
      <c r="S236" s="4"/>
      <c r="T236" s="4"/>
      <c r="U236" s="6"/>
      <c r="V236" s="6"/>
      <c r="W236" s="6"/>
      <c r="X236" s="6"/>
      <c r="Y236" s="6"/>
      <c r="Z236" s="6"/>
      <c r="AA236" s="6"/>
      <c r="AB236" s="6"/>
    </row>
    <row r="237">
      <c r="A237" s="5"/>
      <c r="B237" s="1241" t="s">
        <v>619</v>
      </c>
      <c r="C237" s="1241" t="s">
        <v>286</v>
      </c>
      <c r="D237" s="323"/>
      <c r="E237" s="323"/>
      <c r="F237" s="1240">
        <v>8000.0</v>
      </c>
      <c r="G237" s="1223"/>
      <c r="H237" s="1224"/>
      <c r="I237" s="1225"/>
      <c r="J237" s="1223" t="str">
        <f t="shared" si="26"/>
        <v/>
      </c>
      <c r="K237" s="1226"/>
      <c r="L237" s="1221">
        <f t="shared" si="27"/>
        <v>0</v>
      </c>
      <c r="M237" s="593">
        <f t="shared" si="30"/>
        <v>8000</v>
      </c>
      <c r="N237" s="334"/>
      <c r="O237" s="334"/>
      <c r="P237" s="4"/>
      <c r="Q237" s="4"/>
      <c r="R237" s="4"/>
      <c r="S237" s="4"/>
      <c r="T237" s="4"/>
      <c r="U237" s="6"/>
      <c r="V237" s="6"/>
      <c r="W237" s="6"/>
      <c r="X237" s="6"/>
      <c r="Y237" s="6"/>
      <c r="Z237" s="6"/>
      <c r="AA237" s="6"/>
      <c r="AB237" s="6"/>
    </row>
    <row r="238">
      <c r="A238" s="5"/>
      <c r="B238" s="1241" t="s">
        <v>413</v>
      </c>
      <c r="C238" s="1241" t="s">
        <v>286</v>
      </c>
      <c r="D238" s="323"/>
      <c r="E238" s="323"/>
      <c r="F238" s="1240">
        <v>1000.0</v>
      </c>
      <c r="G238" s="1223"/>
      <c r="H238" s="1224"/>
      <c r="I238" s="1225"/>
      <c r="J238" s="1223" t="str">
        <f t="shared" si="26"/>
        <v/>
      </c>
      <c r="K238" s="1226"/>
      <c r="L238" s="1221">
        <f t="shared" si="27"/>
        <v>0</v>
      </c>
      <c r="M238" s="593">
        <f t="shared" si="30"/>
        <v>1000</v>
      </c>
      <c r="N238" s="334"/>
      <c r="O238" s="334"/>
      <c r="P238" s="4"/>
      <c r="Q238" s="4"/>
      <c r="R238" s="4"/>
      <c r="S238" s="4"/>
      <c r="T238" s="4"/>
      <c r="U238" s="6"/>
      <c r="V238" s="6"/>
      <c r="W238" s="6"/>
      <c r="X238" s="6"/>
      <c r="Y238" s="6"/>
      <c r="Z238" s="6"/>
      <c r="AA238" s="6"/>
      <c r="AB238" s="6"/>
    </row>
    <row r="239">
      <c r="A239" s="5"/>
      <c r="B239" s="1241" t="s">
        <v>620</v>
      </c>
      <c r="C239" s="1241" t="s">
        <v>286</v>
      </c>
      <c r="D239" s="323"/>
      <c r="E239" s="323"/>
      <c r="F239" s="1240">
        <v>1000.0</v>
      </c>
      <c r="G239" s="1223"/>
      <c r="H239" s="1224"/>
      <c r="I239" s="1225"/>
      <c r="J239" s="1223" t="str">
        <f t="shared" si="26"/>
        <v/>
      </c>
      <c r="K239" s="1226"/>
      <c r="L239" s="1221">
        <f t="shared" si="27"/>
        <v>0</v>
      </c>
      <c r="M239" s="593">
        <f t="shared" si="30"/>
        <v>1000</v>
      </c>
      <c r="N239" s="334"/>
      <c r="O239" s="334"/>
      <c r="P239" s="4"/>
      <c r="Q239" s="4"/>
      <c r="R239" s="4"/>
      <c r="S239" s="4"/>
      <c r="T239" s="4"/>
      <c r="U239" s="6"/>
      <c r="V239" s="6"/>
      <c r="W239" s="6"/>
      <c r="X239" s="6"/>
      <c r="Y239" s="6"/>
      <c r="Z239" s="6"/>
      <c r="AA239" s="6"/>
      <c r="AB239" s="6"/>
    </row>
    <row r="240">
      <c r="A240" s="5"/>
      <c r="B240" s="1241" t="s">
        <v>621</v>
      </c>
      <c r="C240" s="1241" t="s">
        <v>286</v>
      </c>
      <c r="D240" s="323"/>
      <c r="E240" s="323"/>
      <c r="F240" s="1240">
        <v>1000.0</v>
      </c>
      <c r="G240" s="1223"/>
      <c r="H240" s="1224"/>
      <c r="I240" s="1225"/>
      <c r="J240" s="1223" t="str">
        <f t="shared" si="26"/>
        <v/>
      </c>
      <c r="K240" s="1226"/>
      <c r="L240" s="1221">
        <f t="shared" si="27"/>
        <v>0</v>
      </c>
      <c r="M240" s="593">
        <f t="shared" si="30"/>
        <v>1000</v>
      </c>
      <c r="N240" s="334"/>
      <c r="O240" s="334"/>
      <c r="P240" s="4"/>
      <c r="Q240" s="4"/>
      <c r="R240" s="4"/>
      <c r="S240" s="4"/>
      <c r="T240" s="4"/>
      <c r="U240" s="6"/>
      <c r="V240" s="6"/>
      <c r="W240" s="6"/>
      <c r="X240" s="6"/>
      <c r="Y240" s="6"/>
      <c r="Z240" s="6"/>
      <c r="AA240" s="6"/>
      <c r="AB240" s="6"/>
    </row>
    <row r="241">
      <c r="A241" s="5"/>
      <c r="B241" s="1241" t="s">
        <v>407</v>
      </c>
      <c r="C241" s="1241" t="s">
        <v>286</v>
      </c>
      <c r="D241" s="323"/>
      <c r="E241" s="323"/>
      <c r="F241" s="1240">
        <v>1000.0</v>
      </c>
      <c r="G241" s="1223"/>
      <c r="H241" s="1224"/>
      <c r="I241" s="1225"/>
      <c r="J241" s="1223" t="str">
        <f t="shared" si="26"/>
        <v/>
      </c>
      <c r="K241" s="1226"/>
      <c r="L241" s="1221">
        <f t="shared" si="27"/>
        <v>0</v>
      </c>
      <c r="M241" s="593">
        <f t="shared" si="30"/>
        <v>1000</v>
      </c>
      <c r="N241" s="334"/>
      <c r="O241" s="334"/>
      <c r="P241" s="4"/>
      <c r="Q241" s="4"/>
      <c r="R241" s="4"/>
      <c r="S241" s="4"/>
      <c r="T241" s="4"/>
      <c r="U241" s="6"/>
      <c r="V241" s="6"/>
      <c r="W241" s="6"/>
      <c r="X241" s="6"/>
      <c r="Y241" s="6"/>
      <c r="Z241" s="6"/>
      <c r="AA241" s="6"/>
      <c r="AB241" s="6"/>
    </row>
    <row r="242">
      <c r="A242" s="5"/>
      <c r="B242" s="1241" t="s">
        <v>622</v>
      </c>
      <c r="C242" s="1241" t="s">
        <v>286</v>
      </c>
      <c r="D242" s="323"/>
      <c r="E242" s="323"/>
      <c r="F242" s="1240">
        <v>1000.0</v>
      </c>
      <c r="G242" s="1223"/>
      <c r="H242" s="1224"/>
      <c r="I242" s="1225"/>
      <c r="J242" s="1223" t="str">
        <f t="shared" si="26"/>
        <v/>
      </c>
      <c r="K242" s="1226"/>
      <c r="L242" s="1221">
        <f t="shared" si="27"/>
        <v>0</v>
      </c>
      <c r="M242" s="593">
        <f t="shared" si="30"/>
        <v>1000</v>
      </c>
      <c r="N242" s="334"/>
      <c r="O242" s="334"/>
      <c r="P242" s="4"/>
      <c r="Q242" s="4"/>
      <c r="R242" s="4"/>
      <c r="S242" s="4"/>
      <c r="T242" s="4"/>
      <c r="U242" s="6"/>
      <c r="V242" s="6"/>
      <c r="W242" s="6"/>
      <c r="X242" s="6"/>
      <c r="Y242" s="6"/>
      <c r="Z242" s="6"/>
      <c r="AA242" s="6"/>
      <c r="AB242" s="6"/>
    </row>
    <row r="243">
      <c r="A243" s="5"/>
      <c r="B243" s="1241" t="s">
        <v>113</v>
      </c>
      <c r="C243" s="1241" t="s">
        <v>286</v>
      </c>
      <c r="D243" s="323"/>
      <c r="E243" s="323"/>
      <c r="F243" s="1240">
        <v>5000.0</v>
      </c>
      <c r="G243" s="1223"/>
      <c r="H243" s="1224"/>
      <c r="I243" s="1225"/>
      <c r="J243" s="1223" t="str">
        <f t="shared" si="26"/>
        <v/>
      </c>
      <c r="K243" s="1226"/>
      <c r="L243" s="1221">
        <f t="shared" si="27"/>
        <v>0</v>
      </c>
      <c r="M243" s="593">
        <f t="shared" si="30"/>
        <v>5000</v>
      </c>
      <c r="N243" s="334"/>
      <c r="O243" s="334"/>
      <c r="P243" s="4"/>
      <c r="Q243" s="4"/>
      <c r="R243" s="4"/>
      <c r="S243" s="4"/>
      <c r="T243" s="4"/>
      <c r="U243" s="6"/>
      <c r="V243" s="6"/>
      <c r="W243" s="6"/>
      <c r="X243" s="6"/>
      <c r="Y243" s="6"/>
      <c r="Z243" s="6"/>
      <c r="AA243" s="6"/>
      <c r="AB243" s="6"/>
    </row>
    <row r="244">
      <c r="A244" s="5"/>
      <c r="B244" s="1241" t="s">
        <v>307</v>
      </c>
      <c r="C244" s="1241" t="s">
        <v>286</v>
      </c>
      <c r="D244" s="323"/>
      <c r="E244" s="323"/>
      <c r="F244" s="1240">
        <v>2000.0</v>
      </c>
      <c r="G244" s="1223"/>
      <c r="H244" s="1224"/>
      <c r="I244" s="1225"/>
      <c r="J244" s="1223" t="str">
        <f t="shared" si="26"/>
        <v/>
      </c>
      <c r="K244" s="1226"/>
      <c r="L244" s="1221">
        <f t="shared" si="27"/>
        <v>0</v>
      </c>
      <c r="M244" s="593">
        <f t="shared" si="30"/>
        <v>2000</v>
      </c>
      <c r="N244" s="334"/>
      <c r="O244" s="334"/>
      <c r="P244" s="4"/>
      <c r="Q244" s="4"/>
      <c r="R244" s="4"/>
      <c r="S244" s="4"/>
      <c r="T244" s="4"/>
      <c r="U244" s="6"/>
      <c r="V244" s="6"/>
      <c r="W244" s="6"/>
      <c r="X244" s="6"/>
      <c r="Y244" s="6"/>
      <c r="Z244" s="6"/>
      <c r="AA244" s="6"/>
      <c r="AB244" s="6"/>
    </row>
    <row r="245">
      <c r="A245" s="5"/>
      <c r="B245" s="1241" t="s">
        <v>623</v>
      </c>
      <c r="C245" s="1241" t="s">
        <v>286</v>
      </c>
      <c r="D245" s="323"/>
      <c r="E245" s="323"/>
      <c r="F245" s="1240">
        <v>1000.0</v>
      </c>
      <c r="G245" s="1223"/>
      <c r="H245" s="1224"/>
      <c r="I245" s="1225"/>
      <c r="J245" s="1223" t="str">
        <f t="shared" si="26"/>
        <v/>
      </c>
      <c r="K245" s="1226"/>
      <c r="L245" s="1221">
        <f t="shared" si="27"/>
        <v>0</v>
      </c>
      <c r="M245" s="593">
        <f t="shared" si="30"/>
        <v>1000</v>
      </c>
      <c r="N245" s="334"/>
      <c r="O245" s="334"/>
      <c r="P245" s="4"/>
      <c r="Q245" s="4"/>
      <c r="R245" s="4"/>
      <c r="S245" s="4"/>
      <c r="T245" s="4"/>
      <c r="U245" s="6"/>
      <c r="V245" s="6"/>
      <c r="W245" s="6"/>
      <c r="X245" s="6"/>
      <c r="Y245" s="6"/>
      <c r="Z245" s="6"/>
      <c r="AA245" s="6"/>
      <c r="AB245" s="6"/>
    </row>
    <row r="246">
      <c r="A246" s="5"/>
      <c r="B246" s="1241" t="s">
        <v>624</v>
      </c>
      <c r="C246" s="1241" t="s">
        <v>286</v>
      </c>
      <c r="D246" s="323"/>
      <c r="E246" s="323"/>
      <c r="F246" s="1240">
        <v>1000.0</v>
      </c>
      <c r="G246" s="1223"/>
      <c r="H246" s="1224"/>
      <c r="I246" s="1225"/>
      <c r="J246" s="1223" t="str">
        <f t="shared" si="26"/>
        <v/>
      </c>
      <c r="K246" s="1226"/>
      <c r="L246" s="1221">
        <f t="shared" si="27"/>
        <v>0</v>
      </c>
      <c r="M246" s="593">
        <f t="shared" si="30"/>
        <v>1000</v>
      </c>
      <c r="N246" s="334"/>
      <c r="O246" s="334"/>
      <c r="P246" s="4"/>
      <c r="Q246" s="4"/>
      <c r="R246" s="4"/>
      <c r="S246" s="4"/>
      <c r="T246" s="4"/>
      <c r="U246" s="6"/>
      <c r="V246" s="6"/>
      <c r="W246" s="6"/>
      <c r="X246" s="6"/>
      <c r="Y246" s="6"/>
      <c r="Z246" s="6"/>
      <c r="AA246" s="6"/>
      <c r="AB246" s="6"/>
    </row>
    <row r="247">
      <c r="A247" s="5"/>
      <c r="B247" s="1794"/>
      <c r="C247" s="1253"/>
      <c r="D247" s="1254"/>
      <c r="E247" s="1254"/>
      <c r="F247" s="1255"/>
      <c r="G247" s="1223"/>
      <c r="H247" s="1224"/>
      <c r="I247" s="1225"/>
      <c r="J247" s="1223" t="str">
        <f t="shared" si="26"/>
        <v/>
      </c>
      <c r="K247" s="1226"/>
      <c r="L247" s="1221">
        <f t="shared" si="27"/>
        <v>0</v>
      </c>
      <c r="M247" s="593">
        <f t="shared" si="30"/>
        <v>0</v>
      </c>
      <c r="N247" s="334"/>
      <c r="O247" s="334"/>
      <c r="P247" s="45" t="s">
        <v>538</v>
      </c>
      <c r="Q247" s="4"/>
      <c r="R247" s="4"/>
      <c r="S247" s="4"/>
      <c r="T247" s="4"/>
      <c r="U247" s="6"/>
      <c r="V247" s="6"/>
      <c r="W247" s="6"/>
      <c r="X247" s="6"/>
      <c r="Y247" s="6"/>
      <c r="Z247" s="6"/>
      <c r="AA247" s="6"/>
      <c r="AB247" s="6"/>
    </row>
    <row r="248">
      <c r="A248" s="5"/>
      <c r="B248" s="1253" t="s">
        <v>533</v>
      </c>
      <c r="C248" s="1253" t="s">
        <v>626</v>
      </c>
      <c r="D248" s="1254"/>
      <c r="E248" s="1254"/>
      <c r="F248" s="1255">
        <v>2500.0</v>
      </c>
      <c r="G248" s="1223"/>
      <c r="H248" s="1224"/>
      <c r="I248" s="1225"/>
      <c r="J248" s="1223" t="str">
        <f t="shared" si="26"/>
        <v/>
      </c>
      <c r="K248" s="1226"/>
      <c r="L248" s="1221">
        <f t="shared" si="27"/>
        <v>0</v>
      </c>
      <c r="M248" s="593">
        <f t="shared" si="30"/>
        <v>2500</v>
      </c>
      <c r="N248" s="334"/>
      <c r="O248" s="334"/>
      <c r="P248" s="4"/>
      <c r="Q248" s="4"/>
      <c r="R248" s="4"/>
      <c r="S248" s="4"/>
      <c r="T248" s="4"/>
      <c r="U248" s="6"/>
      <c r="V248" s="6"/>
      <c r="W248" s="6"/>
      <c r="X248" s="6"/>
      <c r="Y248" s="6"/>
      <c r="Z248" s="6"/>
      <c r="AA248" s="6"/>
      <c r="AB248" s="6"/>
    </row>
    <row r="249">
      <c r="A249" s="5"/>
      <c r="B249" s="1256" t="s">
        <v>278</v>
      </c>
      <c r="C249" s="1257" t="s">
        <v>627</v>
      </c>
      <c r="D249" s="1254"/>
      <c r="E249" s="1254"/>
      <c r="F249" s="1255">
        <v>8000.0</v>
      </c>
      <c r="G249" s="1223"/>
      <c r="H249" s="1224"/>
      <c r="I249" s="1225"/>
      <c r="J249" s="1223" t="str">
        <f t="shared" si="26"/>
        <v/>
      </c>
      <c r="K249" s="1226"/>
      <c r="L249" s="1221">
        <f t="shared" si="27"/>
        <v>0</v>
      </c>
      <c r="M249" s="593">
        <f t="shared" si="30"/>
        <v>8000</v>
      </c>
      <c r="N249" s="334"/>
      <c r="O249" s="334"/>
      <c r="P249" s="4"/>
      <c r="Q249" s="4"/>
      <c r="R249" s="4"/>
      <c r="S249" s="4"/>
      <c r="T249" s="4"/>
      <c r="U249" s="6"/>
      <c r="V249" s="6"/>
      <c r="W249" s="6"/>
      <c r="X249" s="6"/>
      <c r="Y249" s="6"/>
      <c r="Z249" s="6"/>
      <c r="AA249" s="6"/>
      <c r="AB249" s="6"/>
    </row>
    <row r="250">
      <c r="A250" s="5"/>
      <c r="B250" s="1256" t="s">
        <v>291</v>
      </c>
      <c r="C250" s="1256" t="s">
        <v>292</v>
      </c>
      <c r="D250" s="1254"/>
      <c r="E250" s="1254"/>
      <c r="F250" s="1258">
        <v>10000.0</v>
      </c>
      <c r="G250" s="1223"/>
      <c r="H250" s="1224"/>
      <c r="I250" s="1225"/>
      <c r="J250" s="1223" t="str">
        <f t="shared" si="26"/>
        <v/>
      </c>
      <c r="K250" s="1226"/>
      <c r="L250" s="1221">
        <f t="shared" si="27"/>
        <v>0</v>
      </c>
      <c r="M250" s="593">
        <f t="shared" si="30"/>
        <v>10000</v>
      </c>
      <c r="N250" s="334"/>
      <c r="O250" s="334"/>
      <c r="P250" s="4"/>
      <c r="Q250" s="4"/>
      <c r="R250" s="4"/>
      <c r="S250" s="4"/>
      <c r="T250" s="4"/>
      <c r="U250" s="6"/>
      <c r="V250" s="6"/>
      <c r="W250" s="6"/>
      <c r="X250" s="6"/>
      <c r="Y250" s="6"/>
      <c r="Z250" s="6"/>
      <c r="AA250" s="6"/>
      <c r="AB250" s="6"/>
    </row>
    <row r="251">
      <c r="A251" s="5"/>
      <c r="B251" s="1256"/>
      <c r="C251" s="1256"/>
      <c r="D251" s="1254"/>
      <c r="E251" s="1254"/>
      <c r="F251" s="1255"/>
      <c r="G251" s="1223"/>
      <c r="H251" s="1224"/>
      <c r="I251" s="1225"/>
      <c r="J251" s="1223" t="str">
        <f t="shared" si="26"/>
        <v/>
      </c>
      <c r="K251" s="1226"/>
      <c r="L251" s="1221">
        <f t="shared" si="27"/>
        <v>0</v>
      </c>
      <c r="M251" s="593">
        <f t="shared" si="30"/>
        <v>0</v>
      </c>
      <c r="N251" s="334"/>
      <c r="O251" s="334"/>
      <c r="P251" s="4"/>
      <c r="Q251" s="4"/>
      <c r="R251" s="4"/>
      <c r="S251" s="4"/>
      <c r="T251" s="4"/>
      <c r="U251" s="6"/>
      <c r="V251" s="6"/>
      <c r="W251" s="6"/>
      <c r="X251" s="6"/>
      <c r="Y251" s="6"/>
      <c r="Z251" s="6"/>
      <c r="AA251" s="6"/>
      <c r="AB251" s="6"/>
    </row>
    <row r="252">
      <c r="A252" s="600" t="s">
        <v>295</v>
      </c>
      <c r="B252" s="1256"/>
      <c r="C252" s="1257"/>
      <c r="D252" s="1254"/>
      <c r="E252" s="1254"/>
      <c r="F252" s="1255"/>
      <c r="G252" s="1223"/>
      <c r="H252" s="1224"/>
      <c r="I252" s="1225"/>
      <c r="J252" s="1223" t="str">
        <f t="shared" si="26"/>
        <v/>
      </c>
      <c r="K252" s="1226"/>
      <c r="L252" s="1221">
        <f t="shared" si="27"/>
        <v>0</v>
      </c>
      <c r="M252" s="593">
        <f t="shared" si="30"/>
        <v>0</v>
      </c>
      <c r="N252" s="334"/>
      <c r="O252" s="334"/>
      <c r="P252" s="4"/>
      <c r="Q252" s="4"/>
      <c r="R252" s="4"/>
      <c r="S252" s="4"/>
      <c r="T252" s="4"/>
      <c r="U252" s="6"/>
      <c r="V252" s="6"/>
      <c r="W252" s="6"/>
      <c r="X252" s="6"/>
      <c r="Y252" s="6"/>
      <c r="Z252" s="6"/>
      <c r="AA252" s="6"/>
      <c r="AB252" s="6"/>
    </row>
    <row r="253">
      <c r="A253" s="5"/>
      <c r="B253" s="1256"/>
      <c r="C253" s="1256"/>
      <c r="D253" s="1254"/>
      <c r="E253" s="1254"/>
      <c r="F253" s="1258"/>
      <c r="G253" s="1223"/>
      <c r="H253" s="1224"/>
      <c r="I253" s="1225"/>
      <c r="J253" s="1223" t="str">
        <f t="shared" si="26"/>
        <v/>
      </c>
      <c r="K253" s="1226"/>
      <c r="L253" s="1221">
        <f t="shared" si="27"/>
        <v>0</v>
      </c>
      <c r="M253" s="593">
        <f t="shared" si="30"/>
        <v>0</v>
      </c>
      <c r="N253" s="334"/>
      <c r="O253" s="334"/>
      <c r="P253" s="4"/>
      <c r="Q253" s="4"/>
      <c r="R253" s="4"/>
      <c r="S253" s="4"/>
      <c r="T253" s="4"/>
      <c r="U253" s="6"/>
      <c r="V253" s="6"/>
      <c r="W253" s="6"/>
      <c r="X253" s="6"/>
      <c r="Y253" s="6"/>
      <c r="Z253" s="6"/>
      <c r="AA253" s="6"/>
      <c r="AB253" s="6"/>
    </row>
    <row r="254">
      <c r="A254" s="5"/>
      <c r="B254" s="1256" t="s">
        <v>317</v>
      </c>
      <c r="C254" s="1256" t="s">
        <v>318</v>
      </c>
      <c r="D254" s="1254"/>
      <c r="E254" s="1254"/>
      <c r="F254" s="1255">
        <v>4000.0</v>
      </c>
      <c r="G254" s="1223"/>
      <c r="H254" s="1224"/>
      <c r="I254" s="1225"/>
      <c r="J254" s="1223" t="str">
        <f t="shared" si="26"/>
        <v/>
      </c>
      <c r="K254" s="1226"/>
      <c r="L254" s="1221">
        <f t="shared" si="27"/>
        <v>0</v>
      </c>
      <c r="M254" s="602">
        <v>0.0</v>
      </c>
      <c r="N254" s="334"/>
      <c r="O254" s="334"/>
      <c r="P254" s="4"/>
      <c r="Q254" s="4"/>
      <c r="R254" s="4"/>
      <c r="S254" s="4"/>
      <c r="T254" s="4"/>
      <c r="U254" s="6"/>
      <c r="V254" s="6"/>
      <c r="W254" s="6"/>
      <c r="X254" s="6"/>
      <c r="Y254" s="6"/>
      <c r="Z254" s="6"/>
      <c r="AA254" s="6"/>
      <c r="AB254" s="6"/>
    </row>
    <row r="255">
      <c r="A255" s="5"/>
      <c r="B255" s="1256" t="s">
        <v>341</v>
      </c>
      <c r="C255" s="1256" t="s">
        <v>342</v>
      </c>
      <c r="D255" s="1254"/>
      <c r="E255" s="1254"/>
      <c r="F255" s="1258">
        <v>4000.0</v>
      </c>
      <c r="G255" s="1223"/>
      <c r="H255" s="1224"/>
      <c r="I255" s="1225"/>
      <c r="J255" s="1223" t="str">
        <f t="shared" si="26"/>
        <v/>
      </c>
      <c r="K255" s="1226"/>
      <c r="L255" s="1221">
        <f t="shared" si="27"/>
        <v>0</v>
      </c>
      <c r="M255" s="593">
        <f t="shared" ref="M255:M273" si="31">F255-L255</f>
        <v>4000</v>
      </c>
      <c r="N255" s="334"/>
      <c r="O255" s="334"/>
      <c r="P255" s="4"/>
      <c r="Q255" s="4"/>
      <c r="R255" s="4"/>
      <c r="S255" s="4"/>
      <c r="T255" s="4"/>
      <c r="U255" s="6"/>
      <c r="V255" s="6"/>
      <c r="W255" s="6"/>
      <c r="X255" s="6"/>
      <c r="Y255" s="6"/>
      <c r="Z255" s="6"/>
      <c r="AA255" s="6"/>
      <c r="AB255" s="6"/>
    </row>
    <row r="256">
      <c r="A256" s="5"/>
      <c r="B256" s="1256" t="s">
        <v>395</v>
      </c>
      <c r="C256" s="1256" t="s">
        <v>396</v>
      </c>
      <c r="D256" s="1254"/>
      <c r="E256" s="1254"/>
      <c r="F256" s="1255">
        <v>3000.0</v>
      </c>
      <c r="G256" s="1223"/>
      <c r="H256" s="1224"/>
      <c r="I256" s="1225"/>
      <c r="J256" s="1223" t="str">
        <f t="shared" si="26"/>
        <v/>
      </c>
      <c r="K256" s="1226"/>
      <c r="L256" s="1221">
        <f t="shared" si="27"/>
        <v>0</v>
      </c>
      <c r="M256" s="593">
        <f t="shared" si="31"/>
        <v>3000</v>
      </c>
      <c r="N256" s="334"/>
      <c r="O256" s="334"/>
      <c r="P256" s="4"/>
      <c r="Q256" s="4"/>
      <c r="R256" s="4"/>
      <c r="S256" s="4"/>
      <c r="T256" s="4"/>
      <c r="U256" s="6"/>
      <c r="V256" s="6"/>
      <c r="W256" s="6"/>
      <c r="X256" s="6"/>
      <c r="Y256" s="6"/>
      <c r="Z256" s="6"/>
      <c r="AA256" s="6"/>
      <c r="AB256" s="6"/>
    </row>
    <row r="257">
      <c r="A257" s="5"/>
      <c r="B257" s="1259" t="s">
        <v>337</v>
      </c>
      <c r="C257" s="1260" t="s">
        <v>629</v>
      </c>
      <c r="D257" s="1261"/>
      <c r="E257" s="1261"/>
      <c r="F257" s="1262">
        <v>4500.0</v>
      </c>
      <c r="G257" s="1223"/>
      <c r="H257" s="1228"/>
      <c r="I257" s="1225"/>
      <c r="J257" s="1223" t="str">
        <f t="shared" si="26"/>
        <v/>
      </c>
      <c r="K257" s="1226"/>
      <c r="L257" s="1221">
        <f t="shared" si="27"/>
        <v>0</v>
      </c>
      <c r="M257" s="593">
        <f t="shared" si="31"/>
        <v>4500</v>
      </c>
      <c r="N257" s="334"/>
      <c r="O257" s="334"/>
      <c r="P257" s="4"/>
      <c r="Q257" s="4"/>
      <c r="R257" s="4"/>
      <c r="S257" s="4"/>
      <c r="T257" s="4"/>
      <c r="U257" s="6"/>
      <c r="V257" s="6"/>
      <c r="W257" s="6"/>
      <c r="X257" s="6"/>
      <c r="Y257" s="6"/>
      <c r="Z257" s="6"/>
      <c r="AA257" s="6"/>
      <c r="AB257" s="6"/>
    </row>
    <row r="258">
      <c r="A258" s="5"/>
      <c r="B258" s="1259" t="s">
        <v>329</v>
      </c>
      <c r="C258" s="1259" t="s">
        <v>330</v>
      </c>
      <c r="D258" s="1261"/>
      <c r="E258" s="1261"/>
      <c r="F258" s="1262">
        <v>5000.0</v>
      </c>
      <c r="G258" s="1223"/>
      <c r="H258" s="1224"/>
      <c r="I258" s="1225"/>
      <c r="J258" s="1223" t="str">
        <f t="shared" si="26"/>
        <v/>
      </c>
      <c r="K258" s="1226"/>
      <c r="L258" s="1221">
        <f t="shared" si="27"/>
        <v>0</v>
      </c>
      <c r="M258" s="593">
        <f t="shared" si="31"/>
        <v>5000</v>
      </c>
      <c r="N258" s="334"/>
      <c r="O258" s="334"/>
      <c r="P258" s="4"/>
      <c r="Q258" s="4"/>
      <c r="R258" s="4"/>
      <c r="S258" s="4"/>
      <c r="T258" s="4"/>
      <c r="U258" s="6"/>
      <c r="V258" s="6"/>
      <c r="W258" s="6"/>
      <c r="X258" s="6"/>
      <c r="Y258" s="6"/>
      <c r="Z258" s="6"/>
      <c r="AA258" s="6"/>
      <c r="AB258" s="6"/>
    </row>
    <row r="259">
      <c r="A259" s="5"/>
      <c r="B259" s="1259" t="s">
        <v>356</v>
      </c>
      <c r="C259" s="1259" t="s">
        <v>357</v>
      </c>
      <c r="D259" s="1261"/>
      <c r="E259" s="1261"/>
      <c r="F259" s="1263">
        <v>2500.0</v>
      </c>
      <c r="G259" s="1223"/>
      <c r="H259" s="1224"/>
      <c r="I259" s="1225"/>
      <c r="J259" s="1223" t="str">
        <f t="shared" si="26"/>
        <v/>
      </c>
      <c r="K259" s="1226"/>
      <c r="L259" s="1221">
        <f t="shared" si="27"/>
        <v>0</v>
      </c>
      <c r="M259" s="593">
        <f t="shared" si="31"/>
        <v>2500</v>
      </c>
      <c r="N259" s="334"/>
      <c r="O259" s="334"/>
      <c r="P259" s="4"/>
      <c r="Q259" s="4"/>
      <c r="R259" s="4"/>
      <c r="S259" s="4"/>
      <c r="T259" s="4"/>
      <c r="U259" s="6"/>
      <c r="V259" s="6"/>
      <c r="W259" s="6"/>
      <c r="X259" s="6"/>
      <c r="Y259" s="6"/>
      <c r="Z259" s="6"/>
      <c r="AA259" s="6"/>
      <c r="AB259" s="6"/>
    </row>
    <row r="260">
      <c r="A260" s="5"/>
      <c r="B260" s="1264"/>
      <c r="C260" s="1264"/>
      <c r="D260" s="1265"/>
      <c r="E260" s="1265"/>
      <c r="F260" s="1266"/>
      <c r="G260" s="1223"/>
      <c r="H260" s="1224"/>
      <c r="I260" s="1225"/>
      <c r="J260" s="1223" t="str">
        <f t="shared" si="26"/>
        <v/>
      </c>
      <c r="K260" s="1226"/>
      <c r="L260" s="1221">
        <f t="shared" si="27"/>
        <v>0</v>
      </c>
      <c r="M260" s="593">
        <f t="shared" si="31"/>
        <v>0</v>
      </c>
      <c r="N260" s="334"/>
      <c r="O260" s="334"/>
      <c r="P260" s="4"/>
      <c r="Q260" s="4"/>
      <c r="R260" s="4"/>
      <c r="S260" s="4"/>
      <c r="T260" s="4"/>
      <c r="U260" s="6"/>
      <c r="V260" s="6"/>
      <c r="W260" s="6"/>
      <c r="X260" s="6"/>
      <c r="Y260" s="6"/>
      <c r="Z260" s="6"/>
      <c r="AA260" s="6"/>
      <c r="AB260" s="6"/>
    </row>
    <row r="261">
      <c r="A261" s="5"/>
      <c r="B261" s="1264"/>
      <c r="C261" s="1264"/>
      <c r="D261" s="1265"/>
      <c r="E261" s="1265"/>
      <c r="F261" s="1267"/>
      <c r="G261" s="1223"/>
      <c r="H261" s="1224"/>
      <c r="I261" s="1225"/>
      <c r="J261" s="1223" t="str">
        <f t="shared" si="26"/>
        <v/>
      </c>
      <c r="K261" s="1226"/>
      <c r="L261" s="1221">
        <f t="shared" si="27"/>
        <v>0</v>
      </c>
      <c r="M261" s="593">
        <f t="shared" si="31"/>
        <v>0</v>
      </c>
      <c r="N261" s="334"/>
      <c r="O261" s="334"/>
      <c r="P261" s="4"/>
      <c r="Q261" s="4"/>
      <c r="R261" s="4"/>
      <c r="S261" s="4"/>
      <c r="T261" s="4"/>
      <c r="U261" s="6"/>
      <c r="V261" s="6"/>
      <c r="W261" s="6"/>
      <c r="X261" s="6"/>
      <c r="Y261" s="6"/>
      <c r="Z261" s="6"/>
      <c r="AA261" s="6"/>
      <c r="AB261" s="6"/>
    </row>
    <row r="262">
      <c r="A262" s="5"/>
      <c r="B262" s="1264"/>
      <c r="C262" s="1264"/>
      <c r="D262" s="1265"/>
      <c r="E262" s="1265"/>
      <c r="F262" s="1267"/>
      <c r="G262" s="1223"/>
      <c r="H262" s="1224"/>
      <c r="I262" s="1225"/>
      <c r="J262" s="1223" t="str">
        <f t="shared" si="26"/>
        <v/>
      </c>
      <c r="K262" s="1226"/>
      <c r="L262" s="1221">
        <f t="shared" si="27"/>
        <v>0</v>
      </c>
      <c r="M262" s="593">
        <f t="shared" si="31"/>
        <v>0</v>
      </c>
      <c r="N262" s="334"/>
      <c r="O262" s="334"/>
      <c r="P262" s="4"/>
      <c r="Q262" s="4"/>
      <c r="R262" s="4"/>
      <c r="S262" s="4"/>
      <c r="T262" s="4"/>
      <c r="U262" s="6"/>
      <c r="V262" s="6"/>
      <c r="W262" s="6"/>
      <c r="X262" s="6"/>
      <c r="Y262" s="6"/>
      <c r="Z262" s="6"/>
      <c r="AA262" s="6"/>
      <c r="AB262" s="6"/>
    </row>
    <row r="263">
      <c r="A263" s="5"/>
      <c r="B263" s="1264" t="s">
        <v>339</v>
      </c>
      <c r="C263" s="1264" t="s">
        <v>340</v>
      </c>
      <c r="D263" s="1265"/>
      <c r="E263" s="1265"/>
      <c r="F263" s="1267">
        <v>10000.0</v>
      </c>
      <c r="G263" s="1223"/>
      <c r="H263" s="1224"/>
      <c r="I263" s="1225"/>
      <c r="J263" s="1223" t="str">
        <f t="shared" si="26"/>
        <v/>
      </c>
      <c r="K263" s="1226"/>
      <c r="L263" s="1221">
        <f t="shared" si="27"/>
        <v>0</v>
      </c>
      <c r="M263" s="593">
        <f t="shared" si="31"/>
        <v>10000</v>
      </c>
      <c r="N263" s="334"/>
      <c r="O263" s="334"/>
      <c r="P263" s="4"/>
      <c r="Q263" s="4"/>
      <c r="R263" s="4"/>
      <c r="S263" s="4"/>
      <c r="T263" s="4"/>
      <c r="U263" s="6"/>
      <c r="V263" s="6"/>
      <c r="W263" s="6"/>
      <c r="X263" s="6"/>
      <c r="Y263" s="6"/>
      <c r="Z263" s="6"/>
      <c r="AA263" s="6"/>
      <c r="AB263" s="6"/>
    </row>
    <row r="264">
      <c r="A264" s="5"/>
      <c r="B264" s="1264" t="s">
        <v>345</v>
      </c>
      <c r="C264" s="1264" t="s">
        <v>346</v>
      </c>
      <c r="D264" s="1265"/>
      <c r="E264" s="1265"/>
      <c r="F264" s="1267">
        <v>4000.0</v>
      </c>
      <c r="G264" s="1223"/>
      <c r="H264" s="1224"/>
      <c r="I264" s="1225"/>
      <c r="J264" s="1223" t="str">
        <f t="shared" si="26"/>
        <v/>
      </c>
      <c r="K264" s="1226"/>
      <c r="L264" s="1221">
        <f t="shared" si="27"/>
        <v>0</v>
      </c>
      <c r="M264" s="593">
        <f t="shared" si="31"/>
        <v>4000</v>
      </c>
      <c r="N264" s="334"/>
      <c r="O264" s="334"/>
      <c r="P264" s="4"/>
      <c r="Q264" s="4"/>
      <c r="R264" s="4"/>
      <c r="S264" s="4"/>
      <c r="T264" s="4"/>
      <c r="U264" s="6"/>
      <c r="V264" s="6"/>
      <c r="W264" s="6"/>
      <c r="X264" s="6"/>
      <c r="Y264" s="6"/>
      <c r="Z264" s="6"/>
      <c r="AA264" s="6"/>
      <c r="AB264" s="6"/>
    </row>
    <row r="265">
      <c r="A265" s="4"/>
      <c r="B265" s="1264" t="s">
        <v>348</v>
      </c>
      <c r="C265" s="1264" t="s">
        <v>349</v>
      </c>
      <c r="D265" s="1265"/>
      <c r="E265" s="1265"/>
      <c r="F265" s="1267">
        <v>3000.0</v>
      </c>
      <c r="G265" s="1223"/>
      <c r="H265" s="1224"/>
      <c r="I265" s="1225"/>
      <c r="J265" s="1223" t="str">
        <f t="shared" si="26"/>
        <v/>
      </c>
      <c r="K265" s="1226"/>
      <c r="L265" s="1221">
        <f t="shared" si="27"/>
        <v>0</v>
      </c>
      <c r="M265" s="593">
        <f t="shared" si="31"/>
        <v>3000</v>
      </c>
      <c r="N265" s="334"/>
      <c r="O265" s="334"/>
      <c r="P265" s="4"/>
      <c r="Q265" s="4"/>
      <c r="R265" s="4"/>
      <c r="S265" s="4"/>
      <c r="T265" s="4"/>
      <c r="U265" s="6"/>
      <c r="V265" s="6"/>
      <c r="W265" s="6"/>
      <c r="X265" s="6"/>
      <c r="Y265" s="6"/>
      <c r="Z265" s="6"/>
      <c r="AA265" s="6"/>
      <c r="AB265" s="6"/>
    </row>
    <row r="266">
      <c r="A266" s="4"/>
      <c r="B266" s="1264" t="s">
        <v>351</v>
      </c>
      <c r="C266" s="1264" t="s">
        <v>325</v>
      </c>
      <c r="D266" s="1265"/>
      <c r="E266" s="1265"/>
      <c r="F266" s="1267">
        <v>2000.0</v>
      </c>
      <c r="G266" s="1223"/>
      <c r="H266" s="1224"/>
      <c r="I266" s="1225"/>
      <c r="J266" s="1223" t="str">
        <f t="shared" si="26"/>
        <v/>
      </c>
      <c r="K266" s="1226"/>
      <c r="L266" s="1221">
        <f t="shared" si="27"/>
        <v>0</v>
      </c>
      <c r="M266" s="593">
        <f t="shared" si="31"/>
        <v>2000</v>
      </c>
      <c r="N266" s="334"/>
      <c r="O266" s="334"/>
      <c r="P266" s="4"/>
      <c r="Q266" s="4"/>
      <c r="R266" s="4"/>
      <c r="S266" s="4"/>
      <c r="T266" s="4"/>
      <c r="U266" s="6"/>
      <c r="V266" s="6"/>
      <c r="W266" s="6"/>
      <c r="X266" s="6"/>
      <c r="Y266" s="6"/>
      <c r="Z266" s="6"/>
      <c r="AA266" s="6"/>
      <c r="AB266" s="6"/>
    </row>
    <row r="267">
      <c r="A267" s="4"/>
      <c r="B267" s="1264" t="s">
        <v>352</v>
      </c>
      <c r="C267" s="1264" t="s">
        <v>353</v>
      </c>
      <c r="D267" s="1265"/>
      <c r="E267" s="1265"/>
      <c r="F267" s="1267">
        <v>3000.0</v>
      </c>
      <c r="G267" s="1223"/>
      <c r="H267" s="1230"/>
      <c r="I267" s="1225"/>
      <c r="J267" s="1223" t="str">
        <f t="shared" si="26"/>
        <v/>
      </c>
      <c r="K267" s="1226"/>
      <c r="L267" s="1221">
        <f t="shared" si="27"/>
        <v>0</v>
      </c>
      <c r="M267" s="593">
        <f t="shared" si="31"/>
        <v>3000</v>
      </c>
      <c r="N267" s="334"/>
      <c r="O267" s="334"/>
      <c r="P267" s="4"/>
      <c r="Q267" s="4"/>
      <c r="R267" s="4"/>
      <c r="S267" s="4"/>
      <c r="T267" s="4"/>
      <c r="U267" s="6"/>
      <c r="V267" s="6"/>
      <c r="W267" s="6"/>
      <c r="X267" s="6"/>
      <c r="Y267" s="6"/>
      <c r="Z267" s="6"/>
      <c r="AA267" s="6"/>
      <c r="AB267" s="6"/>
    </row>
    <row r="268">
      <c r="A268" s="4"/>
      <c r="B268" s="1264" t="s">
        <v>364</v>
      </c>
      <c r="C268" s="1264" t="s">
        <v>325</v>
      </c>
      <c r="D268" s="1265"/>
      <c r="E268" s="1265"/>
      <c r="F268" s="1267">
        <v>1500.0</v>
      </c>
      <c r="G268" s="1223"/>
      <c r="H268" s="1224"/>
      <c r="I268" s="1225"/>
      <c r="J268" s="1223" t="str">
        <f t="shared" si="26"/>
        <v/>
      </c>
      <c r="K268" s="1226"/>
      <c r="L268" s="1221">
        <f t="shared" si="27"/>
        <v>0</v>
      </c>
      <c r="M268" s="593">
        <f t="shared" si="31"/>
        <v>1500</v>
      </c>
      <c r="N268" s="334"/>
      <c r="O268" s="334"/>
      <c r="P268" s="4"/>
      <c r="Q268" s="4"/>
      <c r="R268" s="4"/>
      <c r="S268" s="4"/>
      <c r="T268" s="4"/>
      <c r="U268" s="6"/>
      <c r="V268" s="6"/>
      <c r="W268" s="6"/>
      <c r="X268" s="6"/>
      <c r="Y268" s="6"/>
      <c r="Z268" s="6"/>
      <c r="AA268" s="6"/>
      <c r="AB268" s="6"/>
    </row>
    <row r="269">
      <c r="A269" s="4"/>
      <c r="B269" s="1264" t="s">
        <v>369</v>
      </c>
      <c r="C269" s="1264" t="s">
        <v>370</v>
      </c>
      <c r="D269" s="1265"/>
      <c r="E269" s="1265"/>
      <c r="F269" s="1266">
        <v>3000.0</v>
      </c>
      <c r="G269" s="1223"/>
      <c r="H269" s="1224"/>
      <c r="I269" s="1225"/>
      <c r="J269" s="1223" t="str">
        <f t="shared" si="26"/>
        <v/>
      </c>
      <c r="K269" s="1226"/>
      <c r="L269" s="1221">
        <f t="shared" si="27"/>
        <v>0</v>
      </c>
      <c r="M269" s="593">
        <f t="shared" si="31"/>
        <v>3000</v>
      </c>
      <c r="N269" s="334"/>
      <c r="O269" s="334"/>
      <c r="P269" s="4"/>
      <c r="Q269" s="4"/>
      <c r="R269" s="4"/>
      <c r="S269" s="4"/>
      <c r="T269" s="4"/>
      <c r="U269" s="6"/>
      <c r="V269" s="6"/>
      <c r="W269" s="6"/>
      <c r="X269" s="6"/>
      <c r="Y269" s="6"/>
      <c r="Z269" s="6"/>
      <c r="AA269" s="6"/>
      <c r="AB269" s="6"/>
    </row>
    <row r="270">
      <c r="A270" s="4"/>
      <c r="B270" s="1264"/>
      <c r="C270" s="1264"/>
      <c r="D270" s="1265"/>
      <c r="E270" s="1265"/>
      <c r="F270" s="1267"/>
      <c r="G270" s="1223"/>
      <c r="H270" s="1224"/>
      <c r="I270" s="1225"/>
      <c r="J270" s="1223" t="str">
        <f t="shared" si="26"/>
        <v/>
      </c>
      <c r="K270" s="1226"/>
      <c r="L270" s="1221">
        <f t="shared" si="27"/>
        <v>0</v>
      </c>
      <c r="M270" s="593">
        <f t="shared" si="31"/>
        <v>0</v>
      </c>
      <c r="N270" s="334"/>
      <c r="O270" s="334"/>
      <c r="P270" s="4"/>
      <c r="Q270" s="4"/>
      <c r="R270" s="4"/>
      <c r="S270" s="4"/>
      <c r="T270" s="4"/>
      <c r="U270" s="6"/>
      <c r="V270" s="6"/>
      <c r="W270" s="6"/>
      <c r="X270" s="6"/>
      <c r="Y270" s="6"/>
      <c r="Z270" s="6"/>
      <c r="AA270" s="6"/>
      <c r="AB270" s="6"/>
    </row>
    <row r="271">
      <c r="A271" s="4"/>
      <c r="B271" s="1264" t="s">
        <v>379</v>
      </c>
      <c r="C271" s="1264" t="s">
        <v>325</v>
      </c>
      <c r="D271" s="1265"/>
      <c r="E271" s="1265"/>
      <c r="F271" s="1267">
        <v>2000.0</v>
      </c>
      <c r="G271" s="1223"/>
      <c r="H271" s="1224"/>
      <c r="I271" s="1225"/>
      <c r="J271" s="1223" t="str">
        <f t="shared" si="26"/>
        <v/>
      </c>
      <c r="K271" s="1226"/>
      <c r="L271" s="1221">
        <f t="shared" si="27"/>
        <v>0</v>
      </c>
      <c r="M271" s="593">
        <f t="shared" si="31"/>
        <v>2000</v>
      </c>
      <c r="N271" s="334"/>
      <c r="O271" s="334"/>
      <c r="P271" s="4"/>
      <c r="Q271" s="4"/>
      <c r="R271" s="4"/>
      <c r="S271" s="4"/>
      <c r="T271" s="4"/>
      <c r="U271" s="6"/>
      <c r="V271" s="6"/>
      <c r="W271" s="6"/>
      <c r="X271" s="6"/>
      <c r="Y271" s="6"/>
      <c r="Z271" s="6"/>
      <c r="AA271" s="6"/>
      <c r="AB271" s="6"/>
    </row>
    <row r="272">
      <c r="A272" s="4"/>
      <c r="B272" s="1264" t="s">
        <v>384</v>
      </c>
      <c r="C272" s="1264" t="s">
        <v>325</v>
      </c>
      <c r="D272" s="1265"/>
      <c r="E272" s="1265"/>
      <c r="F272" s="1267">
        <v>1500.0</v>
      </c>
      <c r="G272" s="1223"/>
      <c r="H272" s="1224"/>
      <c r="I272" s="1225"/>
      <c r="J272" s="1223" t="str">
        <f t="shared" si="26"/>
        <v/>
      </c>
      <c r="K272" s="1226"/>
      <c r="L272" s="1221">
        <f t="shared" si="27"/>
        <v>0</v>
      </c>
      <c r="M272" s="593">
        <f t="shared" si="31"/>
        <v>1500</v>
      </c>
      <c r="N272" s="334"/>
      <c r="O272" s="334"/>
      <c r="P272" s="4"/>
      <c r="Q272" s="4"/>
      <c r="R272" s="4"/>
      <c r="S272" s="4"/>
      <c r="T272" s="4"/>
      <c r="U272" s="6"/>
      <c r="V272" s="6"/>
      <c r="W272" s="6"/>
      <c r="X272" s="6"/>
      <c r="Y272" s="6"/>
      <c r="Z272" s="6"/>
      <c r="AA272" s="6"/>
      <c r="AB272" s="6"/>
    </row>
    <row r="273">
      <c r="A273" s="4"/>
      <c r="B273" s="1264" t="s">
        <v>387</v>
      </c>
      <c r="C273" s="1264" t="s">
        <v>388</v>
      </c>
      <c r="D273" s="1265"/>
      <c r="E273" s="1265"/>
      <c r="F273" s="1266">
        <v>2500.0</v>
      </c>
      <c r="G273" s="1223"/>
      <c r="H273" s="1224"/>
      <c r="I273" s="1225"/>
      <c r="J273" s="1223" t="str">
        <f t="shared" si="26"/>
        <v/>
      </c>
      <c r="K273" s="1226"/>
      <c r="L273" s="1221">
        <f t="shared" si="27"/>
        <v>0</v>
      </c>
      <c r="M273" s="593">
        <f t="shared" si="31"/>
        <v>2500</v>
      </c>
      <c r="N273" s="334"/>
      <c r="O273" s="334"/>
      <c r="P273" s="4"/>
      <c r="Q273" s="4"/>
      <c r="R273" s="4"/>
      <c r="S273" s="4"/>
      <c r="T273" s="4"/>
      <c r="U273" s="6"/>
      <c r="V273" s="6"/>
      <c r="W273" s="6"/>
      <c r="X273" s="6"/>
      <c r="Y273" s="6"/>
      <c r="Z273" s="6"/>
      <c r="AA273" s="6"/>
      <c r="AB273" s="6"/>
    </row>
    <row r="274">
      <c r="A274" s="4"/>
      <c r="B274" s="1264" t="s">
        <v>395</v>
      </c>
      <c r="C274" s="1264" t="s">
        <v>396</v>
      </c>
      <c r="D274" s="1265"/>
      <c r="E274" s="1265"/>
      <c r="F274" s="1267">
        <v>3000.0</v>
      </c>
      <c r="G274" s="1223"/>
      <c r="H274" s="1224"/>
      <c r="I274" s="1225"/>
      <c r="J274" s="1223" t="str">
        <f t="shared" si="26"/>
        <v/>
      </c>
      <c r="K274" s="1229"/>
      <c r="L274" s="1221">
        <f t="shared" si="27"/>
        <v>0</v>
      </c>
      <c r="M274" s="599">
        <v>0.0</v>
      </c>
      <c r="N274" s="334"/>
      <c r="O274" s="334"/>
      <c r="P274" s="4"/>
      <c r="Q274" s="4"/>
      <c r="R274" s="4"/>
      <c r="S274" s="4"/>
      <c r="T274" s="4"/>
      <c r="U274" s="6"/>
      <c r="V274" s="6"/>
      <c r="W274" s="6"/>
      <c r="X274" s="6"/>
      <c r="Y274" s="6"/>
      <c r="Z274" s="6"/>
      <c r="AA274" s="6"/>
      <c r="AB274" s="6"/>
    </row>
    <row r="275">
      <c r="A275" s="4"/>
      <c r="B275" s="1264" t="s">
        <v>410</v>
      </c>
      <c r="C275" s="1264" t="s">
        <v>411</v>
      </c>
      <c r="D275" s="1265"/>
      <c r="E275" s="1265"/>
      <c r="F275" s="1267">
        <v>3000.0</v>
      </c>
      <c r="G275" s="1223"/>
      <c r="H275" s="1224"/>
      <c r="I275" s="1225"/>
      <c r="J275" s="1223" t="str">
        <f t="shared" si="26"/>
        <v/>
      </c>
      <c r="K275" s="1226"/>
      <c r="L275" s="1221">
        <f t="shared" si="27"/>
        <v>0</v>
      </c>
      <c r="M275" s="593">
        <f t="shared" ref="M275:M281" si="32">F275-L275</f>
        <v>3000</v>
      </c>
      <c r="N275" s="334"/>
      <c r="O275" s="334"/>
      <c r="P275" s="4"/>
      <c r="Q275" s="4"/>
      <c r="R275" s="4"/>
      <c r="S275" s="4"/>
      <c r="T275" s="4"/>
      <c r="U275" s="6"/>
      <c r="V275" s="6"/>
      <c r="W275" s="6"/>
      <c r="X275" s="6"/>
      <c r="Y275" s="6"/>
      <c r="Z275" s="6"/>
      <c r="AA275" s="6"/>
      <c r="AB275" s="6"/>
    </row>
    <row r="276">
      <c r="A276" s="4"/>
      <c r="B276" s="1264"/>
      <c r="C276" s="1264"/>
      <c r="D276" s="1265"/>
      <c r="E276" s="1265"/>
      <c r="F276" s="1266"/>
      <c r="G276" s="1223"/>
      <c r="H276" s="1224"/>
      <c r="I276" s="1225"/>
      <c r="J276" s="1223" t="str">
        <f t="shared" si="26"/>
        <v/>
      </c>
      <c r="K276" s="1226"/>
      <c r="L276" s="1221">
        <f t="shared" si="27"/>
        <v>0</v>
      </c>
      <c r="M276" s="593">
        <f t="shared" si="32"/>
        <v>0</v>
      </c>
      <c r="N276" s="334"/>
      <c r="O276" s="334"/>
      <c r="P276" s="4"/>
      <c r="Q276" s="4"/>
      <c r="R276" s="4"/>
      <c r="S276" s="4"/>
      <c r="T276" s="4"/>
      <c r="U276" s="6"/>
      <c r="V276" s="6"/>
      <c r="W276" s="6"/>
      <c r="X276" s="6"/>
      <c r="Y276" s="6"/>
      <c r="Z276" s="6"/>
      <c r="AA276" s="6"/>
      <c r="AB276" s="6"/>
    </row>
    <row r="277">
      <c r="A277" s="4"/>
      <c r="B277" s="1264"/>
      <c r="C277" s="1265"/>
      <c r="D277" s="1265"/>
      <c r="E277" s="1265"/>
      <c r="F277" s="1267"/>
      <c r="G277" s="1223"/>
      <c r="H277" s="1224"/>
      <c r="I277" s="1225"/>
      <c r="J277" s="1223" t="str">
        <f t="shared" si="26"/>
        <v/>
      </c>
      <c r="K277" s="1226"/>
      <c r="L277" s="1221">
        <f t="shared" si="27"/>
        <v>0</v>
      </c>
      <c r="M277" s="593">
        <f t="shared" si="32"/>
        <v>0</v>
      </c>
      <c r="N277" s="334"/>
      <c r="O277" s="334"/>
      <c r="P277" s="4"/>
      <c r="Q277" s="4"/>
      <c r="R277" s="4"/>
      <c r="S277" s="4"/>
      <c r="T277" s="4"/>
      <c r="U277" s="6"/>
      <c r="V277" s="6"/>
      <c r="W277" s="6"/>
      <c r="X277" s="6"/>
      <c r="Y277" s="6"/>
      <c r="Z277" s="6"/>
      <c r="AA277" s="6"/>
      <c r="AB277" s="6"/>
    </row>
    <row r="278">
      <c r="A278" s="4"/>
      <c r="B278" s="1264" t="s">
        <v>426</v>
      </c>
      <c r="C278" s="1264" t="s">
        <v>427</v>
      </c>
      <c r="D278" s="1265"/>
      <c r="E278" s="1265"/>
      <c r="F278" s="1267">
        <v>3000.0</v>
      </c>
      <c r="G278" s="1223"/>
      <c r="H278" s="1224"/>
      <c r="I278" s="1225"/>
      <c r="J278" s="1223" t="str">
        <f t="shared" si="26"/>
        <v/>
      </c>
      <c r="K278" s="1226"/>
      <c r="L278" s="1221">
        <f t="shared" si="27"/>
        <v>0</v>
      </c>
      <c r="M278" s="593">
        <f t="shared" si="32"/>
        <v>3000</v>
      </c>
      <c r="N278" s="334"/>
      <c r="O278" s="334"/>
      <c r="P278" s="4"/>
      <c r="Q278" s="4"/>
      <c r="R278" s="4"/>
      <c r="S278" s="4"/>
      <c r="T278" s="4"/>
      <c r="U278" s="6"/>
      <c r="V278" s="6"/>
      <c r="W278" s="6"/>
      <c r="X278" s="6"/>
      <c r="Y278" s="6"/>
      <c r="Z278" s="6"/>
      <c r="AA278" s="6"/>
      <c r="AB278" s="6"/>
    </row>
    <row r="279">
      <c r="A279" s="4"/>
      <c r="B279" s="1268" t="s">
        <v>630</v>
      </c>
      <c r="C279" s="1264"/>
      <c r="D279" s="1265"/>
      <c r="E279" s="1265"/>
      <c r="F279" s="1267">
        <v>15000.0</v>
      </c>
      <c r="G279" s="1223"/>
      <c r="H279" s="1224"/>
      <c r="I279" s="1225"/>
      <c r="J279" s="1223" t="str">
        <f t="shared" si="26"/>
        <v/>
      </c>
      <c r="K279" s="1226"/>
      <c r="L279" s="1221">
        <f t="shared" si="27"/>
        <v>0</v>
      </c>
      <c r="M279" s="593">
        <f t="shared" si="32"/>
        <v>15000</v>
      </c>
      <c r="N279" s="334"/>
      <c r="O279" s="334"/>
      <c r="P279" s="4"/>
      <c r="Q279" s="4"/>
      <c r="R279" s="4"/>
      <c r="S279" s="4"/>
      <c r="T279" s="4"/>
      <c r="U279" s="6"/>
      <c r="V279" s="6"/>
      <c r="W279" s="6"/>
      <c r="X279" s="6"/>
      <c r="Y279" s="6"/>
      <c r="Z279" s="6"/>
      <c r="AA279" s="6"/>
      <c r="AB279" s="6"/>
    </row>
    <row r="280">
      <c r="A280" s="4"/>
      <c r="B280" s="1268" t="s">
        <v>632</v>
      </c>
      <c r="C280" s="1264"/>
      <c r="D280" s="1265"/>
      <c r="E280" s="1265"/>
      <c r="F280" s="1267">
        <v>15000.0</v>
      </c>
      <c r="G280" s="1269"/>
      <c r="H280" s="1270"/>
      <c r="I280" s="1271"/>
      <c r="J280" s="1269" t="str">
        <f t="shared" si="26"/>
        <v/>
      </c>
      <c r="K280" s="1272"/>
      <c r="L280" s="1221">
        <f t="shared" si="27"/>
        <v>0</v>
      </c>
      <c r="M280" s="1273">
        <f t="shared" si="32"/>
        <v>15000</v>
      </c>
      <c r="N280" s="334"/>
      <c r="O280" s="334"/>
      <c r="P280" s="4"/>
      <c r="Q280" s="4"/>
      <c r="R280" s="4"/>
      <c r="S280" s="4"/>
      <c r="T280" s="4"/>
      <c r="U280" s="6"/>
      <c r="V280" s="6"/>
      <c r="W280" s="6"/>
      <c r="X280" s="6"/>
      <c r="Y280" s="6"/>
      <c r="Z280" s="6"/>
      <c r="AA280" s="6"/>
      <c r="AB280" s="6"/>
    </row>
    <row r="281">
      <c r="A281" s="4"/>
      <c r="B281" s="148" t="s">
        <v>15</v>
      </c>
      <c r="C281" s="225"/>
      <c r="D281" s="225"/>
      <c r="E281" s="225"/>
      <c r="F281" s="650">
        <f t="shared" ref="F281:G281" si="33">SUM(F197:F280)</f>
        <v>753000</v>
      </c>
      <c r="G281" s="650">
        <f t="shared" si="33"/>
        <v>0</v>
      </c>
      <c r="H281" s="650">
        <f t="shared" ref="H281:J281" si="34">SUM(H197:H278)</f>
        <v>0</v>
      </c>
      <c r="I281" s="650">
        <f t="shared" si="34"/>
        <v>0</v>
      </c>
      <c r="J281" s="650">
        <f t="shared" si="34"/>
        <v>0</v>
      </c>
      <c r="K281" s="1274"/>
      <c r="L281" s="1221">
        <f>SUM(L197:L280)</f>
        <v>0</v>
      </c>
      <c r="M281" s="1275">
        <f t="shared" si="32"/>
        <v>753000</v>
      </c>
      <c r="N281" s="334"/>
      <c r="O281" s="334"/>
      <c r="P281" s="4"/>
      <c r="Q281" s="4"/>
      <c r="R281" s="4"/>
      <c r="S281" s="4"/>
      <c r="T281" s="4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57"/>
      <c r="E286" s="65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57"/>
      <c r="E287" s="657"/>
      <c r="F287" s="65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57"/>
      <c r="E288" s="657"/>
      <c r="F288" s="65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</sheetData>
  <mergeCells count="15">
    <mergeCell ref="B138:L138"/>
    <mergeCell ref="B152:H152"/>
    <mergeCell ref="B163:K163"/>
    <mergeCell ref="B174:H174"/>
    <mergeCell ref="B184:H184"/>
    <mergeCell ref="C185:H185"/>
    <mergeCell ref="B194:H194"/>
    <mergeCell ref="F195:F196"/>
    <mergeCell ref="A2:H2"/>
    <mergeCell ref="B18:T18"/>
    <mergeCell ref="B39:T39"/>
    <mergeCell ref="B57:T57"/>
    <mergeCell ref="B99:T99"/>
    <mergeCell ref="B111:L111"/>
    <mergeCell ref="B128:L12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44.38"/>
    <col customWidth="1" min="3" max="3" width="18.0"/>
    <col customWidth="1" min="4" max="4" width="22.25"/>
    <col customWidth="1" min="5" max="5" width="22.5"/>
    <col customWidth="1" min="6" max="6" width="22.63"/>
    <col customWidth="1" min="7" max="7" width="19.5"/>
    <col customWidth="1" min="8" max="8" width="18.63"/>
    <col customWidth="1" min="9" max="9" width="19.13"/>
    <col customWidth="1" min="10" max="10" width="19.38"/>
    <col customWidth="1" min="11" max="11" width="20.0"/>
    <col customWidth="1" min="12" max="12" width="16.25"/>
    <col customWidth="1" min="18" max="18" width="9.88"/>
    <col customWidth="1" min="19" max="19" width="16.13"/>
    <col customWidth="1" min="20" max="20" width="14.63"/>
  </cols>
  <sheetData>
    <row r="1">
      <c r="A1" s="658"/>
    </row>
    <row r="2">
      <c r="A2" s="1"/>
      <c r="B2" s="2"/>
      <c r="C2" s="2"/>
      <c r="D2" s="2"/>
      <c r="E2" s="2"/>
      <c r="F2" s="2"/>
      <c r="G2" s="2"/>
      <c r="H2" s="3"/>
      <c r="I2" s="5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6"/>
      <c r="V2" s="6"/>
      <c r="W2" s="6"/>
      <c r="X2" s="6"/>
      <c r="Y2" s="6"/>
      <c r="Z2" s="6"/>
      <c r="AA2" s="6"/>
      <c r="AB2" s="6"/>
    </row>
    <row r="3">
      <c r="A3" s="7"/>
      <c r="B3" s="8" t="s">
        <v>0</v>
      </c>
      <c r="C3" s="8" t="s">
        <v>0</v>
      </c>
      <c r="D3" s="9" t="s">
        <v>544</v>
      </c>
      <c r="E3" s="9" t="s">
        <v>545</v>
      </c>
      <c r="F3" s="8" t="s">
        <v>462</v>
      </c>
      <c r="G3" s="10" t="s">
        <v>1</v>
      </c>
      <c r="H3" s="12" t="s">
        <v>2</v>
      </c>
      <c r="I3" s="5"/>
      <c r="J3" s="5"/>
      <c r="K3" s="5"/>
      <c r="L3" s="5"/>
      <c r="M3" s="4"/>
      <c r="N3" s="4"/>
      <c r="O3" s="4"/>
      <c r="P3" s="4"/>
      <c r="Q3" s="4"/>
      <c r="R3" s="4"/>
      <c r="S3" s="5"/>
      <c r="T3" s="4"/>
      <c r="U3" s="6"/>
      <c r="V3" s="6"/>
      <c r="W3" s="6"/>
      <c r="X3" s="6"/>
      <c r="Y3" s="6"/>
      <c r="Z3" s="6"/>
      <c r="AA3" s="6"/>
      <c r="AB3" s="6"/>
    </row>
    <row r="4">
      <c r="A4" s="14">
        <v>1.0</v>
      </c>
      <c r="B4" s="661" t="s">
        <v>16</v>
      </c>
      <c r="C4" s="16">
        <f>C36</f>
        <v>1601500</v>
      </c>
      <c r="D4" s="972"/>
      <c r="E4" s="972"/>
      <c r="F4" s="17"/>
      <c r="G4" s="17"/>
      <c r="H4" s="664">
        <f t="shared" ref="H4:H15" si="1">C4-G4</f>
        <v>1601500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6"/>
      <c r="W4" s="6"/>
      <c r="X4" s="6"/>
      <c r="Y4" s="6"/>
      <c r="Z4" s="6"/>
      <c r="AA4" s="6"/>
      <c r="AB4" s="6"/>
    </row>
    <row r="5">
      <c r="A5" s="19">
        <v>2.0</v>
      </c>
      <c r="B5" s="665" t="s">
        <v>463</v>
      </c>
      <c r="C5" s="21">
        <f>C54</f>
        <v>1030000</v>
      </c>
      <c r="D5" s="23"/>
      <c r="E5" s="23"/>
      <c r="F5" s="23"/>
      <c r="G5" s="23"/>
      <c r="H5" s="664">
        <f t="shared" si="1"/>
        <v>1030000</v>
      </c>
      <c r="I5" s="4"/>
      <c r="J5" s="4"/>
      <c r="K5" s="4"/>
      <c r="L5" s="4"/>
      <c r="M5" s="4"/>
      <c r="N5" s="4"/>
      <c r="O5" s="4"/>
      <c r="P5" s="4"/>
      <c r="Q5" s="25"/>
      <c r="R5" s="25"/>
      <c r="S5" s="4"/>
      <c r="T5" s="4"/>
      <c r="U5" s="6"/>
      <c r="V5" s="6"/>
      <c r="W5" s="6"/>
      <c r="X5" s="6"/>
      <c r="Y5" s="6"/>
      <c r="Z5" s="6"/>
      <c r="AA5" s="6"/>
      <c r="AB5" s="6"/>
    </row>
    <row r="6">
      <c r="A6" s="669">
        <v>3.0</v>
      </c>
      <c r="B6" s="670" t="s">
        <v>464</v>
      </c>
      <c r="C6" s="973">
        <f>F281</f>
        <v>753000</v>
      </c>
      <c r="D6" s="974"/>
      <c r="E6" s="974"/>
      <c r="F6" s="975"/>
      <c r="G6" s="674"/>
      <c r="H6" s="664">
        <f t="shared" si="1"/>
        <v>753000</v>
      </c>
      <c r="I6" s="4"/>
      <c r="J6" s="4"/>
      <c r="K6" s="4"/>
      <c r="L6" s="4"/>
      <c r="M6" s="4"/>
      <c r="N6" s="4"/>
      <c r="O6" s="4"/>
      <c r="P6" s="4"/>
      <c r="Q6" s="25"/>
      <c r="R6" s="25"/>
      <c r="S6" s="4"/>
      <c r="T6" s="4"/>
      <c r="U6" s="6"/>
      <c r="V6" s="6"/>
      <c r="W6" s="6"/>
      <c r="X6" s="6"/>
      <c r="Y6" s="6"/>
      <c r="Z6" s="6"/>
      <c r="AA6" s="6"/>
      <c r="AB6" s="6"/>
    </row>
    <row r="7">
      <c r="A7" s="976">
        <v>4.0</v>
      </c>
      <c r="B7" s="977" t="s">
        <v>465</v>
      </c>
      <c r="C7" s="978">
        <f>C96</f>
        <v>534000</v>
      </c>
      <c r="D7" s="979"/>
      <c r="E7" s="979"/>
      <c r="F7" s="979"/>
      <c r="G7" s="980"/>
      <c r="H7" s="664">
        <f t="shared" si="1"/>
        <v>534000</v>
      </c>
      <c r="I7" s="4"/>
      <c r="J7" s="4"/>
      <c r="K7" s="4"/>
      <c r="L7" s="4"/>
      <c r="M7" s="4"/>
      <c r="N7" s="4"/>
      <c r="O7" s="4"/>
      <c r="P7" s="4"/>
      <c r="Q7" s="25"/>
      <c r="R7" s="25"/>
      <c r="S7" s="4"/>
      <c r="T7" s="4"/>
      <c r="U7" s="6"/>
      <c r="V7" s="6"/>
      <c r="W7" s="6"/>
      <c r="X7" s="6"/>
      <c r="Y7" s="6"/>
      <c r="Z7" s="6"/>
      <c r="AA7" s="6"/>
      <c r="AB7" s="6"/>
    </row>
    <row r="8">
      <c r="A8" s="678">
        <v>5.0</v>
      </c>
      <c r="B8" s="679" t="s">
        <v>466</v>
      </c>
      <c r="C8" s="1280">
        <f>C108</f>
        <v>97500</v>
      </c>
      <c r="D8" s="681" t="str">
        <f>F108</f>
        <v/>
      </c>
      <c r="E8" s="681"/>
      <c r="F8" s="35"/>
      <c r="G8" s="681"/>
      <c r="H8" s="664">
        <f t="shared" si="1"/>
        <v>97500</v>
      </c>
      <c r="I8" s="4"/>
      <c r="J8" s="682"/>
      <c r="K8" s="682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6"/>
      <c r="Z8" s="6"/>
      <c r="AA8" s="6"/>
      <c r="AB8" s="6"/>
    </row>
    <row r="9">
      <c r="A9" s="981">
        <v>6.0</v>
      </c>
      <c r="B9" s="982" t="s">
        <v>467</v>
      </c>
      <c r="C9" s="983">
        <f>F125</f>
        <v>357000</v>
      </c>
      <c r="D9" s="984"/>
      <c r="E9" s="984"/>
      <c r="F9" s="984"/>
      <c r="G9" s="984"/>
      <c r="H9" s="664">
        <f t="shared" si="1"/>
        <v>357000</v>
      </c>
      <c r="I9" s="4"/>
      <c r="J9" s="682"/>
      <c r="K9" s="682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W9" s="6"/>
      <c r="X9" s="6"/>
      <c r="Y9" s="6"/>
      <c r="Z9" s="6"/>
      <c r="AA9" s="6"/>
      <c r="AB9" s="6"/>
    </row>
    <row r="10">
      <c r="A10" s="686">
        <v>7.0</v>
      </c>
      <c r="B10" s="687" t="s">
        <v>468</v>
      </c>
      <c r="C10" s="43">
        <f>I135</f>
        <v>559782.6087</v>
      </c>
      <c r="D10" s="44"/>
      <c r="E10" s="44"/>
      <c r="F10" s="44"/>
      <c r="G10" s="44"/>
      <c r="H10" s="664">
        <f t="shared" si="1"/>
        <v>559782.6087</v>
      </c>
      <c r="I10" s="4"/>
      <c r="J10" s="682"/>
      <c r="K10" s="682"/>
      <c r="L10" s="4"/>
      <c r="M10" s="4"/>
      <c r="N10" s="4"/>
      <c r="O10" s="4"/>
      <c r="P10" s="4"/>
      <c r="Q10" s="4"/>
      <c r="R10" s="4"/>
      <c r="S10" s="4"/>
      <c r="T10" s="4"/>
      <c r="U10" s="6"/>
      <c r="V10" s="6"/>
      <c r="W10" s="6"/>
      <c r="X10" s="6"/>
      <c r="Y10" s="6"/>
      <c r="Z10" s="6"/>
      <c r="AA10" s="6"/>
      <c r="AB10" s="6"/>
    </row>
    <row r="11">
      <c r="A11" s="986">
        <v>8.0</v>
      </c>
      <c r="B11" s="987" t="s">
        <v>469</v>
      </c>
      <c r="C11" s="988">
        <f>H149</f>
        <v>993762</v>
      </c>
      <c r="D11" s="989"/>
      <c r="E11" s="990"/>
      <c r="F11" s="989"/>
      <c r="G11" s="989"/>
      <c r="H11" s="664">
        <f t="shared" si="1"/>
        <v>993762</v>
      </c>
      <c r="I11" s="4"/>
      <c r="J11" s="682"/>
      <c r="K11" s="682"/>
      <c r="L11" s="4"/>
      <c r="M11" s="4"/>
      <c r="N11" s="4"/>
      <c r="O11" s="4"/>
      <c r="P11" s="4"/>
      <c r="Q11" s="4"/>
      <c r="R11" s="4"/>
      <c r="S11" s="4"/>
      <c r="T11" s="4"/>
      <c r="U11" s="6"/>
      <c r="V11" s="6"/>
      <c r="W11" s="6"/>
      <c r="X11" s="6"/>
      <c r="Y11" s="6"/>
      <c r="Z11" s="6"/>
      <c r="AA11" s="6"/>
      <c r="AB11" s="6"/>
    </row>
    <row r="12">
      <c r="A12" s="693">
        <v>9.0</v>
      </c>
      <c r="B12" s="694" t="s">
        <v>470</v>
      </c>
      <c r="C12" s="991">
        <v>0.0</v>
      </c>
      <c r="D12" s="53"/>
      <c r="E12" s="53"/>
      <c r="F12" s="53"/>
      <c r="G12" s="53"/>
      <c r="H12" s="664">
        <f t="shared" si="1"/>
        <v>0</v>
      </c>
      <c r="I12" s="4"/>
      <c r="J12" s="682"/>
      <c r="K12" s="682"/>
      <c r="L12" s="4"/>
      <c r="M12" s="4"/>
      <c r="N12" s="4"/>
      <c r="O12" s="4"/>
      <c r="P12" s="4"/>
      <c r="Q12" s="4"/>
      <c r="R12" s="4"/>
      <c r="S12" s="4"/>
      <c r="T12" s="4"/>
      <c r="U12" s="6"/>
      <c r="V12" s="6"/>
      <c r="W12" s="6"/>
      <c r="X12" s="6"/>
      <c r="Y12" s="6"/>
      <c r="Z12" s="6"/>
      <c r="AA12" s="6"/>
      <c r="AB12" s="6"/>
    </row>
    <row r="13">
      <c r="A13" s="697">
        <v>10.0</v>
      </c>
      <c r="B13" s="698" t="s">
        <v>471</v>
      </c>
      <c r="C13" s="57">
        <v>0.0</v>
      </c>
      <c r="D13" s="58"/>
      <c r="E13" s="58"/>
      <c r="F13" s="59"/>
      <c r="G13" s="59"/>
      <c r="H13" s="664">
        <f t="shared" si="1"/>
        <v>0</v>
      </c>
      <c r="I13" s="4"/>
      <c r="J13" s="682"/>
      <c r="K13" s="682"/>
      <c r="L13" s="4"/>
      <c r="M13" s="4"/>
      <c r="N13" s="4"/>
      <c r="O13" s="4"/>
      <c r="P13" s="4"/>
      <c r="Q13" s="4"/>
      <c r="R13" s="4"/>
      <c r="S13" s="4"/>
      <c r="T13" s="4"/>
      <c r="U13" s="6"/>
      <c r="V13" s="6"/>
      <c r="W13" s="6"/>
      <c r="X13" s="6"/>
      <c r="Y13" s="6"/>
      <c r="Z13" s="6"/>
      <c r="AA13" s="6"/>
      <c r="AB13" s="6"/>
    </row>
    <row r="14">
      <c r="A14" s="700">
        <v>11.0</v>
      </c>
      <c r="B14" s="459" t="s">
        <v>472</v>
      </c>
      <c r="C14" s="120">
        <v>72500.0</v>
      </c>
      <c r="D14" s="701"/>
      <c r="E14" s="701"/>
      <c r="F14" s="701"/>
      <c r="G14" s="701"/>
      <c r="H14" s="664">
        <f t="shared" si="1"/>
        <v>72500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V14" s="6"/>
      <c r="W14" s="6"/>
      <c r="X14" s="6"/>
      <c r="Y14" s="6"/>
      <c r="Z14" s="6"/>
      <c r="AA14" s="6"/>
      <c r="AB14" s="6"/>
    </row>
    <row r="15">
      <c r="A15" s="704">
        <v>12.0</v>
      </c>
      <c r="B15" s="705" t="s">
        <v>473</v>
      </c>
      <c r="C15" s="706">
        <f>C181</f>
        <v>147500</v>
      </c>
      <c r="D15" s="63"/>
      <c r="E15" s="63"/>
      <c r="F15" s="64"/>
      <c r="G15" s="63"/>
      <c r="H15" s="664">
        <f t="shared" si="1"/>
        <v>147500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6"/>
      <c r="W15" s="6"/>
      <c r="X15" s="6"/>
      <c r="Y15" s="6"/>
      <c r="Z15" s="6"/>
      <c r="AA15" s="6"/>
      <c r="AB15" s="6"/>
    </row>
    <row r="16">
      <c r="A16" s="77"/>
      <c r="B16" s="78" t="s">
        <v>15</v>
      </c>
      <c r="C16" s="79">
        <f t="shared" ref="C16:H16" si="2">SUM(C4:C15)</f>
        <v>6146544.609</v>
      </c>
      <c r="D16" s="79">
        <f t="shared" si="2"/>
        <v>0</v>
      </c>
      <c r="E16" s="79">
        <f t="shared" si="2"/>
        <v>0</v>
      </c>
      <c r="F16" s="79">
        <f t="shared" si="2"/>
        <v>0</v>
      </c>
      <c r="G16" s="79">
        <f t="shared" si="2"/>
        <v>0</v>
      </c>
      <c r="H16" s="149">
        <f t="shared" si="2"/>
        <v>6146544.609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V16" s="6"/>
      <c r="W16" s="6"/>
      <c r="X16" s="6"/>
      <c r="Y16" s="6"/>
      <c r="Z16" s="6"/>
      <c r="AA16" s="6"/>
      <c r="AB16" s="6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  <c r="X17" s="6"/>
      <c r="Y17" s="6"/>
      <c r="Z17" s="6"/>
      <c r="AA17" s="6"/>
      <c r="AB17" s="6"/>
    </row>
    <row r="18">
      <c r="A18" s="82">
        <v>1.0</v>
      </c>
      <c r="B18" s="995" t="s">
        <v>16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5"/>
      <c r="U18" s="6"/>
      <c r="V18" s="6"/>
      <c r="W18" s="6"/>
      <c r="X18" s="6"/>
      <c r="Y18" s="6"/>
      <c r="Z18" s="6"/>
      <c r="AA18" s="6"/>
      <c r="AB18" s="6"/>
    </row>
    <row r="19">
      <c r="A19" s="4"/>
      <c r="B19" s="1464" t="s">
        <v>17</v>
      </c>
      <c r="C19" s="1464" t="s">
        <v>18</v>
      </c>
      <c r="D19" s="1470"/>
      <c r="E19" s="1499"/>
      <c r="F19" s="1499"/>
      <c r="G19" s="1499"/>
      <c r="H19" s="1903"/>
      <c r="I19" s="1903"/>
      <c r="J19" s="1470"/>
      <c r="K19" s="1470"/>
      <c r="L19" s="1470"/>
      <c r="M19" s="1470"/>
      <c r="N19" s="1470"/>
      <c r="O19" s="1471"/>
      <c r="P19" s="1000"/>
      <c r="Q19" s="1001"/>
      <c r="R19" s="1001"/>
      <c r="S19" s="1002" t="s">
        <v>29</v>
      </c>
      <c r="T19" s="1003" t="s">
        <v>2</v>
      </c>
      <c r="U19" s="92"/>
      <c r="V19" s="6"/>
      <c r="W19" s="6"/>
      <c r="X19" s="6"/>
      <c r="Y19" s="6"/>
      <c r="Z19" s="6"/>
      <c r="AA19" s="6"/>
      <c r="AB19" s="6"/>
    </row>
    <row r="20">
      <c r="A20" s="4"/>
      <c r="B20" s="1472" t="s">
        <v>554</v>
      </c>
      <c r="C20" s="1473"/>
      <c r="D20" s="1474"/>
      <c r="E20" s="1474"/>
      <c r="F20" s="1474"/>
      <c r="G20" s="1053"/>
      <c r="H20" s="1474"/>
      <c r="I20" s="1474"/>
      <c r="J20" s="1053"/>
      <c r="K20" s="1474"/>
      <c r="L20" s="1474"/>
      <c r="M20" s="1474"/>
      <c r="N20" s="1474"/>
      <c r="O20" s="1476"/>
      <c r="P20" s="1006"/>
      <c r="Q20" s="89"/>
      <c r="R20" s="89"/>
      <c r="S20" s="96"/>
      <c r="T20" s="97"/>
      <c r="U20" s="92"/>
      <c r="V20" s="6"/>
      <c r="W20" s="6"/>
      <c r="X20" s="6"/>
      <c r="Y20" s="6"/>
      <c r="Z20" s="6"/>
      <c r="AA20" s="6"/>
      <c r="AB20" s="6"/>
    </row>
    <row r="21">
      <c r="A21" s="4"/>
      <c r="B21" s="1477" t="s">
        <v>131</v>
      </c>
      <c r="C21" s="176"/>
      <c r="D21" s="1052"/>
      <c r="E21" s="1052"/>
      <c r="F21" s="1010"/>
      <c r="G21" s="176"/>
      <c r="H21" s="1052"/>
      <c r="I21" s="1052"/>
      <c r="J21" s="1010"/>
      <c r="K21" s="1010"/>
      <c r="L21" s="1052"/>
      <c r="M21" s="1052"/>
      <c r="N21" s="1052"/>
      <c r="O21" s="1478"/>
      <c r="P21" s="745"/>
      <c r="Q21" s="102"/>
      <c r="R21" s="102"/>
      <c r="S21" s="102"/>
      <c r="T21" s="104"/>
      <c r="U21" s="92"/>
      <c r="V21" s="6"/>
      <c r="W21" s="6"/>
      <c r="X21" s="6"/>
      <c r="Y21" s="6"/>
      <c r="Z21" s="6"/>
      <c r="AA21" s="6"/>
      <c r="AB21" s="6"/>
    </row>
    <row r="22">
      <c r="A22" s="4"/>
      <c r="B22" s="275" t="s">
        <v>40</v>
      </c>
      <c r="C22" s="1559"/>
      <c r="D22" s="109"/>
      <c r="E22" s="109"/>
      <c r="F22" s="109"/>
      <c r="G22" s="183"/>
      <c r="H22" s="109"/>
      <c r="I22" s="109"/>
      <c r="J22" s="109"/>
      <c r="K22" s="109"/>
      <c r="L22" s="109"/>
      <c r="M22" s="109"/>
      <c r="N22" s="109"/>
      <c r="O22" s="242"/>
      <c r="P22" s="107"/>
      <c r="Q22" s="107"/>
      <c r="R22" s="107"/>
      <c r="S22" s="109"/>
      <c r="T22" s="109"/>
      <c r="U22" s="92"/>
      <c r="V22" s="6"/>
      <c r="W22" s="6"/>
      <c r="X22" s="6"/>
      <c r="Y22" s="6"/>
      <c r="Z22" s="6"/>
      <c r="AA22" s="6"/>
      <c r="AB22" s="6"/>
    </row>
    <row r="23">
      <c r="A23" s="4"/>
      <c r="B23" s="110" t="s">
        <v>41</v>
      </c>
      <c r="C23" s="1013">
        <v>1000000.0</v>
      </c>
      <c r="D23" s="1285"/>
      <c r="E23" s="1285"/>
      <c r="F23" s="1286"/>
      <c r="G23" s="113"/>
      <c r="H23" s="1017"/>
      <c r="I23" s="1017"/>
      <c r="J23" s="114"/>
      <c r="K23" s="54"/>
      <c r="L23" s="54"/>
      <c r="M23" s="112"/>
      <c r="N23" s="113"/>
      <c r="O23" s="113"/>
      <c r="P23" s="114"/>
      <c r="Q23" s="116"/>
      <c r="R23" s="116"/>
      <c r="S23" s="36">
        <f t="shared" ref="S23:S32" si="3">SUM(D23:R23)</f>
        <v>0</v>
      </c>
      <c r="T23" s="31">
        <f t="shared" ref="T23:T34" si="4">C23-S23</f>
        <v>1000000</v>
      </c>
      <c r="U23" s="92"/>
      <c r="V23" s="6"/>
      <c r="W23" s="6"/>
      <c r="X23" s="6"/>
      <c r="Y23" s="6"/>
      <c r="Z23" s="6"/>
      <c r="AA23" s="6"/>
      <c r="AB23" s="6"/>
    </row>
    <row r="24">
      <c r="A24" s="4"/>
      <c r="B24" s="118" t="s">
        <v>42</v>
      </c>
      <c r="C24" s="1020">
        <v>100000.0</v>
      </c>
      <c r="D24" s="1288"/>
      <c r="E24" s="1285"/>
      <c r="F24" s="1289"/>
      <c r="G24" s="121"/>
      <c r="H24" s="1017"/>
      <c r="I24" s="1017"/>
      <c r="J24" s="123"/>
      <c r="K24" s="120"/>
      <c r="L24" s="54"/>
      <c r="M24" s="112"/>
      <c r="N24" s="121"/>
      <c r="O24" s="123"/>
      <c r="P24" s="123"/>
      <c r="Q24" s="123"/>
      <c r="R24" s="123"/>
      <c r="S24" s="126">
        <f t="shared" si="3"/>
        <v>0</v>
      </c>
      <c r="T24" s="31">
        <f t="shared" si="4"/>
        <v>100000</v>
      </c>
      <c r="U24" s="92"/>
      <c r="V24" s="6"/>
      <c r="W24" s="6"/>
      <c r="X24" s="6"/>
      <c r="Y24" s="6"/>
      <c r="Z24" s="6"/>
      <c r="AA24" s="6"/>
      <c r="AB24" s="6"/>
    </row>
    <row r="25">
      <c r="A25" s="4"/>
      <c r="B25" s="127" t="s">
        <v>43</v>
      </c>
      <c r="C25" s="1025">
        <v>100000.0</v>
      </c>
      <c r="D25" s="1291"/>
      <c r="E25" s="1292"/>
      <c r="F25" s="1289"/>
      <c r="G25" s="122"/>
      <c r="H25" s="1017"/>
      <c r="I25" s="1017"/>
      <c r="J25" s="122"/>
      <c r="K25" s="120"/>
      <c r="L25" s="54"/>
      <c r="M25" s="130"/>
      <c r="N25" s="122"/>
      <c r="O25" s="123"/>
      <c r="P25" s="122"/>
      <c r="Q25" s="123"/>
      <c r="R25" s="123"/>
      <c r="S25" s="126">
        <f t="shared" si="3"/>
        <v>0</v>
      </c>
      <c r="T25" s="31">
        <f t="shared" si="4"/>
        <v>100000</v>
      </c>
      <c r="U25" s="92"/>
      <c r="V25" s="6"/>
      <c r="W25" s="6"/>
      <c r="X25" s="6"/>
      <c r="Y25" s="6"/>
      <c r="Z25" s="6"/>
      <c r="AA25" s="6"/>
      <c r="AB25" s="6"/>
    </row>
    <row r="26">
      <c r="A26" s="4"/>
      <c r="B26" s="132" t="s">
        <v>44</v>
      </c>
      <c r="C26" s="1025">
        <v>27500.0</v>
      </c>
      <c r="D26" s="1291"/>
      <c r="E26" s="1285"/>
      <c r="F26" s="1289"/>
      <c r="G26" s="122"/>
      <c r="H26" s="1017"/>
      <c r="I26" s="1017"/>
      <c r="J26" s="123"/>
      <c r="K26" s="120"/>
      <c r="L26" s="54"/>
      <c r="M26" s="112"/>
      <c r="N26" s="122"/>
      <c r="O26" s="123"/>
      <c r="P26" s="123"/>
      <c r="Q26" s="123"/>
      <c r="R26" s="123"/>
      <c r="S26" s="126">
        <f t="shared" si="3"/>
        <v>0</v>
      </c>
      <c r="T26" s="31">
        <f t="shared" si="4"/>
        <v>27500</v>
      </c>
      <c r="U26" s="92"/>
      <c r="V26" s="6"/>
      <c r="W26" s="6"/>
      <c r="X26" s="6"/>
      <c r="Y26" s="6"/>
      <c r="Z26" s="6"/>
      <c r="AA26" s="6"/>
      <c r="AB26" s="6"/>
    </row>
    <row r="27">
      <c r="A27" s="4"/>
      <c r="B27" s="132" t="s">
        <v>45</v>
      </c>
      <c r="C27" s="1025">
        <v>30000.0</v>
      </c>
      <c r="D27" s="1288"/>
      <c r="E27" s="1285"/>
      <c r="F27" s="1289"/>
      <c r="G27" s="121"/>
      <c r="H27" s="1017"/>
      <c r="I27" s="1017"/>
      <c r="J27" s="123"/>
      <c r="K27" s="120"/>
      <c r="L27" s="54"/>
      <c r="M27" s="112"/>
      <c r="N27" s="121"/>
      <c r="O27" s="123"/>
      <c r="P27" s="123"/>
      <c r="Q27" s="123"/>
      <c r="R27" s="123"/>
      <c r="S27" s="126">
        <f t="shared" si="3"/>
        <v>0</v>
      </c>
      <c r="T27" s="31">
        <f t="shared" si="4"/>
        <v>30000</v>
      </c>
      <c r="U27" s="92"/>
      <c r="V27" s="6"/>
      <c r="W27" s="6"/>
      <c r="X27" s="6"/>
      <c r="Y27" s="6"/>
      <c r="Z27" s="6"/>
      <c r="AA27" s="6"/>
      <c r="AB27" s="6"/>
    </row>
    <row r="28">
      <c r="A28" s="4"/>
      <c r="B28" s="132" t="s">
        <v>47</v>
      </c>
      <c r="C28" s="1025">
        <v>20000.0</v>
      </c>
      <c r="D28" s="1288"/>
      <c r="E28" s="1285"/>
      <c r="F28" s="1289"/>
      <c r="G28" s="121"/>
      <c r="H28" s="1017"/>
      <c r="I28" s="1017"/>
      <c r="J28" s="123"/>
      <c r="K28" s="120"/>
      <c r="L28" s="54"/>
      <c r="M28" s="112"/>
      <c r="N28" s="121"/>
      <c r="O28" s="123"/>
      <c r="P28" s="123"/>
      <c r="Q28" s="123"/>
      <c r="R28" s="123"/>
      <c r="S28" s="126">
        <f t="shared" si="3"/>
        <v>0</v>
      </c>
      <c r="T28" s="31">
        <f t="shared" si="4"/>
        <v>20000</v>
      </c>
      <c r="U28" s="92"/>
      <c r="V28" s="6"/>
      <c r="W28" s="6"/>
      <c r="X28" s="6"/>
      <c r="Y28" s="6"/>
      <c r="Z28" s="6"/>
      <c r="AA28" s="6"/>
      <c r="AB28" s="6"/>
    </row>
    <row r="29">
      <c r="A29" s="4"/>
      <c r="B29" s="132" t="s">
        <v>48</v>
      </c>
      <c r="C29" s="1025">
        <v>20000.0</v>
      </c>
      <c r="D29" s="1288"/>
      <c r="E29" s="1285"/>
      <c r="F29" s="1289"/>
      <c r="G29" s="121"/>
      <c r="H29" s="1017"/>
      <c r="I29" s="1017"/>
      <c r="J29" s="133"/>
      <c r="K29" s="120"/>
      <c r="L29" s="54"/>
      <c r="M29" s="112"/>
      <c r="N29" s="121"/>
      <c r="O29" s="123"/>
      <c r="P29" s="133"/>
      <c r="Q29" s="123"/>
      <c r="R29" s="123"/>
      <c r="S29" s="126">
        <f t="shared" si="3"/>
        <v>0</v>
      </c>
      <c r="T29" s="31">
        <f t="shared" si="4"/>
        <v>20000</v>
      </c>
      <c r="U29" s="92"/>
      <c r="V29" s="6"/>
      <c r="W29" s="6"/>
      <c r="X29" s="6"/>
      <c r="Y29" s="6"/>
      <c r="Z29" s="6"/>
      <c r="AA29" s="6"/>
      <c r="AB29" s="6"/>
    </row>
    <row r="30">
      <c r="A30" s="4"/>
      <c r="B30" s="132" t="s">
        <v>49</v>
      </c>
      <c r="C30" s="1025">
        <v>20000.0</v>
      </c>
      <c r="D30" s="1288"/>
      <c r="E30" s="1285"/>
      <c r="F30" s="1289"/>
      <c r="G30" s="121"/>
      <c r="H30" s="1017"/>
      <c r="I30" s="1017"/>
      <c r="J30" s="123"/>
      <c r="K30" s="120"/>
      <c r="L30" s="54"/>
      <c r="M30" s="112"/>
      <c r="N30" s="121"/>
      <c r="O30" s="123"/>
      <c r="P30" s="123"/>
      <c r="Q30" s="123"/>
      <c r="R30" s="123"/>
      <c r="S30" s="126">
        <f t="shared" si="3"/>
        <v>0</v>
      </c>
      <c r="T30" s="31">
        <f t="shared" si="4"/>
        <v>20000</v>
      </c>
      <c r="U30" s="92"/>
      <c r="V30" s="6"/>
      <c r="W30" s="6"/>
      <c r="X30" s="6"/>
      <c r="Y30" s="6"/>
      <c r="Z30" s="6"/>
      <c r="AA30" s="6"/>
      <c r="AB30" s="6"/>
    </row>
    <row r="31">
      <c r="A31" s="4"/>
      <c r="B31" s="1033" t="s">
        <v>50</v>
      </c>
      <c r="C31" s="1025">
        <v>20000.0</v>
      </c>
      <c r="D31" s="1288"/>
      <c r="E31" s="1285"/>
      <c r="F31" s="1289"/>
      <c r="G31" s="121"/>
      <c r="H31" s="1017"/>
      <c r="I31" s="1017"/>
      <c r="J31" s="123"/>
      <c r="K31" s="120"/>
      <c r="L31" s="54"/>
      <c r="M31" s="112"/>
      <c r="N31" s="121"/>
      <c r="O31" s="123"/>
      <c r="P31" s="123"/>
      <c r="Q31" s="123"/>
      <c r="R31" s="123"/>
      <c r="S31" s="126">
        <f t="shared" si="3"/>
        <v>0</v>
      </c>
      <c r="T31" s="31">
        <f t="shared" si="4"/>
        <v>20000</v>
      </c>
      <c r="U31" s="92"/>
      <c r="V31" s="6"/>
      <c r="W31" s="6"/>
      <c r="X31" s="6"/>
      <c r="Y31" s="6"/>
      <c r="Z31" s="6"/>
      <c r="AA31" s="6"/>
      <c r="AB31" s="6"/>
    </row>
    <row r="32">
      <c r="A32" s="4"/>
      <c r="B32" s="1033" t="s">
        <v>51</v>
      </c>
      <c r="C32" s="1025">
        <v>0.0</v>
      </c>
      <c r="D32" s="1288"/>
      <c r="E32" s="1285"/>
      <c r="F32" s="1289"/>
      <c r="G32" s="121"/>
      <c r="H32" s="1017"/>
      <c r="I32" s="1017"/>
      <c r="J32" s="123"/>
      <c r="K32" s="120"/>
      <c r="L32" s="54"/>
      <c r="M32" s="112"/>
      <c r="N32" s="121"/>
      <c r="O32" s="123"/>
      <c r="P32" s="123"/>
      <c r="Q32" s="123"/>
      <c r="R32" s="123"/>
      <c r="S32" s="126">
        <f t="shared" si="3"/>
        <v>0</v>
      </c>
      <c r="T32" s="31">
        <f t="shared" si="4"/>
        <v>0</v>
      </c>
      <c r="U32" s="92"/>
      <c r="V32" s="6"/>
      <c r="W32" s="6"/>
      <c r="X32" s="6"/>
      <c r="Y32" s="6"/>
      <c r="Z32" s="6"/>
      <c r="AA32" s="6"/>
      <c r="AB32" s="6"/>
    </row>
    <row r="33">
      <c r="A33" s="4"/>
      <c r="B33" s="118" t="s">
        <v>52</v>
      </c>
      <c r="C33" s="1034">
        <v>200000.0</v>
      </c>
      <c r="D33" s="1288"/>
      <c r="E33" s="1285"/>
      <c r="F33" s="1289"/>
      <c r="G33" s="121"/>
      <c r="H33" s="1017"/>
      <c r="I33" s="1017"/>
      <c r="J33" s="123"/>
      <c r="K33" s="120"/>
      <c r="L33" s="54"/>
      <c r="M33" s="112"/>
      <c r="N33" s="121"/>
      <c r="O33" s="123"/>
      <c r="P33" s="123"/>
      <c r="Q33" s="123"/>
      <c r="R33" s="123"/>
      <c r="S33" s="126">
        <f>SUM(D33:M33)</f>
        <v>0</v>
      </c>
      <c r="T33" s="31">
        <f t="shared" si="4"/>
        <v>200000</v>
      </c>
      <c r="U33" s="92"/>
      <c r="V33" s="6"/>
      <c r="W33" s="6"/>
      <c r="X33" s="6"/>
      <c r="Y33" s="6"/>
      <c r="Z33" s="6"/>
      <c r="AA33" s="6"/>
      <c r="AB33" s="6"/>
    </row>
    <row r="34">
      <c r="A34" s="4"/>
      <c r="B34" s="118" t="s">
        <v>53</v>
      </c>
      <c r="C34" s="1034">
        <v>44000.0</v>
      </c>
      <c r="D34" s="1288"/>
      <c r="E34" s="1285"/>
      <c r="F34" s="1294"/>
      <c r="G34" s="121"/>
      <c r="H34" s="1017"/>
      <c r="I34" s="1017"/>
      <c r="J34" s="123"/>
      <c r="K34" s="121"/>
      <c r="L34" s="54"/>
      <c r="M34" s="112"/>
      <c r="N34" s="121"/>
      <c r="O34" s="123"/>
      <c r="P34" s="123"/>
      <c r="Q34" s="123"/>
      <c r="R34" s="123"/>
      <c r="S34" s="126">
        <f>SUM(D34:R34)</f>
        <v>0</v>
      </c>
      <c r="T34" s="31">
        <f t="shared" si="4"/>
        <v>44000</v>
      </c>
      <c r="U34" s="92"/>
      <c r="V34" s="6"/>
      <c r="W34" s="6"/>
      <c r="X34" s="6"/>
      <c r="Y34" s="6"/>
      <c r="Z34" s="6"/>
      <c r="AA34" s="6"/>
      <c r="AB34" s="6"/>
    </row>
    <row r="35">
      <c r="A35" s="4"/>
      <c r="B35" s="1036" t="s">
        <v>561</v>
      </c>
      <c r="C35" s="1037">
        <v>20000.0</v>
      </c>
      <c r="D35" s="1296"/>
      <c r="E35" s="1297"/>
      <c r="F35" s="1298"/>
      <c r="G35" s="1299"/>
      <c r="H35" s="1042"/>
      <c r="I35" s="1042"/>
      <c r="J35" s="123"/>
      <c r="K35" s="121"/>
      <c r="L35" s="54"/>
      <c r="M35" s="112"/>
      <c r="N35" s="121"/>
      <c r="O35" s="123"/>
      <c r="P35" s="123"/>
      <c r="Q35" s="123"/>
      <c r="R35" s="123"/>
      <c r="S35" s="1044"/>
      <c r="T35" s="1045"/>
      <c r="U35" s="92"/>
      <c r="V35" s="6"/>
      <c r="W35" s="6"/>
      <c r="X35" s="6"/>
      <c r="Y35" s="6"/>
      <c r="Z35" s="6"/>
      <c r="AA35" s="6"/>
      <c r="AB35" s="6"/>
    </row>
    <row r="36">
      <c r="A36" s="4"/>
      <c r="B36" s="161" t="s">
        <v>15</v>
      </c>
      <c r="C36" s="1046">
        <f>SUM(C23:C35)</f>
        <v>1601500</v>
      </c>
      <c r="D36" s="152">
        <f t="shared" ref="D36:J36" si="5">SUM(D23:D34)</f>
        <v>0</v>
      </c>
      <c r="E36" s="737">
        <f t="shared" si="5"/>
        <v>0</v>
      </c>
      <c r="F36" s="152">
        <f t="shared" si="5"/>
        <v>0</v>
      </c>
      <c r="G36" s="70">
        <f t="shared" si="5"/>
        <v>0</v>
      </c>
      <c r="H36" s="152">
        <f t="shared" si="5"/>
        <v>0</v>
      </c>
      <c r="I36" s="152">
        <f t="shared" si="5"/>
        <v>0</v>
      </c>
      <c r="J36" s="70">
        <f t="shared" si="5"/>
        <v>0</v>
      </c>
      <c r="K36" s="70"/>
      <c r="L36" s="70">
        <f t="shared" ref="L36:O36" si="6">SUM(L23:L34)</f>
        <v>0</v>
      </c>
      <c r="M36" s="1047">
        <f t="shared" si="6"/>
        <v>0</v>
      </c>
      <c r="N36" s="153">
        <f t="shared" si="6"/>
        <v>0</v>
      </c>
      <c r="O36" s="738">
        <f t="shared" si="6"/>
        <v>0</v>
      </c>
      <c r="P36" s="155"/>
      <c r="Q36" s="123"/>
      <c r="R36" s="123"/>
      <c r="S36" s="739">
        <f>SUM(D36:R36)</f>
        <v>0</v>
      </c>
      <c r="T36" s="157">
        <f>SUM(T23:T34)</f>
        <v>1581500</v>
      </c>
      <c r="U36" s="92"/>
      <c r="V36" s="6"/>
      <c r="W36" s="6"/>
      <c r="X36" s="6"/>
      <c r="Y36" s="6"/>
      <c r="Z36" s="6"/>
      <c r="AA36" s="6"/>
      <c r="AB36" s="6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  <c r="V37" s="6"/>
      <c r="W37" s="6"/>
      <c r="X37" s="6"/>
      <c r="Y37" s="6"/>
      <c r="Z37" s="6"/>
      <c r="AA37" s="6"/>
      <c r="AB37" s="6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W38" s="6"/>
      <c r="X38" s="6"/>
      <c r="Y38" s="6"/>
      <c r="Z38" s="6"/>
      <c r="AA38" s="6"/>
      <c r="AB38" s="6"/>
    </row>
    <row r="39">
      <c r="A39" s="158">
        <v>2.0</v>
      </c>
      <c r="B39" s="159" t="s">
        <v>54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6"/>
      <c r="V39" s="6"/>
      <c r="W39" s="6"/>
      <c r="X39" s="6"/>
      <c r="Y39" s="6"/>
      <c r="Z39" s="6"/>
      <c r="AA39" s="6"/>
      <c r="AB39" s="6"/>
    </row>
    <row r="40">
      <c r="A40" s="4"/>
      <c r="B40" s="160" t="s">
        <v>17</v>
      </c>
      <c r="C40" s="161" t="s">
        <v>18</v>
      </c>
      <c r="D40" s="1470"/>
      <c r="E40" s="1499"/>
      <c r="F40" s="1499"/>
      <c r="G40" s="1499"/>
      <c r="H40" s="1563"/>
      <c r="I40" s="1484"/>
      <c r="J40" s="1484"/>
      <c r="K40" s="1484"/>
      <c r="L40" s="1010"/>
      <c r="M40" s="176"/>
      <c r="N40" s="1484"/>
      <c r="O40" s="1484"/>
      <c r="P40" s="176"/>
      <c r="Q40" s="1485"/>
      <c r="R40" s="89"/>
      <c r="S40" s="1051" t="s">
        <v>57</v>
      </c>
      <c r="T40" s="161" t="s">
        <v>2</v>
      </c>
      <c r="U40" s="6"/>
      <c r="V40" s="6"/>
      <c r="W40" s="6"/>
      <c r="X40" s="6"/>
      <c r="Y40" s="6"/>
      <c r="Z40" s="6"/>
      <c r="AA40" s="6"/>
      <c r="AB40" s="6"/>
    </row>
    <row r="41">
      <c r="A41" s="4"/>
      <c r="B41" s="165"/>
      <c r="C41" s="165"/>
      <c r="D41" s="1010"/>
      <c r="E41" s="1052"/>
      <c r="F41" s="1053"/>
      <c r="G41" s="1005"/>
      <c r="H41" s="1054"/>
      <c r="I41" s="1053"/>
      <c r="J41" s="1053"/>
      <c r="K41" s="1053"/>
      <c r="L41" s="176"/>
      <c r="M41" s="176"/>
      <c r="N41" s="1053"/>
      <c r="O41" s="1052"/>
      <c r="P41" s="176"/>
      <c r="Q41" s="1485"/>
      <c r="R41" s="89"/>
      <c r="S41" s="1056"/>
      <c r="T41" s="166"/>
      <c r="U41" s="6"/>
      <c r="V41" s="6"/>
      <c r="W41" s="6"/>
      <c r="X41" s="6"/>
      <c r="Y41" s="6"/>
      <c r="Z41" s="6"/>
      <c r="AA41" s="6"/>
      <c r="AB41" s="6"/>
    </row>
    <row r="42">
      <c r="A42" s="4"/>
      <c r="B42" s="288" t="s">
        <v>36</v>
      </c>
      <c r="C42" s="1057"/>
      <c r="D42" s="1486"/>
      <c r="E42" s="1487"/>
      <c r="F42" s="1487"/>
      <c r="G42" s="1305"/>
      <c r="H42" s="1488"/>
      <c r="I42" s="1487"/>
      <c r="J42" s="1487"/>
      <c r="K42" s="1487"/>
      <c r="L42" s="176"/>
      <c r="M42" s="176"/>
      <c r="N42" s="176"/>
      <c r="O42" s="176"/>
      <c r="P42" s="176"/>
      <c r="Q42" s="1485"/>
      <c r="R42" s="89"/>
      <c r="S42" s="1059"/>
      <c r="T42" s="176"/>
      <c r="U42" s="6"/>
      <c r="V42" s="6"/>
      <c r="W42" s="6"/>
      <c r="X42" s="6"/>
      <c r="Y42" s="6"/>
      <c r="Z42" s="6"/>
      <c r="AA42" s="6"/>
      <c r="AB42" s="6"/>
    </row>
    <row r="43">
      <c r="A43" s="4"/>
      <c r="B43" s="160" t="s">
        <v>40</v>
      </c>
      <c r="C43" s="1060"/>
      <c r="D43" s="183"/>
      <c r="E43" s="183"/>
      <c r="F43" s="183"/>
      <c r="G43" s="183"/>
      <c r="H43" s="183"/>
      <c r="I43" s="183"/>
      <c r="J43" s="183"/>
      <c r="K43" s="183"/>
      <c r="L43" s="1062"/>
      <c r="M43" s="183"/>
      <c r="N43" s="183"/>
      <c r="O43" s="183"/>
      <c r="P43" s="183"/>
      <c r="Q43" s="1061"/>
      <c r="R43" s="218"/>
      <c r="S43" s="1062"/>
      <c r="T43" s="183"/>
      <c r="U43" s="6"/>
      <c r="V43" s="6"/>
      <c r="W43" s="6"/>
      <c r="X43" s="6"/>
      <c r="Y43" s="6"/>
      <c r="Z43" s="6"/>
      <c r="AA43" s="6"/>
      <c r="AB43" s="6"/>
    </row>
    <row r="44">
      <c r="A44" s="4"/>
      <c r="B44" s="1063" t="s">
        <v>59</v>
      </c>
      <c r="C44" s="184">
        <v>340000.0</v>
      </c>
      <c r="D44" s="1489"/>
      <c r="E44" s="1490"/>
      <c r="F44" s="1490"/>
      <c r="G44" s="1490"/>
      <c r="H44" s="1490"/>
      <c r="I44" s="186"/>
      <c r="J44" s="186"/>
      <c r="K44" s="185"/>
      <c r="L44" s="190"/>
      <c r="M44" s="190"/>
      <c r="N44" s="185"/>
      <c r="O44" s="186"/>
      <c r="P44" s="190"/>
      <c r="Q44" s="190"/>
      <c r="R44" s="190"/>
      <c r="S44" s="192">
        <f t="shared" ref="S44:S54" si="7">SUM(D44:R44)</f>
        <v>0</v>
      </c>
      <c r="T44" s="192">
        <f t="shared" ref="T44:T53" si="8">C44-S44</f>
        <v>340000</v>
      </c>
      <c r="U44" s="6"/>
      <c r="V44" s="6"/>
      <c r="W44" s="6"/>
      <c r="X44" s="6"/>
      <c r="Y44" s="6"/>
      <c r="Z44" s="6"/>
      <c r="AA44" s="6"/>
      <c r="AB44" s="6"/>
    </row>
    <row r="45">
      <c r="A45" s="4"/>
      <c r="B45" s="1068" t="s">
        <v>60</v>
      </c>
      <c r="C45" s="758">
        <v>100000.0</v>
      </c>
      <c r="D45" s="1491"/>
      <c r="E45" s="824"/>
      <c r="F45" s="819"/>
      <c r="G45" s="1492"/>
      <c r="H45" s="1492"/>
      <c r="I45" s="203"/>
      <c r="J45" s="203"/>
      <c r="K45" s="194"/>
      <c r="L45" s="196"/>
      <c r="M45" s="196"/>
      <c r="N45" s="194"/>
      <c r="O45" s="195"/>
      <c r="P45" s="196"/>
      <c r="Q45" s="196"/>
      <c r="R45" s="196"/>
      <c r="S45" s="200">
        <f t="shared" si="7"/>
        <v>0</v>
      </c>
      <c r="T45" s="200">
        <f t="shared" si="8"/>
        <v>100000</v>
      </c>
      <c r="U45" s="6"/>
      <c r="V45" s="6"/>
      <c r="W45" s="6"/>
      <c r="X45" s="6"/>
      <c r="Y45" s="6"/>
      <c r="Z45" s="6"/>
      <c r="AA45" s="6"/>
      <c r="AB45" s="6"/>
    </row>
    <row r="46">
      <c r="A46" s="4"/>
      <c r="B46" s="1068" t="s">
        <v>61</v>
      </c>
      <c r="C46" s="758">
        <v>20000.0</v>
      </c>
      <c r="D46" s="1568"/>
      <c r="E46" s="819"/>
      <c r="F46" s="1492"/>
      <c r="G46" s="819"/>
      <c r="H46" s="819"/>
      <c r="I46" s="196"/>
      <c r="J46" s="196"/>
      <c r="K46" s="194"/>
      <c r="L46" s="196"/>
      <c r="M46" s="196"/>
      <c r="N46" s="194"/>
      <c r="O46" s="190"/>
      <c r="P46" s="196"/>
      <c r="Q46" s="196"/>
      <c r="R46" s="196"/>
      <c r="S46" s="200">
        <f t="shared" si="7"/>
        <v>0</v>
      </c>
      <c r="T46" s="200">
        <f t="shared" si="8"/>
        <v>20000</v>
      </c>
      <c r="U46" s="6"/>
      <c r="V46" s="6"/>
      <c r="W46" s="6"/>
      <c r="X46" s="6"/>
      <c r="Y46" s="6"/>
      <c r="Z46" s="6"/>
      <c r="AA46" s="6"/>
      <c r="AB46" s="6"/>
    </row>
    <row r="47">
      <c r="A47" s="4"/>
      <c r="B47" s="1068" t="s">
        <v>62</v>
      </c>
      <c r="C47" s="193">
        <v>260000.0</v>
      </c>
      <c r="D47" s="1493"/>
      <c r="E47" s="823"/>
      <c r="F47" s="823"/>
      <c r="G47" s="823"/>
      <c r="H47" s="823"/>
      <c r="I47" s="202"/>
      <c r="J47" s="202"/>
      <c r="K47" s="201"/>
      <c r="L47" s="203"/>
      <c r="M47" s="196"/>
      <c r="N47" s="201"/>
      <c r="O47" s="186"/>
      <c r="P47" s="196"/>
      <c r="Q47" s="196"/>
      <c r="R47" s="196"/>
      <c r="S47" s="200">
        <f t="shared" si="7"/>
        <v>0</v>
      </c>
      <c r="T47" s="200">
        <f t="shared" si="8"/>
        <v>260000</v>
      </c>
      <c r="U47" s="6"/>
      <c r="V47" s="6"/>
      <c r="W47" s="6"/>
      <c r="X47" s="6"/>
      <c r="Y47" s="6"/>
      <c r="Z47" s="6"/>
      <c r="AA47" s="6"/>
      <c r="AB47" s="6"/>
    </row>
    <row r="48">
      <c r="A48" s="4"/>
      <c r="B48" s="1068" t="s">
        <v>63</v>
      </c>
      <c r="C48" s="193">
        <v>100000.0</v>
      </c>
      <c r="D48" s="1491"/>
      <c r="E48" s="823"/>
      <c r="F48" s="824"/>
      <c r="G48" s="823"/>
      <c r="H48" s="824"/>
      <c r="I48" s="204"/>
      <c r="J48" s="204"/>
      <c r="K48" s="1080"/>
      <c r="L48" s="196"/>
      <c r="M48" s="196"/>
      <c r="N48" s="1080"/>
      <c r="O48" s="186"/>
      <c r="P48" s="196"/>
      <c r="Q48" s="196"/>
      <c r="R48" s="196"/>
      <c r="S48" s="200">
        <f t="shared" si="7"/>
        <v>0</v>
      </c>
      <c r="T48" s="200">
        <f t="shared" si="8"/>
        <v>100000</v>
      </c>
      <c r="U48" s="6"/>
      <c r="V48" s="6"/>
      <c r="W48" s="6"/>
      <c r="X48" s="6"/>
      <c r="Y48" s="6"/>
      <c r="Z48" s="6"/>
      <c r="AA48" s="6"/>
      <c r="AB48" s="6"/>
    </row>
    <row r="49">
      <c r="A49" s="4"/>
      <c r="B49" s="1081" t="s">
        <v>761</v>
      </c>
      <c r="C49" s="193">
        <v>35000.0</v>
      </c>
      <c r="D49" s="1568"/>
      <c r="E49" s="824"/>
      <c r="F49" s="824"/>
      <c r="G49" s="1492"/>
      <c r="H49" s="819"/>
      <c r="I49" s="196"/>
      <c r="J49" s="196"/>
      <c r="K49" s="194"/>
      <c r="L49" s="196"/>
      <c r="M49" s="196"/>
      <c r="N49" s="1080"/>
      <c r="O49" s="186"/>
      <c r="P49" s="196"/>
      <c r="Q49" s="196"/>
      <c r="R49" s="196"/>
      <c r="S49" s="200">
        <f t="shared" si="7"/>
        <v>0</v>
      </c>
      <c r="T49" s="200">
        <f t="shared" si="8"/>
        <v>35000</v>
      </c>
      <c r="U49" s="6"/>
      <c r="V49" s="6"/>
      <c r="W49" s="6"/>
      <c r="X49" s="6"/>
      <c r="Y49" s="6"/>
      <c r="Z49" s="6"/>
      <c r="AA49" s="6"/>
      <c r="AB49" s="6"/>
    </row>
    <row r="50">
      <c r="A50" s="4"/>
      <c r="B50" s="1068" t="s">
        <v>65</v>
      </c>
      <c r="C50" s="758">
        <v>15000.0</v>
      </c>
      <c r="D50" s="1568"/>
      <c r="E50" s="824"/>
      <c r="F50" s="824"/>
      <c r="G50" s="1492"/>
      <c r="H50" s="819"/>
      <c r="I50" s="196"/>
      <c r="J50" s="196"/>
      <c r="K50" s="194"/>
      <c r="L50" s="196"/>
      <c r="M50" s="196"/>
      <c r="N50" s="1080"/>
      <c r="O50" s="186"/>
      <c r="P50" s="196"/>
      <c r="Q50" s="196"/>
      <c r="R50" s="196"/>
      <c r="S50" s="200">
        <f t="shared" si="7"/>
        <v>0</v>
      </c>
      <c r="T50" s="200">
        <f t="shared" si="8"/>
        <v>15000</v>
      </c>
      <c r="U50" s="6"/>
      <c r="V50" s="6"/>
      <c r="W50" s="6"/>
      <c r="X50" s="6"/>
      <c r="Y50" s="6"/>
      <c r="Z50" s="6"/>
      <c r="AA50" s="6"/>
      <c r="AB50" s="6"/>
    </row>
    <row r="51">
      <c r="A51" s="4"/>
      <c r="B51" s="1083" t="s">
        <v>67</v>
      </c>
      <c r="C51" s="205">
        <v>60000.0</v>
      </c>
      <c r="D51" s="1568"/>
      <c r="E51" s="1492"/>
      <c r="F51" s="819"/>
      <c r="G51" s="1492"/>
      <c r="H51" s="1492"/>
      <c r="I51" s="203"/>
      <c r="J51" s="203"/>
      <c r="K51" s="206"/>
      <c r="L51" s="196"/>
      <c r="M51" s="196"/>
      <c r="N51" s="194"/>
      <c r="O51" s="187"/>
      <c r="P51" s="196"/>
      <c r="Q51" s="196"/>
      <c r="R51" s="196"/>
      <c r="S51" s="200">
        <f t="shared" si="7"/>
        <v>0</v>
      </c>
      <c r="T51" s="200">
        <f t="shared" si="8"/>
        <v>60000</v>
      </c>
      <c r="U51" s="6"/>
      <c r="V51" s="6"/>
      <c r="W51" s="6"/>
      <c r="X51" s="6"/>
      <c r="Y51" s="6"/>
      <c r="Z51" s="6"/>
      <c r="AA51" s="6"/>
      <c r="AB51" s="6"/>
    </row>
    <row r="52">
      <c r="A52" s="4"/>
      <c r="B52" s="1084" t="s">
        <v>68</v>
      </c>
      <c r="C52" s="205">
        <v>100000.0</v>
      </c>
      <c r="D52" s="1491"/>
      <c r="E52" s="1492"/>
      <c r="F52" s="819"/>
      <c r="G52" s="1492"/>
      <c r="H52" s="819"/>
      <c r="I52" s="196"/>
      <c r="J52" s="196"/>
      <c r="K52" s="194"/>
      <c r="L52" s="196"/>
      <c r="M52" s="196"/>
      <c r="N52" s="194"/>
      <c r="O52" s="187"/>
      <c r="P52" s="196"/>
      <c r="Q52" s="196"/>
      <c r="R52" s="196"/>
      <c r="S52" s="200">
        <f t="shared" si="7"/>
        <v>0</v>
      </c>
      <c r="T52" s="200">
        <f t="shared" si="8"/>
        <v>100000</v>
      </c>
      <c r="U52" s="6"/>
      <c r="V52" s="6"/>
      <c r="W52" s="6"/>
      <c r="X52" s="6"/>
      <c r="Y52" s="6"/>
      <c r="Z52" s="6"/>
      <c r="AA52" s="6"/>
      <c r="AB52" s="6"/>
    </row>
    <row r="53">
      <c r="A53" s="4"/>
      <c r="B53" s="1085"/>
      <c r="C53" s="208"/>
      <c r="D53" s="1086"/>
      <c r="E53" s="1498"/>
      <c r="F53" s="1498"/>
      <c r="G53" s="1498"/>
      <c r="H53" s="1498"/>
      <c r="I53" s="211"/>
      <c r="J53" s="211"/>
      <c r="K53" s="209"/>
      <c r="L53" s="211"/>
      <c r="M53" s="211"/>
      <c r="N53" s="209"/>
      <c r="O53" s="210"/>
      <c r="P53" s="211"/>
      <c r="Q53" s="211"/>
      <c r="R53" s="211"/>
      <c r="S53" s="213">
        <f t="shared" si="7"/>
        <v>0</v>
      </c>
      <c r="T53" s="200">
        <f t="shared" si="8"/>
        <v>0</v>
      </c>
      <c r="U53" s="6"/>
      <c r="V53" s="6"/>
      <c r="W53" s="6"/>
      <c r="X53" s="6"/>
      <c r="Y53" s="6"/>
      <c r="Z53" s="6"/>
      <c r="AA53" s="6"/>
      <c r="AB53" s="6"/>
    </row>
    <row r="54">
      <c r="A54" s="4"/>
      <c r="B54" s="1088" t="s">
        <v>69</v>
      </c>
      <c r="C54" s="1089">
        <f t="shared" ref="C54:D54" si="9">SUM(C44:C53)</f>
        <v>1030000</v>
      </c>
      <c r="D54" s="1089">
        <f t="shared" si="9"/>
        <v>0</v>
      </c>
      <c r="E54" s="1089"/>
      <c r="F54" s="1089">
        <f t="shared" ref="F54:J54" si="10">SUM(F44:F53)</f>
        <v>0</v>
      </c>
      <c r="G54" s="1089">
        <f t="shared" si="10"/>
        <v>0</v>
      </c>
      <c r="H54" s="1089">
        <f t="shared" si="10"/>
        <v>0</v>
      </c>
      <c r="I54" s="1089">
        <f t="shared" si="10"/>
        <v>0</v>
      </c>
      <c r="J54" s="1089">
        <f t="shared" si="10"/>
        <v>0</v>
      </c>
      <c r="K54" s="1089"/>
      <c r="L54" s="1061"/>
      <c r="M54" s="218"/>
      <c r="N54" s="215"/>
      <c r="O54" s="218"/>
      <c r="P54" s="218"/>
      <c r="Q54" s="218"/>
      <c r="R54" s="218"/>
      <c r="S54" s="220">
        <f t="shared" si="7"/>
        <v>0</v>
      </c>
      <c r="T54" s="220">
        <f>SUM(T44:T52)</f>
        <v>1030000</v>
      </c>
      <c r="U54" s="6"/>
      <c r="V54" s="6"/>
      <c r="W54" s="6"/>
      <c r="X54" s="6"/>
      <c r="Y54" s="6"/>
      <c r="Z54" s="6"/>
      <c r="AA54" s="6"/>
      <c r="AB54" s="6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6"/>
      <c r="V55" s="6"/>
      <c r="W55" s="6"/>
      <c r="X55" s="6"/>
      <c r="Y55" s="6"/>
      <c r="Z55" s="6"/>
      <c r="AA55" s="6"/>
      <c r="AB55" s="6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6"/>
      <c r="W56" s="6"/>
      <c r="X56" s="6"/>
      <c r="Y56" s="6"/>
      <c r="Z56" s="6"/>
      <c r="AA56" s="6"/>
      <c r="AB56" s="6"/>
    </row>
    <row r="57">
      <c r="A57" s="771">
        <v>4.0</v>
      </c>
      <c r="B57" s="222" t="s">
        <v>70</v>
      </c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4"/>
      <c r="U57" s="6"/>
      <c r="V57" s="6"/>
      <c r="W57" s="6"/>
      <c r="X57" s="6"/>
      <c r="Y57" s="6"/>
      <c r="Z57" s="6"/>
      <c r="AA57" s="6"/>
      <c r="AB57" s="6"/>
    </row>
    <row r="58">
      <c r="A58" s="4"/>
      <c r="B58" s="225"/>
      <c r="C58" s="226" t="s">
        <v>18</v>
      </c>
      <c r="D58" s="1470"/>
      <c r="E58" s="1499"/>
      <c r="F58" s="1499"/>
      <c r="G58" s="1499"/>
      <c r="H58" s="101"/>
      <c r="I58" s="101"/>
      <c r="J58" s="90"/>
      <c r="K58" s="101"/>
      <c r="L58" s="772"/>
      <c r="M58" s="228"/>
      <c r="N58" s="227"/>
      <c r="O58" s="227"/>
      <c r="P58" s="228"/>
      <c r="Q58" s="228"/>
      <c r="R58" s="228"/>
      <c r="S58" s="90" t="s">
        <v>29</v>
      </c>
      <c r="T58" s="91" t="s">
        <v>2</v>
      </c>
      <c r="U58" s="92"/>
      <c r="V58" s="6"/>
      <c r="W58" s="6"/>
      <c r="X58" s="6"/>
      <c r="Y58" s="6"/>
      <c r="Z58" s="6"/>
      <c r="AA58" s="6"/>
      <c r="AB58" s="6"/>
    </row>
    <row r="59">
      <c r="A59" s="4"/>
      <c r="B59" s="229"/>
      <c r="C59" s="230"/>
      <c r="D59" s="1008"/>
      <c r="E59" s="1091"/>
      <c r="F59" s="1092"/>
      <c r="G59" s="1092"/>
      <c r="H59" s="745"/>
      <c r="I59" s="1093"/>
      <c r="J59" s="1093"/>
      <c r="K59" s="1092"/>
      <c r="L59" s="102"/>
      <c r="M59" s="232"/>
      <c r="N59" s="1092"/>
      <c r="O59" s="1092"/>
      <c r="P59" s="232"/>
      <c r="Q59" s="232"/>
      <c r="R59" s="232"/>
      <c r="S59" s="232"/>
      <c r="T59" s="232"/>
      <c r="U59" s="92"/>
      <c r="V59" s="6"/>
      <c r="W59" s="6"/>
      <c r="X59" s="6"/>
      <c r="Y59" s="6"/>
      <c r="Z59" s="6"/>
      <c r="AA59" s="6"/>
      <c r="AB59" s="6"/>
    </row>
    <row r="60">
      <c r="A60" s="4"/>
      <c r="B60" s="523" t="s">
        <v>36</v>
      </c>
      <c r="C60" s="225"/>
      <c r="D60" s="89"/>
      <c r="E60" s="89"/>
      <c r="F60" s="89"/>
      <c r="G60" s="89"/>
      <c r="H60" s="560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236"/>
      <c r="T60" s="236"/>
      <c r="U60" s="92"/>
      <c r="V60" s="6"/>
      <c r="W60" s="6"/>
      <c r="X60" s="6"/>
      <c r="Y60" s="6"/>
      <c r="Z60" s="6"/>
      <c r="AA60" s="6"/>
      <c r="AB60" s="6"/>
    </row>
    <row r="61">
      <c r="A61" s="4"/>
      <c r="B61" s="1094" t="s">
        <v>40</v>
      </c>
      <c r="C61" s="558"/>
      <c r="D61" s="906"/>
      <c r="E61" s="906"/>
      <c r="F61" s="89"/>
      <c r="G61" s="89"/>
      <c r="H61" s="89"/>
      <c r="I61" s="89"/>
      <c r="J61" s="89"/>
      <c r="K61" s="89"/>
      <c r="L61" s="89"/>
      <c r="M61" s="558"/>
      <c r="N61" s="558"/>
      <c r="O61" s="558"/>
      <c r="P61" s="558"/>
      <c r="Q61" s="558"/>
      <c r="R61" s="558"/>
      <c r="S61" s="558"/>
      <c r="T61" s="558"/>
      <c r="U61" s="92"/>
      <c r="V61" s="6"/>
      <c r="W61" s="6"/>
      <c r="X61" s="6"/>
      <c r="Y61" s="6"/>
      <c r="Z61" s="6"/>
      <c r="AA61" s="6"/>
      <c r="AB61" s="6"/>
    </row>
    <row r="62">
      <c r="A62" s="4"/>
      <c r="B62" s="1095" t="s">
        <v>765</v>
      </c>
      <c r="C62" s="1096">
        <v>60000.0</v>
      </c>
      <c r="D62" s="1353"/>
      <c r="E62" s="1098"/>
      <c r="F62" s="113"/>
      <c r="G62" s="113"/>
      <c r="H62" s="113"/>
      <c r="I62" s="113"/>
      <c r="J62" s="116"/>
      <c r="K62" s="113"/>
      <c r="L62" s="116"/>
      <c r="M62" s="116"/>
      <c r="N62" s="116"/>
      <c r="O62" s="116"/>
      <c r="P62" s="116"/>
      <c r="Q62" s="116"/>
      <c r="R62" s="117"/>
      <c r="S62" s="36">
        <f>SUM(D62:R62)</f>
        <v>0</v>
      </c>
      <c r="T62" s="1099">
        <f>C62-S62</f>
        <v>60000</v>
      </c>
      <c r="U62" s="92"/>
      <c r="V62" s="6"/>
      <c r="W62" s="6"/>
      <c r="X62" s="6"/>
      <c r="Y62" s="6"/>
      <c r="Z62" s="6"/>
      <c r="AA62" s="6"/>
      <c r="AB62" s="6"/>
    </row>
    <row r="63">
      <c r="A63" s="4"/>
      <c r="B63" s="1100" t="s">
        <v>567</v>
      </c>
      <c r="C63" s="1101">
        <v>20000.0</v>
      </c>
      <c r="D63" s="1702"/>
      <c r="E63" s="1103"/>
      <c r="F63" s="121"/>
      <c r="G63" s="121"/>
      <c r="H63" s="121"/>
      <c r="I63" s="133"/>
      <c r="J63" s="123"/>
      <c r="K63" s="121"/>
      <c r="L63" s="123"/>
      <c r="M63" s="123"/>
      <c r="N63" s="123"/>
      <c r="O63" s="123"/>
      <c r="P63" s="123"/>
      <c r="Q63" s="123"/>
      <c r="R63" s="131"/>
      <c r="S63" s="139"/>
      <c r="T63" s="1104"/>
      <c r="U63" s="92"/>
      <c r="V63" s="6"/>
      <c r="W63" s="6"/>
      <c r="X63" s="6"/>
      <c r="Y63" s="6"/>
      <c r="Z63" s="6"/>
      <c r="AA63" s="6"/>
      <c r="AB63" s="6"/>
    </row>
    <row r="64">
      <c r="A64" s="5"/>
      <c r="B64" s="1100" t="s">
        <v>568</v>
      </c>
      <c r="C64" s="1101">
        <v>20000.0</v>
      </c>
      <c r="D64" s="1904"/>
      <c r="E64" s="1106"/>
      <c r="F64" s="122"/>
      <c r="G64" s="122"/>
      <c r="H64" s="133"/>
      <c r="I64" s="123"/>
      <c r="J64" s="123"/>
      <c r="K64" s="122"/>
      <c r="L64" s="123"/>
      <c r="M64" s="123"/>
      <c r="N64" s="123"/>
      <c r="O64" s="123"/>
      <c r="P64" s="123"/>
      <c r="Q64" s="123"/>
      <c r="R64" s="131"/>
      <c r="S64" s="139"/>
      <c r="T64" s="1104"/>
      <c r="U64" s="92"/>
      <c r="V64" s="6"/>
      <c r="W64" s="6"/>
      <c r="X64" s="6"/>
      <c r="Y64" s="6"/>
      <c r="Z64" s="6"/>
      <c r="AA64" s="6"/>
      <c r="AB64" s="6"/>
    </row>
    <row r="65">
      <c r="A65" s="5"/>
      <c r="B65" s="1107" t="s">
        <v>489</v>
      </c>
      <c r="C65" s="1096">
        <v>30000.0</v>
      </c>
      <c r="D65" s="1503"/>
      <c r="E65" s="1109"/>
      <c r="F65" s="114"/>
      <c r="G65" s="114"/>
      <c r="H65" s="115"/>
      <c r="I65" s="114"/>
      <c r="J65" s="116"/>
      <c r="K65" s="114"/>
      <c r="L65" s="116"/>
      <c r="M65" s="116"/>
      <c r="N65" s="116"/>
      <c r="O65" s="116"/>
      <c r="P65" s="116"/>
      <c r="Q65" s="116"/>
      <c r="R65" s="117"/>
      <c r="S65" s="36">
        <f t="shared" ref="S65:S93" si="11">SUM(D65:R65)</f>
        <v>0</v>
      </c>
      <c r="T65" s="1110">
        <f t="shared" ref="T65:T93" si="12">C65-S65</f>
        <v>30000</v>
      </c>
      <c r="U65" s="92"/>
      <c r="V65" s="6"/>
      <c r="W65" s="6"/>
      <c r="X65" s="6"/>
      <c r="Y65" s="6"/>
      <c r="Z65" s="6"/>
      <c r="AA65" s="6"/>
      <c r="AB65" s="6"/>
    </row>
    <row r="66">
      <c r="A66" s="4"/>
      <c r="B66" s="132" t="s">
        <v>74</v>
      </c>
      <c r="C66" s="1111">
        <v>10000.0</v>
      </c>
      <c r="D66" s="1353"/>
      <c r="E66" s="1098"/>
      <c r="F66" s="121"/>
      <c r="G66" s="121"/>
      <c r="H66" s="121"/>
      <c r="I66" s="113"/>
      <c r="J66" s="115"/>
      <c r="K66" s="121"/>
      <c r="L66" s="123"/>
      <c r="M66" s="123"/>
      <c r="N66" s="123"/>
      <c r="O66" s="123"/>
      <c r="P66" s="123"/>
      <c r="Q66" s="123"/>
      <c r="R66" s="131"/>
      <c r="S66" s="246">
        <f t="shared" si="11"/>
        <v>0</v>
      </c>
      <c r="T66" s="270">
        <f t="shared" si="12"/>
        <v>10000</v>
      </c>
      <c r="U66" s="92"/>
      <c r="V66" s="6"/>
      <c r="W66" s="6"/>
      <c r="X66" s="6"/>
      <c r="Y66" s="6"/>
      <c r="Z66" s="6"/>
      <c r="AA66" s="6"/>
      <c r="AB66" s="6"/>
    </row>
    <row r="67">
      <c r="A67" s="5"/>
      <c r="B67" s="1100"/>
      <c r="C67" s="1908"/>
      <c r="D67" s="1353"/>
      <c r="E67" s="1098"/>
      <c r="F67" s="121"/>
      <c r="G67" s="121"/>
      <c r="H67" s="121"/>
      <c r="I67" s="113"/>
      <c r="J67" s="116"/>
      <c r="K67" s="121"/>
      <c r="L67" s="123"/>
      <c r="M67" s="123"/>
      <c r="N67" s="123"/>
      <c r="O67" s="123"/>
      <c r="P67" s="123"/>
      <c r="Q67" s="123"/>
      <c r="R67" s="123"/>
      <c r="S67" s="246">
        <f t="shared" si="11"/>
        <v>0</v>
      </c>
      <c r="T67" s="263">
        <f t="shared" si="12"/>
        <v>0</v>
      </c>
      <c r="U67" s="92"/>
      <c r="V67" s="6"/>
      <c r="W67" s="6"/>
      <c r="X67" s="6"/>
      <c r="Y67" s="6"/>
      <c r="Z67" s="6"/>
      <c r="AA67" s="6"/>
      <c r="AB67" s="6"/>
    </row>
    <row r="68">
      <c r="A68" s="5"/>
      <c r="B68" s="1112" t="s">
        <v>76</v>
      </c>
      <c r="C68" s="1504">
        <v>55000.0</v>
      </c>
      <c r="D68" s="1505"/>
      <c r="E68" s="1098"/>
      <c r="F68" s="121"/>
      <c r="G68" s="121"/>
      <c r="H68" s="121"/>
      <c r="I68" s="113"/>
      <c r="J68" s="116"/>
      <c r="K68" s="121"/>
      <c r="L68" s="123"/>
      <c r="M68" s="123"/>
      <c r="N68" s="133"/>
      <c r="O68" s="123"/>
      <c r="P68" s="123"/>
      <c r="Q68" s="123"/>
      <c r="R68" s="123"/>
      <c r="S68" s="258">
        <f t="shared" si="11"/>
        <v>0</v>
      </c>
      <c r="T68" s="797">
        <f t="shared" si="12"/>
        <v>55000</v>
      </c>
      <c r="U68" s="92"/>
      <c r="V68" s="6"/>
      <c r="W68" s="6"/>
      <c r="X68" s="6"/>
      <c r="Y68" s="6"/>
      <c r="Z68" s="6"/>
      <c r="AA68" s="6"/>
      <c r="AB68" s="6"/>
    </row>
    <row r="69">
      <c r="A69" s="5"/>
      <c r="B69" s="1112" t="s">
        <v>77</v>
      </c>
      <c r="C69" s="1504">
        <v>50000.0</v>
      </c>
      <c r="D69" s="1505"/>
      <c r="E69" s="1098"/>
      <c r="F69" s="121"/>
      <c r="G69" s="121"/>
      <c r="H69" s="121"/>
      <c r="I69" s="113"/>
      <c r="J69" s="116"/>
      <c r="K69" s="121"/>
      <c r="L69" s="123"/>
      <c r="M69" s="123"/>
      <c r="N69" s="123"/>
      <c r="O69" s="133"/>
      <c r="P69" s="123"/>
      <c r="Q69" s="123"/>
      <c r="R69" s="123"/>
      <c r="S69" s="258">
        <f t="shared" si="11"/>
        <v>0</v>
      </c>
      <c r="T69" s="260">
        <f t="shared" si="12"/>
        <v>50000</v>
      </c>
      <c r="U69" s="92"/>
      <c r="V69" s="6"/>
      <c r="W69" s="6"/>
      <c r="X69" s="6"/>
      <c r="Y69" s="6"/>
      <c r="Z69" s="6"/>
      <c r="AA69" s="6"/>
      <c r="AB69" s="6"/>
    </row>
    <row r="70">
      <c r="A70" s="5"/>
      <c r="B70" s="1112" t="s">
        <v>78</v>
      </c>
      <c r="C70" s="1700">
        <v>17500.0</v>
      </c>
      <c r="D70" s="792"/>
      <c r="E70" s="1098"/>
      <c r="F70" s="121"/>
      <c r="G70" s="121"/>
      <c r="H70" s="122"/>
      <c r="I70" s="113"/>
      <c r="J70" s="116"/>
      <c r="K70" s="121"/>
      <c r="L70" s="123"/>
      <c r="M70" s="123"/>
      <c r="N70" s="123"/>
      <c r="O70" s="123"/>
      <c r="P70" s="123"/>
      <c r="Q70" s="123"/>
      <c r="R70" s="123"/>
      <c r="S70" s="258">
        <f t="shared" si="11"/>
        <v>0</v>
      </c>
      <c r="T70" s="260">
        <f t="shared" si="12"/>
        <v>17500</v>
      </c>
      <c r="U70" s="92"/>
      <c r="V70" s="6"/>
      <c r="W70" s="6"/>
      <c r="X70" s="6"/>
      <c r="Y70" s="6"/>
      <c r="Z70" s="6"/>
      <c r="AA70" s="6"/>
      <c r="AB70" s="6"/>
    </row>
    <row r="71">
      <c r="A71" s="5"/>
      <c r="B71" s="1112" t="s">
        <v>79</v>
      </c>
      <c r="C71" s="1504">
        <v>17500.0</v>
      </c>
      <c r="D71" s="1505"/>
      <c r="E71" s="1098"/>
      <c r="F71" s="121"/>
      <c r="G71" s="121"/>
      <c r="H71" s="121"/>
      <c r="I71" s="113"/>
      <c r="J71" s="116"/>
      <c r="K71" s="121"/>
      <c r="L71" s="123"/>
      <c r="M71" s="123"/>
      <c r="N71" s="123"/>
      <c r="O71" s="133"/>
      <c r="P71" s="123"/>
      <c r="Q71" s="123"/>
      <c r="R71" s="123"/>
      <c r="S71" s="258">
        <f t="shared" si="11"/>
        <v>0</v>
      </c>
      <c r="T71" s="260">
        <f t="shared" si="12"/>
        <v>17500</v>
      </c>
      <c r="U71" s="92"/>
      <c r="V71" s="6"/>
      <c r="W71" s="6"/>
      <c r="X71" s="6"/>
      <c r="Y71" s="6"/>
      <c r="Z71" s="6"/>
      <c r="AA71" s="6"/>
      <c r="AB71" s="6"/>
    </row>
    <row r="72">
      <c r="A72" s="5"/>
      <c r="B72" s="1112" t="s">
        <v>80</v>
      </c>
      <c r="C72" s="1504">
        <v>17500.0</v>
      </c>
      <c r="D72" s="1505"/>
      <c r="E72" s="1098"/>
      <c r="F72" s="121"/>
      <c r="G72" s="121"/>
      <c r="H72" s="121"/>
      <c r="I72" s="113"/>
      <c r="J72" s="116"/>
      <c r="K72" s="121"/>
      <c r="L72" s="123"/>
      <c r="M72" s="123"/>
      <c r="N72" s="123"/>
      <c r="O72" s="133"/>
      <c r="P72" s="123"/>
      <c r="Q72" s="123"/>
      <c r="R72" s="123"/>
      <c r="S72" s="258">
        <f t="shared" si="11"/>
        <v>0</v>
      </c>
      <c r="T72" s="260">
        <f t="shared" si="12"/>
        <v>17500</v>
      </c>
      <c r="U72" s="92"/>
      <c r="V72" s="6"/>
      <c r="W72" s="6"/>
      <c r="X72" s="6"/>
      <c r="Y72" s="6"/>
      <c r="Z72" s="6"/>
      <c r="AA72" s="6"/>
      <c r="AB72" s="6"/>
    </row>
    <row r="73">
      <c r="A73" s="5"/>
      <c r="B73" s="1112" t="s">
        <v>81</v>
      </c>
      <c r="C73" s="1504">
        <v>17500.0</v>
      </c>
      <c r="D73" s="1505"/>
      <c r="E73" s="1098"/>
      <c r="F73" s="121"/>
      <c r="G73" s="121"/>
      <c r="H73" s="121"/>
      <c r="I73" s="113"/>
      <c r="J73" s="116"/>
      <c r="K73" s="121"/>
      <c r="L73" s="123"/>
      <c r="M73" s="123"/>
      <c r="N73" s="123"/>
      <c r="O73" s="133"/>
      <c r="P73" s="123"/>
      <c r="Q73" s="123"/>
      <c r="R73" s="123"/>
      <c r="S73" s="258">
        <f t="shared" si="11"/>
        <v>0</v>
      </c>
      <c r="T73" s="260">
        <f t="shared" si="12"/>
        <v>17500</v>
      </c>
      <c r="U73" s="92"/>
      <c r="V73" s="6"/>
      <c r="W73" s="6"/>
      <c r="X73" s="6"/>
      <c r="Y73" s="6"/>
      <c r="Z73" s="6"/>
      <c r="AA73" s="6"/>
      <c r="AB73" s="6"/>
    </row>
    <row r="74">
      <c r="A74" s="5"/>
      <c r="B74" s="1112" t="s">
        <v>82</v>
      </c>
      <c r="C74" s="1504">
        <v>17500.0</v>
      </c>
      <c r="D74" s="1505"/>
      <c r="E74" s="1098"/>
      <c r="F74" s="121"/>
      <c r="G74" s="121"/>
      <c r="H74" s="121"/>
      <c r="I74" s="113"/>
      <c r="J74" s="116"/>
      <c r="K74" s="121"/>
      <c r="L74" s="123"/>
      <c r="M74" s="123"/>
      <c r="N74" s="123"/>
      <c r="O74" s="133"/>
      <c r="P74" s="123"/>
      <c r="Q74" s="123"/>
      <c r="R74" s="123"/>
      <c r="S74" s="258">
        <f t="shared" si="11"/>
        <v>0</v>
      </c>
      <c r="T74" s="260">
        <f t="shared" si="12"/>
        <v>17500</v>
      </c>
      <c r="U74" s="92"/>
      <c r="V74" s="6"/>
      <c r="W74" s="6"/>
      <c r="X74" s="6"/>
      <c r="Y74" s="6"/>
      <c r="Z74" s="6"/>
      <c r="AA74" s="6"/>
      <c r="AB74" s="6"/>
    </row>
    <row r="75">
      <c r="A75" s="5"/>
      <c r="B75" s="1112" t="s">
        <v>83</v>
      </c>
      <c r="C75" s="1504">
        <v>17500.0</v>
      </c>
      <c r="D75" s="1505"/>
      <c r="E75" s="1098"/>
      <c r="F75" s="121"/>
      <c r="G75" s="121"/>
      <c r="H75" s="121"/>
      <c r="I75" s="113"/>
      <c r="J75" s="116"/>
      <c r="K75" s="121"/>
      <c r="L75" s="123"/>
      <c r="M75" s="123"/>
      <c r="N75" s="123"/>
      <c r="O75" s="133"/>
      <c r="P75" s="123"/>
      <c r="Q75" s="123"/>
      <c r="R75" s="123"/>
      <c r="S75" s="258">
        <f t="shared" si="11"/>
        <v>0</v>
      </c>
      <c r="T75" s="260">
        <f t="shared" si="12"/>
        <v>17500</v>
      </c>
      <c r="U75" s="92"/>
      <c r="V75" s="6"/>
      <c r="W75" s="6"/>
      <c r="X75" s="6"/>
      <c r="Y75" s="6"/>
      <c r="Z75" s="6"/>
      <c r="AA75" s="6"/>
      <c r="AB75" s="6"/>
    </row>
    <row r="76">
      <c r="A76" s="5"/>
      <c r="B76" s="132" t="s">
        <v>84</v>
      </c>
      <c r="C76" s="1101">
        <v>8000.0</v>
      </c>
      <c r="D76" s="1500"/>
      <c r="E76" s="1116"/>
      <c r="F76" s="121"/>
      <c r="G76" s="121"/>
      <c r="H76" s="121"/>
      <c r="I76" s="113"/>
      <c r="J76" s="116"/>
      <c r="K76" s="121"/>
      <c r="L76" s="123"/>
      <c r="M76" s="123"/>
      <c r="N76" s="123"/>
      <c r="O76" s="123"/>
      <c r="P76" s="123"/>
      <c r="Q76" s="123"/>
      <c r="R76" s="123"/>
      <c r="S76" s="246">
        <f t="shared" si="11"/>
        <v>0</v>
      </c>
      <c r="T76" s="263">
        <f t="shared" si="12"/>
        <v>8000</v>
      </c>
      <c r="U76" s="92"/>
      <c r="V76" s="6"/>
      <c r="W76" s="6"/>
      <c r="X76" s="6"/>
      <c r="Y76" s="6"/>
      <c r="Z76" s="6"/>
      <c r="AA76" s="6"/>
      <c r="AB76" s="6"/>
    </row>
    <row r="77">
      <c r="A77" s="5"/>
      <c r="B77" s="132" t="s">
        <v>86</v>
      </c>
      <c r="C77" s="1111">
        <v>18000.0</v>
      </c>
      <c r="D77" s="1702"/>
      <c r="E77" s="1103"/>
      <c r="F77" s="121"/>
      <c r="G77" s="121"/>
      <c r="H77" s="121"/>
      <c r="I77" s="113"/>
      <c r="J77" s="116"/>
      <c r="K77" s="121"/>
      <c r="L77" s="123"/>
      <c r="M77" s="123"/>
      <c r="N77" s="123"/>
      <c r="O77" s="133"/>
      <c r="P77" s="123"/>
      <c r="Q77" s="123"/>
      <c r="R77" s="123"/>
      <c r="S77" s="246">
        <f t="shared" si="11"/>
        <v>0</v>
      </c>
      <c r="T77" s="263">
        <f t="shared" si="12"/>
        <v>18000</v>
      </c>
      <c r="U77" s="92"/>
      <c r="V77" s="6"/>
      <c r="W77" s="6"/>
      <c r="X77" s="6"/>
      <c r="Y77" s="6"/>
      <c r="Z77" s="6"/>
      <c r="AA77" s="6"/>
      <c r="AB77" s="6"/>
    </row>
    <row r="78">
      <c r="A78" s="5"/>
      <c r="B78" s="132" t="s">
        <v>87</v>
      </c>
      <c r="C78" s="1111">
        <v>7000.0</v>
      </c>
      <c r="D78" s="1702"/>
      <c r="E78" s="1103"/>
      <c r="F78" s="121"/>
      <c r="G78" s="121"/>
      <c r="H78" s="121"/>
      <c r="I78" s="113"/>
      <c r="J78" s="116"/>
      <c r="K78" s="121"/>
      <c r="L78" s="123"/>
      <c r="M78" s="123"/>
      <c r="N78" s="123"/>
      <c r="O78" s="123"/>
      <c r="P78" s="123"/>
      <c r="Q78" s="123"/>
      <c r="R78" s="123"/>
      <c r="S78" s="246">
        <f t="shared" si="11"/>
        <v>0</v>
      </c>
      <c r="T78" s="263">
        <f t="shared" si="12"/>
        <v>7000</v>
      </c>
      <c r="U78" s="92"/>
      <c r="V78" s="6"/>
      <c r="W78" s="6"/>
      <c r="X78" s="6"/>
      <c r="Y78" s="6"/>
      <c r="Z78" s="6"/>
      <c r="AA78" s="6"/>
      <c r="AB78" s="6"/>
    </row>
    <row r="79">
      <c r="A79" s="5"/>
      <c r="B79" s="132" t="s">
        <v>88</v>
      </c>
      <c r="C79" s="1111">
        <v>7000.0</v>
      </c>
      <c r="D79" s="1702"/>
      <c r="E79" s="1103"/>
      <c r="F79" s="121"/>
      <c r="G79" s="121"/>
      <c r="H79" s="121"/>
      <c r="I79" s="113"/>
      <c r="J79" s="116"/>
      <c r="K79" s="121"/>
      <c r="L79" s="123"/>
      <c r="M79" s="123"/>
      <c r="N79" s="123"/>
      <c r="O79" s="123"/>
      <c r="P79" s="123"/>
      <c r="Q79" s="123"/>
      <c r="R79" s="123"/>
      <c r="S79" s="246">
        <f t="shared" si="11"/>
        <v>0</v>
      </c>
      <c r="T79" s="263">
        <f t="shared" si="12"/>
        <v>7000</v>
      </c>
      <c r="U79" s="92"/>
      <c r="V79" s="6"/>
      <c r="W79" s="6"/>
      <c r="X79" s="6"/>
      <c r="Y79" s="6"/>
      <c r="Z79" s="6"/>
      <c r="AA79" s="6"/>
      <c r="AB79" s="6"/>
    </row>
    <row r="80">
      <c r="A80" s="5"/>
      <c r="B80" s="132" t="s">
        <v>89</v>
      </c>
      <c r="C80" s="1101">
        <v>5000.0</v>
      </c>
      <c r="D80" s="1500"/>
      <c r="E80" s="1116"/>
      <c r="F80" s="121"/>
      <c r="G80" s="121"/>
      <c r="H80" s="122"/>
      <c r="I80" s="113"/>
      <c r="J80" s="116"/>
      <c r="K80" s="121"/>
      <c r="L80" s="123"/>
      <c r="M80" s="123"/>
      <c r="N80" s="123"/>
      <c r="O80" s="123"/>
      <c r="P80" s="123"/>
      <c r="Q80" s="123"/>
      <c r="R80" s="123"/>
      <c r="S80" s="246">
        <f t="shared" si="11"/>
        <v>0</v>
      </c>
      <c r="T80" s="263">
        <f t="shared" si="12"/>
        <v>5000</v>
      </c>
      <c r="U80" s="92"/>
      <c r="V80" s="6"/>
      <c r="W80" s="6"/>
      <c r="X80" s="6"/>
      <c r="Y80" s="6"/>
      <c r="Z80" s="6"/>
      <c r="AA80" s="6"/>
      <c r="AB80" s="6"/>
    </row>
    <row r="81">
      <c r="A81" s="5"/>
      <c r="B81" s="132" t="s">
        <v>90</v>
      </c>
      <c r="C81" s="1101">
        <v>5000.0</v>
      </c>
      <c r="D81" s="1500"/>
      <c r="E81" s="1116"/>
      <c r="F81" s="121"/>
      <c r="G81" s="121"/>
      <c r="H81" s="122"/>
      <c r="I81" s="113"/>
      <c r="J81" s="116"/>
      <c r="K81" s="121"/>
      <c r="L81" s="123"/>
      <c r="M81" s="123"/>
      <c r="N81" s="123"/>
      <c r="O81" s="133"/>
      <c r="P81" s="123"/>
      <c r="Q81" s="123"/>
      <c r="R81" s="123"/>
      <c r="S81" s="246">
        <f t="shared" si="11"/>
        <v>0</v>
      </c>
      <c r="T81" s="263">
        <f t="shared" si="12"/>
        <v>5000</v>
      </c>
      <c r="U81" s="92"/>
      <c r="V81" s="6"/>
      <c r="W81" s="6"/>
      <c r="X81" s="6"/>
      <c r="Y81" s="6"/>
      <c r="Z81" s="6"/>
      <c r="AA81" s="6"/>
      <c r="AB81" s="6"/>
    </row>
    <row r="82">
      <c r="A82" s="5"/>
      <c r="B82" s="132" t="s">
        <v>91</v>
      </c>
      <c r="C82" s="1101">
        <v>8000.0</v>
      </c>
      <c r="D82" s="1500"/>
      <c r="E82" s="1116"/>
      <c r="F82" s="121"/>
      <c r="G82" s="121"/>
      <c r="H82" s="122"/>
      <c r="I82" s="113"/>
      <c r="J82" s="116"/>
      <c r="K82" s="121"/>
      <c r="L82" s="123"/>
      <c r="M82" s="123"/>
      <c r="N82" s="123"/>
      <c r="O82" s="123"/>
      <c r="P82" s="123"/>
      <c r="Q82" s="123"/>
      <c r="R82" s="123"/>
      <c r="S82" s="246">
        <f t="shared" si="11"/>
        <v>0</v>
      </c>
      <c r="T82" s="263">
        <f t="shared" si="12"/>
        <v>8000</v>
      </c>
      <c r="U82" s="92"/>
      <c r="V82" s="6"/>
      <c r="W82" s="6"/>
      <c r="X82" s="6"/>
      <c r="Y82" s="6"/>
      <c r="Z82" s="6"/>
      <c r="AA82" s="6"/>
      <c r="AB82" s="6"/>
    </row>
    <row r="83">
      <c r="A83" s="5"/>
      <c r="B83" s="132" t="s">
        <v>93</v>
      </c>
      <c r="C83" s="1101">
        <v>8000.0</v>
      </c>
      <c r="D83" s="1500"/>
      <c r="E83" s="1116"/>
      <c r="F83" s="121"/>
      <c r="G83" s="121"/>
      <c r="H83" s="122"/>
      <c r="I83" s="113"/>
      <c r="J83" s="116"/>
      <c r="K83" s="121"/>
      <c r="L83" s="123"/>
      <c r="M83" s="123"/>
      <c r="N83" s="123"/>
      <c r="O83" s="133"/>
      <c r="P83" s="123"/>
      <c r="Q83" s="123"/>
      <c r="R83" s="123"/>
      <c r="S83" s="246">
        <f t="shared" si="11"/>
        <v>0</v>
      </c>
      <c r="T83" s="263">
        <f t="shared" si="12"/>
        <v>8000</v>
      </c>
      <c r="U83" s="92"/>
      <c r="V83" s="6"/>
      <c r="W83" s="6"/>
      <c r="X83" s="6"/>
      <c r="Y83" s="6"/>
      <c r="Z83" s="6"/>
      <c r="AA83" s="6"/>
      <c r="AB83" s="6"/>
    </row>
    <row r="84">
      <c r="A84" s="5"/>
      <c r="B84" s="132" t="s">
        <v>95</v>
      </c>
      <c r="C84" s="1111">
        <v>3000.0</v>
      </c>
      <c r="D84" s="1702"/>
      <c r="E84" s="1103"/>
      <c r="F84" s="121"/>
      <c r="G84" s="121"/>
      <c r="H84" s="121"/>
      <c r="I84" s="113"/>
      <c r="J84" s="116"/>
      <c r="K84" s="121"/>
      <c r="L84" s="123"/>
      <c r="M84" s="123"/>
      <c r="N84" s="123"/>
      <c r="O84" s="123"/>
      <c r="P84" s="123"/>
      <c r="Q84" s="123"/>
      <c r="R84" s="123"/>
      <c r="S84" s="246">
        <f t="shared" si="11"/>
        <v>0</v>
      </c>
      <c r="T84" s="263">
        <f t="shared" si="12"/>
        <v>3000</v>
      </c>
      <c r="U84" s="92"/>
      <c r="V84" s="6"/>
      <c r="W84" s="6"/>
      <c r="X84" s="6"/>
      <c r="Y84" s="6"/>
      <c r="Z84" s="6"/>
      <c r="AA84" s="6"/>
      <c r="AB84" s="6"/>
    </row>
    <row r="85">
      <c r="A85" s="5"/>
      <c r="B85" s="132" t="s">
        <v>96</v>
      </c>
      <c r="C85" s="1111">
        <v>3000.0</v>
      </c>
      <c r="D85" s="1702"/>
      <c r="E85" s="1103"/>
      <c r="F85" s="121"/>
      <c r="G85" s="121"/>
      <c r="H85" s="122"/>
      <c r="I85" s="113"/>
      <c r="J85" s="116"/>
      <c r="K85" s="121"/>
      <c r="L85" s="123"/>
      <c r="M85" s="123"/>
      <c r="N85" s="123"/>
      <c r="O85" s="133"/>
      <c r="P85" s="123"/>
      <c r="Q85" s="123"/>
      <c r="R85" s="123"/>
      <c r="S85" s="246">
        <f t="shared" si="11"/>
        <v>0</v>
      </c>
      <c r="T85" s="263">
        <f t="shared" si="12"/>
        <v>3000</v>
      </c>
      <c r="U85" s="92"/>
      <c r="V85" s="6"/>
      <c r="W85" s="6"/>
      <c r="X85" s="6"/>
      <c r="Y85" s="6"/>
      <c r="Z85" s="6"/>
      <c r="AA85" s="6"/>
      <c r="AB85" s="6"/>
    </row>
    <row r="86">
      <c r="A86" s="5"/>
      <c r="B86" s="132" t="s">
        <v>97</v>
      </c>
      <c r="C86" s="1101">
        <v>21000.0</v>
      </c>
      <c r="D86" s="1500"/>
      <c r="E86" s="1116"/>
      <c r="F86" s="121"/>
      <c r="G86" s="121"/>
      <c r="H86" s="121"/>
      <c r="I86" s="113"/>
      <c r="J86" s="116"/>
      <c r="K86" s="121"/>
      <c r="L86" s="123"/>
      <c r="M86" s="123"/>
      <c r="N86" s="133"/>
      <c r="O86" s="133"/>
      <c r="P86" s="123"/>
      <c r="Q86" s="123"/>
      <c r="R86" s="123"/>
      <c r="S86" s="246">
        <f t="shared" si="11"/>
        <v>0</v>
      </c>
      <c r="T86" s="263">
        <f t="shared" si="12"/>
        <v>21000</v>
      </c>
      <c r="U86" s="92"/>
      <c r="V86" s="6"/>
      <c r="W86" s="6"/>
      <c r="X86" s="6"/>
      <c r="Y86" s="6"/>
      <c r="Z86" s="6"/>
      <c r="AA86" s="6"/>
      <c r="AB86" s="6"/>
    </row>
    <row r="87">
      <c r="A87" s="5"/>
      <c r="B87" s="132" t="s">
        <v>98</v>
      </c>
      <c r="C87" s="1111">
        <v>10000.0</v>
      </c>
      <c r="D87" s="1702"/>
      <c r="E87" s="1103"/>
      <c r="F87" s="121"/>
      <c r="G87" s="121"/>
      <c r="H87" s="121"/>
      <c r="I87" s="113"/>
      <c r="J87" s="116"/>
      <c r="K87" s="121"/>
      <c r="L87" s="123"/>
      <c r="M87" s="123"/>
      <c r="N87" s="123"/>
      <c r="O87" s="123"/>
      <c r="P87" s="123"/>
      <c r="Q87" s="123"/>
      <c r="R87" s="123"/>
      <c r="S87" s="246">
        <f t="shared" si="11"/>
        <v>0</v>
      </c>
      <c r="T87" s="263">
        <f t="shared" si="12"/>
        <v>10000</v>
      </c>
      <c r="U87" s="92"/>
      <c r="V87" s="6"/>
      <c r="W87" s="6"/>
      <c r="X87" s="6"/>
      <c r="Y87" s="6"/>
      <c r="Z87" s="6"/>
      <c r="AA87" s="6"/>
      <c r="AB87" s="6"/>
    </row>
    <row r="88">
      <c r="A88" s="5"/>
      <c r="B88" s="132" t="s">
        <v>99</v>
      </c>
      <c r="C88" s="1111">
        <v>10000.0</v>
      </c>
      <c r="D88" s="1702"/>
      <c r="E88" s="1103"/>
      <c r="F88" s="121"/>
      <c r="G88" s="121"/>
      <c r="H88" s="121"/>
      <c r="I88" s="113"/>
      <c r="J88" s="116"/>
      <c r="K88" s="121"/>
      <c r="L88" s="123"/>
      <c r="M88" s="123"/>
      <c r="N88" s="123"/>
      <c r="O88" s="123"/>
      <c r="P88" s="123"/>
      <c r="Q88" s="123"/>
      <c r="R88" s="123"/>
      <c r="S88" s="246">
        <f t="shared" si="11"/>
        <v>0</v>
      </c>
      <c r="T88" s="263">
        <f t="shared" si="12"/>
        <v>10000</v>
      </c>
      <c r="U88" s="92"/>
      <c r="V88" s="6"/>
      <c r="W88" s="6"/>
      <c r="X88" s="6"/>
      <c r="Y88" s="6"/>
      <c r="Z88" s="6"/>
      <c r="AA88" s="6"/>
      <c r="AB88" s="6"/>
    </row>
    <row r="89">
      <c r="A89" s="5"/>
      <c r="B89" s="132" t="s">
        <v>100</v>
      </c>
      <c r="C89" s="1101">
        <v>5000.0</v>
      </c>
      <c r="D89" s="1500"/>
      <c r="E89" s="1116"/>
      <c r="F89" s="121"/>
      <c r="G89" s="121"/>
      <c r="H89" s="122"/>
      <c r="I89" s="113"/>
      <c r="J89" s="116"/>
      <c r="K89" s="121"/>
      <c r="L89" s="123"/>
      <c r="M89" s="123"/>
      <c r="N89" s="123"/>
      <c r="O89" s="123"/>
      <c r="P89" s="123"/>
      <c r="Q89" s="123"/>
      <c r="R89" s="123"/>
      <c r="S89" s="246">
        <f t="shared" si="11"/>
        <v>0</v>
      </c>
      <c r="T89" s="263">
        <f t="shared" si="12"/>
        <v>5000</v>
      </c>
      <c r="U89" s="92"/>
      <c r="V89" s="6"/>
      <c r="W89" s="6"/>
      <c r="X89" s="6"/>
      <c r="Y89" s="6"/>
      <c r="Z89" s="6"/>
      <c r="AA89" s="6"/>
      <c r="AB89" s="6"/>
    </row>
    <row r="90">
      <c r="A90" s="5"/>
      <c r="B90" s="132" t="s">
        <v>101</v>
      </c>
      <c r="C90" s="1111">
        <v>5000.0</v>
      </c>
      <c r="D90" s="1702"/>
      <c r="E90" s="1103"/>
      <c r="F90" s="121"/>
      <c r="G90" s="121"/>
      <c r="H90" s="122"/>
      <c r="I90" s="113"/>
      <c r="J90" s="116"/>
      <c r="K90" s="121"/>
      <c r="L90" s="123"/>
      <c r="M90" s="123"/>
      <c r="N90" s="123"/>
      <c r="O90" s="123"/>
      <c r="P90" s="123"/>
      <c r="Q90" s="123"/>
      <c r="R90" s="123"/>
      <c r="S90" s="246">
        <f t="shared" si="11"/>
        <v>0</v>
      </c>
      <c r="T90" s="263">
        <f t="shared" si="12"/>
        <v>5000</v>
      </c>
      <c r="U90" s="92"/>
      <c r="V90" s="6"/>
      <c r="W90" s="6"/>
      <c r="X90" s="6"/>
      <c r="Y90" s="6"/>
      <c r="Z90" s="6"/>
      <c r="AA90" s="6"/>
      <c r="AB90" s="6"/>
    </row>
    <row r="91">
      <c r="A91" s="5"/>
      <c r="B91" s="132" t="s">
        <v>102</v>
      </c>
      <c r="C91" s="1101">
        <v>25000.0</v>
      </c>
      <c r="D91" s="1500"/>
      <c r="E91" s="1116"/>
      <c r="F91" s="121"/>
      <c r="G91" s="121"/>
      <c r="H91" s="121"/>
      <c r="I91" s="113"/>
      <c r="J91" s="116"/>
      <c r="K91" s="121"/>
      <c r="L91" s="123"/>
      <c r="M91" s="123"/>
      <c r="N91" s="123"/>
      <c r="O91" s="123"/>
      <c r="P91" s="123"/>
      <c r="Q91" s="123"/>
      <c r="R91" s="123"/>
      <c r="S91" s="246">
        <f t="shared" si="11"/>
        <v>0</v>
      </c>
      <c r="T91" s="263">
        <f t="shared" si="12"/>
        <v>25000</v>
      </c>
      <c r="U91" s="92"/>
      <c r="V91" s="6"/>
      <c r="W91" s="6"/>
      <c r="X91" s="6"/>
      <c r="Y91" s="6"/>
      <c r="Z91" s="6"/>
      <c r="AA91" s="6"/>
      <c r="AB91" s="6"/>
    </row>
    <row r="92">
      <c r="A92" s="5"/>
      <c r="B92" s="132" t="s">
        <v>103</v>
      </c>
      <c r="C92" s="1111">
        <v>7000.0</v>
      </c>
      <c r="D92" s="1702"/>
      <c r="E92" s="1103"/>
      <c r="F92" s="121"/>
      <c r="G92" s="121"/>
      <c r="H92" s="121"/>
      <c r="I92" s="113"/>
      <c r="J92" s="116"/>
      <c r="K92" s="121"/>
      <c r="L92" s="123"/>
      <c r="M92" s="123"/>
      <c r="N92" s="123"/>
      <c r="O92" s="123"/>
      <c r="P92" s="123"/>
      <c r="Q92" s="123"/>
      <c r="R92" s="123"/>
      <c r="S92" s="246">
        <f t="shared" si="11"/>
        <v>0</v>
      </c>
      <c r="T92" s="263">
        <f t="shared" si="12"/>
        <v>7000</v>
      </c>
      <c r="U92" s="92"/>
      <c r="V92" s="6"/>
      <c r="W92" s="6"/>
      <c r="X92" s="6"/>
      <c r="Y92" s="6"/>
      <c r="Z92" s="6"/>
      <c r="AA92" s="6"/>
      <c r="AB92" s="6"/>
    </row>
    <row r="93">
      <c r="A93" s="4"/>
      <c r="B93" s="132" t="s">
        <v>104</v>
      </c>
      <c r="C93" s="1111">
        <v>5000.0</v>
      </c>
      <c r="D93" s="1702"/>
      <c r="E93" s="1103"/>
      <c r="F93" s="121"/>
      <c r="G93" s="121"/>
      <c r="H93" s="121"/>
      <c r="I93" s="113"/>
      <c r="J93" s="116"/>
      <c r="K93" s="121"/>
      <c r="L93" s="123"/>
      <c r="M93" s="123"/>
      <c r="N93" s="123"/>
      <c r="O93" s="123"/>
      <c r="P93" s="123"/>
      <c r="Q93" s="123"/>
      <c r="R93" s="123"/>
      <c r="S93" s="246">
        <f t="shared" si="11"/>
        <v>0</v>
      </c>
      <c r="T93" s="263">
        <f t="shared" si="12"/>
        <v>5000</v>
      </c>
      <c r="U93" s="92"/>
      <c r="V93" s="6"/>
      <c r="W93" s="6"/>
      <c r="X93" s="6"/>
      <c r="Y93" s="6"/>
      <c r="Z93" s="6"/>
      <c r="AA93" s="6"/>
      <c r="AB93" s="6"/>
    </row>
    <row r="94">
      <c r="A94" s="4"/>
      <c r="B94" s="1100" t="s">
        <v>490</v>
      </c>
      <c r="C94" s="1101">
        <v>4000.0</v>
      </c>
      <c r="D94" s="1500"/>
      <c r="E94" s="1116"/>
      <c r="F94" s="121"/>
      <c r="G94" s="121"/>
      <c r="H94" s="122"/>
      <c r="I94" s="113"/>
      <c r="J94" s="116"/>
      <c r="K94" s="121"/>
      <c r="L94" s="123"/>
      <c r="M94" s="123"/>
      <c r="N94" s="123"/>
      <c r="O94" s="133"/>
      <c r="P94" s="123"/>
      <c r="Q94" s="123"/>
      <c r="R94" s="123"/>
      <c r="S94" s="246"/>
      <c r="T94" s="263"/>
      <c r="U94" s="92"/>
      <c r="V94" s="6"/>
      <c r="W94" s="6"/>
      <c r="X94" s="6"/>
      <c r="Y94" s="6"/>
      <c r="Z94" s="6"/>
      <c r="AA94" s="6"/>
      <c r="AB94" s="6"/>
    </row>
    <row r="95">
      <c r="A95" s="4"/>
      <c r="B95" s="1117" t="s">
        <v>491</v>
      </c>
      <c r="C95" s="1118">
        <v>20000.0</v>
      </c>
      <c r="D95" s="1506"/>
      <c r="E95" s="1120"/>
      <c r="F95" s="121"/>
      <c r="G95" s="121"/>
      <c r="H95" s="122"/>
      <c r="I95" s="113"/>
      <c r="J95" s="116"/>
      <c r="K95" s="121"/>
      <c r="L95" s="123"/>
      <c r="M95" s="123"/>
      <c r="N95" s="123"/>
      <c r="O95" s="133"/>
      <c r="P95" s="123"/>
      <c r="Q95" s="123"/>
      <c r="R95" s="123"/>
      <c r="S95" s="246">
        <f t="shared" ref="S95:S96" si="15">SUM(D95:R95)</f>
        <v>0</v>
      </c>
      <c r="T95" s="263">
        <f t="shared" ref="T95:T96" si="16">C95-S95</f>
        <v>20000</v>
      </c>
      <c r="U95" s="92"/>
      <c r="V95" s="6"/>
      <c r="W95" s="6"/>
      <c r="X95" s="6"/>
      <c r="Y95" s="6"/>
      <c r="Z95" s="6"/>
      <c r="AA95" s="6"/>
      <c r="AB95" s="6"/>
    </row>
    <row r="96">
      <c r="A96" s="4"/>
      <c r="B96" s="275" t="s">
        <v>69</v>
      </c>
      <c r="C96" s="276">
        <f t="shared" ref="C96:D96" si="13">SUM(C62:C95)</f>
        <v>534000</v>
      </c>
      <c r="D96" s="276">
        <f t="shared" si="13"/>
        <v>0</v>
      </c>
      <c r="E96" s="276"/>
      <c r="F96" s="276">
        <f t="shared" ref="F96:I96" si="14">SUM(F62:F95)</f>
        <v>0</v>
      </c>
      <c r="G96" s="276">
        <f t="shared" si="14"/>
        <v>0</v>
      </c>
      <c r="H96" s="276">
        <f t="shared" si="14"/>
        <v>0</v>
      </c>
      <c r="I96" s="276">
        <f t="shared" si="14"/>
        <v>0</v>
      </c>
      <c r="J96" s="276"/>
      <c r="K96" s="276"/>
      <c r="L96" s="276"/>
      <c r="M96" s="276"/>
      <c r="N96" s="276"/>
      <c r="O96" s="276"/>
      <c r="P96" s="276"/>
      <c r="Q96" s="276"/>
      <c r="R96" s="276"/>
      <c r="S96" s="276">
        <f t="shared" si="15"/>
        <v>0</v>
      </c>
      <c r="T96" s="278">
        <f t="shared" si="16"/>
        <v>534000</v>
      </c>
      <c r="U96" s="92"/>
      <c r="V96" s="6"/>
      <c r="W96" s="6"/>
      <c r="X96" s="6"/>
      <c r="Y96" s="6"/>
      <c r="Z96" s="6"/>
      <c r="AA96" s="6"/>
      <c r="AB96" s="6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6"/>
      <c r="V97" s="6"/>
      <c r="W97" s="6"/>
      <c r="X97" s="6"/>
      <c r="Y97" s="6"/>
      <c r="Z97" s="6"/>
      <c r="AA97" s="6"/>
      <c r="AB97" s="6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6"/>
      <c r="V98" s="6"/>
      <c r="W98" s="6"/>
      <c r="X98" s="6"/>
      <c r="Y98" s="6"/>
      <c r="Z98" s="6"/>
      <c r="AA98" s="6"/>
      <c r="AB98" s="6"/>
    </row>
    <row r="99">
      <c r="A99" s="279">
        <v>5.0</v>
      </c>
      <c r="B99" s="280" t="s">
        <v>107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6"/>
      <c r="V99" s="6"/>
      <c r="W99" s="6"/>
      <c r="X99" s="6"/>
      <c r="Y99" s="6"/>
      <c r="Z99" s="6"/>
      <c r="AA99" s="6"/>
      <c r="AB99" s="6"/>
    </row>
    <row r="100">
      <c r="A100" s="4"/>
      <c r="B100" s="148" t="s">
        <v>17</v>
      </c>
      <c r="C100" s="148" t="s">
        <v>18</v>
      </c>
      <c r="D100" s="101"/>
      <c r="E100" s="101"/>
      <c r="F100" s="101"/>
      <c r="G100" s="101"/>
      <c r="H100" s="101"/>
      <c r="I100" s="90"/>
      <c r="J100" s="148"/>
      <c r="K100" s="148"/>
      <c r="L100" s="225"/>
      <c r="M100" s="225"/>
      <c r="N100" s="225"/>
      <c r="O100" s="225"/>
      <c r="P100" s="225"/>
      <c r="Q100" s="225"/>
      <c r="R100" s="225"/>
      <c r="S100" s="148" t="s">
        <v>57</v>
      </c>
      <c r="T100" s="148" t="s">
        <v>2</v>
      </c>
      <c r="U100" s="6"/>
      <c r="V100" s="6"/>
      <c r="W100" s="6"/>
      <c r="X100" s="6"/>
      <c r="Y100" s="6"/>
      <c r="Z100" s="6"/>
      <c r="AA100" s="6"/>
      <c r="AB100" s="6"/>
    </row>
    <row r="101">
      <c r="A101" s="4"/>
      <c r="B101" s="225"/>
      <c r="C101" s="225"/>
      <c r="D101" s="1055"/>
      <c r="E101" s="1006"/>
      <c r="F101" s="1055"/>
      <c r="G101" s="560"/>
      <c r="H101" s="1006"/>
      <c r="I101" s="1006"/>
      <c r="J101" s="1006"/>
      <c r="K101" s="1006"/>
      <c r="L101" s="89"/>
      <c r="M101" s="89"/>
      <c r="N101" s="89"/>
      <c r="O101" s="225"/>
      <c r="P101" s="225"/>
      <c r="Q101" s="225"/>
      <c r="R101" s="225"/>
      <c r="S101" s="225"/>
      <c r="T101" s="225"/>
      <c r="U101" s="6"/>
      <c r="V101" s="6"/>
      <c r="W101" s="6"/>
      <c r="X101" s="6"/>
      <c r="Y101" s="6"/>
      <c r="Z101" s="6"/>
      <c r="AA101" s="6"/>
      <c r="AB101" s="6"/>
    </row>
    <row r="102">
      <c r="A102" s="4"/>
      <c r="B102" s="1122" t="s">
        <v>36</v>
      </c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6"/>
      <c r="V102" s="6"/>
      <c r="W102" s="6"/>
      <c r="X102" s="6"/>
      <c r="Y102" s="6"/>
      <c r="Z102" s="6"/>
      <c r="AA102" s="6"/>
      <c r="AB102" s="6"/>
    </row>
    <row r="103">
      <c r="A103" s="4"/>
      <c r="B103" s="1122" t="s">
        <v>40</v>
      </c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6"/>
      <c r="V103" s="6"/>
      <c r="W103" s="6"/>
      <c r="X103" s="6"/>
      <c r="Y103" s="6"/>
      <c r="Z103" s="6"/>
      <c r="AA103" s="6"/>
      <c r="AB103" s="6"/>
    </row>
    <row r="104">
      <c r="A104" s="4"/>
      <c r="B104" s="1123" t="s">
        <v>117</v>
      </c>
      <c r="C104" s="1124">
        <v>80000.0</v>
      </c>
      <c r="D104" s="1124"/>
      <c r="E104" s="1125"/>
      <c r="F104" s="1124"/>
      <c r="G104" s="1126"/>
      <c r="H104" s="1127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739">
        <f t="shared" ref="S104:S108" si="17">SUM(D104:R104)</f>
        <v>0</v>
      </c>
      <c r="T104" s="739">
        <f t="shared" ref="T104:T108" si="18">C104-S104</f>
        <v>80000</v>
      </c>
      <c r="U104" s="6"/>
      <c r="V104" s="6"/>
      <c r="W104" s="6"/>
      <c r="X104" s="6"/>
      <c r="Y104" s="6"/>
      <c r="Z104" s="6"/>
      <c r="AA104" s="6"/>
      <c r="AB104" s="6"/>
    </row>
    <row r="105">
      <c r="A105" s="4"/>
      <c r="B105" s="1123" t="s">
        <v>122</v>
      </c>
      <c r="C105" s="372">
        <v>7000.0</v>
      </c>
      <c r="D105" s="372"/>
      <c r="E105" s="739"/>
      <c r="F105" s="372"/>
      <c r="G105" s="218"/>
      <c r="H105" s="561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739">
        <f t="shared" si="17"/>
        <v>0</v>
      </c>
      <c r="T105" s="739">
        <f t="shared" si="18"/>
        <v>7000</v>
      </c>
      <c r="U105" s="6"/>
      <c r="V105" s="6"/>
      <c r="W105" s="6"/>
      <c r="X105" s="6"/>
      <c r="Y105" s="6"/>
      <c r="Z105" s="6"/>
      <c r="AA105" s="6"/>
      <c r="AB105" s="6"/>
    </row>
    <row r="106">
      <c r="A106" s="4"/>
      <c r="B106" s="1123" t="s">
        <v>124</v>
      </c>
      <c r="C106" s="1124">
        <v>7500.0</v>
      </c>
      <c r="D106" s="1124"/>
      <c r="E106" s="739"/>
      <c r="F106" s="1124"/>
      <c r="G106" s="218"/>
      <c r="H106" s="561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739">
        <f t="shared" si="17"/>
        <v>0</v>
      </c>
      <c r="T106" s="739">
        <f t="shared" si="18"/>
        <v>7500</v>
      </c>
      <c r="U106" s="6"/>
      <c r="V106" s="6"/>
      <c r="W106" s="6"/>
      <c r="X106" s="6"/>
      <c r="Y106" s="6"/>
      <c r="Z106" s="6"/>
      <c r="AA106" s="6"/>
      <c r="AB106" s="6"/>
    </row>
    <row r="107">
      <c r="A107" s="4"/>
      <c r="B107" s="1123" t="s">
        <v>127</v>
      </c>
      <c r="C107" s="1124">
        <v>3000.0</v>
      </c>
      <c r="D107" s="1124"/>
      <c r="E107" s="739"/>
      <c r="F107" s="1124"/>
      <c r="G107" s="218"/>
      <c r="H107" s="561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739">
        <f t="shared" si="17"/>
        <v>0</v>
      </c>
      <c r="T107" s="739">
        <f t="shared" si="18"/>
        <v>3000</v>
      </c>
      <c r="U107" s="6"/>
      <c r="V107" s="6"/>
      <c r="W107" s="6"/>
      <c r="X107" s="6"/>
      <c r="Y107" s="6"/>
      <c r="Z107" s="6"/>
      <c r="AA107" s="6"/>
      <c r="AB107" s="6"/>
    </row>
    <row r="108">
      <c r="A108" s="4"/>
      <c r="B108" s="148" t="s">
        <v>69</v>
      </c>
      <c r="C108" s="149">
        <f t="shared" ref="C108:D108" si="19">SUM(C104:C107)</f>
        <v>97500</v>
      </c>
      <c r="D108" s="215">
        <f t="shared" si="19"/>
        <v>0</v>
      </c>
      <c r="E108" s="152"/>
      <c r="F108" s="215"/>
      <c r="G108" s="215">
        <f t="shared" ref="G108:H108" si="20">SUM(G104:G107)</f>
        <v>0</v>
      </c>
      <c r="H108" s="149">
        <f t="shared" si="20"/>
        <v>0</v>
      </c>
      <c r="I108" s="314"/>
      <c r="J108" s="149"/>
      <c r="K108" s="149"/>
      <c r="L108" s="314"/>
      <c r="M108" s="314"/>
      <c r="N108" s="314"/>
      <c r="O108" s="314"/>
      <c r="P108" s="314"/>
      <c r="Q108" s="314"/>
      <c r="R108" s="314"/>
      <c r="S108" s="149">
        <f t="shared" si="17"/>
        <v>0</v>
      </c>
      <c r="T108" s="739">
        <f t="shared" si="18"/>
        <v>97500</v>
      </c>
      <c r="U108" s="6"/>
      <c r="V108" s="6"/>
      <c r="W108" s="6"/>
      <c r="X108" s="6"/>
      <c r="Y108" s="6"/>
      <c r="Z108" s="6"/>
      <c r="AA108" s="6"/>
      <c r="AB108" s="6"/>
    </row>
    <row r="109">
      <c r="A109" s="4"/>
      <c r="B109" s="4"/>
      <c r="C109" s="4"/>
      <c r="D109" s="4"/>
      <c r="E109" s="4"/>
      <c r="F109" s="317"/>
      <c r="G109" s="31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6"/>
      <c r="V109" s="6"/>
      <c r="W109" s="6"/>
      <c r="X109" s="6"/>
      <c r="Y109" s="6"/>
      <c r="Z109" s="6"/>
      <c r="AA109" s="6"/>
      <c r="AB109" s="6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6"/>
      <c r="V110" s="6"/>
      <c r="W110" s="6"/>
      <c r="X110" s="6"/>
      <c r="Y110" s="6"/>
      <c r="Z110" s="6"/>
      <c r="AA110" s="6"/>
      <c r="AB110" s="6"/>
    </row>
    <row r="111">
      <c r="A111" s="828">
        <v>6.0</v>
      </c>
      <c r="B111" s="320" t="s">
        <v>129</v>
      </c>
      <c r="C111" s="223"/>
      <c r="D111" s="223"/>
      <c r="E111" s="223"/>
      <c r="F111" s="223"/>
      <c r="G111" s="223"/>
      <c r="H111" s="223"/>
      <c r="I111" s="223"/>
      <c r="J111" s="223"/>
      <c r="K111" s="223"/>
      <c r="L111" s="224"/>
      <c r="M111" s="321"/>
      <c r="N111" s="5"/>
      <c r="O111" s="5"/>
      <c r="P111" s="4"/>
      <c r="Q111" s="4"/>
      <c r="R111" s="4"/>
      <c r="S111" s="4"/>
      <c r="T111" s="4"/>
      <c r="U111" s="6"/>
      <c r="V111" s="6"/>
      <c r="W111" s="6"/>
      <c r="X111" s="6"/>
      <c r="Y111" s="6"/>
      <c r="Z111" s="6"/>
      <c r="AA111" s="6"/>
      <c r="AB111" s="6"/>
    </row>
    <row r="112">
      <c r="A112" s="4"/>
      <c r="B112" s="233" t="s">
        <v>130</v>
      </c>
      <c r="C112" s="1366" t="s">
        <v>131</v>
      </c>
      <c r="D112" s="1367" t="s">
        <v>570</v>
      </c>
      <c r="E112" s="1368" t="s">
        <v>132</v>
      </c>
      <c r="F112" s="1366" t="s">
        <v>134</v>
      </c>
      <c r="G112" s="102"/>
      <c r="H112" s="553" t="s">
        <v>133</v>
      </c>
      <c r="I112" s="745"/>
      <c r="J112" s="745" t="s">
        <v>571</v>
      </c>
      <c r="K112" s="745" t="s">
        <v>572</v>
      </c>
      <c r="L112" s="1094" t="s">
        <v>135</v>
      </c>
      <c r="M112" s="1129" t="s">
        <v>136</v>
      </c>
      <c r="N112" s="4"/>
      <c r="O112" s="4"/>
      <c r="P112" s="4"/>
      <c r="Q112" s="4"/>
      <c r="R112" s="4"/>
      <c r="S112" s="4"/>
      <c r="T112" s="4"/>
      <c r="U112" s="6"/>
      <c r="V112" s="6"/>
      <c r="W112" s="6"/>
      <c r="X112" s="6"/>
      <c r="Y112" s="6"/>
      <c r="Z112" s="6"/>
      <c r="AA112" s="6"/>
      <c r="AB112" s="6"/>
    </row>
    <row r="113">
      <c r="A113" s="4"/>
      <c r="B113" s="1591"/>
      <c r="C113" s="1131"/>
      <c r="D113" s="1132"/>
      <c r="E113" s="1132"/>
      <c r="F113" s="1592"/>
      <c r="G113" s="89"/>
      <c r="H113" s="560"/>
      <c r="I113" s="558"/>
      <c r="J113" s="558"/>
      <c r="K113" s="558"/>
      <c r="L113" s="560"/>
      <c r="M113" s="562"/>
      <c r="N113" s="334"/>
      <c r="O113" s="334"/>
      <c r="P113" s="335"/>
      <c r="Q113" s="335"/>
      <c r="R113" s="335"/>
      <c r="S113" s="4"/>
      <c r="T113" s="4"/>
      <c r="U113" s="6"/>
      <c r="V113" s="6"/>
      <c r="W113" s="6"/>
      <c r="X113" s="6"/>
      <c r="Y113" s="6"/>
      <c r="Z113" s="6"/>
      <c r="AA113" s="6"/>
      <c r="AB113" s="6"/>
    </row>
    <row r="114">
      <c r="A114" s="5"/>
      <c r="B114" s="1593" t="s">
        <v>936</v>
      </c>
      <c r="C114" s="1140" t="s">
        <v>649</v>
      </c>
      <c r="D114" s="1132"/>
      <c r="E114" s="1132"/>
      <c r="F114" s="1594">
        <v>100000.0</v>
      </c>
      <c r="G114" s="89"/>
      <c r="H114" s="1140" t="s">
        <v>574</v>
      </c>
      <c r="I114" s="558"/>
      <c r="J114" s="558"/>
      <c r="K114" s="558"/>
      <c r="L114" s="558"/>
      <c r="M114" s="562">
        <v>105000.0</v>
      </c>
      <c r="N114" s="334"/>
      <c r="O114" s="334"/>
      <c r="P114" s="335"/>
      <c r="Q114" s="335"/>
      <c r="R114" s="335"/>
      <c r="S114" s="4"/>
      <c r="T114" s="4"/>
      <c r="U114" s="6"/>
      <c r="V114" s="6"/>
      <c r="W114" s="6"/>
      <c r="X114" s="6"/>
      <c r="Y114" s="6"/>
      <c r="Z114" s="6"/>
      <c r="AA114" s="6"/>
      <c r="AB114" s="6"/>
    </row>
    <row r="115">
      <c r="A115" s="5"/>
      <c r="B115" s="1593"/>
      <c r="C115" s="1140" t="s">
        <v>649</v>
      </c>
      <c r="D115" s="1132"/>
      <c r="E115" s="1132"/>
      <c r="F115" s="1594">
        <v>100000.0</v>
      </c>
      <c r="G115" s="89"/>
      <c r="H115" s="1140" t="s">
        <v>574</v>
      </c>
      <c r="I115" s="558"/>
      <c r="J115" s="558"/>
      <c r="K115" s="558"/>
      <c r="L115" s="558"/>
      <c r="M115" s="562">
        <v>100000.0</v>
      </c>
      <c r="N115" s="334"/>
      <c r="O115" s="334"/>
      <c r="P115" s="335"/>
      <c r="Q115" s="335"/>
      <c r="R115" s="335"/>
      <c r="S115" s="4"/>
      <c r="T115" s="4"/>
      <c r="U115" s="6"/>
      <c r="V115" s="6"/>
      <c r="W115" s="6"/>
      <c r="X115" s="6"/>
      <c r="Y115" s="6"/>
      <c r="Z115" s="6"/>
      <c r="AA115" s="6"/>
      <c r="AB115" s="6"/>
    </row>
    <row r="116">
      <c r="A116" s="5"/>
      <c r="B116" s="1593"/>
      <c r="C116" s="1140" t="s">
        <v>649</v>
      </c>
      <c r="D116" s="1404"/>
      <c r="E116" s="1404"/>
      <c r="F116" s="1594">
        <v>67000.0</v>
      </c>
      <c r="G116" s="89"/>
      <c r="H116" s="1140" t="s">
        <v>574</v>
      </c>
      <c r="I116" s="558"/>
      <c r="J116" s="558"/>
      <c r="K116" s="558"/>
      <c r="L116" s="558"/>
      <c r="M116" s="562">
        <v>65000.0</v>
      </c>
      <c r="N116" s="334"/>
      <c r="O116" s="334"/>
      <c r="P116" s="335"/>
      <c r="Q116" s="335"/>
      <c r="R116" s="335"/>
      <c r="S116" s="4"/>
      <c r="T116" s="4"/>
      <c r="U116" s="6"/>
      <c r="V116" s="6"/>
      <c r="W116" s="6"/>
      <c r="X116" s="6"/>
      <c r="Y116" s="6"/>
      <c r="Z116" s="6"/>
      <c r="AA116" s="6"/>
      <c r="AB116" s="6"/>
    </row>
    <row r="117">
      <c r="A117" s="5"/>
      <c r="B117" s="1593"/>
      <c r="C117" s="1141"/>
      <c r="D117" s="89"/>
      <c r="E117" s="89"/>
      <c r="F117" s="1594">
        <v>20000.0</v>
      </c>
      <c r="G117" s="89"/>
      <c r="H117" s="1140" t="s">
        <v>544</v>
      </c>
      <c r="I117" s="558"/>
      <c r="J117" s="558"/>
      <c r="K117" s="558"/>
      <c r="L117" s="558"/>
      <c r="M117" s="562">
        <v>40000.0</v>
      </c>
      <c r="N117" s="334"/>
      <c r="O117" s="334"/>
      <c r="P117" s="335"/>
      <c r="Q117" s="335"/>
      <c r="R117" s="335"/>
      <c r="S117" s="4"/>
      <c r="T117" s="4"/>
      <c r="U117" s="6"/>
      <c r="V117" s="6"/>
      <c r="W117" s="6"/>
      <c r="X117" s="6"/>
      <c r="Y117" s="6"/>
      <c r="Z117" s="6"/>
      <c r="AA117" s="6"/>
      <c r="AB117" s="6"/>
    </row>
    <row r="118">
      <c r="A118" s="4"/>
      <c r="B118" s="1512"/>
      <c r="C118" s="1141"/>
      <c r="D118" s="89"/>
      <c r="E118" s="89"/>
      <c r="F118" s="1594">
        <v>30000.0</v>
      </c>
      <c r="G118" s="89"/>
      <c r="H118" s="1141"/>
      <c r="I118" s="558"/>
      <c r="J118" s="558"/>
      <c r="K118" s="558"/>
      <c r="L118" s="558"/>
      <c r="M118" s="562"/>
      <c r="N118" s="334"/>
      <c r="O118" s="334"/>
      <c r="P118" s="335"/>
      <c r="Q118" s="335"/>
      <c r="R118" s="335"/>
      <c r="S118" s="4"/>
      <c r="T118" s="4"/>
      <c r="U118" s="6"/>
      <c r="V118" s="6"/>
      <c r="W118" s="6"/>
      <c r="X118" s="6"/>
      <c r="Y118" s="6"/>
      <c r="Z118" s="6"/>
      <c r="AA118" s="6"/>
      <c r="AB118" s="6"/>
    </row>
    <row r="119">
      <c r="A119" s="4"/>
      <c r="B119" s="1140"/>
      <c r="C119" s="1141"/>
      <c r="D119" s="89"/>
      <c r="E119" s="89"/>
      <c r="F119" s="1594">
        <v>20000.0</v>
      </c>
      <c r="G119" s="89"/>
      <c r="H119" s="89"/>
      <c r="I119" s="558"/>
      <c r="J119" s="558"/>
      <c r="K119" s="558"/>
      <c r="L119" s="558"/>
      <c r="M119" s="562"/>
      <c r="N119" s="334"/>
      <c r="O119" s="334"/>
      <c r="P119" s="335"/>
      <c r="Q119" s="335"/>
      <c r="R119" s="335"/>
      <c r="S119" s="4"/>
      <c r="T119" s="4"/>
      <c r="U119" s="6"/>
      <c r="V119" s="6"/>
      <c r="W119" s="6"/>
      <c r="X119" s="6"/>
      <c r="Y119" s="6"/>
      <c r="Z119" s="6"/>
      <c r="AA119" s="6"/>
      <c r="AB119" s="6"/>
    </row>
    <row r="120">
      <c r="A120" s="4"/>
      <c r="B120" s="89"/>
      <c r="C120" s="89"/>
      <c r="D120" s="89"/>
      <c r="E120" s="89"/>
      <c r="F120" s="1594">
        <v>20000.0</v>
      </c>
      <c r="G120" s="89"/>
      <c r="H120" s="89"/>
      <c r="I120" s="558"/>
      <c r="J120" s="558"/>
      <c r="K120" s="558"/>
      <c r="L120" s="558"/>
      <c r="M120" s="558"/>
      <c r="N120" s="334"/>
      <c r="O120" s="334"/>
      <c r="P120" s="335"/>
      <c r="Q120" s="335"/>
      <c r="R120" s="335"/>
      <c r="S120" s="4"/>
      <c r="T120" s="4"/>
      <c r="U120" s="6"/>
      <c r="V120" s="6"/>
      <c r="W120" s="6"/>
      <c r="X120" s="6"/>
      <c r="Y120" s="6"/>
      <c r="Z120" s="6"/>
      <c r="AA120" s="6"/>
      <c r="AB120" s="6"/>
    </row>
    <row r="121">
      <c r="A121" s="4"/>
      <c r="B121" s="89"/>
      <c r="C121" s="89"/>
      <c r="D121" s="89"/>
      <c r="E121" s="89"/>
      <c r="F121" s="1410"/>
      <c r="G121" s="89"/>
      <c r="H121" s="89"/>
      <c r="I121" s="558"/>
      <c r="J121" s="558"/>
      <c r="K121" s="558"/>
      <c r="L121" s="558"/>
      <c r="M121" s="558"/>
      <c r="N121" s="334"/>
      <c r="O121" s="334"/>
      <c r="P121" s="335"/>
      <c r="Q121" s="335"/>
      <c r="R121" s="335"/>
      <c r="S121" s="4"/>
      <c r="T121" s="4"/>
      <c r="U121" s="6"/>
      <c r="V121" s="6"/>
      <c r="W121" s="6"/>
      <c r="X121" s="6"/>
      <c r="Y121" s="6"/>
      <c r="Z121" s="6"/>
      <c r="AA121" s="6"/>
      <c r="AB121" s="6"/>
    </row>
    <row r="122">
      <c r="A122" s="4"/>
      <c r="B122" s="89"/>
      <c r="C122" s="89"/>
      <c r="D122" s="89"/>
      <c r="E122" s="89"/>
      <c r="F122" s="1410"/>
      <c r="G122" s="89"/>
      <c r="H122" s="89"/>
      <c r="I122" s="558"/>
      <c r="J122" s="558"/>
      <c r="K122" s="558"/>
      <c r="L122" s="558"/>
      <c r="M122" s="558"/>
      <c r="N122" s="334"/>
      <c r="O122" s="334"/>
      <c r="P122" s="335"/>
      <c r="Q122" s="335"/>
      <c r="R122" s="335"/>
      <c r="S122" s="4"/>
      <c r="T122" s="4"/>
      <c r="U122" s="6"/>
      <c r="V122" s="6"/>
      <c r="W122" s="6"/>
      <c r="X122" s="6"/>
      <c r="Y122" s="6"/>
      <c r="Z122" s="6"/>
      <c r="AA122" s="6"/>
      <c r="AB122" s="6"/>
    </row>
    <row r="123">
      <c r="A123" s="4"/>
      <c r="B123" s="89"/>
      <c r="C123" s="89"/>
      <c r="D123" s="89"/>
      <c r="E123" s="89"/>
      <c r="F123" s="1410"/>
      <c r="G123" s="89"/>
      <c r="H123" s="89"/>
      <c r="I123" s="89"/>
      <c r="J123" s="89"/>
      <c r="K123" s="89"/>
      <c r="L123" s="89"/>
      <c r="M123" s="559"/>
      <c r="N123" s="361"/>
      <c r="O123" s="361"/>
      <c r="P123" s="4"/>
      <c r="Q123" s="4"/>
      <c r="R123" s="4"/>
      <c r="S123" s="4"/>
      <c r="T123" s="4"/>
      <c r="U123" s="6"/>
      <c r="V123" s="6"/>
      <c r="W123" s="6"/>
      <c r="X123" s="6"/>
      <c r="Y123" s="6"/>
      <c r="Z123" s="6"/>
      <c r="AA123" s="6"/>
      <c r="AB123" s="6"/>
    </row>
    <row r="124">
      <c r="A124" s="4"/>
      <c r="B124" s="89"/>
      <c r="C124" s="89"/>
      <c r="D124" s="89"/>
      <c r="E124" s="89"/>
      <c r="F124" s="1410"/>
      <c r="G124" s="89"/>
      <c r="H124" s="89"/>
      <c r="I124" s="89"/>
      <c r="J124" s="89"/>
      <c r="K124" s="89"/>
      <c r="L124" s="89"/>
      <c r="M124" s="89"/>
      <c r="N124" s="5"/>
      <c r="O124" s="5"/>
      <c r="P124" s="4"/>
      <c r="Q124" s="4"/>
      <c r="R124" s="4"/>
      <c r="S124" s="4"/>
      <c r="T124" s="4"/>
      <c r="U124" s="6"/>
      <c r="V124" s="6"/>
      <c r="W124" s="6"/>
      <c r="X124" s="6"/>
      <c r="Y124" s="6"/>
      <c r="Z124" s="6"/>
      <c r="AA124" s="6"/>
      <c r="AB124" s="6"/>
    </row>
    <row r="125">
      <c r="A125" s="4"/>
      <c r="B125" s="369" t="s">
        <v>69</v>
      </c>
      <c r="C125" s="370"/>
      <c r="D125" s="370"/>
      <c r="E125" s="370"/>
      <c r="F125" s="1598">
        <f>SUM(F114:F120)</f>
        <v>357000</v>
      </c>
      <c r="G125" s="371"/>
      <c r="H125" s="371"/>
      <c r="I125" s="315"/>
      <c r="J125" s="315"/>
      <c r="K125" s="315"/>
      <c r="L125" s="315"/>
      <c r="M125" s="1142">
        <f>SUM(M113:M124)</f>
        <v>310000</v>
      </c>
      <c r="N125" s="335"/>
      <c r="O125" s="335"/>
      <c r="P125" s="335"/>
      <c r="Q125" s="335"/>
      <c r="R125" s="335"/>
      <c r="S125" s="4"/>
      <c r="T125" s="4"/>
      <c r="U125" s="6"/>
      <c r="V125" s="6"/>
      <c r="W125" s="6"/>
      <c r="X125" s="6"/>
      <c r="Y125" s="6"/>
      <c r="Z125" s="6"/>
      <c r="AA125" s="6"/>
      <c r="AB125" s="6"/>
    </row>
    <row r="126">
      <c r="A126" s="4"/>
      <c r="B126" s="4"/>
      <c r="C126" s="4"/>
      <c r="D126" s="4"/>
      <c r="E126" s="4"/>
      <c r="F126" s="4"/>
      <c r="G126" s="4"/>
      <c r="H126" s="4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4"/>
      <c r="T126" s="4"/>
      <c r="U126" s="6"/>
      <c r="V126" s="6"/>
      <c r="W126" s="6"/>
      <c r="X126" s="6"/>
      <c r="Y126" s="6"/>
      <c r="Z126" s="6"/>
      <c r="AA126" s="6"/>
      <c r="AB126" s="6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6"/>
      <c r="V127" s="6"/>
      <c r="W127" s="6"/>
      <c r="X127" s="6"/>
      <c r="Y127" s="6"/>
      <c r="Z127" s="6"/>
      <c r="AA127" s="6"/>
      <c r="AB127" s="6"/>
    </row>
    <row r="128">
      <c r="A128" s="845">
        <v>7.0</v>
      </c>
      <c r="B128" s="375" t="s">
        <v>8</v>
      </c>
      <c r="C128" s="376"/>
      <c r="D128" s="376"/>
      <c r="E128" s="376"/>
      <c r="F128" s="376"/>
      <c r="G128" s="376"/>
      <c r="H128" s="376"/>
      <c r="I128" s="376"/>
      <c r="J128" s="376"/>
      <c r="K128" s="376"/>
      <c r="L128" s="377"/>
      <c r="M128" s="321"/>
      <c r="N128" s="5"/>
      <c r="O128" s="5"/>
      <c r="P128" s="4"/>
      <c r="Q128" s="4"/>
      <c r="R128" s="4"/>
      <c r="S128" s="4"/>
      <c r="T128" s="4"/>
      <c r="U128" s="6"/>
      <c r="V128" s="6"/>
      <c r="W128" s="6"/>
      <c r="X128" s="6"/>
      <c r="Y128" s="6"/>
      <c r="Z128" s="6"/>
      <c r="AA128" s="6"/>
      <c r="AB128" s="6"/>
    </row>
    <row r="129">
      <c r="A129" s="4"/>
      <c r="B129" s="234"/>
      <c r="C129" s="1143" t="s">
        <v>152</v>
      </c>
      <c r="D129" s="1144"/>
      <c r="E129" s="1144"/>
      <c r="F129" s="1145" t="s">
        <v>153</v>
      </c>
      <c r="G129" s="1145" t="s">
        <v>154</v>
      </c>
      <c r="H129" s="1145" t="s">
        <v>155</v>
      </c>
      <c r="I129" s="1146" t="s">
        <v>502</v>
      </c>
      <c r="J129" s="102"/>
      <c r="K129" s="102"/>
      <c r="L129" s="1147" t="s">
        <v>135</v>
      </c>
      <c r="M129" s="1148" t="s">
        <v>157</v>
      </c>
      <c r="N129" s="4"/>
      <c r="O129" s="4"/>
      <c r="P129" s="4"/>
      <c r="Q129" s="4"/>
      <c r="R129" s="4"/>
      <c r="S129" s="4"/>
      <c r="T129" s="4"/>
      <c r="U129" s="6"/>
      <c r="V129" s="6"/>
      <c r="W129" s="6"/>
      <c r="X129" s="6"/>
      <c r="Y129" s="6"/>
      <c r="Z129" s="6"/>
      <c r="AA129" s="6"/>
      <c r="AB129" s="6"/>
    </row>
    <row r="130">
      <c r="A130" s="4"/>
      <c r="B130" s="1848" t="s">
        <v>934</v>
      </c>
      <c r="C130" s="1905">
        <v>150000.0</v>
      </c>
      <c r="D130" s="559"/>
      <c r="E130" s="559"/>
      <c r="F130" s="1161" t="s">
        <v>173</v>
      </c>
      <c r="G130" s="1162"/>
      <c r="H130" s="1131"/>
      <c r="I130" s="1602">
        <f t="shared" ref="I130:I132" si="21">C130/0.92</f>
        <v>163043.4783</v>
      </c>
      <c r="J130" s="89"/>
      <c r="K130" s="89"/>
      <c r="L130" s="1177"/>
      <c r="M130" s="1153"/>
      <c r="N130" s="390"/>
      <c r="O130" s="390"/>
      <c r="P130" s="4"/>
      <c r="Q130" s="4"/>
      <c r="R130" s="4"/>
      <c r="S130" s="4"/>
      <c r="T130" s="4"/>
      <c r="U130" s="6"/>
      <c r="V130" s="6"/>
      <c r="W130" s="6"/>
      <c r="X130" s="6"/>
      <c r="Y130" s="6"/>
      <c r="Z130" s="6"/>
      <c r="AA130" s="6"/>
      <c r="AB130" s="6"/>
    </row>
    <row r="131">
      <c r="A131" s="4"/>
      <c r="B131" s="1131" t="s">
        <v>813</v>
      </c>
      <c r="C131" s="1905">
        <v>200000.0</v>
      </c>
      <c r="D131" s="559"/>
      <c r="E131" s="559"/>
      <c r="F131" s="1161" t="s">
        <v>173</v>
      </c>
      <c r="G131" s="1162"/>
      <c r="H131" s="1131"/>
      <c r="I131" s="1602">
        <f t="shared" si="21"/>
        <v>217391.3043</v>
      </c>
      <c r="J131" s="89"/>
      <c r="K131" s="89"/>
      <c r="L131" s="1177"/>
      <c r="M131" s="1153"/>
      <c r="N131" s="390"/>
      <c r="O131" s="390"/>
      <c r="P131" s="4"/>
      <c r="Q131" s="4"/>
      <c r="R131" s="4"/>
      <c r="S131" s="4"/>
      <c r="T131" s="4"/>
      <c r="U131" s="6"/>
      <c r="V131" s="6"/>
      <c r="W131" s="6"/>
      <c r="X131" s="6"/>
      <c r="Y131" s="6"/>
      <c r="Z131" s="6"/>
      <c r="AA131" s="6"/>
      <c r="AB131" s="6"/>
    </row>
    <row r="132">
      <c r="A132" s="4"/>
      <c r="B132" s="1140" t="s">
        <v>657</v>
      </c>
      <c r="C132" s="1905">
        <v>165000.0</v>
      </c>
      <c r="D132" s="559"/>
      <c r="E132" s="559"/>
      <c r="F132" s="1161" t="s">
        <v>173</v>
      </c>
      <c r="G132" s="1162"/>
      <c r="H132" s="1131"/>
      <c r="I132" s="1602">
        <f t="shared" si="21"/>
        <v>179347.8261</v>
      </c>
      <c r="J132" s="89"/>
      <c r="K132" s="89"/>
      <c r="L132" s="1177"/>
      <c r="M132" s="1153"/>
      <c r="N132" s="390"/>
      <c r="O132" s="390"/>
      <c r="P132" s="4"/>
      <c r="Q132" s="4"/>
      <c r="R132" s="4"/>
      <c r="S132" s="4"/>
      <c r="T132" s="4"/>
      <c r="U132" s="6"/>
      <c r="V132" s="6"/>
      <c r="W132" s="6"/>
      <c r="X132" s="6"/>
      <c r="Y132" s="6"/>
      <c r="Z132" s="6"/>
      <c r="AA132" s="6"/>
      <c r="AB132" s="6"/>
    </row>
    <row r="133">
      <c r="A133" s="4"/>
      <c r="B133" s="1396"/>
      <c r="C133" s="1397"/>
      <c r="D133" s="89"/>
      <c r="E133" s="89"/>
      <c r="F133" s="1161"/>
      <c r="G133" s="1162"/>
      <c r="H133" s="1131"/>
      <c r="I133" s="1160"/>
      <c r="J133" s="558"/>
      <c r="K133" s="558"/>
      <c r="L133" s="1163"/>
      <c r="M133" s="314"/>
      <c r="N133" s="335"/>
      <c r="O133" s="335"/>
      <c r="P133" s="4"/>
      <c r="Q133" s="4"/>
      <c r="R133" s="4"/>
      <c r="S133" s="4"/>
      <c r="T133" s="4"/>
      <c r="U133" s="6"/>
      <c r="V133" s="6"/>
      <c r="W133" s="6"/>
      <c r="X133" s="6"/>
      <c r="Y133" s="6"/>
      <c r="Z133" s="6"/>
      <c r="AA133" s="6"/>
      <c r="AB133" s="6"/>
    </row>
    <row r="134">
      <c r="A134" s="4"/>
      <c r="B134" s="1140"/>
      <c r="C134" s="1160"/>
      <c r="D134" s="89"/>
      <c r="E134" s="89"/>
      <c r="F134" s="1131"/>
      <c r="G134" s="1162"/>
      <c r="H134" s="1131"/>
      <c r="I134" s="1160"/>
      <c r="J134" s="558"/>
      <c r="K134" s="558"/>
      <c r="L134" s="1163"/>
      <c r="M134" s="314"/>
      <c r="N134" s="335"/>
      <c r="O134" s="335"/>
      <c r="P134" s="4"/>
      <c r="Q134" s="4"/>
      <c r="R134" s="4"/>
      <c r="S134" s="4"/>
      <c r="T134" s="4"/>
      <c r="U134" s="6"/>
      <c r="V134" s="6"/>
      <c r="W134" s="6"/>
      <c r="X134" s="6"/>
      <c r="Y134" s="6"/>
      <c r="Z134" s="6"/>
      <c r="AA134" s="6"/>
      <c r="AB134" s="6"/>
    </row>
    <row r="135">
      <c r="A135" s="4"/>
      <c r="B135" s="148" t="s">
        <v>69</v>
      </c>
      <c r="C135" s="438"/>
      <c r="D135" s="225"/>
      <c r="E135" s="439"/>
      <c r="F135" s="439"/>
      <c r="G135" s="439"/>
      <c r="H135" s="225"/>
      <c r="I135" s="438">
        <f>SUM(I130:I134)</f>
        <v>559782.6087</v>
      </c>
      <c r="J135" s="441"/>
      <c r="K135" s="441"/>
      <c r="L135" s="441"/>
      <c r="M135" s="439"/>
      <c r="N135" s="4"/>
      <c r="O135" s="4"/>
      <c r="P135" s="4"/>
      <c r="Q135" s="4"/>
      <c r="R135" s="4"/>
      <c r="S135" s="4"/>
      <c r="T135" s="4"/>
      <c r="U135" s="6"/>
      <c r="V135" s="6"/>
      <c r="W135" s="6"/>
      <c r="X135" s="6"/>
      <c r="Y135" s="6"/>
      <c r="Z135" s="6"/>
      <c r="AA135" s="6"/>
      <c r="AB135" s="6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6"/>
      <c r="V136" s="6"/>
      <c r="W136" s="6"/>
      <c r="X136" s="6"/>
      <c r="Y136" s="6"/>
      <c r="Z136" s="6"/>
      <c r="AA136" s="6"/>
      <c r="AB136" s="6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6"/>
      <c r="V137" s="6"/>
      <c r="W137" s="6"/>
      <c r="X137" s="6"/>
      <c r="Y137" s="6"/>
      <c r="Z137" s="6"/>
      <c r="AA137" s="6"/>
      <c r="AB137" s="6"/>
    </row>
    <row r="138">
      <c r="A138" s="866">
        <v>8.0</v>
      </c>
      <c r="B138" s="443" t="s">
        <v>181</v>
      </c>
      <c r="C138" s="376"/>
      <c r="D138" s="376"/>
      <c r="E138" s="376"/>
      <c r="F138" s="376"/>
      <c r="G138" s="376"/>
      <c r="H138" s="376"/>
      <c r="I138" s="376"/>
      <c r="J138" s="376"/>
      <c r="K138" s="376"/>
      <c r="L138" s="377"/>
      <c r="M138" s="321"/>
      <c r="N138" s="5"/>
      <c r="O138" s="5"/>
      <c r="P138" s="4"/>
      <c r="Q138" s="4"/>
      <c r="R138" s="4"/>
      <c r="S138" s="4"/>
      <c r="T138" s="4"/>
      <c r="U138" s="6"/>
      <c r="V138" s="6"/>
      <c r="W138" s="6"/>
      <c r="X138" s="6"/>
      <c r="Y138" s="6"/>
      <c r="Z138" s="6"/>
      <c r="AA138" s="6"/>
      <c r="AB138" s="6"/>
    </row>
    <row r="139">
      <c r="A139" s="4"/>
      <c r="B139" s="233" t="s">
        <v>182</v>
      </c>
      <c r="C139" s="1164" t="s">
        <v>131</v>
      </c>
      <c r="D139" s="1165"/>
      <c r="E139" s="1165"/>
      <c r="F139" s="1166" t="s">
        <v>517</v>
      </c>
      <c r="G139" s="1166" t="s">
        <v>581</v>
      </c>
      <c r="H139" s="1167" t="s">
        <v>156</v>
      </c>
      <c r="I139" s="906"/>
      <c r="J139" s="906"/>
      <c r="K139" s="102"/>
      <c r="L139" s="1168" t="s">
        <v>135</v>
      </c>
      <c r="M139" s="870" t="s">
        <v>157</v>
      </c>
      <c r="N139" s="4"/>
      <c r="O139" s="4"/>
      <c r="P139" s="4"/>
      <c r="Q139" s="4"/>
      <c r="R139" s="4"/>
      <c r="S139" s="4"/>
      <c r="T139" s="4"/>
      <c r="U139" s="6"/>
      <c r="V139" s="6"/>
      <c r="W139" s="6"/>
      <c r="X139" s="6"/>
      <c r="Y139" s="6"/>
      <c r="Z139" s="6"/>
      <c r="AA139" s="6"/>
      <c r="AB139" s="6"/>
    </row>
    <row r="140">
      <c r="A140" s="5"/>
      <c r="B140" s="1131" t="s">
        <v>520</v>
      </c>
      <c r="C140" s="847"/>
      <c r="D140" s="1404"/>
      <c r="E140" s="1404"/>
      <c r="F140" s="1405">
        <v>64150.0</v>
      </c>
      <c r="G140" s="1406">
        <f t="shared" ref="G140:G148" si="22">F140*8/100</f>
        <v>5132</v>
      </c>
      <c r="H140" s="1407">
        <f t="shared" ref="H140:H148" si="23">F140+Q140</f>
        <v>69282</v>
      </c>
      <c r="I140" s="89"/>
      <c r="J140" s="89"/>
      <c r="K140" s="89"/>
      <c r="L140" s="1177"/>
      <c r="M140" s="1153"/>
      <c r="N140" s="390"/>
      <c r="O140" s="390"/>
      <c r="P140" s="4"/>
      <c r="Q140" s="1173">
        <f t="shared" ref="Q140:Q148" si="24">F140*8/100</f>
        <v>5132</v>
      </c>
      <c r="R140" s="4"/>
      <c r="S140" s="4"/>
      <c r="T140" s="4"/>
      <c r="U140" s="6"/>
      <c r="V140" s="6"/>
      <c r="W140" s="6"/>
      <c r="X140" s="6"/>
      <c r="Y140" s="6"/>
      <c r="Z140" s="6"/>
      <c r="AA140" s="6"/>
      <c r="AB140" s="6"/>
    </row>
    <row r="141">
      <c r="A141" s="5"/>
      <c r="B141" s="905" t="s">
        <v>190</v>
      </c>
      <c r="C141" s="847"/>
      <c r="D141" s="1404"/>
      <c r="E141" s="1404"/>
      <c r="F141" s="1405">
        <v>120000.0</v>
      </c>
      <c r="G141" s="1406">
        <f t="shared" si="22"/>
        <v>9600</v>
      </c>
      <c r="H141" s="1407">
        <f t="shared" si="23"/>
        <v>129600</v>
      </c>
      <c r="I141" s="89"/>
      <c r="J141" s="89"/>
      <c r="K141" s="89"/>
      <c r="L141" s="1177"/>
      <c r="M141" s="1153"/>
      <c r="N141" s="390"/>
      <c r="O141" s="390"/>
      <c r="P141" s="4"/>
      <c r="Q141" s="1173">
        <f t="shared" si="24"/>
        <v>9600</v>
      </c>
      <c r="R141" s="4"/>
      <c r="S141" s="4"/>
      <c r="T141" s="4"/>
      <c r="U141" s="6"/>
      <c r="V141" s="6"/>
      <c r="W141" s="6"/>
      <c r="X141" s="6"/>
      <c r="Y141" s="6"/>
      <c r="Z141" s="6"/>
      <c r="AA141" s="6"/>
      <c r="AB141" s="6"/>
    </row>
    <row r="142">
      <c r="A142" s="4"/>
      <c r="B142" s="905" t="s">
        <v>191</v>
      </c>
      <c r="C142" s="847"/>
      <c r="D142" s="1404"/>
      <c r="E142" s="1404"/>
      <c r="F142" s="1405">
        <v>170000.0</v>
      </c>
      <c r="G142" s="1406">
        <f t="shared" si="22"/>
        <v>13600</v>
      </c>
      <c r="H142" s="1407">
        <f t="shared" si="23"/>
        <v>183600</v>
      </c>
      <c r="I142" s="89"/>
      <c r="J142" s="89"/>
      <c r="K142" s="89"/>
      <c r="L142" s="1177"/>
      <c r="M142" s="1153"/>
      <c r="N142" s="390"/>
      <c r="O142" s="390"/>
      <c r="P142" s="4"/>
      <c r="Q142" s="1173">
        <f t="shared" si="24"/>
        <v>13600</v>
      </c>
      <c r="R142" s="4"/>
      <c r="S142" s="4"/>
      <c r="T142" s="4"/>
      <c r="U142" s="6"/>
      <c r="V142" s="6"/>
      <c r="W142" s="6"/>
      <c r="X142" s="6"/>
      <c r="Y142" s="6"/>
      <c r="Z142" s="6"/>
      <c r="AA142" s="6"/>
      <c r="AB142" s="6"/>
    </row>
    <row r="143">
      <c r="A143" s="4"/>
      <c r="B143" s="1131" t="s">
        <v>193</v>
      </c>
      <c r="C143" s="560"/>
      <c r="D143" s="1409"/>
      <c r="E143" s="1409"/>
      <c r="F143" s="1405">
        <v>62000.0</v>
      </c>
      <c r="G143" s="1406">
        <f t="shared" si="22"/>
        <v>4960</v>
      </c>
      <c r="H143" s="1407">
        <f t="shared" si="23"/>
        <v>66960</v>
      </c>
      <c r="I143" s="1176"/>
      <c r="J143" s="89"/>
      <c r="K143" s="89"/>
      <c r="L143" s="1177"/>
      <c r="M143" s="1153"/>
      <c r="N143" s="390"/>
      <c r="O143" s="390"/>
      <c r="P143" s="4"/>
      <c r="Q143" s="1173">
        <f t="shared" si="24"/>
        <v>4960</v>
      </c>
      <c r="R143" s="4"/>
      <c r="S143" s="4"/>
      <c r="T143" s="4"/>
      <c r="U143" s="6"/>
      <c r="V143" s="6"/>
      <c r="W143" s="6"/>
      <c r="X143" s="6"/>
      <c r="Y143" s="6"/>
      <c r="Z143" s="6"/>
      <c r="AA143" s="6"/>
      <c r="AB143" s="6"/>
    </row>
    <row r="144">
      <c r="A144" s="4"/>
      <c r="B144" s="1131" t="s">
        <v>664</v>
      </c>
      <c r="C144" s="847"/>
      <c r="D144" s="1404"/>
      <c r="E144" s="1404"/>
      <c r="F144" s="1405">
        <v>185000.0</v>
      </c>
      <c r="G144" s="1406">
        <f t="shared" si="22"/>
        <v>14800</v>
      </c>
      <c r="H144" s="1407">
        <f t="shared" si="23"/>
        <v>199800</v>
      </c>
      <c r="I144" s="89"/>
      <c r="J144" s="89"/>
      <c r="K144" s="89"/>
      <c r="L144" s="1177"/>
      <c r="M144" s="1177"/>
      <c r="N144" s="390"/>
      <c r="O144" s="390"/>
      <c r="P144" s="4"/>
      <c r="Q144" s="1173">
        <f t="shared" si="24"/>
        <v>14800</v>
      </c>
      <c r="R144" s="4"/>
      <c r="S144" s="4"/>
      <c r="T144" s="4"/>
      <c r="U144" s="6"/>
      <c r="V144" s="6"/>
      <c r="W144" s="6"/>
      <c r="X144" s="6"/>
      <c r="Y144" s="6"/>
      <c r="Z144" s="6"/>
      <c r="AA144" s="6"/>
      <c r="AB144" s="6"/>
    </row>
    <row r="145">
      <c r="A145" s="4"/>
      <c r="B145" s="1412" t="s">
        <v>523</v>
      </c>
      <c r="C145" s="225"/>
      <c r="D145" s="1404"/>
      <c r="E145" s="1404"/>
      <c r="F145" s="1405">
        <v>121000.0</v>
      </c>
      <c r="G145" s="1406">
        <f t="shared" si="22"/>
        <v>9680</v>
      </c>
      <c r="H145" s="1407">
        <f t="shared" si="23"/>
        <v>130680</v>
      </c>
      <c r="I145" s="89"/>
      <c r="J145" s="89"/>
      <c r="K145" s="89"/>
      <c r="L145" s="1177"/>
      <c r="M145" s="1153"/>
      <c r="N145" s="390"/>
      <c r="O145" s="390"/>
      <c r="P145" s="4"/>
      <c r="Q145" s="1173">
        <f t="shared" si="24"/>
        <v>9680</v>
      </c>
      <c r="R145" s="4"/>
      <c r="S145" s="4"/>
      <c r="T145" s="4"/>
      <c r="U145" s="6"/>
      <c r="V145" s="6"/>
      <c r="W145" s="6"/>
      <c r="X145" s="6"/>
      <c r="Y145" s="6"/>
      <c r="Z145" s="6"/>
      <c r="AA145" s="6"/>
      <c r="AB145" s="6"/>
    </row>
    <row r="146">
      <c r="A146" s="4"/>
      <c r="B146" s="1412" t="s">
        <v>524</v>
      </c>
      <c r="C146" s="225"/>
      <c r="D146" s="1404"/>
      <c r="E146" s="1404"/>
      <c r="F146" s="1405">
        <v>93000.0</v>
      </c>
      <c r="G146" s="1406">
        <f t="shared" si="22"/>
        <v>7440</v>
      </c>
      <c r="H146" s="1407">
        <f t="shared" si="23"/>
        <v>100440</v>
      </c>
      <c r="I146" s="89"/>
      <c r="J146" s="89"/>
      <c r="K146" s="89"/>
      <c r="L146" s="1177"/>
      <c r="M146" s="1153"/>
      <c r="N146" s="390"/>
      <c r="O146" s="390"/>
      <c r="P146" s="4"/>
      <c r="Q146" s="1173">
        <f t="shared" si="24"/>
        <v>7440</v>
      </c>
      <c r="R146" s="4"/>
      <c r="S146" s="4"/>
      <c r="T146" s="4"/>
      <c r="U146" s="6"/>
      <c r="V146" s="6"/>
      <c r="W146" s="6"/>
      <c r="X146" s="6"/>
      <c r="Y146" s="6"/>
      <c r="Z146" s="6"/>
      <c r="AA146" s="6"/>
      <c r="AB146" s="6"/>
    </row>
    <row r="147">
      <c r="A147" s="4"/>
      <c r="B147" s="1123" t="s">
        <v>196</v>
      </c>
      <c r="C147" s="225"/>
      <c r="D147" s="1404"/>
      <c r="E147" s="1404"/>
      <c r="F147" s="1405">
        <v>70000.0</v>
      </c>
      <c r="G147" s="1406">
        <f t="shared" si="22"/>
        <v>5600</v>
      </c>
      <c r="H147" s="1407">
        <f t="shared" si="23"/>
        <v>75600</v>
      </c>
      <c r="I147" s="89"/>
      <c r="J147" s="89"/>
      <c r="K147" s="89"/>
      <c r="L147" s="1177"/>
      <c r="M147" s="1153"/>
      <c r="N147" s="390"/>
      <c r="O147" s="390"/>
      <c r="P147" s="4"/>
      <c r="Q147" s="1173">
        <f t="shared" si="24"/>
        <v>5600</v>
      </c>
      <c r="R147" s="4"/>
      <c r="S147" s="4"/>
      <c r="T147" s="4"/>
      <c r="U147" s="6"/>
      <c r="V147" s="6"/>
      <c r="W147" s="6"/>
      <c r="X147" s="6"/>
      <c r="Y147" s="6"/>
      <c r="Z147" s="6"/>
      <c r="AA147" s="6"/>
      <c r="AB147" s="6"/>
    </row>
    <row r="148">
      <c r="A148" s="4"/>
      <c r="B148" s="1131" t="s">
        <v>726</v>
      </c>
      <c r="C148" s="1404"/>
      <c r="D148" s="1404"/>
      <c r="E148" s="1404"/>
      <c r="F148" s="1405">
        <v>35000.0</v>
      </c>
      <c r="G148" s="1406">
        <f t="shared" si="22"/>
        <v>2800</v>
      </c>
      <c r="H148" s="1407">
        <f t="shared" si="23"/>
        <v>37800</v>
      </c>
      <c r="I148" s="89"/>
      <c r="J148" s="89"/>
      <c r="K148" s="89"/>
      <c r="L148" s="1177"/>
      <c r="M148" s="1153"/>
      <c r="N148" s="390"/>
      <c r="O148" s="390"/>
      <c r="P148" s="4"/>
      <c r="Q148" s="1173">
        <f t="shared" si="24"/>
        <v>2800</v>
      </c>
      <c r="R148" s="4"/>
      <c r="S148" s="4"/>
      <c r="T148" s="4"/>
      <c r="U148" s="6"/>
      <c r="V148" s="6"/>
      <c r="W148" s="6"/>
      <c r="X148" s="6"/>
      <c r="Y148" s="6"/>
      <c r="Z148" s="6"/>
      <c r="AA148" s="6"/>
      <c r="AB148" s="6"/>
    </row>
    <row r="149">
      <c r="A149" s="4"/>
      <c r="B149" s="369" t="s">
        <v>69</v>
      </c>
      <c r="C149" s="370"/>
      <c r="D149" s="481">
        <f>SUM(D140:D145)</f>
        <v>0</v>
      </c>
      <c r="E149" s="481"/>
      <c r="F149" s="481">
        <f t="shared" ref="F149:H149" si="25">SUM(F140:F148)</f>
        <v>920150</v>
      </c>
      <c r="G149" s="481">
        <f t="shared" si="25"/>
        <v>73612</v>
      </c>
      <c r="H149" s="1179">
        <f t="shared" si="25"/>
        <v>993762</v>
      </c>
      <c r="I149" s="1180"/>
      <c r="J149" s="1180"/>
      <c r="K149" s="1180"/>
      <c r="L149" s="1180"/>
      <c r="M149" s="483">
        <f>SUM(M140:M145)</f>
        <v>0</v>
      </c>
      <c r="N149" s="390"/>
      <c r="O149" s="390"/>
      <c r="P149" s="4"/>
      <c r="Q149" s="4"/>
      <c r="R149" s="4"/>
      <c r="S149" s="4"/>
      <c r="T149" s="4"/>
      <c r="U149" s="6"/>
      <c r="V149" s="6"/>
      <c r="W149" s="6"/>
      <c r="X149" s="6"/>
      <c r="Y149" s="6"/>
      <c r="Z149" s="6"/>
      <c r="AA149" s="6"/>
      <c r="AB149" s="6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6"/>
      <c r="V150" s="6"/>
      <c r="W150" s="6"/>
      <c r="X150" s="6"/>
      <c r="Y150" s="6"/>
      <c r="Z150" s="6"/>
      <c r="AA150" s="6"/>
      <c r="AB150" s="6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6"/>
      <c r="V151" s="6"/>
      <c r="W151" s="6"/>
      <c r="X151" s="6"/>
      <c r="Y151" s="6"/>
      <c r="Z151" s="6"/>
      <c r="AA151" s="6"/>
      <c r="AB151" s="6"/>
    </row>
    <row r="152">
      <c r="A152" s="896">
        <v>9.0</v>
      </c>
      <c r="B152" s="485" t="s">
        <v>197</v>
      </c>
      <c r="C152" s="2"/>
      <c r="D152" s="2"/>
      <c r="E152" s="2"/>
      <c r="F152" s="2"/>
      <c r="G152" s="2"/>
      <c r="H152" s="3"/>
      <c r="I152" s="4"/>
      <c r="J152" s="4"/>
      <c r="K152" s="4"/>
      <c r="L152" s="4"/>
      <c r="M152" s="4"/>
      <c r="N152" s="4"/>
      <c r="O152" s="4"/>
      <c r="P152" s="4"/>
      <c r="Q152" s="486" t="s">
        <v>198</v>
      </c>
      <c r="R152" s="4"/>
      <c r="S152" s="4"/>
      <c r="T152" s="4"/>
      <c r="U152" s="6"/>
      <c r="V152" s="6"/>
      <c r="W152" s="6"/>
      <c r="X152" s="6"/>
      <c r="Y152" s="6"/>
      <c r="Z152" s="6"/>
      <c r="AA152" s="6"/>
      <c r="AB152" s="6"/>
    </row>
    <row r="153">
      <c r="A153" s="4"/>
      <c r="B153" s="523" t="s">
        <v>182</v>
      </c>
      <c r="C153" s="830" t="s">
        <v>130</v>
      </c>
      <c r="D153" s="1181"/>
      <c r="E153" s="1181"/>
      <c r="F153" s="830" t="s">
        <v>199</v>
      </c>
      <c r="G153" s="1182" t="s">
        <v>134</v>
      </c>
      <c r="H153" s="830" t="s">
        <v>132</v>
      </c>
      <c r="I153" s="897"/>
      <c r="J153" s="897"/>
      <c r="K153" s="897"/>
      <c r="L153" s="898" t="s">
        <v>135</v>
      </c>
      <c r="M153" s="4"/>
      <c r="N153" s="4"/>
      <c r="O153" s="4"/>
      <c r="P153" s="4"/>
      <c r="Q153" s="4"/>
      <c r="R153" s="4"/>
      <c r="S153" s="4"/>
      <c r="T153" s="4"/>
      <c r="U153" s="6"/>
      <c r="V153" s="6"/>
      <c r="W153" s="6"/>
      <c r="X153" s="6"/>
      <c r="Y153" s="6"/>
      <c r="Z153" s="6"/>
      <c r="AA153" s="6"/>
      <c r="AB153" s="6"/>
    </row>
    <row r="154">
      <c r="A154" s="4"/>
      <c r="B154" s="391"/>
      <c r="C154" s="451"/>
      <c r="D154" s="399"/>
      <c r="E154" s="399"/>
      <c r="F154" s="399"/>
      <c r="G154" s="1183"/>
      <c r="H154" s="490"/>
      <c r="I154" s="491"/>
      <c r="J154" s="491"/>
      <c r="K154" s="491"/>
      <c r="L154" s="492"/>
      <c r="M154" s="4"/>
      <c r="N154" s="4"/>
      <c r="O154" s="4"/>
      <c r="P154" s="4"/>
      <c r="Q154" s="4"/>
      <c r="R154" s="4"/>
      <c r="S154" s="4"/>
      <c r="T154" s="4"/>
      <c r="U154" s="6"/>
      <c r="V154" s="6"/>
      <c r="W154" s="6"/>
      <c r="X154" s="6"/>
      <c r="Y154" s="6"/>
      <c r="Z154" s="6"/>
      <c r="AA154" s="6"/>
      <c r="AB154" s="6"/>
    </row>
    <row r="155">
      <c r="A155" s="4"/>
      <c r="B155" s="459"/>
      <c r="C155" s="459"/>
      <c r="D155" s="341"/>
      <c r="E155" s="341"/>
      <c r="F155" s="459"/>
      <c r="G155" s="341"/>
      <c r="H155" s="493"/>
      <c r="I155" s="360"/>
      <c r="J155" s="360"/>
      <c r="K155" s="360"/>
      <c r="L155" s="494"/>
      <c r="M155" s="4"/>
      <c r="N155" s="4"/>
      <c r="O155" s="4"/>
      <c r="P155" s="4"/>
      <c r="Q155" s="4"/>
      <c r="R155" s="4"/>
      <c r="S155" s="4"/>
      <c r="T155" s="4"/>
      <c r="U155" s="6"/>
      <c r="V155" s="6"/>
      <c r="W155" s="6"/>
      <c r="X155" s="6"/>
      <c r="Y155" s="6"/>
      <c r="Z155" s="6"/>
      <c r="AA155" s="6"/>
      <c r="AB155" s="6"/>
    </row>
    <row r="156">
      <c r="A156" s="4"/>
      <c r="B156" s="341"/>
      <c r="C156" s="341"/>
      <c r="D156" s="341"/>
      <c r="E156" s="341"/>
      <c r="F156" s="341"/>
      <c r="G156" s="341"/>
      <c r="H156" s="341"/>
      <c r="I156" s="360"/>
      <c r="J156" s="360"/>
      <c r="K156" s="360"/>
      <c r="L156" s="495"/>
      <c r="M156" s="4"/>
      <c r="N156" s="4"/>
      <c r="O156" s="4"/>
      <c r="P156" s="4"/>
      <c r="Q156" s="4"/>
      <c r="R156" s="4"/>
      <c r="S156" s="4"/>
      <c r="T156" s="4"/>
      <c r="U156" s="6"/>
      <c r="V156" s="6"/>
      <c r="W156" s="6"/>
      <c r="X156" s="6"/>
      <c r="Y156" s="6"/>
      <c r="Z156" s="6"/>
      <c r="AA156" s="6"/>
      <c r="AB156" s="6"/>
    </row>
    <row r="157">
      <c r="A157" s="4"/>
      <c r="B157" s="496"/>
      <c r="C157" s="496"/>
      <c r="D157" s="496"/>
      <c r="E157" s="496"/>
      <c r="F157" s="496"/>
      <c r="G157" s="496"/>
      <c r="H157" s="496"/>
      <c r="I157" s="424"/>
      <c r="J157" s="424"/>
      <c r="K157" s="424"/>
      <c r="L157" s="497"/>
      <c r="M157" s="4"/>
      <c r="N157" s="4"/>
      <c r="O157" s="4"/>
      <c r="P157" s="4"/>
      <c r="Q157" s="4"/>
      <c r="R157" s="4"/>
      <c r="S157" s="4"/>
      <c r="T157" s="4"/>
      <c r="U157" s="6"/>
      <c r="V157" s="6"/>
      <c r="W157" s="6"/>
      <c r="X157" s="6"/>
      <c r="Y157" s="6"/>
      <c r="Z157" s="6"/>
      <c r="AA157" s="6"/>
      <c r="AB157" s="6"/>
    </row>
    <row r="158">
      <c r="A158" s="4"/>
      <c r="B158" s="496"/>
      <c r="C158" s="496"/>
      <c r="D158" s="496"/>
      <c r="E158" s="496"/>
      <c r="F158" s="496"/>
      <c r="G158" s="496"/>
      <c r="H158" s="496"/>
      <c r="I158" s="424"/>
      <c r="J158" s="424"/>
      <c r="K158" s="424"/>
      <c r="L158" s="497"/>
      <c r="M158" s="4"/>
      <c r="N158" s="4"/>
      <c r="O158" s="4"/>
      <c r="P158" s="4"/>
      <c r="Q158" s="4"/>
      <c r="R158" s="4"/>
      <c r="S158" s="4"/>
      <c r="T158" s="4"/>
      <c r="U158" s="6"/>
      <c r="V158" s="6"/>
      <c r="W158" s="6"/>
      <c r="X158" s="6"/>
      <c r="Y158" s="6"/>
      <c r="Z158" s="6"/>
      <c r="AA158" s="6"/>
      <c r="AB158" s="6"/>
    </row>
    <row r="159">
      <c r="A159" s="4"/>
      <c r="B159" s="439"/>
      <c r="C159" s="439"/>
      <c r="D159" s="439"/>
      <c r="E159" s="439"/>
      <c r="F159" s="439"/>
      <c r="G159" s="439"/>
      <c r="H159" s="439"/>
      <c r="I159" s="499"/>
      <c r="J159" s="499"/>
      <c r="K159" s="499"/>
      <c r="L159" s="499"/>
      <c r="M159" s="4"/>
      <c r="N159" s="4"/>
      <c r="O159" s="4"/>
      <c r="P159" s="4"/>
      <c r="Q159" s="486" t="s">
        <v>200</v>
      </c>
      <c r="R159" s="4"/>
      <c r="S159" s="4"/>
      <c r="T159" s="4"/>
      <c r="U159" s="6"/>
      <c r="V159" s="6"/>
      <c r="W159" s="6"/>
      <c r="X159" s="6"/>
      <c r="Y159" s="6"/>
      <c r="Z159" s="6"/>
      <c r="AA159" s="6"/>
      <c r="AB159" s="6"/>
    </row>
    <row r="160">
      <c r="A160" s="4"/>
      <c r="B160" s="369" t="s">
        <v>69</v>
      </c>
      <c r="C160" s="370"/>
      <c r="D160" s="370"/>
      <c r="E160" s="370"/>
      <c r="F160" s="370"/>
      <c r="G160" s="500">
        <f>SUM(G154:G159)</f>
        <v>0</v>
      </c>
      <c r="H160" s="370"/>
      <c r="I160" s="5"/>
      <c r="J160" s="5"/>
      <c r="K160" s="5"/>
      <c r="L160" s="5"/>
      <c r="M160" s="4"/>
      <c r="N160" s="4"/>
      <c r="O160" s="4"/>
      <c r="P160" s="4"/>
      <c r="Q160" s="4"/>
      <c r="R160" s="4"/>
      <c r="S160" s="4"/>
      <c r="T160" s="4"/>
      <c r="U160" s="6"/>
      <c r="V160" s="6"/>
      <c r="W160" s="6"/>
      <c r="X160" s="6"/>
      <c r="Y160" s="6"/>
      <c r="Z160" s="6"/>
      <c r="AA160" s="6"/>
      <c r="AB160" s="6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6"/>
      <c r="V161" s="6"/>
      <c r="W161" s="6"/>
      <c r="X161" s="6"/>
      <c r="Y161" s="6"/>
      <c r="Z161" s="6"/>
      <c r="AA161" s="6"/>
      <c r="AB161" s="6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6"/>
      <c r="V162" s="6"/>
      <c r="W162" s="6"/>
      <c r="X162" s="6"/>
      <c r="Y162" s="6"/>
      <c r="Z162" s="6"/>
      <c r="AA162" s="6"/>
      <c r="AB162" s="6"/>
    </row>
    <row r="163">
      <c r="A163" s="903">
        <v>10.0</v>
      </c>
      <c r="B163" s="904" t="s">
        <v>525</v>
      </c>
      <c r="C163" s="504"/>
      <c r="D163" s="504"/>
      <c r="E163" s="504"/>
      <c r="F163" s="504"/>
      <c r="G163" s="504"/>
      <c r="H163" s="504"/>
      <c r="I163" s="504"/>
      <c r="J163" s="504"/>
      <c r="K163" s="505"/>
      <c r="L163" s="4"/>
      <c r="M163" s="4"/>
      <c r="N163" s="4"/>
      <c r="O163" s="4"/>
      <c r="P163" s="4"/>
      <c r="Q163" s="4"/>
      <c r="R163" s="4"/>
      <c r="S163" s="4"/>
      <c r="T163" s="4"/>
      <c r="U163" s="6"/>
      <c r="V163" s="6"/>
      <c r="W163" s="6"/>
      <c r="X163" s="6"/>
      <c r="Y163" s="6"/>
      <c r="Z163" s="6"/>
      <c r="AA163" s="6"/>
      <c r="AB163" s="6"/>
    </row>
    <row r="164">
      <c r="A164" s="4"/>
      <c r="B164" s="905"/>
      <c r="C164" s="563"/>
      <c r="D164" s="89"/>
      <c r="E164" s="89"/>
      <c r="F164" s="89"/>
      <c r="G164" s="89"/>
      <c r="H164" s="89"/>
      <c r="I164" s="89"/>
      <c r="J164" s="89"/>
      <c r="K164" s="89"/>
      <c r="L164" s="508"/>
      <c r="M164" s="4"/>
      <c r="N164" s="4"/>
      <c r="O164" s="4"/>
      <c r="P164" s="4"/>
      <c r="Q164" s="4"/>
      <c r="R164" s="4"/>
      <c r="S164" s="4"/>
      <c r="T164" s="4"/>
      <c r="U164" s="6"/>
      <c r="V164" s="6"/>
      <c r="W164" s="6"/>
      <c r="X164" s="6"/>
      <c r="Y164" s="6"/>
      <c r="Z164" s="6"/>
      <c r="AA164" s="6"/>
      <c r="AB164" s="6"/>
    </row>
    <row r="165">
      <c r="A165" s="5"/>
      <c r="B165" s="879"/>
      <c r="C165" s="907"/>
      <c r="D165" s="456"/>
      <c r="E165" s="456"/>
      <c r="F165" s="456"/>
      <c r="G165" s="399"/>
      <c r="H165" s="399"/>
      <c r="I165" s="491"/>
      <c r="J165" s="491"/>
      <c r="K165" s="491"/>
      <c r="L165" s="491"/>
      <c r="M165" s="4"/>
      <c r="N165" s="4"/>
      <c r="O165" s="4"/>
      <c r="P165" s="4"/>
      <c r="Q165" s="4"/>
      <c r="R165" s="4"/>
      <c r="S165" s="4"/>
      <c r="T165" s="4"/>
      <c r="U165" s="6"/>
      <c r="V165" s="6"/>
      <c r="W165" s="6"/>
      <c r="X165" s="6"/>
      <c r="Y165" s="6"/>
      <c r="Z165" s="6"/>
      <c r="AA165" s="6"/>
      <c r="AB165" s="6"/>
    </row>
    <row r="166">
      <c r="A166" s="4"/>
      <c r="B166" s="459"/>
      <c r="C166" s="908"/>
      <c r="D166" s="341"/>
      <c r="E166" s="341"/>
      <c r="F166" s="341"/>
      <c r="G166" s="341"/>
      <c r="H166" s="341"/>
      <c r="I166" s="360"/>
      <c r="J166" s="360"/>
      <c r="K166" s="360"/>
      <c r="L166" s="360"/>
      <c r="M166" s="4"/>
      <c r="N166" s="4"/>
      <c r="O166" s="4"/>
      <c r="P166" s="4"/>
      <c r="Q166" s="4"/>
      <c r="R166" s="4"/>
      <c r="S166" s="4"/>
      <c r="T166" s="4"/>
      <c r="U166" s="6"/>
      <c r="V166" s="6"/>
      <c r="W166" s="6"/>
      <c r="X166" s="6"/>
      <c r="Y166" s="6"/>
      <c r="Z166" s="6"/>
      <c r="AA166" s="6"/>
      <c r="AB166" s="6"/>
    </row>
    <row r="167">
      <c r="A167" s="4"/>
      <c r="B167" s="459"/>
      <c r="C167" s="908"/>
      <c r="D167" s="341"/>
      <c r="E167" s="341"/>
      <c r="F167" s="459"/>
      <c r="G167" s="341"/>
      <c r="H167" s="341"/>
      <c r="I167" s="360"/>
      <c r="J167" s="360"/>
      <c r="K167" s="360"/>
      <c r="L167" s="512"/>
      <c r="M167" s="4"/>
      <c r="N167" s="4"/>
      <c r="O167" s="4"/>
      <c r="P167" s="4"/>
      <c r="Q167" s="4"/>
      <c r="R167" s="4"/>
      <c r="S167" s="4"/>
      <c r="T167" s="4"/>
      <c r="U167" s="6"/>
      <c r="V167" s="6"/>
      <c r="W167" s="6"/>
      <c r="X167" s="6"/>
      <c r="Y167" s="6"/>
      <c r="Z167" s="6"/>
      <c r="AA167" s="6"/>
      <c r="AB167" s="6"/>
    </row>
    <row r="168">
      <c r="A168" s="4"/>
      <c r="B168" s="459"/>
      <c r="C168" s="908"/>
      <c r="D168" s="341"/>
      <c r="E168" s="341"/>
      <c r="F168" s="341"/>
      <c r="G168" s="341"/>
      <c r="H168" s="341"/>
      <c r="I168" s="360"/>
      <c r="J168" s="360"/>
      <c r="K168" s="360"/>
      <c r="L168" s="360"/>
      <c r="M168" s="4"/>
      <c r="N168" s="4"/>
      <c r="O168" s="4"/>
      <c r="P168" s="4"/>
      <c r="Q168" s="4"/>
      <c r="R168" s="4"/>
      <c r="S168" s="4"/>
      <c r="T168" s="4"/>
      <c r="U168" s="6"/>
      <c r="V168" s="6"/>
      <c r="W168" s="6"/>
      <c r="X168" s="6"/>
      <c r="Y168" s="6"/>
      <c r="Z168" s="6"/>
      <c r="AA168" s="6"/>
      <c r="AB168" s="6"/>
    </row>
    <row r="169">
      <c r="A169" s="4"/>
      <c r="B169" s="341"/>
      <c r="C169" s="909"/>
      <c r="D169" s="341"/>
      <c r="E169" s="341"/>
      <c r="F169" s="341"/>
      <c r="G169" s="341"/>
      <c r="H169" s="341"/>
      <c r="I169" s="360"/>
      <c r="J169" s="360"/>
      <c r="K169" s="360"/>
      <c r="L169" s="360"/>
      <c r="M169" s="4"/>
      <c r="N169" s="4"/>
      <c r="O169" s="4"/>
      <c r="P169" s="4"/>
      <c r="Q169" s="4"/>
      <c r="R169" s="4"/>
      <c r="S169" s="4"/>
      <c r="T169" s="4"/>
      <c r="U169" s="6"/>
      <c r="V169" s="6"/>
      <c r="W169" s="6"/>
      <c r="X169" s="6"/>
      <c r="Y169" s="6"/>
      <c r="Z169" s="6"/>
      <c r="AA169" s="6"/>
      <c r="AB169" s="6"/>
    </row>
    <row r="170">
      <c r="A170" s="4"/>
      <c r="B170" s="515"/>
      <c r="C170" s="910"/>
      <c r="D170" s="515"/>
      <c r="E170" s="515"/>
      <c r="F170" s="515"/>
      <c r="G170" s="515"/>
      <c r="H170" s="515"/>
      <c r="I170" s="516"/>
      <c r="J170" s="516"/>
      <c r="K170" s="516"/>
      <c r="L170" s="516"/>
      <c r="M170" s="4"/>
      <c r="N170" s="4"/>
      <c r="O170" s="4"/>
      <c r="P170" s="4"/>
      <c r="Q170" s="4"/>
      <c r="R170" s="4"/>
      <c r="S170" s="4"/>
      <c r="T170" s="4"/>
      <c r="U170" s="6"/>
      <c r="V170" s="6"/>
      <c r="W170" s="6"/>
      <c r="X170" s="6"/>
      <c r="Y170" s="6"/>
      <c r="Z170" s="6"/>
      <c r="AA170" s="6"/>
      <c r="AB170" s="6"/>
    </row>
    <row r="171">
      <c r="A171" s="4"/>
      <c r="B171" s="369" t="s">
        <v>69</v>
      </c>
      <c r="C171" s="912">
        <f>SUM(C164:C170)</f>
        <v>0</v>
      </c>
      <c r="D171" s="370"/>
      <c r="E171" s="370"/>
      <c r="F171" s="370"/>
      <c r="G171" s="370"/>
      <c r="H171" s="370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6"/>
      <c r="V171" s="6"/>
      <c r="W171" s="6"/>
      <c r="X171" s="6"/>
      <c r="Y171" s="6"/>
      <c r="Z171" s="6"/>
      <c r="AA171" s="6"/>
      <c r="AB171" s="6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6"/>
      <c r="V172" s="6"/>
      <c r="W172" s="6"/>
      <c r="X172" s="6"/>
      <c r="Y172" s="6"/>
      <c r="Z172" s="6"/>
      <c r="AA172" s="6"/>
      <c r="AB172" s="6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6"/>
      <c r="V173" s="6"/>
      <c r="W173" s="6"/>
      <c r="X173" s="6"/>
      <c r="Y173" s="6"/>
      <c r="Z173" s="6"/>
      <c r="AA173" s="6"/>
      <c r="AB173" s="6"/>
    </row>
    <row r="174">
      <c r="A174" s="913">
        <v>12.0</v>
      </c>
      <c r="B174" s="914" t="s">
        <v>526</v>
      </c>
      <c r="C174" s="521"/>
      <c r="D174" s="521"/>
      <c r="E174" s="521"/>
      <c r="F174" s="521"/>
      <c r="G174" s="521"/>
      <c r="H174" s="522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6"/>
      <c r="V174" s="6"/>
      <c r="W174" s="6"/>
      <c r="X174" s="6"/>
      <c r="Y174" s="6"/>
      <c r="Z174" s="6"/>
      <c r="AA174" s="6"/>
      <c r="AB174" s="6"/>
    </row>
    <row r="175">
      <c r="A175" s="4"/>
      <c r="B175" s="523" t="s">
        <v>215</v>
      </c>
      <c r="C175" s="148" t="s">
        <v>134</v>
      </c>
      <c r="D175" s="148" t="s">
        <v>199</v>
      </c>
      <c r="E175" s="148"/>
      <c r="F175" s="148" t="s">
        <v>131</v>
      </c>
      <c r="G175" s="225"/>
      <c r="H175" s="148" t="s">
        <v>216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6"/>
      <c r="V175" s="6"/>
      <c r="W175" s="6"/>
      <c r="X175" s="6"/>
      <c r="Y175" s="6"/>
      <c r="Z175" s="6"/>
      <c r="AA175" s="6"/>
      <c r="AB175" s="6"/>
    </row>
    <row r="176">
      <c r="A176" s="4"/>
      <c r="B176" s="381" t="s">
        <v>790</v>
      </c>
      <c r="C176" s="524">
        <v>130000.0</v>
      </c>
      <c r="D176" s="525" t="s">
        <v>791</v>
      </c>
      <c r="E176" s="525"/>
      <c r="F176" s="526"/>
      <c r="G176" s="554"/>
      <c r="H176" s="1128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6"/>
      <c r="V176" s="6"/>
      <c r="W176" s="6"/>
      <c r="X176" s="6"/>
      <c r="Y176" s="6"/>
      <c r="Z176" s="6"/>
      <c r="AA176" s="6"/>
      <c r="AB176" s="6"/>
    </row>
    <row r="177">
      <c r="A177" s="4"/>
      <c r="B177" s="381" t="s">
        <v>792</v>
      </c>
      <c r="C177" s="524">
        <v>17500.0</v>
      </c>
      <c r="D177" s="525" t="s">
        <v>793</v>
      </c>
      <c r="E177" s="1528"/>
      <c r="F177" s="528"/>
      <c r="G177" s="529"/>
      <c r="H177" s="102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6"/>
      <c r="V177" s="6"/>
      <c r="W177" s="6"/>
      <c r="X177" s="6"/>
      <c r="Y177" s="6"/>
      <c r="Z177" s="6"/>
      <c r="AA177" s="6"/>
      <c r="AB177" s="6"/>
    </row>
    <row r="178">
      <c r="A178" s="4"/>
      <c r="B178" s="399"/>
      <c r="C178" s="491"/>
      <c r="D178" s="491"/>
      <c r="E178" s="1529"/>
      <c r="F178" s="1529"/>
      <c r="G178" s="529"/>
      <c r="H178" s="102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6"/>
      <c r="V178" s="6"/>
      <c r="W178" s="6"/>
      <c r="X178" s="6"/>
      <c r="Y178" s="6"/>
      <c r="Z178" s="6"/>
      <c r="AA178" s="6"/>
      <c r="AB178" s="6"/>
    </row>
    <row r="179">
      <c r="A179" s="4"/>
      <c r="B179" s="341"/>
      <c r="C179" s="360"/>
      <c r="D179" s="360"/>
      <c r="E179" s="1423"/>
      <c r="F179" s="1423"/>
      <c r="G179" s="1423"/>
      <c r="H179" s="34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6"/>
      <c r="V179" s="6"/>
      <c r="W179" s="6"/>
      <c r="X179" s="6"/>
      <c r="Y179" s="6"/>
      <c r="Z179" s="6"/>
      <c r="AA179" s="6"/>
      <c r="AB179" s="6"/>
    </row>
    <row r="180">
      <c r="A180" s="4"/>
      <c r="B180" s="515"/>
      <c r="C180" s="437"/>
      <c r="D180" s="437"/>
      <c r="E180" s="1203"/>
      <c r="F180" s="1203"/>
      <c r="G180" s="928"/>
      <c r="H180" s="43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6"/>
      <c r="V180" s="6"/>
      <c r="W180" s="6"/>
      <c r="X180" s="6"/>
      <c r="Y180" s="6"/>
      <c r="Z180" s="6"/>
      <c r="AA180" s="6"/>
      <c r="AB180" s="6"/>
    </row>
    <row r="181">
      <c r="A181" s="4"/>
      <c r="B181" s="369" t="s">
        <v>69</v>
      </c>
      <c r="C181" s="929">
        <f>SUM(C176:C180)</f>
        <v>147500</v>
      </c>
      <c r="D181" s="370"/>
      <c r="E181" s="370"/>
      <c r="F181" s="545"/>
      <c r="G181" s="545"/>
      <c r="H181" s="370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6"/>
      <c r="V181" s="6"/>
      <c r="W181" s="6"/>
      <c r="X181" s="6"/>
      <c r="Y181" s="6"/>
      <c r="Z181" s="6"/>
      <c r="AA181" s="6"/>
      <c r="AB181" s="6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6"/>
      <c r="V182" s="6"/>
      <c r="W182" s="6"/>
      <c r="X182" s="6"/>
      <c r="Y182" s="6"/>
      <c r="Z182" s="6"/>
      <c r="AA182" s="6"/>
      <c r="AB182" s="6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6"/>
      <c r="V183" s="6"/>
      <c r="W183" s="6"/>
      <c r="X183" s="6"/>
      <c r="Y183" s="6"/>
      <c r="Z183" s="6"/>
      <c r="AA183" s="6"/>
      <c r="AB183" s="6"/>
    </row>
    <row r="184">
      <c r="A184" s="546">
        <v>11.0</v>
      </c>
      <c r="B184" s="931" t="s">
        <v>233</v>
      </c>
      <c r="C184" s="223"/>
      <c r="D184" s="223"/>
      <c r="E184" s="223"/>
      <c r="F184" s="223"/>
      <c r="G184" s="223"/>
      <c r="H184" s="22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6"/>
      <c r="V184" s="6"/>
      <c r="W184" s="6"/>
      <c r="X184" s="6"/>
      <c r="Y184" s="6"/>
      <c r="Z184" s="6"/>
      <c r="AA184" s="6"/>
      <c r="AB184" s="6"/>
    </row>
    <row r="185">
      <c r="A185" s="4"/>
      <c r="B185" s="548" t="s">
        <v>36</v>
      </c>
      <c r="C185" s="1"/>
      <c r="D185" s="2"/>
      <c r="E185" s="2"/>
      <c r="F185" s="2"/>
      <c r="G185" s="2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6"/>
      <c r="V185" s="6"/>
      <c r="W185" s="6"/>
      <c r="X185" s="6"/>
      <c r="Y185" s="6"/>
      <c r="Z185" s="6"/>
      <c r="AA185" s="6"/>
      <c r="AB185" s="6"/>
    </row>
    <row r="186">
      <c r="A186" s="4"/>
      <c r="B186" s="548" t="s">
        <v>234</v>
      </c>
      <c r="C186" s="548" t="s">
        <v>134</v>
      </c>
      <c r="D186" s="234"/>
      <c r="E186" s="234"/>
      <c r="F186" s="548" t="s">
        <v>131</v>
      </c>
      <c r="G186" s="234"/>
      <c r="H186" s="148" t="s">
        <v>235</v>
      </c>
      <c r="I186" s="4"/>
      <c r="J186" s="4"/>
      <c r="K186" s="4"/>
      <c r="L186" s="4"/>
      <c r="M186" s="4" t="s">
        <v>200</v>
      </c>
      <c r="N186" s="4"/>
      <c r="O186" s="4"/>
      <c r="P186" s="4"/>
      <c r="Q186" s="4"/>
      <c r="R186" s="4"/>
      <c r="S186" s="4"/>
      <c r="T186" s="4"/>
      <c r="U186" s="6"/>
      <c r="V186" s="6"/>
      <c r="W186" s="6"/>
      <c r="X186" s="6"/>
      <c r="Y186" s="6"/>
      <c r="Z186" s="6"/>
      <c r="AA186" s="6"/>
      <c r="AB186" s="6"/>
    </row>
    <row r="187">
      <c r="A187" s="4"/>
      <c r="B187" s="555" t="s">
        <v>236</v>
      </c>
      <c r="C187" s="556">
        <v>60000.0</v>
      </c>
      <c r="D187" s="89"/>
      <c r="E187" s="89"/>
      <c r="F187" s="1530" t="s">
        <v>597</v>
      </c>
      <c r="G187" s="558"/>
      <c r="H187" s="190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6"/>
      <c r="V187" s="6"/>
      <c r="W187" s="6"/>
      <c r="X187" s="6"/>
      <c r="Y187" s="6"/>
      <c r="Z187" s="6"/>
      <c r="AA187" s="6"/>
      <c r="AB187" s="6"/>
    </row>
    <row r="188">
      <c r="A188" s="4"/>
      <c r="B188" s="560" t="s">
        <v>598</v>
      </c>
      <c r="C188" s="561">
        <v>12500.0</v>
      </c>
      <c r="D188" s="89"/>
      <c r="E188" s="89"/>
      <c r="F188" s="1531" t="s">
        <v>597</v>
      </c>
      <c r="G188" s="558"/>
      <c r="H188" s="89"/>
      <c r="I188" s="5"/>
      <c r="J188" s="5"/>
      <c r="K188" s="5"/>
      <c r="L188" s="5"/>
      <c r="M188" s="4"/>
      <c r="N188" s="4"/>
      <c r="O188" s="4"/>
      <c r="P188" s="4"/>
      <c r="Q188" s="4"/>
      <c r="R188" s="4"/>
      <c r="S188" s="4"/>
      <c r="T188" s="4"/>
      <c r="U188" s="6"/>
      <c r="V188" s="6"/>
      <c r="W188" s="6"/>
      <c r="X188" s="6"/>
      <c r="Y188" s="6"/>
      <c r="Z188" s="6"/>
      <c r="AA188" s="6"/>
      <c r="AB188" s="6"/>
    </row>
    <row r="189">
      <c r="A189" s="4"/>
      <c r="B189" s="89"/>
      <c r="C189" s="563"/>
      <c r="D189" s="89"/>
      <c r="E189" s="89"/>
      <c r="F189" s="1210"/>
      <c r="G189" s="558"/>
      <c r="H189" s="89"/>
      <c r="I189" s="5"/>
      <c r="J189" s="5"/>
      <c r="K189" s="5"/>
      <c r="L189" s="5"/>
      <c r="M189" s="4"/>
      <c r="N189" s="4"/>
      <c r="O189" s="4"/>
      <c r="P189" s="4"/>
      <c r="Q189" s="4"/>
      <c r="R189" s="4"/>
      <c r="S189" s="4"/>
      <c r="T189" s="4"/>
      <c r="U189" s="6"/>
      <c r="V189" s="6"/>
      <c r="W189" s="6"/>
      <c r="X189" s="6"/>
      <c r="Y189" s="6"/>
      <c r="Z189" s="6"/>
      <c r="AA189" s="6"/>
      <c r="AB189" s="6"/>
    </row>
    <row r="190">
      <c r="A190" s="4"/>
      <c r="B190" s="89"/>
      <c r="C190" s="563"/>
      <c r="D190" s="89"/>
      <c r="E190" s="89"/>
      <c r="F190" s="1210"/>
      <c r="G190" s="558"/>
      <c r="H190" s="89"/>
      <c r="I190" s="5"/>
      <c r="J190" s="5"/>
      <c r="K190" s="5"/>
      <c r="L190" s="5"/>
      <c r="M190" s="4"/>
      <c r="N190" s="4"/>
      <c r="O190" s="4"/>
      <c r="P190" s="4"/>
      <c r="Q190" s="4"/>
      <c r="R190" s="4"/>
      <c r="S190" s="4"/>
      <c r="T190" s="4"/>
      <c r="U190" s="6"/>
      <c r="V190" s="6"/>
      <c r="W190" s="6"/>
      <c r="X190" s="6"/>
      <c r="Y190" s="6"/>
      <c r="Z190" s="6"/>
      <c r="AA190" s="6"/>
      <c r="AB190" s="6"/>
    </row>
    <row r="191">
      <c r="A191" s="4"/>
      <c r="B191" s="564" t="s">
        <v>69</v>
      </c>
      <c r="C191" s="936">
        <f>SUM(C187:C190)</f>
        <v>72500</v>
      </c>
      <c r="D191" s="225"/>
      <c r="E191" s="225"/>
      <c r="F191" s="558"/>
      <c r="G191" s="558"/>
      <c r="H191" s="8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6"/>
      <c r="V191" s="6"/>
      <c r="W191" s="6"/>
      <c r="X191" s="6"/>
      <c r="Y191" s="6"/>
      <c r="Z191" s="6"/>
      <c r="AA191" s="6"/>
      <c r="AB191" s="6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6"/>
      <c r="V192" s="6"/>
      <c r="W192" s="6"/>
      <c r="X192" s="6"/>
      <c r="Y192" s="6"/>
      <c r="Z192" s="6"/>
      <c r="AA192" s="6"/>
      <c r="AB192" s="6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6"/>
      <c r="V193" s="6"/>
      <c r="W193" s="6"/>
      <c r="X193" s="6"/>
      <c r="Y193" s="6"/>
      <c r="Z193" s="6"/>
      <c r="AA193" s="6"/>
      <c r="AB193" s="6"/>
    </row>
    <row r="194">
      <c r="A194" s="937">
        <v>3.0</v>
      </c>
      <c r="B194" s="938" t="s">
        <v>239</v>
      </c>
      <c r="C194" s="223"/>
      <c r="D194" s="223"/>
      <c r="E194" s="223"/>
      <c r="F194" s="223"/>
      <c r="G194" s="223"/>
      <c r="H194" s="22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6"/>
      <c r="V194" s="6"/>
      <c r="W194" s="6"/>
      <c r="X194" s="6"/>
      <c r="Y194" s="6"/>
      <c r="Z194" s="6"/>
      <c r="AA194" s="6"/>
      <c r="AB194" s="6"/>
    </row>
    <row r="195">
      <c r="A195" s="4"/>
      <c r="B195" s="234"/>
      <c r="C195" s="225"/>
      <c r="D195" s="569"/>
      <c r="E195" s="569"/>
      <c r="F195" s="570" t="s">
        <v>18</v>
      </c>
      <c r="G195" s="101"/>
      <c r="H195" s="101"/>
      <c r="I195" s="101"/>
      <c r="J195" s="1428"/>
      <c r="K195" s="1428"/>
      <c r="L195" s="576"/>
      <c r="M195" s="225"/>
      <c r="N195" s="4"/>
      <c r="O195" s="4"/>
      <c r="P195" s="4"/>
      <c r="Q195" s="4"/>
      <c r="R195" s="4"/>
      <c r="S195" s="4"/>
      <c r="T195" s="4"/>
      <c r="U195" s="6"/>
      <c r="V195" s="6"/>
      <c r="W195" s="6"/>
      <c r="X195" s="6"/>
      <c r="Y195" s="6"/>
      <c r="Z195" s="6"/>
      <c r="AA195" s="6"/>
      <c r="AB195" s="6"/>
    </row>
    <row r="196">
      <c r="A196" s="4"/>
      <c r="B196" s="548" t="s">
        <v>36</v>
      </c>
      <c r="C196" s="548" t="s">
        <v>243</v>
      </c>
      <c r="D196" s="234"/>
      <c r="E196" s="234"/>
      <c r="F196" s="1211"/>
      <c r="G196" s="1535"/>
      <c r="H196" s="560"/>
      <c r="I196" s="560"/>
      <c r="J196" s="560"/>
      <c r="K196" s="560"/>
      <c r="L196" s="1212" t="s">
        <v>244</v>
      </c>
      <c r="M196" s="580" t="s">
        <v>245</v>
      </c>
      <c r="N196" s="4"/>
      <c r="O196" s="4"/>
      <c r="P196" s="4"/>
      <c r="Q196" s="4"/>
      <c r="R196" s="4"/>
      <c r="S196" s="4"/>
      <c r="T196" s="4"/>
      <c r="U196" s="6"/>
      <c r="V196" s="6"/>
      <c r="W196" s="6"/>
      <c r="X196" s="6"/>
      <c r="Y196" s="6"/>
      <c r="Z196" s="6"/>
      <c r="AA196" s="6"/>
      <c r="AB196" s="6"/>
    </row>
    <row r="197">
      <c r="A197" s="5"/>
      <c r="B197" s="1213" t="s">
        <v>601</v>
      </c>
      <c r="C197" s="1214" t="s">
        <v>247</v>
      </c>
      <c r="D197" s="1215"/>
      <c r="E197" s="1215"/>
      <c r="F197" s="1222">
        <v>50000.0</v>
      </c>
      <c r="G197" s="1217"/>
      <c r="H197" s="1218"/>
      <c r="I197" s="1617"/>
      <c r="J197" s="1217" t="str">
        <f t="shared" ref="J197:J280" si="26">I197</f>
        <v/>
      </c>
      <c r="K197" s="1220"/>
      <c r="L197" s="1221">
        <f t="shared" ref="L197:L280" si="27">G197+H197+I197+J197+K197</f>
        <v>0</v>
      </c>
      <c r="M197" s="593">
        <f>F197-L197</f>
        <v>50000</v>
      </c>
      <c r="N197" s="334"/>
      <c r="O197" s="334"/>
      <c r="P197" s="4"/>
      <c r="Q197" s="4"/>
      <c r="R197" s="4"/>
      <c r="S197" s="4"/>
      <c r="T197" s="4"/>
      <c r="U197" s="6"/>
      <c r="V197" s="6"/>
      <c r="W197" s="6"/>
      <c r="X197" s="6"/>
      <c r="Y197" s="6"/>
      <c r="Z197" s="6"/>
      <c r="AA197" s="6"/>
      <c r="AB197" s="6"/>
    </row>
    <row r="198">
      <c r="A198" s="5"/>
      <c r="B198" s="1213" t="s">
        <v>602</v>
      </c>
      <c r="C198" s="1213" t="s">
        <v>603</v>
      </c>
      <c r="D198" s="1215"/>
      <c r="E198" s="1215"/>
      <c r="F198" s="1222">
        <v>0.0</v>
      </c>
      <c r="G198" s="1223"/>
      <c r="H198" s="1224"/>
      <c r="I198" s="1225"/>
      <c r="J198" s="1223" t="str">
        <f t="shared" si="26"/>
        <v/>
      </c>
      <c r="K198" s="1226"/>
      <c r="L198" s="1221">
        <f t="shared" si="27"/>
        <v>0</v>
      </c>
      <c r="M198" s="593"/>
      <c r="N198" s="334"/>
      <c r="O198" s="334"/>
      <c r="P198" s="4"/>
      <c r="Q198" s="4"/>
      <c r="R198" s="4"/>
      <c r="S198" s="4"/>
      <c r="T198" s="4"/>
      <c r="U198" s="6"/>
      <c r="V198" s="6"/>
      <c r="W198" s="6"/>
      <c r="X198" s="6"/>
      <c r="Y198" s="6"/>
      <c r="Z198" s="6"/>
      <c r="AA198" s="6"/>
      <c r="AB198" s="6"/>
    </row>
    <row r="199">
      <c r="A199" s="5"/>
      <c r="B199" s="1214" t="s">
        <v>248</v>
      </c>
      <c r="C199" s="1227" t="s">
        <v>604</v>
      </c>
      <c r="D199" s="1215"/>
      <c r="E199" s="1215"/>
      <c r="F199" s="1222">
        <v>50000.0</v>
      </c>
      <c r="G199" s="1223"/>
      <c r="H199" s="1224"/>
      <c r="I199" s="1225"/>
      <c r="J199" s="1223" t="str">
        <f t="shared" si="26"/>
        <v/>
      </c>
      <c r="K199" s="1229"/>
      <c r="L199" s="1221">
        <f t="shared" si="27"/>
        <v>0</v>
      </c>
      <c r="M199" s="593">
        <f t="shared" ref="M199:M213" si="28">F199-L199</f>
        <v>50000</v>
      </c>
      <c r="N199" s="334"/>
      <c r="O199" s="334"/>
      <c r="P199" s="4"/>
      <c r="Q199" s="4"/>
      <c r="R199" s="4"/>
      <c r="S199" s="4"/>
      <c r="T199" s="4"/>
      <c r="U199" s="6"/>
      <c r="V199" s="6"/>
      <c r="W199" s="6"/>
      <c r="X199" s="6"/>
      <c r="Y199" s="6"/>
      <c r="Z199" s="6"/>
      <c r="AA199" s="6"/>
      <c r="AB199" s="6"/>
    </row>
    <row r="200">
      <c r="A200" s="5"/>
      <c r="B200" s="1214" t="s">
        <v>253</v>
      </c>
      <c r="C200" s="1227" t="s">
        <v>605</v>
      </c>
      <c r="D200" s="1215"/>
      <c r="E200" s="1215"/>
      <c r="F200" s="1222">
        <v>30000.0</v>
      </c>
      <c r="G200" s="1223"/>
      <c r="H200" s="1224"/>
      <c r="I200" s="1230"/>
      <c r="J200" s="1223" t="str">
        <f t="shared" si="26"/>
        <v/>
      </c>
      <c r="K200" s="1229"/>
      <c r="L200" s="1221">
        <f t="shared" si="27"/>
        <v>0</v>
      </c>
      <c r="M200" s="593">
        <f t="shared" si="28"/>
        <v>30000</v>
      </c>
      <c r="N200" s="334"/>
      <c r="O200" s="334"/>
      <c r="P200" s="4"/>
      <c r="Q200" s="4"/>
      <c r="R200" s="4"/>
      <c r="S200" s="4"/>
      <c r="T200" s="4"/>
      <c r="U200" s="6"/>
      <c r="V200" s="6"/>
      <c r="W200" s="6"/>
      <c r="X200" s="6"/>
      <c r="Y200" s="6"/>
      <c r="Z200" s="6"/>
      <c r="AA200" s="6"/>
      <c r="AB200" s="6"/>
    </row>
    <row r="201">
      <c r="A201" s="5"/>
      <c r="B201" s="1214" t="s">
        <v>110</v>
      </c>
      <c r="C201" s="1214" t="s">
        <v>254</v>
      </c>
      <c r="D201" s="1215"/>
      <c r="E201" s="1215"/>
      <c r="F201" s="1222">
        <v>50000.0</v>
      </c>
      <c r="G201" s="1223"/>
      <c r="H201" s="1228"/>
      <c r="I201" s="1225"/>
      <c r="J201" s="1223" t="str">
        <f t="shared" si="26"/>
        <v/>
      </c>
      <c r="K201" s="1229"/>
      <c r="L201" s="1221">
        <f t="shared" si="27"/>
        <v>0</v>
      </c>
      <c r="M201" s="593">
        <f t="shared" si="28"/>
        <v>50000</v>
      </c>
      <c r="N201" s="334"/>
      <c r="O201" s="334"/>
      <c r="P201" s="4"/>
      <c r="Q201" s="4"/>
      <c r="R201" s="4"/>
      <c r="S201" s="4"/>
      <c r="T201" s="4"/>
      <c r="U201" s="6"/>
      <c r="V201" s="6"/>
      <c r="W201" s="6"/>
      <c r="X201" s="6"/>
      <c r="Y201" s="6"/>
      <c r="Z201" s="6"/>
      <c r="AA201" s="6"/>
      <c r="AB201" s="6"/>
    </row>
    <row r="202">
      <c r="A202" s="5"/>
      <c r="B202" s="1214" t="s">
        <v>267</v>
      </c>
      <c r="C202" s="1214" t="s">
        <v>268</v>
      </c>
      <c r="D202" s="1215"/>
      <c r="E202" s="1215"/>
      <c r="F202" s="1222">
        <v>40000.0</v>
      </c>
      <c r="G202" s="1223"/>
      <c r="H202" s="1228"/>
      <c r="I202" s="1225"/>
      <c r="J202" s="1223" t="str">
        <f t="shared" si="26"/>
        <v/>
      </c>
      <c r="K202" s="1229"/>
      <c r="L202" s="1221">
        <f t="shared" si="27"/>
        <v>0</v>
      </c>
      <c r="M202" s="593">
        <f t="shared" si="28"/>
        <v>40000</v>
      </c>
      <c r="N202" s="334"/>
      <c r="O202" s="334"/>
      <c r="P202" s="4"/>
      <c r="Q202" s="4"/>
      <c r="R202" s="4"/>
      <c r="S202" s="4"/>
      <c r="T202" s="4"/>
      <c r="U202" s="6"/>
      <c r="V202" s="6"/>
      <c r="W202" s="6"/>
      <c r="X202" s="6"/>
      <c r="Y202" s="6"/>
      <c r="Z202" s="6"/>
      <c r="AA202" s="6"/>
      <c r="AB202" s="6"/>
    </row>
    <row r="203">
      <c r="A203" s="5"/>
      <c r="B203" s="1213" t="s">
        <v>293</v>
      </c>
      <c r="C203" s="1213" t="s">
        <v>606</v>
      </c>
      <c r="D203" s="1215"/>
      <c r="E203" s="1215"/>
      <c r="F203" s="1222">
        <v>40000.0</v>
      </c>
      <c r="G203" s="1223"/>
      <c r="H203" s="1228"/>
      <c r="I203" s="1225"/>
      <c r="J203" s="1223" t="str">
        <f t="shared" si="26"/>
        <v/>
      </c>
      <c r="K203" s="1229"/>
      <c r="L203" s="1221">
        <f t="shared" si="27"/>
        <v>0</v>
      </c>
      <c r="M203" s="593">
        <f t="shared" si="28"/>
        <v>40000</v>
      </c>
      <c r="N203" s="334"/>
      <c r="O203" s="334"/>
      <c r="P203" s="4"/>
      <c r="Q203" s="4"/>
      <c r="R203" s="4"/>
      <c r="S203" s="4"/>
      <c r="T203" s="4"/>
      <c r="U203" s="6"/>
      <c r="V203" s="6"/>
      <c r="W203" s="6"/>
      <c r="X203" s="6"/>
      <c r="Y203" s="6"/>
      <c r="Z203" s="6"/>
      <c r="AA203" s="6"/>
      <c r="AB203" s="6"/>
    </row>
    <row r="204">
      <c r="A204" s="5"/>
      <c r="B204" s="1214" t="s">
        <v>255</v>
      </c>
      <c r="C204" s="1214" t="s">
        <v>256</v>
      </c>
      <c r="D204" s="1215"/>
      <c r="E204" s="1215"/>
      <c r="F204" s="1222">
        <v>60000.0</v>
      </c>
      <c r="G204" s="1223"/>
      <c r="H204" s="1228"/>
      <c r="I204" s="1225"/>
      <c r="J204" s="1223" t="str">
        <f t="shared" si="26"/>
        <v/>
      </c>
      <c r="K204" s="1232"/>
      <c r="L204" s="1221">
        <f t="shared" si="27"/>
        <v>0</v>
      </c>
      <c r="M204" s="593">
        <f t="shared" si="28"/>
        <v>60000</v>
      </c>
      <c r="N204" s="334"/>
      <c r="O204" s="334"/>
      <c r="P204" s="4"/>
      <c r="Q204" s="4"/>
      <c r="R204" s="4"/>
      <c r="S204" s="4"/>
      <c r="T204" s="4"/>
      <c r="U204" s="6"/>
      <c r="V204" s="6"/>
      <c r="W204" s="6"/>
      <c r="X204" s="6"/>
      <c r="Y204" s="6"/>
      <c r="Z204" s="6"/>
      <c r="AA204" s="6"/>
      <c r="AB204" s="6"/>
    </row>
    <row r="205">
      <c r="A205" s="5"/>
      <c r="B205" s="1214" t="s">
        <v>262</v>
      </c>
      <c r="C205" s="1214" t="s">
        <v>263</v>
      </c>
      <c r="D205" s="1215"/>
      <c r="E205" s="1215"/>
      <c r="F205" s="1216">
        <v>20000.0</v>
      </c>
      <c r="G205" s="1223"/>
      <c r="H205" s="1228"/>
      <c r="I205" s="1225"/>
      <c r="J205" s="1223" t="str">
        <f t="shared" si="26"/>
        <v/>
      </c>
      <c r="K205" s="1232"/>
      <c r="L205" s="1221">
        <f t="shared" si="27"/>
        <v>0</v>
      </c>
      <c r="M205" s="593">
        <f t="shared" si="28"/>
        <v>20000</v>
      </c>
      <c r="N205" s="334"/>
      <c r="O205" s="334"/>
      <c r="P205" s="4"/>
      <c r="Q205" s="4"/>
      <c r="R205" s="4"/>
      <c r="S205" s="4"/>
      <c r="T205" s="4"/>
      <c r="U205" s="6"/>
      <c r="V205" s="6"/>
      <c r="W205" s="6"/>
      <c r="X205" s="6"/>
      <c r="Y205" s="6"/>
      <c r="Z205" s="6"/>
      <c r="AA205" s="6"/>
      <c r="AB205" s="6"/>
    </row>
    <row r="206">
      <c r="A206" s="5"/>
      <c r="B206" s="1214" t="s">
        <v>265</v>
      </c>
      <c r="C206" s="1214" t="s">
        <v>263</v>
      </c>
      <c r="D206" s="1215"/>
      <c r="E206" s="1215"/>
      <c r="F206" s="1216">
        <v>20000.0</v>
      </c>
      <c r="G206" s="1223"/>
      <c r="H206" s="1228"/>
      <c r="I206" s="1225"/>
      <c r="J206" s="1223" t="str">
        <f t="shared" si="26"/>
        <v/>
      </c>
      <c r="K206" s="1232"/>
      <c r="L206" s="1221">
        <f t="shared" si="27"/>
        <v>0</v>
      </c>
      <c r="M206" s="593">
        <f t="shared" si="28"/>
        <v>20000</v>
      </c>
      <c r="N206" s="334"/>
      <c r="O206" s="334"/>
      <c r="P206" s="4"/>
      <c r="Q206" s="4"/>
      <c r="R206" s="4"/>
      <c r="S206" s="4"/>
      <c r="T206" s="4"/>
      <c r="U206" s="6"/>
      <c r="V206" s="6"/>
      <c r="W206" s="6"/>
      <c r="X206" s="6"/>
      <c r="Y206" s="6"/>
      <c r="Z206" s="6"/>
      <c r="AA206" s="6"/>
      <c r="AB206" s="6"/>
    </row>
    <row r="207">
      <c r="A207" s="5"/>
      <c r="B207" s="1213" t="s">
        <v>607</v>
      </c>
      <c r="C207" s="1214" t="s">
        <v>263</v>
      </c>
      <c r="D207" s="1215"/>
      <c r="E207" s="1215"/>
      <c r="F207" s="1222">
        <v>20000.0</v>
      </c>
      <c r="G207" s="1223"/>
      <c r="H207" s="1228"/>
      <c r="I207" s="1225"/>
      <c r="J207" s="1223" t="str">
        <f t="shared" si="26"/>
        <v/>
      </c>
      <c r="K207" s="1232"/>
      <c r="L207" s="1221">
        <f t="shared" si="27"/>
        <v>0</v>
      </c>
      <c r="M207" s="593">
        <f t="shared" si="28"/>
        <v>20000</v>
      </c>
      <c r="N207" s="334"/>
      <c r="O207" s="334"/>
      <c r="P207" s="4"/>
      <c r="Q207" s="4"/>
      <c r="R207" s="4"/>
      <c r="S207" s="4"/>
      <c r="T207" s="4"/>
      <c r="U207" s="6"/>
      <c r="V207" s="6"/>
      <c r="W207" s="6"/>
      <c r="X207" s="6"/>
      <c r="Y207" s="6"/>
      <c r="Z207" s="6"/>
      <c r="AA207" s="6"/>
      <c r="AB207" s="6"/>
    </row>
    <row r="208">
      <c r="A208" s="5"/>
      <c r="B208" s="1213" t="s">
        <v>800</v>
      </c>
      <c r="C208" s="1214" t="s">
        <v>258</v>
      </c>
      <c r="D208" s="1215"/>
      <c r="E208" s="1215"/>
      <c r="F208" s="1222">
        <v>33500.0</v>
      </c>
      <c r="G208" s="1223"/>
      <c r="H208" s="1228"/>
      <c r="I208" s="1225"/>
      <c r="J208" s="1223" t="str">
        <f t="shared" si="26"/>
        <v/>
      </c>
      <c r="K208" s="1232"/>
      <c r="L208" s="1221">
        <f t="shared" si="27"/>
        <v>0</v>
      </c>
      <c r="M208" s="593">
        <f t="shared" si="28"/>
        <v>33500</v>
      </c>
      <c r="N208" s="334"/>
      <c r="O208" s="334"/>
      <c r="P208" s="4"/>
      <c r="Q208" s="4"/>
      <c r="R208" s="4"/>
      <c r="S208" s="4"/>
      <c r="T208" s="4"/>
      <c r="U208" s="6"/>
      <c r="V208" s="6"/>
      <c r="W208" s="6"/>
      <c r="X208" s="6"/>
      <c r="Y208" s="6"/>
      <c r="Z208" s="6"/>
      <c r="AA208" s="6"/>
      <c r="AB208" s="6"/>
    </row>
    <row r="209">
      <c r="A209" s="5"/>
      <c r="B209" s="1213"/>
      <c r="C209" s="1213"/>
      <c r="D209" s="1215"/>
      <c r="E209" s="1215"/>
      <c r="F209" s="1222"/>
      <c r="G209" s="1223"/>
      <c r="H209" s="1228"/>
      <c r="I209" s="1225"/>
      <c r="J209" s="1223" t="str">
        <f t="shared" si="26"/>
        <v/>
      </c>
      <c r="K209" s="1232"/>
      <c r="L209" s="1221">
        <f t="shared" si="27"/>
        <v>0</v>
      </c>
      <c r="M209" s="593">
        <f t="shared" si="28"/>
        <v>0</v>
      </c>
      <c r="N209" s="334"/>
      <c r="O209" s="334"/>
      <c r="P209" s="4"/>
      <c r="Q209" s="4"/>
      <c r="R209" s="4"/>
      <c r="S209" s="4"/>
      <c r="T209" s="4"/>
      <c r="U209" s="6"/>
      <c r="V209" s="6"/>
      <c r="W209" s="6"/>
      <c r="X209" s="6"/>
      <c r="Y209" s="6"/>
      <c r="Z209" s="6"/>
      <c r="AA209" s="6"/>
      <c r="AB209" s="6"/>
    </row>
    <row r="210">
      <c r="A210" s="5"/>
      <c r="B210" s="1214" t="s">
        <v>269</v>
      </c>
      <c r="C210" s="1214" t="s">
        <v>270</v>
      </c>
      <c r="D210" s="1215"/>
      <c r="E210" s="1215"/>
      <c r="F210" s="1222">
        <v>8000.0</v>
      </c>
      <c r="G210" s="1223"/>
      <c r="H210" s="1230"/>
      <c r="I210" s="1228"/>
      <c r="J210" s="1223" t="str">
        <f t="shared" si="26"/>
        <v/>
      </c>
      <c r="K210" s="1226"/>
      <c r="L210" s="1221">
        <f t="shared" si="27"/>
        <v>0</v>
      </c>
      <c r="M210" s="593">
        <f t="shared" si="28"/>
        <v>8000</v>
      </c>
      <c r="N210" s="334"/>
      <c r="O210" s="334"/>
      <c r="P210" s="4"/>
      <c r="Q210" s="4"/>
      <c r="R210" s="4"/>
      <c r="S210" s="4"/>
      <c r="T210" s="4"/>
      <c r="U210" s="6"/>
      <c r="V210" s="6"/>
      <c r="W210" s="6"/>
      <c r="X210" s="6"/>
      <c r="Y210" s="6"/>
      <c r="Z210" s="6"/>
      <c r="AA210" s="6"/>
      <c r="AB210" s="6"/>
    </row>
    <row r="211">
      <c r="A211" s="5"/>
      <c r="B211" s="1214" t="s">
        <v>111</v>
      </c>
      <c r="C211" s="1214" t="s">
        <v>266</v>
      </c>
      <c r="D211" s="1215"/>
      <c r="E211" s="1215"/>
      <c r="F211" s="1216">
        <v>40000.0</v>
      </c>
      <c r="G211" s="1223"/>
      <c r="H211" s="1224"/>
      <c r="I211" s="1225"/>
      <c r="J211" s="1223" t="str">
        <f t="shared" si="26"/>
        <v/>
      </c>
      <c r="K211" s="1226"/>
      <c r="L211" s="1221">
        <f t="shared" si="27"/>
        <v>0</v>
      </c>
      <c r="M211" s="593">
        <f t="shared" si="28"/>
        <v>40000</v>
      </c>
      <c r="N211" s="334"/>
      <c r="O211" s="334"/>
      <c r="P211" s="4"/>
      <c r="Q211" s="4"/>
      <c r="R211" s="4"/>
      <c r="S211" s="4"/>
      <c r="T211" s="4"/>
      <c r="U211" s="6"/>
      <c r="V211" s="6"/>
      <c r="W211" s="6"/>
      <c r="X211" s="6"/>
      <c r="Y211" s="6"/>
      <c r="Z211" s="6"/>
      <c r="AA211" s="6"/>
      <c r="AB211" s="6"/>
    </row>
    <row r="212">
      <c r="A212" s="600" t="s">
        <v>259</v>
      </c>
      <c r="B212" s="1214" t="s">
        <v>273</v>
      </c>
      <c r="C212" s="1214" t="s">
        <v>274</v>
      </c>
      <c r="D212" s="1215"/>
      <c r="E212" s="1215"/>
      <c r="F212" s="1222">
        <v>30000.0</v>
      </c>
      <c r="G212" s="1223"/>
      <c r="H212" s="1224"/>
      <c r="I212" s="1225"/>
      <c r="J212" s="1223" t="str">
        <f t="shared" si="26"/>
        <v/>
      </c>
      <c r="K212" s="1229"/>
      <c r="L212" s="1221">
        <f t="shared" si="27"/>
        <v>0</v>
      </c>
      <c r="M212" s="593">
        <f t="shared" si="28"/>
        <v>30000</v>
      </c>
      <c r="N212" s="334"/>
      <c r="O212" s="334"/>
      <c r="P212" s="4"/>
      <c r="Q212" s="4"/>
      <c r="R212" s="4"/>
      <c r="S212" s="4"/>
      <c r="T212" s="4"/>
      <c r="U212" s="6"/>
      <c r="V212" s="6"/>
      <c r="W212" s="6"/>
      <c r="X212" s="6"/>
      <c r="Y212" s="6"/>
      <c r="Z212" s="6"/>
      <c r="AA212" s="6"/>
      <c r="AB212" s="6"/>
    </row>
    <row r="213">
      <c r="A213" s="5"/>
      <c r="B213" s="1214" t="s">
        <v>276</v>
      </c>
      <c r="C213" s="1213" t="s">
        <v>610</v>
      </c>
      <c r="D213" s="1215"/>
      <c r="E213" s="1215"/>
      <c r="F213" s="1222">
        <v>8000.0</v>
      </c>
      <c r="G213" s="1223"/>
      <c r="H213" s="1224"/>
      <c r="I213" s="1225"/>
      <c r="J213" s="1223" t="str">
        <f t="shared" si="26"/>
        <v/>
      </c>
      <c r="K213" s="1229"/>
      <c r="L213" s="1221">
        <f t="shared" si="27"/>
        <v>0</v>
      </c>
      <c r="M213" s="593">
        <f t="shared" si="28"/>
        <v>8000</v>
      </c>
      <c r="N213" s="334"/>
      <c r="O213" s="334"/>
      <c r="P213" s="4"/>
      <c r="Q213" s="4"/>
      <c r="R213" s="4"/>
      <c r="S213" s="4"/>
      <c r="T213" s="4"/>
      <c r="U213" s="6"/>
      <c r="V213" s="6"/>
      <c r="W213" s="6"/>
      <c r="X213" s="6"/>
      <c r="Y213" s="6"/>
      <c r="Z213" s="6"/>
      <c r="AA213" s="6"/>
      <c r="AB213" s="6"/>
    </row>
    <row r="214">
      <c r="A214" s="5"/>
      <c r="B214" s="1213"/>
      <c r="C214" s="1227"/>
      <c r="D214" s="1215"/>
      <c r="E214" s="1215"/>
      <c r="F214" s="1222"/>
      <c r="G214" s="1223"/>
      <c r="H214" s="1228"/>
      <c r="I214" s="1225"/>
      <c r="J214" s="1223" t="str">
        <f t="shared" si="26"/>
        <v/>
      </c>
      <c r="K214" s="1229"/>
      <c r="L214" s="1221">
        <f t="shared" si="27"/>
        <v>0</v>
      </c>
      <c r="M214" s="602">
        <v>0.0</v>
      </c>
      <c r="N214" s="334"/>
      <c r="O214" s="334"/>
      <c r="P214" s="4"/>
      <c r="Q214" s="4"/>
      <c r="R214" s="4"/>
      <c r="S214" s="4"/>
      <c r="T214" s="4"/>
      <c r="U214" s="6"/>
      <c r="V214" s="6"/>
      <c r="W214" s="6"/>
      <c r="X214" s="6"/>
      <c r="Y214" s="6"/>
      <c r="Z214" s="6"/>
      <c r="AA214" s="6"/>
      <c r="AB214" s="6"/>
    </row>
    <row r="215">
      <c r="A215" s="5"/>
      <c r="B215" s="1213"/>
      <c r="C215" s="1227"/>
      <c r="D215" s="1215"/>
      <c r="E215" s="1215"/>
      <c r="F215" s="1216"/>
      <c r="G215" s="1223"/>
      <c r="H215" s="1228"/>
      <c r="I215" s="1225"/>
      <c r="J215" s="1223" t="str">
        <f t="shared" si="26"/>
        <v/>
      </c>
      <c r="K215" s="1229"/>
      <c r="L215" s="1221">
        <f t="shared" si="27"/>
        <v>0</v>
      </c>
      <c r="M215" s="602">
        <v>0.0</v>
      </c>
      <c r="N215" s="334"/>
      <c r="O215" s="334"/>
      <c r="P215" s="4"/>
      <c r="Q215" s="4"/>
      <c r="R215" s="4"/>
      <c r="S215" s="4"/>
      <c r="T215" s="4"/>
      <c r="U215" s="6"/>
      <c r="V215" s="6"/>
      <c r="W215" s="6"/>
      <c r="X215" s="6"/>
      <c r="Y215" s="6"/>
      <c r="Z215" s="6"/>
      <c r="AA215" s="6"/>
      <c r="AB215" s="6"/>
    </row>
    <row r="216">
      <c r="A216" s="5"/>
      <c r="B216" s="1214"/>
      <c r="C216" s="1214"/>
      <c r="D216" s="1215"/>
      <c r="E216" s="1215"/>
      <c r="F216" s="1222"/>
      <c r="G216" s="1223"/>
      <c r="H216" s="1224"/>
      <c r="I216" s="1225"/>
      <c r="J216" s="1223" t="str">
        <f t="shared" si="26"/>
        <v/>
      </c>
      <c r="K216" s="1226"/>
      <c r="L216" s="1221">
        <f t="shared" si="27"/>
        <v>0</v>
      </c>
      <c r="M216" s="602">
        <v>0.0</v>
      </c>
      <c r="N216" s="334"/>
      <c r="O216" s="334"/>
      <c r="P216" s="4"/>
      <c r="Q216" s="4"/>
      <c r="R216" s="4"/>
      <c r="S216" s="4"/>
      <c r="T216" s="4"/>
      <c r="U216" s="6"/>
      <c r="V216" s="6"/>
      <c r="W216" s="6"/>
      <c r="X216" s="6"/>
      <c r="Y216" s="6"/>
      <c r="Z216" s="6"/>
      <c r="AA216" s="6"/>
      <c r="AB216" s="6"/>
    </row>
    <row r="217">
      <c r="A217" s="5"/>
      <c r="B217" s="1214" t="s">
        <v>283</v>
      </c>
      <c r="C217" s="1214" t="s">
        <v>284</v>
      </c>
      <c r="D217" s="1215"/>
      <c r="E217" s="1215"/>
      <c r="F217" s="1216">
        <v>12000.0</v>
      </c>
      <c r="G217" s="1223"/>
      <c r="H217" s="1224"/>
      <c r="I217" s="1225"/>
      <c r="J217" s="1223" t="str">
        <f t="shared" si="26"/>
        <v/>
      </c>
      <c r="K217" s="1226"/>
      <c r="L217" s="1221">
        <f t="shared" si="27"/>
        <v>0</v>
      </c>
      <c r="M217" s="593">
        <f t="shared" ref="M217:M228" si="29">F217-L217</f>
        <v>12000</v>
      </c>
      <c r="N217" s="334"/>
      <c r="O217" s="334"/>
      <c r="P217" s="4"/>
      <c r="Q217" s="4"/>
      <c r="R217" s="4"/>
      <c r="S217" s="4"/>
      <c r="T217" s="4"/>
      <c r="U217" s="6"/>
      <c r="V217" s="6"/>
      <c r="W217" s="6"/>
      <c r="X217" s="6"/>
      <c r="Y217" s="6"/>
      <c r="Z217" s="6"/>
      <c r="AA217" s="6"/>
      <c r="AB217" s="6"/>
    </row>
    <row r="218">
      <c r="A218" s="5"/>
      <c r="B218" s="1214"/>
      <c r="C218" s="1214"/>
      <c r="D218" s="1215"/>
      <c r="E218" s="1215"/>
      <c r="F218" s="1222"/>
      <c r="G218" s="1223"/>
      <c r="H218" s="1224"/>
      <c r="I218" s="1225"/>
      <c r="J218" s="1223" t="str">
        <f t="shared" si="26"/>
        <v/>
      </c>
      <c r="K218" s="1226"/>
      <c r="L218" s="1221">
        <f t="shared" si="27"/>
        <v>0</v>
      </c>
      <c r="M218" s="593">
        <f t="shared" si="29"/>
        <v>0</v>
      </c>
      <c r="N218" s="334"/>
      <c r="O218" s="334"/>
      <c r="P218" s="4"/>
      <c r="Q218" s="4"/>
      <c r="R218" s="4"/>
      <c r="S218" s="4"/>
      <c r="T218" s="4"/>
      <c r="U218" s="6"/>
      <c r="V218" s="6"/>
      <c r="W218" s="6"/>
      <c r="X218" s="6"/>
      <c r="Y218" s="6"/>
      <c r="Z218" s="6"/>
      <c r="AA218" s="6"/>
      <c r="AB218" s="6"/>
    </row>
    <row r="219">
      <c r="A219" s="5"/>
      <c r="B219" s="1214" t="s">
        <v>309</v>
      </c>
      <c r="C219" s="1214" t="s">
        <v>310</v>
      </c>
      <c r="D219" s="1215"/>
      <c r="E219" s="1215"/>
      <c r="F219" s="1222">
        <v>16000.0</v>
      </c>
      <c r="G219" s="1223"/>
      <c r="H219" s="1230"/>
      <c r="I219" s="1225"/>
      <c r="J219" s="1223" t="str">
        <f t="shared" si="26"/>
        <v/>
      </c>
      <c r="K219" s="1232"/>
      <c r="L219" s="1221">
        <f t="shared" si="27"/>
        <v>0</v>
      </c>
      <c r="M219" s="604">
        <f t="shared" si="29"/>
        <v>16000</v>
      </c>
      <c r="N219" s="334"/>
      <c r="O219" s="334"/>
      <c r="P219" s="4"/>
      <c r="Q219" s="4"/>
      <c r="R219" s="4"/>
      <c r="S219" s="4"/>
      <c r="T219" s="4"/>
      <c r="U219" s="6"/>
      <c r="V219" s="6"/>
      <c r="W219" s="6"/>
      <c r="X219" s="6"/>
      <c r="Y219" s="6"/>
      <c r="Z219" s="6"/>
      <c r="AA219" s="6"/>
      <c r="AB219" s="6"/>
    </row>
    <row r="220">
      <c r="A220" s="5"/>
      <c r="B220" s="1214" t="s">
        <v>116</v>
      </c>
      <c r="C220" s="1213" t="s">
        <v>613</v>
      </c>
      <c r="D220" s="1215"/>
      <c r="E220" s="1215"/>
      <c r="F220" s="1222">
        <v>30000.0</v>
      </c>
      <c r="G220" s="1223"/>
      <c r="H220" s="1224"/>
      <c r="I220" s="1225"/>
      <c r="J220" s="1223" t="str">
        <f t="shared" si="26"/>
        <v/>
      </c>
      <c r="K220" s="1226"/>
      <c r="L220" s="1221">
        <f t="shared" si="27"/>
        <v>0</v>
      </c>
      <c r="M220" s="593">
        <f t="shared" si="29"/>
        <v>30000</v>
      </c>
      <c r="N220" s="334"/>
      <c r="O220" s="334"/>
      <c r="P220" s="4"/>
      <c r="Q220" s="4"/>
      <c r="R220" s="4"/>
      <c r="S220" s="4"/>
      <c r="T220" s="4"/>
      <c r="U220" s="6"/>
      <c r="V220" s="6"/>
      <c r="W220" s="6"/>
      <c r="X220" s="6"/>
      <c r="Y220" s="6"/>
      <c r="Z220" s="6"/>
      <c r="AA220" s="6"/>
      <c r="AB220" s="6"/>
    </row>
    <row r="221">
      <c r="A221" s="5"/>
      <c r="B221" s="1213" t="s">
        <v>444</v>
      </c>
      <c r="C221" s="1213" t="s">
        <v>614</v>
      </c>
      <c r="D221" s="1215"/>
      <c r="E221" s="1215"/>
      <c r="F221" s="1222">
        <v>7500.0</v>
      </c>
      <c r="G221" s="1223"/>
      <c r="H221" s="1224"/>
      <c r="I221" s="1225"/>
      <c r="J221" s="1223" t="str">
        <f t="shared" si="26"/>
        <v/>
      </c>
      <c r="K221" s="1226"/>
      <c r="L221" s="1221">
        <f t="shared" si="27"/>
        <v>0</v>
      </c>
      <c r="M221" s="593">
        <f t="shared" si="29"/>
        <v>7500</v>
      </c>
      <c r="N221" s="334"/>
      <c r="O221" s="334"/>
      <c r="P221" s="4"/>
      <c r="Q221" s="4"/>
      <c r="R221" s="4"/>
      <c r="S221" s="4"/>
      <c r="T221" s="4"/>
      <c r="U221" s="6"/>
      <c r="V221" s="6"/>
      <c r="W221" s="6"/>
      <c r="X221" s="6"/>
      <c r="Y221" s="6"/>
      <c r="Z221" s="6"/>
      <c r="AA221" s="6"/>
      <c r="AB221" s="6"/>
    </row>
    <row r="222">
      <c r="A222" s="5"/>
      <c r="B222" s="1214" t="s">
        <v>408</v>
      </c>
      <c r="C222" s="1214" t="s">
        <v>409</v>
      </c>
      <c r="D222" s="1215"/>
      <c r="E222" s="1215"/>
      <c r="F222" s="1222">
        <v>5000.0</v>
      </c>
      <c r="G222" s="1223"/>
      <c r="H222" s="1224"/>
      <c r="I222" s="1225"/>
      <c r="J222" s="1223" t="str">
        <f t="shared" si="26"/>
        <v/>
      </c>
      <c r="K222" s="1226"/>
      <c r="L222" s="1221">
        <f t="shared" si="27"/>
        <v>0</v>
      </c>
      <c r="M222" s="593">
        <f t="shared" si="29"/>
        <v>5000</v>
      </c>
      <c r="N222" s="334"/>
      <c r="O222" s="334"/>
      <c r="P222" s="4"/>
      <c r="Q222" s="4"/>
      <c r="R222" s="4"/>
      <c r="S222" s="4"/>
      <c r="T222" s="4"/>
      <c r="U222" s="6"/>
      <c r="V222" s="6"/>
      <c r="W222" s="6"/>
      <c r="X222" s="6"/>
      <c r="Y222" s="6"/>
      <c r="Z222" s="6"/>
      <c r="AA222" s="6"/>
      <c r="AB222" s="6"/>
    </row>
    <row r="223">
      <c r="A223" s="5"/>
      <c r="B223" s="1214"/>
      <c r="C223" s="1214"/>
      <c r="D223" s="1215"/>
      <c r="E223" s="1215"/>
      <c r="F223" s="1222"/>
      <c r="G223" s="1223"/>
      <c r="H223" s="1224"/>
      <c r="I223" s="1225"/>
      <c r="J223" s="1223" t="str">
        <f t="shared" si="26"/>
        <v/>
      </c>
      <c r="K223" s="1226"/>
      <c r="L223" s="1221">
        <f t="shared" si="27"/>
        <v>0</v>
      </c>
      <c r="M223" s="593">
        <f t="shared" si="29"/>
        <v>0</v>
      </c>
      <c r="N223" s="334"/>
      <c r="O223" s="334"/>
      <c r="P223" s="4"/>
      <c r="Q223" s="4"/>
      <c r="R223" s="4"/>
      <c r="S223" s="4"/>
      <c r="T223" s="4"/>
      <c r="U223" s="6"/>
      <c r="V223" s="6"/>
      <c r="W223" s="6"/>
      <c r="X223" s="6"/>
      <c r="Y223" s="6"/>
      <c r="Z223" s="6"/>
      <c r="AA223" s="6"/>
      <c r="AB223" s="6"/>
    </row>
    <row r="224">
      <c r="A224" s="5"/>
      <c r="B224" s="1213"/>
      <c r="C224" s="1227"/>
      <c r="D224" s="1215"/>
      <c r="E224" s="1215"/>
      <c r="F224" s="1222"/>
      <c r="G224" s="1223"/>
      <c r="H224" s="1224"/>
      <c r="I224" s="1225"/>
      <c r="J224" s="1223" t="str">
        <f t="shared" si="26"/>
        <v/>
      </c>
      <c r="K224" s="1226"/>
      <c r="L224" s="1221">
        <f t="shared" si="27"/>
        <v>0</v>
      </c>
      <c r="M224" s="593">
        <f t="shared" si="29"/>
        <v>0</v>
      </c>
      <c r="N224" s="334"/>
      <c r="O224" s="334"/>
      <c r="P224" s="4"/>
      <c r="Q224" s="4"/>
      <c r="R224" s="4"/>
      <c r="S224" s="4"/>
      <c r="T224" s="4"/>
      <c r="U224" s="6"/>
      <c r="V224" s="6"/>
      <c r="W224" s="6"/>
      <c r="X224" s="6"/>
      <c r="Y224" s="6"/>
      <c r="Z224" s="6"/>
      <c r="AA224" s="6"/>
      <c r="AB224" s="6"/>
    </row>
    <row r="225">
      <c r="A225" s="5"/>
      <c r="B225" s="1214" t="s">
        <v>372</v>
      </c>
      <c r="C225" s="1214" t="s">
        <v>373</v>
      </c>
      <c r="D225" s="1215"/>
      <c r="E225" s="1215"/>
      <c r="F225" s="1222">
        <v>6000.0</v>
      </c>
      <c r="G225" s="1223"/>
      <c r="H225" s="1224"/>
      <c r="I225" s="1225"/>
      <c r="J225" s="1223" t="str">
        <f t="shared" si="26"/>
        <v/>
      </c>
      <c r="K225" s="1226"/>
      <c r="L225" s="1221">
        <f t="shared" si="27"/>
        <v>0</v>
      </c>
      <c r="M225" s="593">
        <f t="shared" si="29"/>
        <v>6000</v>
      </c>
      <c r="N225" s="334"/>
      <c r="O225" s="334"/>
      <c r="P225" s="4"/>
      <c r="Q225" s="4"/>
      <c r="R225" s="4"/>
      <c r="S225" s="4"/>
      <c r="T225" s="4"/>
      <c r="U225" s="6"/>
      <c r="V225" s="6"/>
      <c r="W225" s="6"/>
      <c r="X225" s="6"/>
      <c r="Y225" s="6"/>
      <c r="Z225" s="6"/>
      <c r="AA225" s="6"/>
      <c r="AB225" s="6"/>
    </row>
    <row r="226">
      <c r="A226" s="5"/>
      <c r="B226" s="1213" t="s">
        <v>615</v>
      </c>
      <c r="C226" s="1214" t="s">
        <v>375</v>
      </c>
      <c r="D226" s="1215"/>
      <c r="E226" s="1215"/>
      <c r="F226" s="1222">
        <v>7000.0</v>
      </c>
      <c r="G226" s="1223"/>
      <c r="H226" s="1224"/>
      <c r="I226" s="1225"/>
      <c r="J226" s="1223" t="str">
        <f t="shared" si="26"/>
        <v/>
      </c>
      <c r="K226" s="1226"/>
      <c r="L226" s="1221">
        <f t="shared" si="27"/>
        <v>0</v>
      </c>
      <c r="M226" s="593">
        <f t="shared" si="29"/>
        <v>7000</v>
      </c>
      <c r="N226" s="334"/>
      <c r="O226" s="334"/>
      <c r="P226" s="4"/>
      <c r="Q226" s="4"/>
      <c r="R226" s="4"/>
      <c r="S226" s="4"/>
      <c r="T226" s="4"/>
      <c r="U226" s="6"/>
      <c r="V226" s="6"/>
      <c r="W226" s="6"/>
      <c r="X226" s="6"/>
      <c r="Y226" s="6"/>
      <c r="Z226" s="6"/>
      <c r="AA226" s="6"/>
      <c r="AB226" s="6"/>
    </row>
    <row r="227">
      <c r="A227" s="5"/>
      <c r="B227" s="1234" t="s">
        <v>617</v>
      </c>
      <c r="C227" s="1235"/>
      <c r="D227" s="1236"/>
      <c r="E227" s="1236"/>
      <c r="F227" s="1627">
        <v>5000.0</v>
      </c>
      <c r="G227" s="1223"/>
      <c r="H227" s="1224"/>
      <c r="I227" s="1225"/>
      <c r="J227" s="1223" t="str">
        <f t="shared" si="26"/>
        <v/>
      </c>
      <c r="K227" s="1226"/>
      <c r="L227" s="1221">
        <f t="shared" si="27"/>
        <v>0</v>
      </c>
      <c r="M227" s="593">
        <f t="shared" si="29"/>
        <v>5000</v>
      </c>
      <c r="N227" s="334"/>
      <c r="O227" s="334"/>
      <c r="P227" s="4"/>
      <c r="Q227" s="4"/>
      <c r="R227" s="4"/>
      <c r="S227" s="4"/>
      <c r="T227" s="4"/>
      <c r="U227" s="6"/>
      <c r="V227" s="6"/>
      <c r="W227" s="6"/>
      <c r="X227" s="6"/>
      <c r="Y227" s="6"/>
      <c r="Z227" s="6"/>
      <c r="AA227" s="6"/>
      <c r="AB227" s="6"/>
    </row>
    <row r="228">
      <c r="A228" s="5"/>
      <c r="B228" s="1239" t="s">
        <v>285</v>
      </c>
      <c r="C228" s="1239" t="s">
        <v>286</v>
      </c>
      <c r="D228" s="323"/>
      <c r="E228" s="323"/>
      <c r="F228" s="1240">
        <v>8000.0</v>
      </c>
      <c r="G228" s="1223"/>
      <c r="H228" s="1224"/>
      <c r="I228" s="1225"/>
      <c r="J228" s="1223" t="str">
        <f t="shared" si="26"/>
        <v/>
      </c>
      <c r="K228" s="1226"/>
      <c r="L228" s="1221">
        <f t="shared" si="27"/>
        <v>0</v>
      </c>
      <c r="M228" s="604">
        <f t="shared" si="29"/>
        <v>8000</v>
      </c>
      <c r="N228" s="334"/>
      <c r="O228" s="334"/>
      <c r="P228" s="4"/>
      <c r="Q228" s="4"/>
      <c r="R228" s="4"/>
      <c r="S228" s="4"/>
      <c r="T228" s="4"/>
      <c r="U228" s="6"/>
      <c r="V228" s="6"/>
      <c r="W228" s="6"/>
      <c r="X228" s="6"/>
      <c r="Y228" s="6"/>
      <c r="Z228" s="6"/>
      <c r="AA228" s="6"/>
      <c r="AB228" s="6"/>
    </row>
    <row r="229">
      <c r="A229" s="5"/>
      <c r="B229" s="1239" t="s">
        <v>296</v>
      </c>
      <c r="C229" s="1239" t="s">
        <v>286</v>
      </c>
      <c r="D229" s="323"/>
      <c r="E229" s="323"/>
      <c r="F229" s="1240">
        <v>5000.0</v>
      </c>
      <c r="G229" s="1223"/>
      <c r="H229" s="1224"/>
      <c r="I229" s="1225"/>
      <c r="J229" s="1223" t="str">
        <f t="shared" si="26"/>
        <v/>
      </c>
      <c r="K229" s="1226"/>
      <c r="L229" s="1221">
        <f t="shared" si="27"/>
        <v>0</v>
      </c>
      <c r="M229" s="953">
        <v>0.0</v>
      </c>
      <c r="N229" s="334"/>
      <c r="O229" s="334"/>
      <c r="P229" s="4"/>
      <c r="Q229" s="4"/>
      <c r="R229" s="4"/>
      <c r="S229" s="4"/>
      <c r="T229" s="4"/>
      <c r="U229" s="6"/>
      <c r="V229" s="6"/>
      <c r="W229" s="6"/>
      <c r="X229" s="6"/>
      <c r="Y229" s="6"/>
      <c r="Z229" s="6"/>
      <c r="AA229" s="6"/>
      <c r="AB229" s="6"/>
    </row>
    <row r="230">
      <c r="A230" s="5"/>
      <c r="B230" s="1239" t="s">
        <v>297</v>
      </c>
      <c r="C230" s="1239" t="s">
        <v>286</v>
      </c>
      <c r="D230" s="323"/>
      <c r="E230" s="323"/>
      <c r="F230" s="1240">
        <v>2000.0</v>
      </c>
      <c r="G230" s="1223"/>
      <c r="H230" s="1224"/>
      <c r="I230" s="1225"/>
      <c r="J230" s="1223" t="str">
        <f t="shared" si="26"/>
        <v/>
      </c>
      <c r="K230" s="1226"/>
      <c r="L230" s="1221">
        <f t="shared" si="27"/>
        <v>0</v>
      </c>
      <c r="M230" s="604">
        <f>F230-L230</f>
        <v>2000</v>
      </c>
      <c r="N230" s="334"/>
      <c r="O230" s="334"/>
      <c r="P230" s="4"/>
      <c r="Q230" s="4"/>
      <c r="R230" s="4"/>
      <c r="S230" s="4"/>
      <c r="T230" s="4"/>
      <c r="U230" s="6"/>
      <c r="V230" s="6"/>
      <c r="W230" s="6"/>
      <c r="X230" s="6"/>
      <c r="Y230" s="6"/>
      <c r="Z230" s="6"/>
      <c r="AA230" s="6"/>
      <c r="AB230" s="6"/>
    </row>
    <row r="231">
      <c r="A231" s="5"/>
      <c r="B231" s="1239" t="s">
        <v>304</v>
      </c>
      <c r="C231" s="1239" t="s">
        <v>286</v>
      </c>
      <c r="D231" s="323"/>
      <c r="E231" s="323"/>
      <c r="F231" s="1240">
        <v>5000.0</v>
      </c>
      <c r="G231" s="1223"/>
      <c r="H231" s="1224"/>
      <c r="I231" s="1225"/>
      <c r="J231" s="1223" t="str">
        <f t="shared" si="26"/>
        <v/>
      </c>
      <c r="K231" s="1226"/>
      <c r="L231" s="1221">
        <f t="shared" si="27"/>
        <v>0</v>
      </c>
      <c r="M231" s="953">
        <v>0.0</v>
      </c>
      <c r="N231" s="334"/>
      <c r="O231" s="334"/>
      <c r="P231" s="4"/>
      <c r="Q231" s="4"/>
      <c r="R231" s="4"/>
      <c r="S231" s="4"/>
      <c r="T231" s="4"/>
      <c r="U231" s="6"/>
      <c r="V231" s="6"/>
      <c r="W231" s="6"/>
      <c r="X231" s="6"/>
      <c r="Y231" s="6"/>
      <c r="Z231" s="6"/>
      <c r="AA231" s="6"/>
      <c r="AB231" s="6"/>
    </row>
    <row r="232">
      <c r="A232" s="5"/>
      <c r="B232" s="1239" t="s">
        <v>316</v>
      </c>
      <c r="C232" s="1239" t="s">
        <v>286</v>
      </c>
      <c r="D232" s="323"/>
      <c r="E232" s="323"/>
      <c r="F232" s="1240">
        <v>3000.0</v>
      </c>
      <c r="G232" s="1223"/>
      <c r="H232" s="1224"/>
      <c r="I232" s="1225"/>
      <c r="J232" s="1223" t="str">
        <f t="shared" si="26"/>
        <v/>
      </c>
      <c r="K232" s="1226"/>
      <c r="L232" s="1221">
        <f t="shared" si="27"/>
        <v>0</v>
      </c>
      <c r="M232" s="593">
        <f t="shared" ref="M232:M253" si="30">F232-L232</f>
        <v>3000</v>
      </c>
      <c r="N232" s="334"/>
      <c r="O232" s="334"/>
      <c r="P232" s="4"/>
      <c r="Q232" s="4"/>
      <c r="R232" s="4"/>
      <c r="S232" s="4"/>
      <c r="T232" s="4"/>
      <c r="U232" s="6"/>
      <c r="V232" s="6"/>
      <c r="W232" s="6"/>
      <c r="X232" s="6"/>
      <c r="Y232" s="6"/>
      <c r="Z232" s="6"/>
      <c r="AA232" s="6"/>
      <c r="AB232" s="6"/>
    </row>
    <row r="233">
      <c r="A233" s="5"/>
      <c r="B233" s="1239" t="s">
        <v>358</v>
      </c>
      <c r="C233" s="1239" t="s">
        <v>286</v>
      </c>
      <c r="D233" s="323"/>
      <c r="E233" s="323"/>
      <c r="F233" s="1240">
        <v>1000.0</v>
      </c>
      <c r="G233" s="1223"/>
      <c r="H233" s="1224"/>
      <c r="I233" s="1225"/>
      <c r="J233" s="1223" t="str">
        <f t="shared" si="26"/>
        <v/>
      </c>
      <c r="K233" s="1226"/>
      <c r="L233" s="1221">
        <f t="shared" si="27"/>
        <v>0</v>
      </c>
      <c r="M233" s="593">
        <f t="shared" si="30"/>
        <v>1000</v>
      </c>
      <c r="N233" s="334"/>
      <c r="O233" s="334"/>
      <c r="P233" s="4"/>
      <c r="Q233" s="4"/>
      <c r="R233" s="4"/>
      <c r="S233" s="4"/>
      <c r="T233" s="4"/>
      <c r="U233" s="6"/>
      <c r="V233" s="6"/>
      <c r="W233" s="6"/>
      <c r="X233" s="6"/>
      <c r="Y233" s="6"/>
      <c r="Z233" s="6"/>
      <c r="AA233" s="6"/>
      <c r="AB233" s="6"/>
    </row>
    <row r="234">
      <c r="A234" s="5"/>
      <c r="B234" s="1239" t="s">
        <v>359</v>
      </c>
      <c r="C234" s="1239" t="s">
        <v>286</v>
      </c>
      <c r="D234" s="323"/>
      <c r="E234" s="323"/>
      <c r="F234" s="1240">
        <v>2000.0</v>
      </c>
      <c r="G234" s="1223"/>
      <c r="H234" s="1224"/>
      <c r="I234" s="1225"/>
      <c r="J234" s="1223" t="str">
        <f t="shared" si="26"/>
        <v/>
      </c>
      <c r="K234" s="1226"/>
      <c r="L234" s="1221">
        <f t="shared" si="27"/>
        <v>0</v>
      </c>
      <c r="M234" s="593">
        <f t="shared" si="30"/>
        <v>2000</v>
      </c>
      <c r="N234" s="334"/>
      <c r="O234" s="334"/>
      <c r="P234" s="4"/>
      <c r="Q234" s="4"/>
      <c r="R234" s="4"/>
      <c r="S234" s="4"/>
      <c r="T234" s="4"/>
      <c r="U234" s="6"/>
      <c r="V234" s="6"/>
      <c r="W234" s="6"/>
      <c r="X234" s="6"/>
      <c r="Y234" s="6"/>
      <c r="Z234" s="6"/>
      <c r="AA234" s="6"/>
      <c r="AB234" s="6"/>
    </row>
    <row r="235">
      <c r="A235" s="5"/>
      <c r="B235" s="1241" t="s">
        <v>371</v>
      </c>
      <c r="C235" s="1241" t="s">
        <v>286</v>
      </c>
      <c r="D235" s="323"/>
      <c r="E235" s="323"/>
      <c r="F235" s="1240">
        <v>1000.0</v>
      </c>
      <c r="G235" s="1223"/>
      <c r="H235" s="1224"/>
      <c r="I235" s="1225"/>
      <c r="J235" s="1223" t="str">
        <f t="shared" si="26"/>
        <v/>
      </c>
      <c r="K235" s="1226"/>
      <c r="L235" s="1221">
        <f t="shared" si="27"/>
        <v>0</v>
      </c>
      <c r="M235" s="593">
        <f t="shared" si="30"/>
        <v>1000</v>
      </c>
      <c r="N235" s="334"/>
      <c r="O235" s="334"/>
      <c r="P235" s="4"/>
      <c r="Q235" s="4"/>
      <c r="R235" s="4"/>
      <c r="S235" s="4"/>
      <c r="T235" s="4"/>
      <c r="U235" s="6"/>
      <c r="V235" s="6"/>
      <c r="W235" s="6"/>
      <c r="X235" s="6"/>
      <c r="Y235" s="6"/>
      <c r="Z235" s="6"/>
      <c r="AA235" s="6"/>
      <c r="AB235" s="6"/>
    </row>
    <row r="236">
      <c r="A236" s="5"/>
      <c r="B236" s="1241" t="s">
        <v>402</v>
      </c>
      <c r="C236" s="1241" t="s">
        <v>286</v>
      </c>
      <c r="D236" s="323"/>
      <c r="E236" s="323"/>
      <c r="F236" s="1240">
        <v>1000.0</v>
      </c>
      <c r="G236" s="1223"/>
      <c r="H236" s="1224"/>
      <c r="I236" s="1225"/>
      <c r="J236" s="1223" t="str">
        <f t="shared" si="26"/>
        <v/>
      </c>
      <c r="K236" s="1226"/>
      <c r="L236" s="1221">
        <f t="shared" si="27"/>
        <v>0</v>
      </c>
      <c r="M236" s="593">
        <f t="shared" si="30"/>
        <v>1000</v>
      </c>
      <c r="N236" s="334"/>
      <c r="O236" s="334"/>
      <c r="P236" s="4"/>
      <c r="Q236" s="4"/>
      <c r="R236" s="4"/>
      <c r="S236" s="4"/>
      <c r="T236" s="4"/>
      <c r="U236" s="6"/>
      <c r="V236" s="6"/>
      <c r="W236" s="6"/>
      <c r="X236" s="6"/>
      <c r="Y236" s="6"/>
      <c r="Z236" s="6"/>
      <c r="AA236" s="6"/>
      <c r="AB236" s="6"/>
    </row>
    <row r="237">
      <c r="A237" s="5"/>
      <c r="B237" s="1241" t="s">
        <v>619</v>
      </c>
      <c r="C237" s="1241" t="s">
        <v>286</v>
      </c>
      <c r="D237" s="323"/>
      <c r="E237" s="323"/>
      <c r="F237" s="1240">
        <v>8000.0</v>
      </c>
      <c r="G237" s="1223"/>
      <c r="H237" s="1224"/>
      <c r="I237" s="1225"/>
      <c r="J237" s="1223" t="str">
        <f t="shared" si="26"/>
        <v/>
      </c>
      <c r="K237" s="1226"/>
      <c r="L237" s="1221">
        <f t="shared" si="27"/>
        <v>0</v>
      </c>
      <c r="M237" s="593">
        <f t="shared" si="30"/>
        <v>8000</v>
      </c>
      <c r="N237" s="334"/>
      <c r="O237" s="334"/>
      <c r="P237" s="4"/>
      <c r="Q237" s="4"/>
      <c r="R237" s="4"/>
      <c r="S237" s="4"/>
      <c r="T237" s="4"/>
      <c r="U237" s="6"/>
      <c r="V237" s="6"/>
      <c r="W237" s="6"/>
      <c r="X237" s="6"/>
      <c r="Y237" s="6"/>
      <c r="Z237" s="6"/>
      <c r="AA237" s="6"/>
      <c r="AB237" s="6"/>
    </row>
    <row r="238">
      <c r="A238" s="5"/>
      <c r="B238" s="1241" t="s">
        <v>413</v>
      </c>
      <c r="C238" s="1241" t="s">
        <v>286</v>
      </c>
      <c r="D238" s="323"/>
      <c r="E238" s="323"/>
      <c r="F238" s="1240">
        <v>1000.0</v>
      </c>
      <c r="G238" s="1223"/>
      <c r="H238" s="1224"/>
      <c r="I238" s="1225"/>
      <c r="J238" s="1223" t="str">
        <f t="shared" si="26"/>
        <v/>
      </c>
      <c r="K238" s="1226"/>
      <c r="L238" s="1221">
        <f t="shared" si="27"/>
        <v>0</v>
      </c>
      <c r="M238" s="593">
        <f t="shared" si="30"/>
        <v>1000</v>
      </c>
      <c r="N238" s="334"/>
      <c r="O238" s="334"/>
      <c r="P238" s="4"/>
      <c r="Q238" s="4"/>
      <c r="R238" s="4"/>
      <c r="S238" s="4"/>
      <c r="T238" s="4"/>
      <c r="U238" s="6"/>
      <c r="V238" s="6"/>
      <c r="W238" s="6"/>
      <c r="X238" s="6"/>
      <c r="Y238" s="6"/>
      <c r="Z238" s="6"/>
      <c r="AA238" s="6"/>
      <c r="AB238" s="6"/>
    </row>
    <row r="239">
      <c r="A239" s="5"/>
      <c r="B239" s="1241" t="s">
        <v>620</v>
      </c>
      <c r="C239" s="1241" t="s">
        <v>286</v>
      </c>
      <c r="D239" s="323"/>
      <c r="E239" s="323"/>
      <c r="F239" s="1240">
        <v>1000.0</v>
      </c>
      <c r="G239" s="1223"/>
      <c r="H239" s="1224"/>
      <c r="I239" s="1225"/>
      <c r="J239" s="1223" t="str">
        <f t="shared" si="26"/>
        <v/>
      </c>
      <c r="K239" s="1226"/>
      <c r="L239" s="1221">
        <f t="shared" si="27"/>
        <v>0</v>
      </c>
      <c r="M239" s="593">
        <f t="shared" si="30"/>
        <v>1000</v>
      </c>
      <c r="N239" s="334"/>
      <c r="O239" s="334"/>
      <c r="P239" s="4"/>
      <c r="Q239" s="4"/>
      <c r="R239" s="4"/>
      <c r="S239" s="4"/>
      <c r="T239" s="4"/>
      <c r="U239" s="6"/>
      <c r="V239" s="6"/>
      <c r="W239" s="6"/>
      <c r="X239" s="6"/>
      <c r="Y239" s="6"/>
      <c r="Z239" s="6"/>
      <c r="AA239" s="6"/>
      <c r="AB239" s="6"/>
    </row>
    <row r="240">
      <c r="A240" s="5"/>
      <c r="B240" s="1241" t="s">
        <v>621</v>
      </c>
      <c r="C240" s="1241" t="s">
        <v>286</v>
      </c>
      <c r="D240" s="323"/>
      <c r="E240" s="323"/>
      <c r="F240" s="1240">
        <v>1000.0</v>
      </c>
      <c r="G240" s="1223"/>
      <c r="H240" s="1224"/>
      <c r="I240" s="1225"/>
      <c r="J240" s="1223" t="str">
        <f t="shared" si="26"/>
        <v/>
      </c>
      <c r="K240" s="1226"/>
      <c r="L240" s="1221">
        <f t="shared" si="27"/>
        <v>0</v>
      </c>
      <c r="M240" s="593">
        <f t="shared" si="30"/>
        <v>1000</v>
      </c>
      <c r="N240" s="334"/>
      <c r="O240" s="334"/>
      <c r="P240" s="4"/>
      <c r="Q240" s="4"/>
      <c r="R240" s="4"/>
      <c r="S240" s="4"/>
      <c r="T240" s="4"/>
      <c r="U240" s="6"/>
      <c r="V240" s="6"/>
      <c r="W240" s="6"/>
      <c r="X240" s="6"/>
      <c r="Y240" s="6"/>
      <c r="Z240" s="6"/>
      <c r="AA240" s="6"/>
      <c r="AB240" s="6"/>
    </row>
    <row r="241">
      <c r="A241" s="5"/>
      <c r="B241" s="1241" t="s">
        <v>407</v>
      </c>
      <c r="C241" s="1241" t="s">
        <v>286</v>
      </c>
      <c r="D241" s="323"/>
      <c r="E241" s="323"/>
      <c r="F241" s="1240">
        <v>1000.0</v>
      </c>
      <c r="G241" s="1223"/>
      <c r="H241" s="1224"/>
      <c r="I241" s="1225"/>
      <c r="J241" s="1223" t="str">
        <f t="shared" si="26"/>
        <v/>
      </c>
      <c r="K241" s="1226"/>
      <c r="L241" s="1221">
        <f t="shared" si="27"/>
        <v>0</v>
      </c>
      <c r="M241" s="593">
        <f t="shared" si="30"/>
        <v>1000</v>
      </c>
      <c r="N241" s="334"/>
      <c r="O241" s="334"/>
      <c r="P241" s="4"/>
      <c r="Q241" s="4"/>
      <c r="R241" s="4"/>
      <c r="S241" s="4"/>
      <c r="T241" s="4"/>
      <c r="U241" s="6"/>
      <c r="V241" s="6"/>
      <c r="W241" s="6"/>
      <c r="X241" s="6"/>
      <c r="Y241" s="6"/>
      <c r="Z241" s="6"/>
      <c r="AA241" s="6"/>
      <c r="AB241" s="6"/>
    </row>
    <row r="242">
      <c r="A242" s="5"/>
      <c r="B242" s="1241" t="s">
        <v>622</v>
      </c>
      <c r="C242" s="1241" t="s">
        <v>286</v>
      </c>
      <c r="D242" s="323"/>
      <c r="E242" s="323"/>
      <c r="F242" s="1240">
        <v>1000.0</v>
      </c>
      <c r="G242" s="1223"/>
      <c r="H242" s="1224"/>
      <c r="I242" s="1225"/>
      <c r="J242" s="1223" t="str">
        <f t="shared" si="26"/>
        <v/>
      </c>
      <c r="K242" s="1226"/>
      <c r="L242" s="1221">
        <f t="shared" si="27"/>
        <v>0</v>
      </c>
      <c r="M242" s="593">
        <f t="shared" si="30"/>
        <v>1000</v>
      </c>
      <c r="N242" s="334"/>
      <c r="O242" s="334"/>
      <c r="P242" s="4"/>
      <c r="Q242" s="4"/>
      <c r="R242" s="4"/>
      <c r="S242" s="4"/>
      <c r="T242" s="4"/>
      <c r="U242" s="6"/>
      <c r="V242" s="6"/>
      <c r="W242" s="6"/>
      <c r="X242" s="6"/>
      <c r="Y242" s="6"/>
      <c r="Z242" s="6"/>
      <c r="AA242" s="6"/>
      <c r="AB242" s="6"/>
    </row>
    <row r="243">
      <c r="A243" s="5"/>
      <c r="B243" s="1241" t="s">
        <v>113</v>
      </c>
      <c r="C243" s="1241" t="s">
        <v>286</v>
      </c>
      <c r="D243" s="323"/>
      <c r="E243" s="323"/>
      <c r="F243" s="1240">
        <v>5000.0</v>
      </c>
      <c r="G243" s="1223"/>
      <c r="H243" s="1224"/>
      <c r="I243" s="1225"/>
      <c r="J243" s="1223" t="str">
        <f t="shared" si="26"/>
        <v/>
      </c>
      <c r="K243" s="1226"/>
      <c r="L243" s="1221">
        <f t="shared" si="27"/>
        <v>0</v>
      </c>
      <c r="M243" s="593">
        <f t="shared" si="30"/>
        <v>5000</v>
      </c>
      <c r="N243" s="334"/>
      <c r="O243" s="334"/>
      <c r="P243" s="4"/>
      <c r="Q243" s="4"/>
      <c r="R243" s="4"/>
      <c r="S243" s="4"/>
      <c r="T243" s="4"/>
      <c r="U243" s="6"/>
      <c r="V243" s="6"/>
      <c r="W243" s="6"/>
      <c r="X243" s="6"/>
      <c r="Y243" s="6"/>
      <c r="Z243" s="6"/>
      <c r="AA243" s="6"/>
      <c r="AB243" s="6"/>
    </row>
    <row r="244">
      <c r="A244" s="5"/>
      <c r="B244" s="1241" t="s">
        <v>307</v>
      </c>
      <c r="C244" s="1241" t="s">
        <v>286</v>
      </c>
      <c r="D244" s="323"/>
      <c r="E244" s="323"/>
      <c r="F244" s="1240">
        <v>2000.0</v>
      </c>
      <c r="G244" s="1223"/>
      <c r="H244" s="1224"/>
      <c r="I244" s="1225"/>
      <c r="J244" s="1223" t="str">
        <f t="shared" si="26"/>
        <v/>
      </c>
      <c r="K244" s="1226"/>
      <c r="L244" s="1221">
        <f t="shared" si="27"/>
        <v>0</v>
      </c>
      <c r="M244" s="593">
        <f t="shared" si="30"/>
        <v>2000</v>
      </c>
      <c r="N244" s="334"/>
      <c r="O244" s="334"/>
      <c r="P244" s="4"/>
      <c r="Q244" s="4"/>
      <c r="R244" s="4"/>
      <c r="S244" s="4"/>
      <c r="T244" s="4"/>
      <c r="U244" s="6"/>
      <c r="V244" s="6"/>
      <c r="W244" s="6"/>
      <c r="X244" s="6"/>
      <c r="Y244" s="6"/>
      <c r="Z244" s="6"/>
      <c r="AA244" s="6"/>
      <c r="AB244" s="6"/>
    </row>
    <row r="245">
      <c r="A245" s="5"/>
      <c r="B245" s="1241" t="s">
        <v>623</v>
      </c>
      <c r="C245" s="1241" t="s">
        <v>286</v>
      </c>
      <c r="D245" s="323"/>
      <c r="E245" s="323"/>
      <c r="F245" s="1240">
        <v>1000.0</v>
      </c>
      <c r="G245" s="1223"/>
      <c r="H245" s="1224"/>
      <c r="I245" s="1225"/>
      <c r="J245" s="1223" t="str">
        <f t="shared" si="26"/>
        <v/>
      </c>
      <c r="K245" s="1226"/>
      <c r="L245" s="1221">
        <f t="shared" si="27"/>
        <v>0</v>
      </c>
      <c r="M245" s="593">
        <f t="shared" si="30"/>
        <v>1000</v>
      </c>
      <c r="N245" s="334"/>
      <c r="O245" s="334"/>
      <c r="P245" s="4"/>
      <c r="Q245" s="4"/>
      <c r="R245" s="4"/>
      <c r="S245" s="4"/>
      <c r="T245" s="4"/>
      <c r="U245" s="6"/>
      <c r="V245" s="6"/>
      <c r="W245" s="6"/>
      <c r="X245" s="6"/>
      <c r="Y245" s="6"/>
      <c r="Z245" s="6"/>
      <c r="AA245" s="6"/>
      <c r="AB245" s="6"/>
    </row>
    <row r="246">
      <c r="A246" s="5"/>
      <c r="B246" s="1241" t="s">
        <v>624</v>
      </c>
      <c r="C246" s="1241" t="s">
        <v>286</v>
      </c>
      <c r="D246" s="323"/>
      <c r="E246" s="323"/>
      <c r="F246" s="1240">
        <v>1000.0</v>
      </c>
      <c r="G246" s="1223"/>
      <c r="H246" s="1224"/>
      <c r="I246" s="1225"/>
      <c r="J246" s="1223" t="str">
        <f t="shared" si="26"/>
        <v/>
      </c>
      <c r="K246" s="1226"/>
      <c r="L246" s="1221">
        <f t="shared" si="27"/>
        <v>0</v>
      </c>
      <c r="M246" s="593">
        <f t="shared" si="30"/>
        <v>1000</v>
      </c>
      <c r="N246" s="334"/>
      <c r="O246" s="334"/>
      <c r="P246" s="4"/>
      <c r="Q246" s="4"/>
      <c r="R246" s="4"/>
      <c r="S246" s="4"/>
      <c r="T246" s="4"/>
      <c r="U246" s="6"/>
      <c r="V246" s="6"/>
      <c r="W246" s="6"/>
      <c r="X246" s="6"/>
      <c r="Y246" s="6"/>
      <c r="Z246" s="6"/>
      <c r="AA246" s="6"/>
      <c r="AB246" s="6"/>
    </row>
    <row r="247">
      <c r="A247" s="5"/>
      <c r="B247" s="1794"/>
      <c r="C247" s="1253"/>
      <c r="D247" s="1254"/>
      <c r="E247" s="1254"/>
      <c r="F247" s="1255"/>
      <c r="G247" s="1223"/>
      <c r="H247" s="1224"/>
      <c r="I247" s="1225"/>
      <c r="J247" s="1223" t="str">
        <f t="shared" si="26"/>
        <v/>
      </c>
      <c r="K247" s="1226"/>
      <c r="L247" s="1221">
        <f t="shared" si="27"/>
        <v>0</v>
      </c>
      <c r="M247" s="593">
        <f t="shared" si="30"/>
        <v>0</v>
      </c>
      <c r="N247" s="334"/>
      <c r="O247" s="334"/>
      <c r="P247" s="45" t="s">
        <v>538</v>
      </c>
      <c r="Q247" s="4"/>
      <c r="R247" s="4"/>
      <c r="S247" s="4"/>
      <c r="T247" s="4"/>
      <c r="U247" s="6"/>
      <c r="V247" s="6"/>
      <c r="W247" s="6"/>
      <c r="X247" s="6"/>
      <c r="Y247" s="6"/>
      <c r="Z247" s="6"/>
      <c r="AA247" s="6"/>
      <c r="AB247" s="6"/>
    </row>
    <row r="248">
      <c r="A248" s="5"/>
      <c r="B248" s="1253" t="s">
        <v>533</v>
      </c>
      <c r="C248" s="1253" t="s">
        <v>626</v>
      </c>
      <c r="D248" s="1254"/>
      <c r="E248" s="1254"/>
      <c r="F248" s="1255">
        <v>2500.0</v>
      </c>
      <c r="G248" s="1223"/>
      <c r="H248" s="1224"/>
      <c r="I248" s="1225"/>
      <c r="J248" s="1223" t="str">
        <f t="shared" si="26"/>
        <v/>
      </c>
      <c r="K248" s="1226"/>
      <c r="L248" s="1221">
        <f t="shared" si="27"/>
        <v>0</v>
      </c>
      <c r="M248" s="593">
        <f t="shared" si="30"/>
        <v>2500</v>
      </c>
      <c r="N248" s="334"/>
      <c r="O248" s="334"/>
      <c r="P248" s="4"/>
      <c r="Q248" s="4"/>
      <c r="R248" s="4"/>
      <c r="S248" s="4"/>
      <c r="T248" s="4"/>
      <c r="U248" s="6"/>
      <c r="V248" s="6"/>
      <c r="W248" s="6"/>
      <c r="X248" s="6"/>
      <c r="Y248" s="6"/>
      <c r="Z248" s="6"/>
      <c r="AA248" s="6"/>
      <c r="AB248" s="6"/>
    </row>
    <row r="249">
      <c r="A249" s="5"/>
      <c r="B249" s="1256" t="s">
        <v>278</v>
      </c>
      <c r="C249" s="1257" t="s">
        <v>627</v>
      </c>
      <c r="D249" s="1254"/>
      <c r="E249" s="1254"/>
      <c r="F249" s="1255">
        <v>8000.0</v>
      </c>
      <c r="G249" s="1223"/>
      <c r="H249" s="1224"/>
      <c r="I249" s="1225"/>
      <c r="J249" s="1223" t="str">
        <f t="shared" si="26"/>
        <v/>
      </c>
      <c r="K249" s="1226"/>
      <c r="L249" s="1221">
        <f t="shared" si="27"/>
        <v>0</v>
      </c>
      <c r="M249" s="593">
        <f t="shared" si="30"/>
        <v>8000</v>
      </c>
      <c r="N249" s="334"/>
      <c r="O249" s="334"/>
      <c r="P249" s="4"/>
      <c r="Q249" s="4"/>
      <c r="R249" s="4"/>
      <c r="S249" s="4"/>
      <c r="T249" s="4"/>
      <c r="U249" s="6"/>
      <c r="V249" s="6"/>
      <c r="W249" s="6"/>
      <c r="X249" s="6"/>
      <c r="Y249" s="6"/>
      <c r="Z249" s="6"/>
      <c r="AA249" s="6"/>
      <c r="AB249" s="6"/>
    </row>
    <row r="250">
      <c r="A250" s="5"/>
      <c r="B250" s="1256" t="s">
        <v>291</v>
      </c>
      <c r="C250" s="1256" t="s">
        <v>292</v>
      </c>
      <c r="D250" s="1254"/>
      <c r="E250" s="1254"/>
      <c r="F250" s="1258">
        <v>10000.0</v>
      </c>
      <c r="G250" s="1223"/>
      <c r="H250" s="1224"/>
      <c r="I250" s="1225"/>
      <c r="J250" s="1223" t="str">
        <f t="shared" si="26"/>
        <v/>
      </c>
      <c r="K250" s="1226"/>
      <c r="L250" s="1221">
        <f t="shared" si="27"/>
        <v>0</v>
      </c>
      <c r="M250" s="593">
        <f t="shared" si="30"/>
        <v>10000</v>
      </c>
      <c r="N250" s="334"/>
      <c r="O250" s="334"/>
      <c r="P250" s="4"/>
      <c r="Q250" s="4"/>
      <c r="R250" s="4"/>
      <c r="S250" s="4"/>
      <c r="T250" s="4"/>
      <c r="U250" s="6"/>
      <c r="V250" s="6"/>
      <c r="W250" s="6"/>
      <c r="X250" s="6"/>
      <c r="Y250" s="6"/>
      <c r="Z250" s="6"/>
      <c r="AA250" s="6"/>
      <c r="AB250" s="6"/>
    </row>
    <row r="251">
      <c r="A251" s="5"/>
      <c r="B251" s="1256"/>
      <c r="C251" s="1256"/>
      <c r="D251" s="1254"/>
      <c r="E251" s="1254"/>
      <c r="F251" s="1255"/>
      <c r="G251" s="1223"/>
      <c r="H251" s="1224"/>
      <c r="I251" s="1225"/>
      <c r="J251" s="1223" t="str">
        <f t="shared" si="26"/>
        <v/>
      </c>
      <c r="K251" s="1226"/>
      <c r="L251" s="1221">
        <f t="shared" si="27"/>
        <v>0</v>
      </c>
      <c r="M251" s="593">
        <f t="shared" si="30"/>
        <v>0</v>
      </c>
      <c r="N251" s="334"/>
      <c r="O251" s="334"/>
      <c r="P251" s="4"/>
      <c r="Q251" s="4"/>
      <c r="R251" s="4"/>
      <c r="S251" s="4"/>
      <c r="T251" s="4"/>
      <c r="U251" s="6"/>
      <c r="V251" s="6"/>
      <c r="W251" s="6"/>
      <c r="X251" s="6"/>
      <c r="Y251" s="6"/>
      <c r="Z251" s="6"/>
      <c r="AA251" s="6"/>
      <c r="AB251" s="6"/>
    </row>
    <row r="252">
      <c r="A252" s="600" t="s">
        <v>295</v>
      </c>
      <c r="B252" s="1256"/>
      <c r="C252" s="1257"/>
      <c r="D252" s="1254"/>
      <c r="E252" s="1254"/>
      <c r="F252" s="1255"/>
      <c r="G252" s="1223"/>
      <c r="H252" s="1224"/>
      <c r="I252" s="1225"/>
      <c r="J252" s="1223" t="str">
        <f t="shared" si="26"/>
        <v/>
      </c>
      <c r="K252" s="1226"/>
      <c r="L252" s="1221">
        <f t="shared" si="27"/>
        <v>0</v>
      </c>
      <c r="M252" s="593">
        <f t="shared" si="30"/>
        <v>0</v>
      </c>
      <c r="N252" s="334"/>
      <c r="O252" s="334"/>
      <c r="P252" s="4"/>
      <c r="Q252" s="4"/>
      <c r="R252" s="4"/>
      <c r="S252" s="4"/>
      <c r="T252" s="4"/>
      <c r="U252" s="6"/>
      <c r="V252" s="6"/>
      <c r="W252" s="6"/>
      <c r="X252" s="6"/>
      <c r="Y252" s="6"/>
      <c r="Z252" s="6"/>
      <c r="AA252" s="6"/>
      <c r="AB252" s="6"/>
    </row>
    <row r="253">
      <c r="A253" s="5"/>
      <c r="B253" s="1256"/>
      <c r="C253" s="1256"/>
      <c r="D253" s="1254"/>
      <c r="E253" s="1254"/>
      <c r="F253" s="1258"/>
      <c r="G253" s="1223"/>
      <c r="H253" s="1224"/>
      <c r="I253" s="1225"/>
      <c r="J253" s="1223" t="str">
        <f t="shared" si="26"/>
        <v/>
      </c>
      <c r="K253" s="1226"/>
      <c r="L253" s="1221">
        <f t="shared" si="27"/>
        <v>0</v>
      </c>
      <c r="M253" s="593">
        <f t="shared" si="30"/>
        <v>0</v>
      </c>
      <c r="N253" s="334"/>
      <c r="O253" s="334"/>
      <c r="P253" s="4"/>
      <c r="Q253" s="4"/>
      <c r="R253" s="4"/>
      <c r="S253" s="4"/>
      <c r="T253" s="4"/>
      <c r="U253" s="6"/>
      <c r="V253" s="6"/>
      <c r="W253" s="6"/>
      <c r="X253" s="6"/>
      <c r="Y253" s="6"/>
      <c r="Z253" s="6"/>
      <c r="AA253" s="6"/>
      <c r="AB253" s="6"/>
    </row>
    <row r="254">
      <c r="A254" s="5"/>
      <c r="B254" s="1256" t="s">
        <v>317</v>
      </c>
      <c r="C254" s="1256" t="s">
        <v>318</v>
      </c>
      <c r="D254" s="1254"/>
      <c r="E254" s="1254"/>
      <c r="F254" s="1255">
        <v>4000.0</v>
      </c>
      <c r="G254" s="1223"/>
      <c r="H254" s="1224"/>
      <c r="I254" s="1225"/>
      <c r="J254" s="1223" t="str">
        <f t="shared" si="26"/>
        <v/>
      </c>
      <c r="K254" s="1226"/>
      <c r="L254" s="1221">
        <f t="shared" si="27"/>
        <v>0</v>
      </c>
      <c r="M254" s="602">
        <v>0.0</v>
      </c>
      <c r="N254" s="334"/>
      <c r="O254" s="334"/>
      <c r="P254" s="4"/>
      <c r="Q254" s="4"/>
      <c r="R254" s="4"/>
      <c r="S254" s="4"/>
      <c r="T254" s="4"/>
      <c r="U254" s="6"/>
      <c r="V254" s="6"/>
      <c r="W254" s="6"/>
      <c r="X254" s="6"/>
      <c r="Y254" s="6"/>
      <c r="Z254" s="6"/>
      <c r="AA254" s="6"/>
      <c r="AB254" s="6"/>
    </row>
    <row r="255">
      <c r="A255" s="5"/>
      <c r="B255" s="1256" t="s">
        <v>341</v>
      </c>
      <c r="C255" s="1256" t="s">
        <v>342</v>
      </c>
      <c r="D255" s="1254"/>
      <c r="E255" s="1254"/>
      <c r="F255" s="1258">
        <v>4000.0</v>
      </c>
      <c r="G255" s="1223"/>
      <c r="H255" s="1224"/>
      <c r="I255" s="1225"/>
      <c r="J255" s="1223" t="str">
        <f t="shared" si="26"/>
        <v/>
      </c>
      <c r="K255" s="1226"/>
      <c r="L255" s="1221">
        <f t="shared" si="27"/>
        <v>0</v>
      </c>
      <c r="M255" s="593">
        <f t="shared" ref="M255:M273" si="31">F255-L255</f>
        <v>4000</v>
      </c>
      <c r="N255" s="334"/>
      <c r="O255" s="334"/>
      <c r="P255" s="4"/>
      <c r="Q255" s="4"/>
      <c r="R255" s="4"/>
      <c r="S255" s="4"/>
      <c r="T255" s="4"/>
      <c r="U255" s="6"/>
      <c r="V255" s="6"/>
      <c r="W255" s="6"/>
      <c r="X255" s="6"/>
      <c r="Y255" s="6"/>
      <c r="Z255" s="6"/>
      <c r="AA255" s="6"/>
      <c r="AB255" s="6"/>
    </row>
    <row r="256">
      <c r="A256" s="5"/>
      <c r="B256" s="1256" t="s">
        <v>395</v>
      </c>
      <c r="C256" s="1256" t="s">
        <v>396</v>
      </c>
      <c r="D256" s="1254"/>
      <c r="E256" s="1254"/>
      <c r="F256" s="1255">
        <v>3000.0</v>
      </c>
      <c r="G256" s="1223"/>
      <c r="H256" s="1224"/>
      <c r="I256" s="1225"/>
      <c r="J256" s="1223" t="str">
        <f t="shared" si="26"/>
        <v/>
      </c>
      <c r="K256" s="1226"/>
      <c r="L256" s="1221">
        <f t="shared" si="27"/>
        <v>0</v>
      </c>
      <c r="M256" s="593">
        <f t="shared" si="31"/>
        <v>3000</v>
      </c>
      <c r="N256" s="334"/>
      <c r="O256" s="334"/>
      <c r="P256" s="4"/>
      <c r="Q256" s="4"/>
      <c r="R256" s="4"/>
      <c r="S256" s="4"/>
      <c r="T256" s="4"/>
      <c r="U256" s="6"/>
      <c r="V256" s="6"/>
      <c r="W256" s="6"/>
      <c r="X256" s="6"/>
      <c r="Y256" s="6"/>
      <c r="Z256" s="6"/>
      <c r="AA256" s="6"/>
      <c r="AB256" s="6"/>
    </row>
    <row r="257">
      <c r="A257" s="5"/>
      <c r="B257" s="1259" t="s">
        <v>337</v>
      </c>
      <c r="C257" s="1260" t="s">
        <v>629</v>
      </c>
      <c r="D257" s="1261"/>
      <c r="E257" s="1261"/>
      <c r="F257" s="1262">
        <v>4500.0</v>
      </c>
      <c r="G257" s="1223"/>
      <c r="H257" s="1228"/>
      <c r="I257" s="1225"/>
      <c r="J257" s="1223" t="str">
        <f t="shared" si="26"/>
        <v/>
      </c>
      <c r="K257" s="1226"/>
      <c r="L257" s="1221">
        <f t="shared" si="27"/>
        <v>0</v>
      </c>
      <c r="M257" s="593">
        <f t="shared" si="31"/>
        <v>4500</v>
      </c>
      <c r="N257" s="334"/>
      <c r="O257" s="334"/>
      <c r="P257" s="4"/>
      <c r="Q257" s="4"/>
      <c r="R257" s="4"/>
      <c r="S257" s="4"/>
      <c r="T257" s="4"/>
      <c r="U257" s="6"/>
      <c r="V257" s="6"/>
      <c r="W257" s="6"/>
      <c r="X257" s="6"/>
      <c r="Y257" s="6"/>
      <c r="Z257" s="6"/>
      <c r="AA257" s="6"/>
      <c r="AB257" s="6"/>
    </row>
    <row r="258">
      <c r="A258" s="5"/>
      <c r="B258" s="1259" t="s">
        <v>329</v>
      </c>
      <c r="C258" s="1259" t="s">
        <v>330</v>
      </c>
      <c r="D258" s="1261"/>
      <c r="E258" s="1261"/>
      <c r="F258" s="1262">
        <v>5000.0</v>
      </c>
      <c r="G258" s="1223"/>
      <c r="H258" s="1224"/>
      <c r="I258" s="1225"/>
      <c r="J258" s="1223" t="str">
        <f t="shared" si="26"/>
        <v/>
      </c>
      <c r="K258" s="1226"/>
      <c r="L258" s="1221">
        <f t="shared" si="27"/>
        <v>0</v>
      </c>
      <c r="M258" s="593">
        <f t="shared" si="31"/>
        <v>5000</v>
      </c>
      <c r="N258" s="334"/>
      <c r="O258" s="334"/>
      <c r="P258" s="4"/>
      <c r="Q258" s="4"/>
      <c r="R258" s="4"/>
      <c r="S258" s="4"/>
      <c r="T258" s="4"/>
      <c r="U258" s="6"/>
      <c r="V258" s="6"/>
      <c r="W258" s="6"/>
      <c r="X258" s="6"/>
      <c r="Y258" s="6"/>
      <c r="Z258" s="6"/>
      <c r="AA258" s="6"/>
      <c r="AB258" s="6"/>
    </row>
    <row r="259">
      <c r="A259" s="5"/>
      <c r="B259" s="1259" t="s">
        <v>356</v>
      </c>
      <c r="C259" s="1259" t="s">
        <v>357</v>
      </c>
      <c r="D259" s="1261"/>
      <c r="E259" s="1261"/>
      <c r="F259" s="1263">
        <v>2500.0</v>
      </c>
      <c r="G259" s="1223"/>
      <c r="H259" s="1224"/>
      <c r="I259" s="1225"/>
      <c r="J259" s="1223" t="str">
        <f t="shared" si="26"/>
        <v/>
      </c>
      <c r="K259" s="1226"/>
      <c r="L259" s="1221">
        <f t="shared" si="27"/>
        <v>0</v>
      </c>
      <c r="M259" s="593">
        <f t="shared" si="31"/>
        <v>2500</v>
      </c>
      <c r="N259" s="334"/>
      <c r="O259" s="334"/>
      <c r="P259" s="4"/>
      <c r="Q259" s="4"/>
      <c r="R259" s="4"/>
      <c r="S259" s="4"/>
      <c r="T259" s="4"/>
      <c r="U259" s="6"/>
      <c r="V259" s="6"/>
      <c r="W259" s="6"/>
      <c r="X259" s="6"/>
      <c r="Y259" s="6"/>
      <c r="Z259" s="6"/>
      <c r="AA259" s="6"/>
      <c r="AB259" s="6"/>
    </row>
    <row r="260">
      <c r="A260" s="5"/>
      <c r="B260" s="1264"/>
      <c r="C260" s="1264"/>
      <c r="D260" s="1265"/>
      <c r="E260" s="1265"/>
      <c r="F260" s="1266"/>
      <c r="G260" s="1223"/>
      <c r="H260" s="1224"/>
      <c r="I260" s="1225"/>
      <c r="J260" s="1223" t="str">
        <f t="shared" si="26"/>
        <v/>
      </c>
      <c r="K260" s="1226"/>
      <c r="L260" s="1221">
        <f t="shared" si="27"/>
        <v>0</v>
      </c>
      <c r="M260" s="593">
        <f t="shared" si="31"/>
        <v>0</v>
      </c>
      <c r="N260" s="334"/>
      <c r="O260" s="334"/>
      <c r="P260" s="4"/>
      <c r="Q260" s="4"/>
      <c r="R260" s="4"/>
      <c r="S260" s="4"/>
      <c r="T260" s="4"/>
      <c r="U260" s="6"/>
      <c r="V260" s="6"/>
      <c r="W260" s="6"/>
      <c r="X260" s="6"/>
      <c r="Y260" s="6"/>
      <c r="Z260" s="6"/>
      <c r="AA260" s="6"/>
      <c r="AB260" s="6"/>
    </row>
    <row r="261">
      <c r="A261" s="5"/>
      <c r="B261" s="1264"/>
      <c r="C261" s="1264"/>
      <c r="D261" s="1265"/>
      <c r="E261" s="1265"/>
      <c r="F261" s="1267"/>
      <c r="G261" s="1223"/>
      <c r="H261" s="1224"/>
      <c r="I261" s="1225"/>
      <c r="J261" s="1223" t="str">
        <f t="shared" si="26"/>
        <v/>
      </c>
      <c r="K261" s="1226"/>
      <c r="L261" s="1221">
        <f t="shared" si="27"/>
        <v>0</v>
      </c>
      <c r="M261" s="593">
        <f t="shared" si="31"/>
        <v>0</v>
      </c>
      <c r="N261" s="334"/>
      <c r="O261" s="334"/>
      <c r="P261" s="4"/>
      <c r="Q261" s="4"/>
      <c r="R261" s="4"/>
      <c r="S261" s="4"/>
      <c r="T261" s="4"/>
      <c r="U261" s="6"/>
      <c r="V261" s="6"/>
      <c r="W261" s="6"/>
      <c r="X261" s="6"/>
      <c r="Y261" s="6"/>
      <c r="Z261" s="6"/>
      <c r="AA261" s="6"/>
      <c r="AB261" s="6"/>
    </row>
    <row r="262">
      <c r="A262" s="5"/>
      <c r="B262" s="1264"/>
      <c r="C262" s="1264"/>
      <c r="D262" s="1265"/>
      <c r="E262" s="1265"/>
      <c r="F262" s="1267"/>
      <c r="G262" s="1223"/>
      <c r="H262" s="1224"/>
      <c r="I262" s="1225"/>
      <c r="J262" s="1223" t="str">
        <f t="shared" si="26"/>
        <v/>
      </c>
      <c r="K262" s="1226"/>
      <c r="L262" s="1221">
        <f t="shared" si="27"/>
        <v>0</v>
      </c>
      <c r="M262" s="593">
        <f t="shared" si="31"/>
        <v>0</v>
      </c>
      <c r="N262" s="334"/>
      <c r="O262" s="334"/>
      <c r="P262" s="4"/>
      <c r="Q262" s="4"/>
      <c r="R262" s="4"/>
      <c r="S262" s="4"/>
      <c r="T262" s="4"/>
      <c r="U262" s="6"/>
      <c r="V262" s="6"/>
      <c r="W262" s="6"/>
      <c r="X262" s="6"/>
      <c r="Y262" s="6"/>
      <c r="Z262" s="6"/>
      <c r="AA262" s="6"/>
      <c r="AB262" s="6"/>
    </row>
    <row r="263">
      <c r="A263" s="5"/>
      <c r="B263" s="1264" t="s">
        <v>339</v>
      </c>
      <c r="C263" s="1264" t="s">
        <v>340</v>
      </c>
      <c r="D263" s="1265"/>
      <c r="E263" s="1265"/>
      <c r="F263" s="1267">
        <v>10000.0</v>
      </c>
      <c r="G263" s="1223"/>
      <c r="H263" s="1224"/>
      <c r="I263" s="1225"/>
      <c r="J263" s="1223" t="str">
        <f t="shared" si="26"/>
        <v/>
      </c>
      <c r="K263" s="1226"/>
      <c r="L263" s="1221">
        <f t="shared" si="27"/>
        <v>0</v>
      </c>
      <c r="M263" s="593">
        <f t="shared" si="31"/>
        <v>10000</v>
      </c>
      <c r="N263" s="334"/>
      <c r="O263" s="334"/>
      <c r="P263" s="4"/>
      <c r="Q263" s="4"/>
      <c r="R263" s="4"/>
      <c r="S263" s="4"/>
      <c r="T263" s="4"/>
      <c r="U263" s="6"/>
      <c r="V263" s="6"/>
      <c r="W263" s="6"/>
      <c r="X263" s="6"/>
      <c r="Y263" s="6"/>
      <c r="Z263" s="6"/>
      <c r="AA263" s="6"/>
      <c r="AB263" s="6"/>
    </row>
    <row r="264">
      <c r="A264" s="5"/>
      <c r="B264" s="1264" t="s">
        <v>345</v>
      </c>
      <c r="C264" s="1264" t="s">
        <v>346</v>
      </c>
      <c r="D264" s="1265"/>
      <c r="E264" s="1265"/>
      <c r="F264" s="1267">
        <v>4000.0</v>
      </c>
      <c r="G264" s="1223"/>
      <c r="H264" s="1224"/>
      <c r="I264" s="1225"/>
      <c r="J264" s="1223" t="str">
        <f t="shared" si="26"/>
        <v/>
      </c>
      <c r="K264" s="1226"/>
      <c r="L264" s="1221">
        <f t="shared" si="27"/>
        <v>0</v>
      </c>
      <c r="M264" s="593">
        <f t="shared" si="31"/>
        <v>4000</v>
      </c>
      <c r="N264" s="334"/>
      <c r="O264" s="334"/>
      <c r="P264" s="4"/>
      <c r="Q264" s="4"/>
      <c r="R264" s="4"/>
      <c r="S264" s="4"/>
      <c r="T264" s="4"/>
      <c r="U264" s="6"/>
      <c r="V264" s="6"/>
      <c r="W264" s="6"/>
      <c r="X264" s="6"/>
      <c r="Y264" s="6"/>
      <c r="Z264" s="6"/>
      <c r="AA264" s="6"/>
      <c r="AB264" s="6"/>
    </row>
    <row r="265">
      <c r="A265" s="4"/>
      <c r="B265" s="1264" t="s">
        <v>348</v>
      </c>
      <c r="C265" s="1264" t="s">
        <v>349</v>
      </c>
      <c r="D265" s="1265"/>
      <c r="E265" s="1265"/>
      <c r="F265" s="1267">
        <v>3000.0</v>
      </c>
      <c r="G265" s="1223"/>
      <c r="H265" s="1224"/>
      <c r="I265" s="1225"/>
      <c r="J265" s="1223" t="str">
        <f t="shared" si="26"/>
        <v/>
      </c>
      <c r="K265" s="1226"/>
      <c r="L265" s="1221">
        <f t="shared" si="27"/>
        <v>0</v>
      </c>
      <c r="M265" s="593">
        <f t="shared" si="31"/>
        <v>3000</v>
      </c>
      <c r="N265" s="334"/>
      <c r="O265" s="334"/>
      <c r="P265" s="4"/>
      <c r="Q265" s="4"/>
      <c r="R265" s="4"/>
      <c r="S265" s="4"/>
      <c r="T265" s="4"/>
      <c r="U265" s="6"/>
      <c r="V265" s="6"/>
      <c r="W265" s="6"/>
      <c r="X265" s="6"/>
      <c r="Y265" s="6"/>
      <c r="Z265" s="6"/>
      <c r="AA265" s="6"/>
      <c r="AB265" s="6"/>
    </row>
    <row r="266">
      <c r="A266" s="4"/>
      <c r="B266" s="1264" t="s">
        <v>351</v>
      </c>
      <c r="C266" s="1264" t="s">
        <v>325</v>
      </c>
      <c r="D266" s="1265"/>
      <c r="E266" s="1265"/>
      <c r="F266" s="1267">
        <v>2000.0</v>
      </c>
      <c r="G266" s="1223"/>
      <c r="H266" s="1224"/>
      <c r="I266" s="1225"/>
      <c r="J266" s="1223" t="str">
        <f t="shared" si="26"/>
        <v/>
      </c>
      <c r="K266" s="1226"/>
      <c r="L266" s="1221">
        <f t="shared" si="27"/>
        <v>0</v>
      </c>
      <c r="M266" s="593">
        <f t="shared" si="31"/>
        <v>2000</v>
      </c>
      <c r="N266" s="334"/>
      <c r="O266" s="334"/>
      <c r="P266" s="4"/>
      <c r="Q266" s="4"/>
      <c r="R266" s="4"/>
      <c r="S266" s="4"/>
      <c r="T266" s="4"/>
      <c r="U266" s="6"/>
      <c r="V266" s="6"/>
      <c r="W266" s="6"/>
      <c r="X266" s="6"/>
      <c r="Y266" s="6"/>
      <c r="Z266" s="6"/>
      <c r="AA266" s="6"/>
      <c r="AB266" s="6"/>
    </row>
    <row r="267">
      <c r="A267" s="4"/>
      <c r="B267" s="1264" t="s">
        <v>352</v>
      </c>
      <c r="C267" s="1264" t="s">
        <v>353</v>
      </c>
      <c r="D267" s="1265"/>
      <c r="E267" s="1265"/>
      <c r="F267" s="1267">
        <v>3000.0</v>
      </c>
      <c r="G267" s="1223"/>
      <c r="H267" s="1230"/>
      <c r="I267" s="1225"/>
      <c r="J267" s="1223" t="str">
        <f t="shared" si="26"/>
        <v/>
      </c>
      <c r="K267" s="1226"/>
      <c r="L267" s="1221">
        <f t="shared" si="27"/>
        <v>0</v>
      </c>
      <c r="M267" s="593">
        <f t="shared" si="31"/>
        <v>3000</v>
      </c>
      <c r="N267" s="334"/>
      <c r="O267" s="334"/>
      <c r="P267" s="4"/>
      <c r="Q267" s="4"/>
      <c r="R267" s="4"/>
      <c r="S267" s="4"/>
      <c r="T267" s="4"/>
      <c r="U267" s="6"/>
      <c r="V267" s="6"/>
      <c r="W267" s="6"/>
      <c r="X267" s="6"/>
      <c r="Y267" s="6"/>
      <c r="Z267" s="6"/>
      <c r="AA267" s="6"/>
      <c r="AB267" s="6"/>
    </row>
    <row r="268">
      <c r="A268" s="4"/>
      <c r="B268" s="1264" t="s">
        <v>364</v>
      </c>
      <c r="C268" s="1264" t="s">
        <v>325</v>
      </c>
      <c r="D268" s="1265"/>
      <c r="E268" s="1265"/>
      <c r="F268" s="1267">
        <v>1500.0</v>
      </c>
      <c r="G268" s="1223"/>
      <c r="H268" s="1224"/>
      <c r="I268" s="1225"/>
      <c r="J268" s="1223" t="str">
        <f t="shared" si="26"/>
        <v/>
      </c>
      <c r="K268" s="1226"/>
      <c r="L268" s="1221">
        <f t="shared" si="27"/>
        <v>0</v>
      </c>
      <c r="M268" s="593">
        <f t="shared" si="31"/>
        <v>1500</v>
      </c>
      <c r="N268" s="334"/>
      <c r="O268" s="334"/>
      <c r="P268" s="4"/>
      <c r="Q268" s="4"/>
      <c r="R268" s="4"/>
      <c r="S268" s="4"/>
      <c r="T268" s="4"/>
      <c r="U268" s="6"/>
      <c r="V268" s="6"/>
      <c r="W268" s="6"/>
      <c r="X268" s="6"/>
      <c r="Y268" s="6"/>
      <c r="Z268" s="6"/>
      <c r="AA268" s="6"/>
      <c r="AB268" s="6"/>
    </row>
    <row r="269">
      <c r="A269" s="4"/>
      <c r="B269" s="1264" t="s">
        <v>369</v>
      </c>
      <c r="C269" s="1264" t="s">
        <v>370</v>
      </c>
      <c r="D269" s="1265"/>
      <c r="E269" s="1265"/>
      <c r="F269" s="1266">
        <v>3000.0</v>
      </c>
      <c r="G269" s="1223"/>
      <c r="H269" s="1224"/>
      <c r="I269" s="1225"/>
      <c r="J269" s="1223" t="str">
        <f t="shared" si="26"/>
        <v/>
      </c>
      <c r="K269" s="1226"/>
      <c r="L269" s="1221">
        <f t="shared" si="27"/>
        <v>0</v>
      </c>
      <c r="M269" s="593">
        <f t="shared" si="31"/>
        <v>3000</v>
      </c>
      <c r="N269" s="334"/>
      <c r="O269" s="334"/>
      <c r="P269" s="4"/>
      <c r="Q269" s="4"/>
      <c r="R269" s="4"/>
      <c r="S269" s="4"/>
      <c r="T269" s="4"/>
      <c r="U269" s="6"/>
      <c r="V269" s="6"/>
      <c r="W269" s="6"/>
      <c r="X269" s="6"/>
      <c r="Y269" s="6"/>
      <c r="Z269" s="6"/>
      <c r="AA269" s="6"/>
      <c r="AB269" s="6"/>
    </row>
    <row r="270">
      <c r="A270" s="4"/>
      <c r="B270" s="1264"/>
      <c r="C270" s="1264"/>
      <c r="D270" s="1265"/>
      <c r="E270" s="1265"/>
      <c r="F270" s="1267"/>
      <c r="G270" s="1223"/>
      <c r="H270" s="1224"/>
      <c r="I270" s="1225"/>
      <c r="J270" s="1223" t="str">
        <f t="shared" si="26"/>
        <v/>
      </c>
      <c r="K270" s="1226"/>
      <c r="L270" s="1221">
        <f t="shared" si="27"/>
        <v>0</v>
      </c>
      <c r="M270" s="593">
        <f t="shared" si="31"/>
        <v>0</v>
      </c>
      <c r="N270" s="334"/>
      <c r="O270" s="334"/>
      <c r="P270" s="4"/>
      <c r="Q270" s="4"/>
      <c r="R270" s="4"/>
      <c r="S270" s="4"/>
      <c r="T270" s="4"/>
      <c r="U270" s="6"/>
      <c r="V270" s="6"/>
      <c r="W270" s="6"/>
      <c r="X270" s="6"/>
      <c r="Y270" s="6"/>
      <c r="Z270" s="6"/>
      <c r="AA270" s="6"/>
      <c r="AB270" s="6"/>
    </row>
    <row r="271">
      <c r="A271" s="4"/>
      <c r="B271" s="1264" t="s">
        <v>379</v>
      </c>
      <c r="C271" s="1264" t="s">
        <v>325</v>
      </c>
      <c r="D271" s="1265"/>
      <c r="E271" s="1265"/>
      <c r="F271" s="1267">
        <v>2000.0</v>
      </c>
      <c r="G271" s="1223"/>
      <c r="H271" s="1224"/>
      <c r="I271" s="1225"/>
      <c r="J271" s="1223" t="str">
        <f t="shared" si="26"/>
        <v/>
      </c>
      <c r="K271" s="1226"/>
      <c r="L271" s="1221">
        <f t="shared" si="27"/>
        <v>0</v>
      </c>
      <c r="M271" s="593">
        <f t="shared" si="31"/>
        <v>2000</v>
      </c>
      <c r="N271" s="334"/>
      <c r="O271" s="334"/>
      <c r="P271" s="4"/>
      <c r="Q271" s="4"/>
      <c r="R271" s="4"/>
      <c r="S271" s="4"/>
      <c r="T271" s="4"/>
      <c r="U271" s="6"/>
      <c r="V271" s="6"/>
      <c r="W271" s="6"/>
      <c r="X271" s="6"/>
      <c r="Y271" s="6"/>
      <c r="Z271" s="6"/>
      <c r="AA271" s="6"/>
      <c r="AB271" s="6"/>
    </row>
    <row r="272">
      <c r="A272" s="4"/>
      <c r="B272" s="1264" t="s">
        <v>384</v>
      </c>
      <c r="C272" s="1264" t="s">
        <v>325</v>
      </c>
      <c r="D272" s="1265"/>
      <c r="E272" s="1265"/>
      <c r="F272" s="1267">
        <v>1500.0</v>
      </c>
      <c r="G272" s="1223"/>
      <c r="H272" s="1224"/>
      <c r="I272" s="1225"/>
      <c r="J272" s="1223" t="str">
        <f t="shared" si="26"/>
        <v/>
      </c>
      <c r="K272" s="1226"/>
      <c r="L272" s="1221">
        <f t="shared" si="27"/>
        <v>0</v>
      </c>
      <c r="M272" s="593">
        <f t="shared" si="31"/>
        <v>1500</v>
      </c>
      <c r="N272" s="334"/>
      <c r="O272" s="334"/>
      <c r="P272" s="4"/>
      <c r="Q272" s="4"/>
      <c r="R272" s="4"/>
      <c r="S272" s="4"/>
      <c r="T272" s="4"/>
      <c r="U272" s="6"/>
      <c r="V272" s="6"/>
      <c r="W272" s="6"/>
      <c r="X272" s="6"/>
      <c r="Y272" s="6"/>
      <c r="Z272" s="6"/>
      <c r="AA272" s="6"/>
      <c r="AB272" s="6"/>
    </row>
    <row r="273">
      <c r="A273" s="4"/>
      <c r="B273" s="1264" t="s">
        <v>387</v>
      </c>
      <c r="C273" s="1264" t="s">
        <v>388</v>
      </c>
      <c r="D273" s="1265"/>
      <c r="E273" s="1265"/>
      <c r="F273" s="1266">
        <v>2500.0</v>
      </c>
      <c r="G273" s="1223"/>
      <c r="H273" s="1224"/>
      <c r="I273" s="1225"/>
      <c r="J273" s="1223" t="str">
        <f t="shared" si="26"/>
        <v/>
      </c>
      <c r="K273" s="1226"/>
      <c r="L273" s="1221">
        <f t="shared" si="27"/>
        <v>0</v>
      </c>
      <c r="M273" s="593">
        <f t="shared" si="31"/>
        <v>2500</v>
      </c>
      <c r="N273" s="334"/>
      <c r="O273" s="334"/>
      <c r="P273" s="4"/>
      <c r="Q273" s="4"/>
      <c r="R273" s="4"/>
      <c r="S273" s="4"/>
      <c r="T273" s="4"/>
      <c r="U273" s="6"/>
      <c r="V273" s="6"/>
      <c r="W273" s="6"/>
      <c r="X273" s="6"/>
      <c r="Y273" s="6"/>
      <c r="Z273" s="6"/>
      <c r="AA273" s="6"/>
      <c r="AB273" s="6"/>
    </row>
    <row r="274">
      <c r="A274" s="4"/>
      <c r="B274" s="1264" t="s">
        <v>395</v>
      </c>
      <c r="C274" s="1264" t="s">
        <v>396</v>
      </c>
      <c r="D274" s="1265"/>
      <c r="E274" s="1265"/>
      <c r="F274" s="1267">
        <v>3000.0</v>
      </c>
      <c r="G274" s="1223"/>
      <c r="H274" s="1224"/>
      <c r="I274" s="1225"/>
      <c r="J274" s="1223" t="str">
        <f t="shared" si="26"/>
        <v/>
      </c>
      <c r="K274" s="1229"/>
      <c r="L274" s="1221">
        <f t="shared" si="27"/>
        <v>0</v>
      </c>
      <c r="M274" s="599">
        <v>0.0</v>
      </c>
      <c r="N274" s="334"/>
      <c r="O274" s="334"/>
      <c r="P274" s="4"/>
      <c r="Q274" s="4"/>
      <c r="R274" s="4"/>
      <c r="S274" s="4"/>
      <c r="T274" s="4"/>
      <c r="U274" s="6"/>
      <c r="V274" s="6"/>
      <c r="W274" s="6"/>
      <c r="X274" s="6"/>
      <c r="Y274" s="6"/>
      <c r="Z274" s="6"/>
      <c r="AA274" s="6"/>
      <c r="AB274" s="6"/>
    </row>
    <row r="275">
      <c r="A275" s="4"/>
      <c r="B275" s="1264" t="s">
        <v>410</v>
      </c>
      <c r="C275" s="1264" t="s">
        <v>411</v>
      </c>
      <c r="D275" s="1265"/>
      <c r="E275" s="1265"/>
      <c r="F275" s="1267">
        <v>3000.0</v>
      </c>
      <c r="G275" s="1223"/>
      <c r="H275" s="1224"/>
      <c r="I275" s="1225"/>
      <c r="J275" s="1223" t="str">
        <f t="shared" si="26"/>
        <v/>
      </c>
      <c r="K275" s="1226"/>
      <c r="L275" s="1221">
        <f t="shared" si="27"/>
        <v>0</v>
      </c>
      <c r="M275" s="593">
        <f t="shared" ref="M275:M281" si="32">F275-L275</f>
        <v>3000</v>
      </c>
      <c r="N275" s="334"/>
      <c r="O275" s="334"/>
      <c r="P275" s="4"/>
      <c r="Q275" s="4"/>
      <c r="R275" s="4"/>
      <c r="S275" s="4"/>
      <c r="T275" s="4"/>
      <c r="U275" s="6"/>
      <c r="V275" s="6"/>
      <c r="W275" s="6"/>
      <c r="X275" s="6"/>
      <c r="Y275" s="6"/>
      <c r="Z275" s="6"/>
      <c r="AA275" s="6"/>
      <c r="AB275" s="6"/>
    </row>
    <row r="276">
      <c r="A276" s="4"/>
      <c r="B276" s="1264"/>
      <c r="C276" s="1264"/>
      <c r="D276" s="1265"/>
      <c r="E276" s="1265"/>
      <c r="F276" s="1266"/>
      <c r="G276" s="1223"/>
      <c r="H276" s="1224"/>
      <c r="I276" s="1225"/>
      <c r="J276" s="1223" t="str">
        <f t="shared" si="26"/>
        <v/>
      </c>
      <c r="K276" s="1226"/>
      <c r="L276" s="1221">
        <f t="shared" si="27"/>
        <v>0</v>
      </c>
      <c r="M276" s="593">
        <f t="shared" si="32"/>
        <v>0</v>
      </c>
      <c r="N276" s="334"/>
      <c r="O276" s="334"/>
      <c r="P276" s="4"/>
      <c r="Q276" s="4"/>
      <c r="R276" s="4"/>
      <c r="S276" s="4"/>
      <c r="T276" s="4"/>
      <c r="U276" s="6"/>
      <c r="V276" s="6"/>
      <c r="W276" s="6"/>
      <c r="X276" s="6"/>
      <c r="Y276" s="6"/>
      <c r="Z276" s="6"/>
      <c r="AA276" s="6"/>
      <c r="AB276" s="6"/>
    </row>
    <row r="277">
      <c r="A277" s="4"/>
      <c r="B277" s="1264"/>
      <c r="C277" s="1265"/>
      <c r="D277" s="1265"/>
      <c r="E277" s="1265"/>
      <c r="F277" s="1267"/>
      <c r="G277" s="1223"/>
      <c r="H277" s="1224"/>
      <c r="I277" s="1225"/>
      <c r="J277" s="1223" t="str">
        <f t="shared" si="26"/>
        <v/>
      </c>
      <c r="K277" s="1226"/>
      <c r="L277" s="1221">
        <f t="shared" si="27"/>
        <v>0</v>
      </c>
      <c r="M277" s="593">
        <f t="shared" si="32"/>
        <v>0</v>
      </c>
      <c r="N277" s="334"/>
      <c r="O277" s="334"/>
      <c r="P277" s="4"/>
      <c r="Q277" s="4"/>
      <c r="R277" s="4"/>
      <c r="S277" s="4"/>
      <c r="T277" s="4"/>
      <c r="U277" s="6"/>
      <c r="V277" s="6"/>
      <c r="W277" s="6"/>
      <c r="X277" s="6"/>
      <c r="Y277" s="6"/>
      <c r="Z277" s="6"/>
      <c r="AA277" s="6"/>
      <c r="AB277" s="6"/>
    </row>
    <row r="278">
      <c r="A278" s="4"/>
      <c r="B278" s="1264" t="s">
        <v>426</v>
      </c>
      <c r="C278" s="1264" t="s">
        <v>427</v>
      </c>
      <c r="D278" s="1265"/>
      <c r="E278" s="1265"/>
      <c r="F278" s="1267">
        <v>3000.0</v>
      </c>
      <c r="G278" s="1223"/>
      <c r="H278" s="1224"/>
      <c r="I278" s="1225"/>
      <c r="J278" s="1223" t="str">
        <f t="shared" si="26"/>
        <v/>
      </c>
      <c r="K278" s="1226"/>
      <c r="L278" s="1221">
        <f t="shared" si="27"/>
        <v>0</v>
      </c>
      <c r="M278" s="593">
        <f t="shared" si="32"/>
        <v>3000</v>
      </c>
      <c r="N278" s="334"/>
      <c r="O278" s="334"/>
      <c r="P278" s="4"/>
      <c r="Q278" s="4"/>
      <c r="R278" s="4"/>
      <c r="S278" s="4"/>
      <c r="T278" s="4"/>
      <c r="U278" s="6"/>
      <c r="V278" s="6"/>
      <c r="W278" s="6"/>
      <c r="X278" s="6"/>
      <c r="Y278" s="6"/>
      <c r="Z278" s="6"/>
      <c r="AA278" s="6"/>
      <c r="AB278" s="6"/>
    </row>
    <row r="279">
      <c r="A279" s="4"/>
      <c r="B279" s="1268" t="s">
        <v>630</v>
      </c>
      <c r="C279" s="1264"/>
      <c r="D279" s="1265"/>
      <c r="E279" s="1265"/>
      <c r="F279" s="1267">
        <v>15000.0</v>
      </c>
      <c r="G279" s="1223"/>
      <c r="H279" s="1224"/>
      <c r="I279" s="1225"/>
      <c r="J279" s="1223" t="str">
        <f t="shared" si="26"/>
        <v/>
      </c>
      <c r="K279" s="1226"/>
      <c r="L279" s="1221">
        <f t="shared" si="27"/>
        <v>0</v>
      </c>
      <c r="M279" s="593">
        <f t="shared" si="32"/>
        <v>15000</v>
      </c>
      <c r="N279" s="334"/>
      <c r="O279" s="334"/>
      <c r="P279" s="4"/>
      <c r="Q279" s="4"/>
      <c r="R279" s="4"/>
      <c r="S279" s="4"/>
      <c r="T279" s="4"/>
      <c r="U279" s="6"/>
      <c r="V279" s="6"/>
      <c r="W279" s="6"/>
      <c r="X279" s="6"/>
      <c r="Y279" s="6"/>
      <c r="Z279" s="6"/>
      <c r="AA279" s="6"/>
      <c r="AB279" s="6"/>
    </row>
    <row r="280">
      <c r="A280" s="4"/>
      <c r="B280" s="1268" t="s">
        <v>632</v>
      </c>
      <c r="C280" s="1264"/>
      <c r="D280" s="1265"/>
      <c r="E280" s="1265"/>
      <c r="F280" s="1267">
        <v>15000.0</v>
      </c>
      <c r="G280" s="1269"/>
      <c r="H280" s="1270"/>
      <c r="I280" s="1271"/>
      <c r="J280" s="1269" t="str">
        <f t="shared" si="26"/>
        <v/>
      </c>
      <c r="K280" s="1272"/>
      <c r="L280" s="1221">
        <f t="shared" si="27"/>
        <v>0</v>
      </c>
      <c r="M280" s="1273">
        <f t="shared" si="32"/>
        <v>15000</v>
      </c>
      <c r="N280" s="334"/>
      <c r="O280" s="334"/>
      <c r="P280" s="4"/>
      <c r="Q280" s="4"/>
      <c r="R280" s="4"/>
      <c r="S280" s="4"/>
      <c r="T280" s="4"/>
      <c r="U280" s="6"/>
      <c r="V280" s="6"/>
      <c r="W280" s="6"/>
      <c r="X280" s="6"/>
      <c r="Y280" s="6"/>
      <c r="Z280" s="6"/>
      <c r="AA280" s="6"/>
      <c r="AB280" s="6"/>
    </row>
    <row r="281">
      <c r="A281" s="4"/>
      <c r="B281" s="148" t="s">
        <v>15</v>
      </c>
      <c r="C281" s="225"/>
      <c r="D281" s="225"/>
      <c r="E281" s="225"/>
      <c r="F281" s="650">
        <f t="shared" ref="F281:G281" si="33">SUM(F197:F280)</f>
        <v>753000</v>
      </c>
      <c r="G281" s="650">
        <f t="shared" si="33"/>
        <v>0</v>
      </c>
      <c r="H281" s="650">
        <f t="shared" ref="H281:J281" si="34">SUM(H197:H278)</f>
        <v>0</v>
      </c>
      <c r="I281" s="650">
        <f t="shared" si="34"/>
        <v>0</v>
      </c>
      <c r="J281" s="650">
        <f t="shared" si="34"/>
        <v>0</v>
      </c>
      <c r="K281" s="1274"/>
      <c r="L281" s="1221">
        <f>SUM(L197:L280)</f>
        <v>0</v>
      </c>
      <c r="M281" s="1275">
        <f t="shared" si="32"/>
        <v>753000</v>
      </c>
      <c r="N281" s="334"/>
      <c r="O281" s="334"/>
      <c r="P281" s="4"/>
      <c r="Q281" s="4"/>
      <c r="R281" s="4"/>
      <c r="S281" s="4"/>
      <c r="T281" s="4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57"/>
      <c r="E286" s="65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57"/>
      <c r="E287" s="657"/>
      <c r="F287" s="65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57"/>
      <c r="E288" s="657"/>
      <c r="F288" s="65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</sheetData>
  <mergeCells count="15">
    <mergeCell ref="B138:L138"/>
    <mergeCell ref="B152:H152"/>
    <mergeCell ref="B163:K163"/>
    <mergeCell ref="B174:H174"/>
    <mergeCell ref="B184:H184"/>
    <mergeCell ref="C185:H185"/>
    <mergeCell ref="B194:H194"/>
    <mergeCell ref="F195:F196"/>
    <mergeCell ref="A2:H2"/>
    <mergeCell ref="B18:T18"/>
    <mergeCell ref="B39:T39"/>
    <mergeCell ref="B57:T57"/>
    <mergeCell ref="B99:T99"/>
    <mergeCell ref="B111:L111"/>
    <mergeCell ref="B128:L128"/>
  </mergeCells>
  <drawing r:id="rId1"/>
</worksheet>
</file>