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<sst xmlns="http://schemas.openxmlformats.org/spreadsheetml/2006/main" count="1436" uniqueCount="78">
  <si>
    <t>[Protein](mg/ml)</t>
  </si>
  <si>
    <t>iron [mg/ml]</t>
  </si>
  <si>
    <t>lipid [%]</t>
  </si>
  <si>
    <t>MTV exp</t>
  </si>
  <si>
    <t>R1 [1/sec]</t>
  </si>
  <si>
    <t>R2s [1/sec]</t>
  </si>
  <si>
    <t>MTV [fraction]</t>
  </si>
  <si>
    <t>R2 [1/sec]</t>
  </si>
  <si>
    <t>MT [p.u.]</t>
  </si>
  <si>
    <t>type</t>
  </si>
  <si>
    <t>Iron type</t>
  </si>
  <si>
    <t>Lipid type</t>
  </si>
  <si>
    <t>ExpNum</t>
  </si>
  <si>
    <t>[Fe] sigma [mg/ml]</t>
  </si>
  <si>
    <t>Date</t>
  </si>
  <si>
    <t>Exp. Folder name</t>
  </si>
  <si>
    <t>[Fe] estimation [mg/ml]</t>
  </si>
  <si>
    <t>PC+Chol+Fe2</t>
  </si>
  <si>
    <t>Fe2</t>
  </si>
  <si>
    <t>PC_Cholest</t>
  </si>
  <si>
    <t>10.12.19</t>
  </si>
  <si>
    <t>PC_Chol_Fe_10122019</t>
  </si>
  <si>
    <t>PC+Fe2</t>
  </si>
  <si>
    <t>PC</t>
  </si>
  <si>
    <t>30.10.19</t>
  </si>
  <si>
    <t>PC_Fe_301019</t>
  </si>
  <si>
    <t>PC+SM+Fe2</t>
  </si>
  <si>
    <t>PC_SM</t>
  </si>
  <si>
    <t>29.1.20</t>
  </si>
  <si>
    <t>PC-SM-290120</t>
  </si>
  <si>
    <t>PC+SM+Ferritin</t>
  </si>
  <si>
    <t>Ferritin</t>
  </si>
  <si>
    <t>10.3.20</t>
  </si>
  <si>
    <t>PC_SM_Ferritin_100320</t>
  </si>
  <si>
    <t>PC+Ferritin</t>
  </si>
  <si>
    <t>3.6.20</t>
  </si>
  <si>
    <t>PC_Ferritin_030620</t>
  </si>
  <si>
    <t>PC+Chol+Ferritin</t>
  </si>
  <si>
    <t>10.6.20</t>
  </si>
  <si>
    <t>PC-Cholesterol-Ferritin-100620</t>
  </si>
  <si>
    <t>Check lipid 0% vs PC_SM might be different lipids</t>
  </si>
  <si>
    <t>It's PC_SM not PC_Cholest</t>
  </si>
  <si>
    <t>Transferrin</t>
  </si>
  <si>
    <t>7.7.20</t>
  </si>
  <si>
    <t>PC_SM_Transferrin_070720</t>
  </si>
  <si>
    <t>PC+SM+Transferrin</t>
  </si>
  <si>
    <t>Low conc.</t>
  </si>
  <si>
    <t>BSA+Ferritin</t>
  </si>
  <si>
    <t>28.7.20</t>
  </si>
  <si>
    <t>BSA_Ferritin_280720</t>
  </si>
  <si>
    <t>6.9.20</t>
  </si>
  <si>
    <t>PC_SM_Transferrin_high_secoundtry_6_9_20</t>
  </si>
  <si>
    <t>7.9.20</t>
  </si>
  <si>
    <t>PC_SM_Ferritin_low_7_9_20</t>
  </si>
  <si>
    <t>PC+SM+Fe3</t>
  </si>
  <si>
    <t>Fe3</t>
  </si>
  <si>
    <t>14.5.20</t>
  </si>
  <si>
    <t>PC-SM-Fe3-140520</t>
  </si>
  <si>
    <t>Check lipid conc</t>
  </si>
  <si>
    <t>PC+Chol+Fe3</t>
  </si>
  <si>
    <t>30.6.20</t>
  </si>
  <si>
    <t>PC_Cholest_Fe3_300620</t>
  </si>
  <si>
    <t>PC+SM+apoTransferrin</t>
  </si>
  <si>
    <t>ApoTrans</t>
  </si>
  <si>
    <t>20.1.21</t>
  </si>
  <si>
    <t xml:space="preserve"> PC_SM_apoTransferrin_200121</t>
  </si>
  <si>
    <t>apoTransferrin</t>
  </si>
  <si>
    <t>PC+SM+Mixture</t>
  </si>
  <si>
    <t>Ferr+Trans</t>
  </si>
  <si>
    <t>24.3.21</t>
  </si>
  <si>
    <t>PC_SM_combo_240321</t>
  </si>
  <si>
    <t>PC+Fe3</t>
  </si>
  <si>
    <t>2.3.21</t>
  </si>
  <si>
    <t>PC_Fe3_020321</t>
  </si>
  <si>
    <t>O1</t>
  </si>
  <si>
    <t>O2</t>
  </si>
  <si>
    <t>Not sure about the R2*</t>
  </si>
  <si>
    <t>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</si>
</sst>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6">
    <font>
      <sz val="11.0"/>
      <color rgb="FF000000"/>
      <name val="Calibri"/>
    </font>
    <font>
      <sz val="11.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49" xfId="0" applyFont="1" applyNumberFormat="1"/>
    <xf borderId="0" fillId="0" fontId="1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1" numFmtId="49" xfId="0" applyBorder="1" applyFont="1" applyNumberFormat="1"/>
    <xf borderId="1" fillId="2" fontId="1" numFmtId="164" xfId="0" applyAlignment="1" applyBorder="1" applyFont="1" applyNumberFormat="1">
      <alignment horizontal="center"/>
    </xf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0" fillId="0" fontId="5" numFmtId="0" xfId="0" applyFon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1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0.71"/>
    <col customWidth="1" min="3" max="3" width="9.14"/>
    <col customWidth="1" min="4" max="4" width="8.86"/>
    <col customWidth="1" min="5" max="5" width="12.71"/>
    <col customWidth="1" min="6" max="6" width="14.14"/>
    <col customWidth="1" min="7" max="7" width="14.43"/>
    <col customWidth="1" min="8" max="8" width="11.71"/>
    <col customWidth="1" min="9" max="9" width="13.0"/>
    <col customWidth="1" min="10" max="10" width="14.43"/>
    <col customWidth="1" min="11" max="11" width="9.71"/>
    <col customWidth="1" min="12" max="12" width="8.86"/>
    <col customWidth="1" min="13" max="13" width="6.71"/>
    <col customWidth="1" min="14" max="14" width="14.43"/>
    <col customWidth="1" min="15" max="15" width="8.86"/>
    <col customWidth="1" min="16" max="16" width="17.0"/>
    <col customWidth="1" min="17" max="17" width="18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2" t="s">
        <v>12</v>
      </c>
      <c r="N1" s="7" t="s">
        <v>13</v>
      </c>
      <c r="O1" s="2" t="s">
        <v>14</v>
      </c>
      <c r="P1" s="5" t="s">
        <v>15</v>
      </c>
      <c r="Q1" s="6" t="s">
        <v>16</v>
      </c>
    </row>
    <row r="2">
      <c r="A2" s="1">
        <v>0.0</v>
      </c>
      <c r="B2" s="1">
        <v>0.0</v>
      </c>
      <c r="C2" s="1">
        <v>10.0</v>
      </c>
      <c r="D2" s="3" t="str">
        <f t="shared" ref="D2:D413" si="1">C2/100</f>
        <v>0.1</v>
      </c>
      <c r="E2" s="3">
        <v>0.3670984778297794</v>
      </c>
      <c r="F2" s="3">
        <v>0.003427238163839723</v>
      </c>
      <c r="G2" s="3">
        <v>0.08939042792669061</v>
      </c>
      <c r="H2" s="3">
        <v>2.962975882605306</v>
      </c>
      <c r="I2" s="3">
        <v>0.003915940410400567</v>
      </c>
      <c r="J2" s="5" t="s">
        <v>17</v>
      </c>
      <c r="K2" s="6" t="s">
        <v>18</v>
      </c>
      <c r="L2" s="3" t="s">
        <v>19</v>
      </c>
      <c r="M2" s="1">
        <v>1.0</v>
      </c>
      <c r="N2" s="6" t="str">
        <f t="shared" ref="N2:N77" si="2">Q2</f>
        <v>0.0000</v>
      </c>
      <c r="O2" s="1" t="s">
        <v>20</v>
      </c>
      <c r="P2" s="8" t="s">
        <v>21</v>
      </c>
      <c r="Q2" s="6" t="str">
        <f t="shared" ref="Q2:Q77" si="3">B2</f>
        <v>0.0000</v>
      </c>
    </row>
    <row r="3">
      <c r="A3" s="1">
        <v>0.0</v>
      </c>
      <c r="B3" s="1">
        <v>0.15</v>
      </c>
      <c r="C3" s="1">
        <v>17.5</v>
      </c>
      <c r="D3" s="3" t="str">
        <f t="shared" si="1"/>
        <v>0.175</v>
      </c>
      <c r="E3" s="3">
        <v>1.2813862358079373</v>
      </c>
      <c r="F3" s="3">
        <v>0.004578289892063574</v>
      </c>
      <c r="G3" s="3">
        <v>0.1486221696839256</v>
      </c>
      <c r="H3" s="3">
        <v>4.784687860413484</v>
      </c>
      <c r="I3" s="3">
        <v>0.006907896560957215</v>
      </c>
      <c r="J3" s="5" t="s">
        <v>17</v>
      </c>
      <c r="K3" s="6" t="s">
        <v>18</v>
      </c>
      <c r="L3" s="3" t="s">
        <v>19</v>
      </c>
      <c r="M3" s="1">
        <v>1.0</v>
      </c>
      <c r="N3" s="6" t="str">
        <f t="shared" si="2"/>
        <v>0.1500</v>
      </c>
      <c r="O3" s="1"/>
      <c r="P3" s="3"/>
      <c r="Q3" s="6" t="str">
        <f t="shared" si="3"/>
        <v>0.1500</v>
      </c>
    </row>
    <row r="4">
      <c r="A4" s="1">
        <v>0.0</v>
      </c>
      <c r="B4" s="1">
        <v>0.6</v>
      </c>
      <c r="C4" s="1">
        <v>25.0</v>
      </c>
      <c r="D4" s="3" t="str">
        <f t="shared" si="1"/>
        <v>0.25</v>
      </c>
      <c r="E4" s="3">
        <v>2.6531513495881947</v>
      </c>
      <c r="F4" s="3">
        <v>0.01363466111475835</v>
      </c>
      <c r="G4" s="3">
        <v>0.24018064273684658</v>
      </c>
      <c r="H4" s="3">
        <v>8.230431629642508</v>
      </c>
      <c r="I4" s="3">
        <v>0.007324511864277586</v>
      </c>
      <c r="J4" s="5" t="s">
        <v>17</v>
      </c>
      <c r="K4" s="6" t="s">
        <v>18</v>
      </c>
      <c r="L4" s="3" t="s">
        <v>19</v>
      </c>
      <c r="M4" s="1">
        <v>1.0</v>
      </c>
      <c r="N4" s="6" t="str">
        <f t="shared" si="2"/>
        <v>0.6000</v>
      </c>
      <c r="O4" s="1"/>
      <c r="P4" s="3"/>
      <c r="Q4" s="6" t="str">
        <f t="shared" si="3"/>
        <v>0.6000</v>
      </c>
    </row>
    <row r="5">
      <c r="A5" s="1">
        <v>0.0</v>
      </c>
      <c r="B5" s="1">
        <v>0.05</v>
      </c>
      <c r="C5" s="1">
        <v>0.0</v>
      </c>
      <c r="D5" s="3" t="str">
        <f t="shared" si="1"/>
        <v>0</v>
      </c>
      <c r="E5" s="3">
        <v>0.3298323680614254</v>
      </c>
      <c r="F5" s="3">
        <v>-9.013343423699386E-5</v>
      </c>
      <c r="G5" s="3">
        <v>-0.01354662574325971</v>
      </c>
      <c r="H5" s="3">
        <v>1.762115182274312</v>
      </c>
      <c r="I5" s="3">
        <v>-3.42000777319355E-4</v>
      </c>
      <c r="J5" s="5" t="s">
        <v>18</v>
      </c>
      <c r="K5" s="6" t="s">
        <v>18</v>
      </c>
      <c r="L5" s="3" t="s">
        <v>19</v>
      </c>
      <c r="M5" s="1">
        <v>1.0</v>
      </c>
      <c r="N5" s="6" t="str">
        <f t="shared" si="2"/>
        <v>0.0500</v>
      </c>
      <c r="O5" s="1"/>
      <c r="P5" s="3"/>
      <c r="Q5" s="6" t="str">
        <f t="shared" si="3"/>
        <v>0.0500</v>
      </c>
    </row>
    <row r="6">
      <c r="A6" s="1">
        <v>0.0</v>
      </c>
      <c r="B6" s="1">
        <v>0.3</v>
      </c>
      <c r="C6" s="1">
        <v>17.5</v>
      </c>
      <c r="D6" s="3" t="str">
        <f t="shared" si="1"/>
        <v>0.175</v>
      </c>
      <c r="E6" s="3">
        <v>1.8340751682442762</v>
      </c>
      <c r="F6" s="3">
        <v>0.006998740379593429</v>
      </c>
      <c r="G6" s="3">
        <v>0.12672188821011177</v>
      </c>
      <c r="H6" s="3">
        <v>5.617985782667308</v>
      </c>
      <c r="I6" s="3">
        <v>0.005469974809335858</v>
      </c>
      <c r="J6" s="5" t="s">
        <v>17</v>
      </c>
      <c r="K6" s="6" t="s">
        <v>18</v>
      </c>
      <c r="L6" s="3" t="s">
        <v>19</v>
      </c>
      <c r="M6" s="1">
        <v>1.0</v>
      </c>
      <c r="N6" s="6" t="str">
        <f t="shared" si="2"/>
        <v>0.3000</v>
      </c>
      <c r="O6" s="1"/>
      <c r="P6" s="3"/>
      <c r="Q6" s="6" t="str">
        <f t="shared" si="3"/>
        <v>0.3000</v>
      </c>
    </row>
    <row r="7">
      <c r="A7" s="1">
        <v>0.0</v>
      </c>
      <c r="B7" s="1">
        <v>0.3</v>
      </c>
      <c r="C7" s="1">
        <v>0.0</v>
      </c>
      <c r="D7" s="3" t="str">
        <f t="shared" si="1"/>
        <v>0</v>
      </c>
      <c r="E7" s="3">
        <v>0.6336091471763178</v>
      </c>
      <c r="F7" s="3">
        <v>0.0013512960738835118</v>
      </c>
      <c r="G7" s="3">
        <v>-8.888619222855443E-4</v>
      </c>
      <c r="H7" s="3">
        <v>3.053445698988026</v>
      </c>
      <c r="I7" s="3">
        <v>-6.259957602941166E-5</v>
      </c>
      <c r="J7" s="5" t="s">
        <v>18</v>
      </c>
      <c r="K7" s="6" t="s">
        <v>18</v>
      </c>
      <c r="L7" s="3" t="s">
        <v>19</v>
      </c>
      <c r="M7" s="1">
        <v>1.0</v>
      </c>
      <c r="N7" s="6" t="str">
        <f t="shared" si="2"/>
        <v>0.3000</v>
      </c>
      <c r="O7" s="1"/>
      <c r="P7" s="3"/>
      <c r="Q7" s="6" t="str">
        <f t="shared" si="3"/>
        <v>0.3000</v>
      </c>
    </row>
    <row r="8">
      <c r="A8" s="1">
        <v>0.0</v>
      </c>
      <c r="B8" s="1">
        <v>0.0</v>
      </c>
      <c r="C8" s="1">
        <v>25.0</v>
      </c>
      <c r="D8" s="3" t="str">
        <f t="shared" si="1"/>
        <v>0.25</v>
      </c>
      <c r="E8" s="3">
        <v>0.5927349779513635</v>
      </c>
      <c r="F8" s="3">
        <v>0.010961047288525084</v>
      </c>
      <c r="G8" s="3">
        <v>0.27588684628347404</v>
      </c>
      <c r="H8" s="3">
        <v>4.728133260235005</v>
      </c>
      <c r="I8" s="3">
        <v>0.012138630812294476</v>
      </c>
      <c r="J8" s="5" t="s">
        <v>17</v>
      </c>
      <c r="K8" s="6" t="s">
        <v>18</v>
      </c>
      <c r="L8" s="3" t="s">
        <v>19</v>
      </c>
      <c r="M8" s="1">
        <v>1.0</v>
      </c>
      <c r="N8" s="6" t="str">
        <f t="shared" si="2"/>
        <v>0.0000</v>
      </c>
      <c r="O8" s="1"/>
      <c r="P8" s="3"/>
      <c r="Q8" s="6" t="str">
        <f t="shared" si="3"/>
        <v>0.0000</v>
      </c>
    </row>
    <row r="9">
      <c r="A9" s="1">
        <v>0.0</v>
      </c>
      <c r="B9" s="1">
        <v>0.25</v>
      </c>
      <c r="C9" s="1">
        <v>0.0</v>
      </c>
      <c r="D9" s="3" t="str">
        <f t="shared" si="1"/>
        <v>0</v>
      </c>
      <c r="E9" s="3">
        <v>0.4938484925217728</v>
      </c>
      <c r="F9" s="3">
        <v>3.7640589510801246E-4</v>
      </c>
      <c r="G9" s="3">
        <v>-0.010080424200814786</v>
      </c>
      <c r="H9" s="3">
        <v>2.4539986311717725</v>
      </c>
      <c r="I9" s="3">
        <v>3.590912393819888E-4</v>
      </c>
      <c r="J9" s="5" t="s">
        <v>18</v>
      </c>
      <c r="K9" s="6" t="s">
        <v>18</v>
      </c>
      <c r="L9" s="3" t="s">
        <v>19</v>
      </c>
      <c r="M9" s="1">
        <v>1.0</v>
      </c>
      <c r="N9" s="6" t="str">
        <f t="shared" si="2"/>
        <v>0.2500</v>
      </c>
      <c r="O9" s="1"/>
      <c r="P9" s="3"/>
      <c r="Q9" s="6" t="str">
        <f t="shared" si="3"/>
        <v>0.2500</v>
      </c>
    </row>
    <row r="10">
      <c r="A10" s="1">
        <v>0.0</v>
      </c>
      <c r="B10" s="1">
        <v>0.05</v>
      </c>
      <c r="C10" s="1">
        <v>17.5</v>
      </c>
      <c r="D10" s="3" t="str">
        <f t="shared" si="1"/>
        <v>0.175</v>
      </c>
      <c r="E10" s="3">
        <v>0.7508828225307876</v>
      </c>
      <c r="F10" s="3">
        <v>0.004305815369291144</v>
      </c>
      <c r="G10" s="3">
        <v>0.1697968111727448</v>
      </c>
      <c r="H10" s="3">
        <v>3.603603656779111</v>
      </c>
      <c r="I10" s="3">
        <v>0.007378912722992612</v>
      </c>
      <c r="J10" s="5" t="s">
        <v>17</v>
      </c>
      <c r="K10" s="6" t="s">
        <v>18</v>
      </c>
      <c r="L10" s="3" t="s">
        <v>19</v>
      </c>
      <c r="M10" s="1">
        <v>1.0</v>
      </c>
      <c r="N10" s="6" t="str">
        <f t="shared" si="2"/>
        <v>0.0500</v>
      </c>
      <c r="O10" s="1"/>
      <c r="P10" s="3"/>
      <c r="Q10" s="6" t="str">
        <f t="shared" si="3"/>
        <v>0.0500</v>
      </c>
    </row>
    <row r="11">
      <c r="A11" s="1">
        <v>0.0</v>
      </c>
      <c r="B11" s="1">
        <v>0.3</v>
      </c>
      <c r="C11" s="1">
        <v>10.0</v>
      </c>
      <c r="D11" s="3" t="str">
        <f t="shared" si="1"/>
        <v>0.1</v>
      </c>
      <c r="E11" s="3">
        <v>2.180984698925081</v>
      </c>
      <c r="F11" s="3">
        <v>0.006359394728548394</v>
      </c>
      <c r="G11" s="3">
        <v>0.13047637196282946</v>
      </c>
      <c r="H11" s="3">
        <v>6.514652738657716</v>
      </c>
      <c r="I11" s="3">
        <v>0.004760396080021129</v>
      </c>
      <c r="J11" s="5" t="s">
        <v>17</v>
      </c>
      <c r="K11" s="6" t="s">
        <v>18</v>
      </c>
      <c r="L11" s="3" t="s">
        <v>19</v>
      </c>
      <c r="M11" s="1">
        <v>1.0</v>
      </c>
      <c r="N11" s="6" t="str">
        <f t="shared" si="2"/>
        <v>0.3000</v>
      </c>
      <c r="O11" s="1"/>
      <c r="P11" s="3"/>
      <c r="Q11" s="6" t="str">
        <f t="shared" si="3"/>
        <v>0.3000</v>
      </c>
    </row>
    <row r="12">
      <c r="A12" s="1">
        <v>0.0</v>
      </c>
      <c r="B12" s="1">
        <v>0.25</v>
      </c>
      <c r="C12" s="1">
        <v>25.0</v>
      </c>
      <c r="D12" s="3" t="str">
        <f t="shared" si="1"/>
        <v>0.25</v>
      </c>
      <c r="E12" s="3">
        <v>1.6586349825571394</v>
      </c>
      <c r="F12" s="3">
        <v>0.008765139743146775</v>
      </c>
      <c r="G12" s="3">
        <v>0.23682036031158438</v>
      </c>
      <c r="H12" s="3">
        <v>6.042284795173528</v>
      </c>
      <c r="I12" s="3">
        <v>0.010123455404381435</v>
      </c>
      <c r="J12" s="5" t="s">
        <v>17</v>
      </c>
      <c r="K12" s="6" t="s">
        <v>18</v>
      </c>
      <c r="L12" s="3" t="s">
        <v>19</v>
      </c>
      <c r="M12" s="1">
        <v>1.0</v>
      </c>
      <c r="N12" s="6" t="str">
        <f t="shared" si="2"/>
        <v>0.2500</v>
      </c>
      <c r="O12" s="1"/>
      <c r="P12" s="3"/>
      <c r="Q12" s="6" t="str">
        <f t="shared" si="3"/>
        <v>0.2500</v>
      </c>
    </row>
    <row r="13">
      <c r="A13" s="1">
        <v>0.0</v>
      </c>
      <c r="B13" s="1">
        <v>0.6</v>
      </c>
      <c r="C13" s="1">
        <v>17.5</v>
      </c>
      <c r="D13" s="3" t="str">
        <f t="shared" si="1"/>
        <v>0.175</v>
      </c>
      <c r="E13" s="3">
        <v>2.768887169304528</v>
      </c>
      <c r="F13" s="3">
        <v>0.010160625249547747</v>
      </c>
      <c r="G13" s="3">
        <v>0.16737071218999433</v>
      </c>
      <c r="H13" s="3">
        <v>8.064535474685751</v>
      </c>
      <c r="I13" s="3">
        <v>0.006439342665776851</v>
      </c>
      <c r="J13" s="5" t="s">
        <v>17</v>
      </c>
      <c r="K13" s="6" t="s">
        <v>18</v>
      </c>
      <c r="L13" s="3" t="s">
        <v>19</v>
      </c>
      <c r="M13" s="1">
        <v>1.0</v>
      </c>
      <c r="N13" s="6" t="str">
        <f t="shared" si="2"/>
        <v>0.6000</v>
      </c>
      <c r="O13" s="1"/>
      <c r="P13" s="3"/>
      <c r="Q13" s="6" t="str">
        <f t="shared" si="3"/>
        <v>0.6000</v>
      </c>
    </row>
    <row r="14">
      <c r="A14" s="1">
        <v>0.0</v>
      </c>
      <c r="B14" s="1">
        <v>0.15</v>
      </c>
      <c r="C14" s="1">
        <v>10.0</v>
      </c>
      <c r="D14" s="3" t="str">
        <f t="shared" si="1"/>
        <v>0.1</v>
      </c>
      <c r="E14" s="3">
        <v>1.1473846271765988</v>
      </c>
      <c r="F14" s="3">
        <v>0.004041636736197229</v>
      </c>
      <c r="G14" s="3">
        <v>0.1056320226503894</v>
      </c>
      <c r="H14" s="3">
        <v>4.338394508602427</v>
      </c>
      <c r="I14" s="3">
        <v>0.004343223702567664</v>
      </c>
      <c r="J14" s="5" t="s">
        <v>17</v>
      </c>
      <c r="K14" s="6" t="s">
        <v>18</v>
      </c>
      <c r="L14" s="3" t="s">
        <v>19</v>
      </c>
      <c r="M14" s="1">
        <v>1.0</v>
      </c>
      <c r="N14" s="6" t="str">
        <f t="shared" si="2"/>
        <v>0.1500</v>
      </c>
      <c r="O14" s="1"/>
      <c r="P14" s="3"/>
      <c r="Q14" s="6" t="str">
        <f t="shared" si="3"/>
        <v>0.1500</v>
      </c>
    </row>
    <row r="15">
      <c r="A15" s="1">
        <v>0.0</v>
      </c>
      <c r="B15" s="1">
        <v>1.0</v>
      </c>
      <c r="C15" s="1">
        <v>0.0</v>
      </c>
      <c r="D15" s="3" t="str">
        <f t="shared" si="1"/>
        <v>0</v>
      </c>
      <c r="E15" s="3">
        <v>1.4940545061678396</v>
      </c>
      <c r="F15" s="3">
        <v>0.004055193599190043</v>
      </c>
      <c r="G15" s="3">
        <v>0.02492910369948287</v>
      </c>
      <c r="H15" s="3">
        <v>5.361934607040105</v>
      </c>
      <c r="I15" s="3">
        <v>0.001527848791669853</v>
      </c>
      <c r="J15" s="5" t="s">
        <v>18</v>
      </c>
      <c r="K15" s="6" t="s">
        <v>18</v>
      </c>
      <c r="L15" s="3" t="s">
        <v>19</v>
      </c>
      <c r="M15" s="1">
        <v>1.0</v>
      </c>
      <c r="N15" s="6" t="str">
        <f t="shared" si="2"/>
        <v>1.0000</v>
      </c>
      <c r="O15" s="1"/>
      <c r="P15" s="3"/>
      <c r="Q15" s="6" t="str">
        <f t="shared" si="3"/>
        <v>1.0000</v>
      </c>
    </row>
    <row r="16">
      <c r="A16" s="1">
        <v>0.0</v>
      </c>
      <c r="B16" s="1">
        <v>0.05</v>
      </c>
      <c r="C16" s="1">
        <v>25.0</v>
      </c>
      <c r="D16" s="3" t="str">
        <f t="shared" si="1"/>
        <v>0.25</v>
      </c>
      <c r="E16" s="3">
        <v>0.8420750429659599</v>
      </c>
      <c r="F16" s="3">
        <v>0.0088490447861665</v>
      </c>
      <c r="G16" s="3">
        <v>0.24225110447685705</v>
      </c>
      <c r="H16" s="3">
        <v>4.773269971565067</v>
      </c>
      <c r="I16" s="3">
        <v>0.012483551016091759</v>
      </c>
      <c r="J16" s="5" t="s">
        <v>17</v>
      </c>
      <c r="K16" s="6" t="s">
        <v>18</v>
      </c>
      <c r="L16" s="3" t="s">
        <v>19</v>
      </c>
      <c r="M16" s="1">
        <v>1.0</v>
      </c>
      <c r="N16" s="6" t="str">
        <f t="shared" si="2"/>
        <v>0.0500</v>
      </c>
      <c r="O16" s="1"/>
      <c r="P16" s="3"/>
      <c r="Q16" s="6" t="str">
        <f t="shared" si="3"/>
        <v>0.0500</v>
      </c>
    </row>
    <row r="17">
      <c r="A17" s="1">
        <v>0.0</v>
      </c>
      <c r="B17" s="1">
        <v>0.0</v>
      </c>
      <c r="C17" s="1">
        <v>10.0</v>
      </c>
      <c r="D17" s="3" t="str">
        <f t="shared" si="1"/>
        <v>0.1</v>
      </c>
      <c r="E17" s="3">
        <v>0.3822331514999208</v>
      </c>
      <c r="F17" s="3">
        <v>0.00321343584847595</v>
      </c>
      <c r="G17" s="3">
        <v>0.07775894812031792</v>
      </c>
      <c r="H17" s="3">
        <v>2.1621624173283585</v>
      </c>
      <c r="I17" s="3">
        <v>0.004182086334830793</v>
      </c>
      <c r="J17" s="5" t="s">
        <v>17</v>
      </c>
      <c r="K17" s="6" t="s">
        <v>18</v>
      </c>
      <c r="L17" s="3" t="s">
        <v>19</v>
      </c>
      <c r="M17" s="1">
        <v>1.0</v>
      </c>
      <c r="N17" s="6" t="str">
        <f t="shared" si="2"/>
        <v>0.0000</v>
      </c>
      <c r="O17" s="1"/>
      <c r="P17" s="3"/>
      <c r="Q17" s="6" t="str">
        <f t="shared" si="3"/>
        <v>0.0000</v>
      </c>
    </row>
    <row r="18">
      <c r="A18" s="1">
        <v>0.0</v>
      </c>
      <c r="B18" s="1">
        <v>0.05</v>
      </c>
      <c r="C18" s="1">
        <v>17.5</v>
      </c>
      <c r="D18" s="3" t="str">
        <f t="shared" si="1"/>
        <v>0.175</v>
      </c>
      <c r="E18" s="3">
        <v>0.7622241508274028</v>
      </c>
      <c r="F18" s="3">
        <v>0.005649447492884657</v>
      </c>
      <c r="G18" s="3">
        <v>0.1815613888643266</v>
      </c>
      <c r="H18" s="3">
        <v>4.000000441570253</v>
      </c>
      <c r="I18" s="3">
        <v>0.007826045314535849</v>
      </c>
      <c r="J18" s="5" t="s">
        <v>17</v>
      </c>
      <c r="K18" s="6" t="s">
        <v>18</v>
      </c>
      <c r="L18" s="3" t="s">
        <v>19</v>
      </c>
      <c r="M18" s="1">
        <v>1.0</v>
      </c>
      <c r="N18" s="6" t="str">
        <f t="shared" si="2"/>
        <v>0.0500</v>
      </c>
      <c r="O18" s="1"/>
      <c r="P18" s="3"/>
      <c r="Q18" s="6" t="str">
        <f t="shared" si="3"/>
        <v>0.0500</v>
      </c>
    </row>
    <row r="19">
      <c r="A19" s="1">
        <v>0.0</v>
      </c>
      <c r="B19" s="1">
        <v>0.15</v>
      </c>
      <c r="C19" s="1">
        <v>25.0</v>
      </c>
      <c r="D19" s="3" t="str">
        <f t="shared" si="1"/>
        <v>0.25</v>
      </c>
      <c r="E19" s="3">
        <v>1.0548763180864908</v>
      </c>
      <c r="F19" s="3">
        <v>0.01070076926526825</v>
      </c>
      <c r="G19" s="3">
        <v>0.24476677344601017</v>
      </c>
      <c r="H19" s="3">
        <v>5.60224209655672</v>
      </c>
      <c r="I19" s="3">
        <v>0.010445321583219078</v>
      </c>
      <c r="J19" s="5" t="s">
        <v>17</v>
      </c>
      <c r="K19" s="6" t="s">
        <v>18</v>
      </c>
      <c r="L19" s="3" t="s">
        <v>19</v>
      </c>
      <c r="M19" s="1">
        <v>1.0</v>
      </c>
      <c r="N19" s="6" t="str">
        <f t="shared" si="2"/>
        <v>0.1500</v>
      </c>
      <c r="O19" s="1"/>
      <c r="P19" s="3"/>
      <c r="Q19" s="6" t="str">
        <f t="shared" si="3"/>
        <v>0.1500</v>
      </c>
    </row>
    <row r="20">
      <c r="A20" s="1">
        <v>0.0</v>
      </c>
      <c r="B20" s="1">
        <v>0.0</v>
      </c>
      <c r="C20" s="1">
        <v>17.5</v>
      </c>
      <c r="D20" s="3" t="str">
        <f t="shared" si="1"/>
        <v>0.175</v>
      </c>
      <c r="E20" s="3">
        <v>0.47547943075770704</v>
      </c>
      <c r="F20" s="3">
        <v>0.007354696095152102</v>
      </c>
      <c r="G20" s="3">
        <v>0.18208462132523973</v>
      </c>
      <c r="H20" s="3">
        <v>3.053422337384702</v>
      </c>
      <c r="I20" s="3">
        <v>0.008516912615246255</v>
      </c>
      <c r="J20" s="5" t="s">
        <v>17</v>
      </c>
      <c r="K20" s="6" t="s">
        <v>18</v>
      </c>
      <c r="L20" s="3" t="s">
        <v>19</v>
      </c>
      <c r="M20" s="1">
        <v>1.0</v>
      </c>
      <c r="N20" s="6" t="str">
        <f t="shared" si="2"/>
        <v>0.0000</v>
      </c>
      <c r="O20" s="1"/>
      <c r="P20" s="3"/>
      <c r="Q20" s="6" t="str">
        <f t="shared" si="3"/>
        <v>0.0000</v>
      </c>
    </row>
    <row r="21" ht="15.75" customHeight="1">
      <c r="A21" s="1">
        <v>0.0</v>
      </c>
      <c r="B21" s="1">
        <v>0.6</v>
      </c>
      <c r="C21" s="1">
        <v>10.0</v>
      </c>
      <c r="D21" s="3" t="str">
        <f t="shared" si="1"/>
        <v>0.1</v>
      </c>
      <c r="E21" s="3">
        <v>3.181948591363014</v>
      </c>
      <c r="F21" s="3">
        <v>0.01096024803335317</v>
      </c>
      <c r="G21" s="3">
        <v>0.13025531202934904</v>
      </c>
      <c r="H21" s="3">
        <v>8.888871020989066</v>
      </c>
      <c r="I21" s="3">
        <v>0.005301017716148437</v>
      </c>
      <c r="J21" s="5" t="s">
        <v>17</v>
      </c>
      <c r="K21" s="6" t="s">
        <v>18</v>
      </c>
      <c r="L21" s="3" t="s">
        <v>19</v>
      </c>
      <c r="M21" s="1">
        <v>1.0</v>
      </c>
      <c r="N21" s="6" t="str">
        <f t="shared" si="2"/>
        <v>0.6000</v>
      </c>
      <c r="O21" s="1"/>
      <c r="P21" s="3"/>
      <c r="Q21" s="6" t="str">
        <f t="shared" si="3"/>
        <v>0.6000</v>
      </c>
    </row>
    <row r="22" ht="15.75" customHeight="1">
      <c r="A22" s="1">
        <v>0.0</v>
      </c>
      <c r="B22" s="1">
        <v>0.25</v>
      </c>
      <c r="C22" s="1">
        <v>17.5</v>
      </c>
      <c r="D22" s="3" t="str">
        <f t="shared" si="1"/>
        <v>0.175</v>
      </c>
      <c r="E22" s="3">
        <v>1.4885828349087649</v>
      </c>
      <c r="F22" s="3">
        <v>0.006967735659670789</v>
      </c>
      <c r="G22" s="3">
        <v>0.15587510098933943</v>
      </c>
      <c r="H22" s="3">
        <v>4.662003389268877</v>
      </c>
      <c r="I22" s="3">
        <v>0.006717807068677778</v>
      </c>
      <c r="J22" s="5" t="s">
        <v>17</v>
      </c>
      <c r="K22" s="6" t="s">
        <v>18</v>
      </c>
      <c r="L22" s="3" t="s">
        <v>19</v>
      </c>
      <c r="M22" s="1">
        <v>1.0</v>
      </c>
      <c r="N22" s="6" t="str">
        <f t="shared" si="2"/>
        <v>0.2500</v>
      </c>
      <c r="O22" s="1"/>
      <c r="P22" s="3"/>
      <c r="Q22" s="6" t="str">
        <f t="shared" si="3"/>
        <v>0.2500</v>
      </c>
    </row>
    <row r="23" ht="15.75" customHeight="1">
      <c r="A23" s="1">
        <v>0.0</v>
      </c>
      <c r="B23" s="1">
        <v>0.8</v>
      </c>
      <c r="C23" s="1">
        <v>0.0</v>
      </c>
      <c r="D23" s="3" t="str">
        <f t="shared" si="1"/>
        <v>0</v>
      </c>
      <c r="E23" s="3">
        <v>1.2406347210584248</v>
      </c>
      <c r="F23" s="3">
        <v>0.0031364271998326337</v>
      </c>
      <c r="G23" s="3">
        <v>-0.011772329568534579</v>
      </c>
      <c r="H23" s="3">
        <v>4.6403719089642355</v>
      </c>
      <c r="I23" s="3">
        <v>6.2741024933851E-4</v>
      </c>
      <c r="J23" s="5" t="s">
        <v>18</v>
      </c>
      <c r="K23" s="6" t="s">
        <v>18</v>
      </c>
      <c r="L23" s="3" t="s">
        <v>19</v>
      </c>
      <c r="M23" s="1">
        <v>1.0</v>
      </c>
      <c r="N23" s="6" t="str">
        <f t="shared" si="2"/>
        <v>0.8000</v>
      </c>
      <c r="O23" s="1"/>
      <c r="P23" s="3"/>
      <c r="Q23" s="6" t="str">
        <f t="shared" si="3"/>
        <v>0.8000</v>
      </c>
    </row>
    <row r="24" ht="15.75" customHeight="1">
      <c r="A24" s="1">
        <v>0.0</v>
      </c>
      <c r="B24" s="1">
        <v>0.15</v>
      </c>
      <c r="C24" s="1">
        <v>25.0</v>
      </c>
      <c r="D24" s="3" t="str">
        <f t="shared" si="1"/>
        <v>0.25</v>
      </c>
      <c r="E24" s="3">
        <v>1.0786737293638289</v>
      </c>
      <c r="F24" s="3">
        <v>0.00981124705912061</v>
      </c>
      <c r="G24" s="3">
        <v>0.2415493511275062</v>
      </c>
      <c r="H24" s="3">
        <v>5.089060705472286</v>
      </c>
      <c r="I24" s="3">
        <v>0.009822066269672892</v>
      </c>
      <c r="J24" s="5" t="s">
        <v>17</v>
      </c>
      <c r="K24" s="6" t="s">
        <v>18</v>
      </c>
      <c r="L24" s="3" t="s">
        <v>19</v>
      </c>
      <c r="M24" s="1">
        <v>1.0</v>
      </c>
      <c r="N24" s="6" t="str">
        <f t="shared" si="2"/>
        <v>0.1500</v>
      </c>
      <c r="O24" s="1"/>
      <c r="P24" s="3"/>
      <c r="Q24" s="6" t="str">
        <f t="shared" si="3"/>
        <v>0.1500</v>
      </c>
    </row>
    <row r="25" ht="15.75" customHeight="1">
      <c r="A25" s="1">
        <v>0.0</v>
      </c>
      <c r="B25" s="1">
        <v>0.6</v>
      </c>
      <c r="C25" s="1">
        <v>0.0</v>
      </c>
      <c r="D25" s="3" t="str">
        <f t="shared" si="1"/>
        <v>0</v>
      </c>
      <c r="E25" s="3">
        <v>1.0352353180449707</v>
      </c>
      <c r="F25" s="3">
        <v>0.0035082135749598736</v>
      </c>
      <c r="G25" s="3">
        <v>-0.012988652193500316</v>
      </c>
      <c r="H25" s="3">
        <v>4.357299952774786</v>
      </c>
      <c r="I25" s="3">
        <v>6.580257108577681E-4</v>
      </c>
      <c r="J25" s="5" t="s">
        <v>18</v>
      </c>
      <c r="K25" s="6" t="s">
        <v>18</v>
      </c>
      <c r="L25" s="3" t="s">
        <v>19</v>
      </c>
      <c r="M25" s="1">
        <v>1.0</v>
      </c>
      <c r="N25" s="6" t="str">
        <f t="shared" si="2"/>
        <v>0.6000</v>
      </c>
      <c r="O25" s="1"/>
      <c r="P25" s="3"/>
      <c r="Q25" s="6" t="str">
        <f t="shared" si="3"/>
        <v>0.6000</v>
      </c>
    </row>
    <row r="26" ht="15.75" customHeight="1">
      <c r="A26" s="1">
        <v>0.0</v>
      </c>
      <c r="B26" s="1">
        <v>0.05</v>
      </c>
      <c r="C26" s="1">
        <v>10.0</v>
      </c>
      <c r="D26" s="3" t="str">
        <f t="shared" si="1"/>
        <v>0.1</v>
      </c>
      <c r="E26" s="3">
        <v>0.6178383186347578</v>
      </c>
      <c r="F26" s="3">
        <v>0.0035920835707243587</v>
      </c>
      <c r="G26" s="3">
        <v>0.08187338289041246</v>
      </c>
      <c r="H26" s="3">
        <v>3.0075028317919084</v>
      </c>
      <c r="I26" s="3">
        <v>0.0037017822358339433</v>
      </c>
      <c r="J26" s="5" t="s">
        <v>17</v>
      </c>
      <c r="K26" s="6" t="s">
        <v>18</v>
      </c>
      <c r="L26" s="3" t="s">
        <v>19</v>
      </c>
      <c r="M26" s="1">
        <v>1.0</v>
      </c>
      <c r="N26" s="6" t="str">
        <f t="shared" si="2"/>
        <v>0.0500</v>
      </c>
      <c r="O26" s="1"/>
      <c r="P26" s="3"/>
      <c r="Q26" s="6" t="str">
        <f t="shared" si="3"/>
        <v>0.0500</v>
      </c>
    </row>
    <row r="27" ht="15.75" customHeight="1">
      <c r="A27" s="1">
        <v>0.0</v>
      </c>
      <c r="B27" s="1">
        <v>0.15</v>
      </c>
      <c r="C27" s="1">
        <v>0.0</v>
      </c>
      <c r="D27" s="3" t="str">
        <f t="shared" si="1"/>
        <v>0</v>
      </c>
      <c r="E27" s="3">
        <v>0.4246324221707805</v>
      </c>
      <c r="F27" s="3">
        <v>6.508306632838283E-4</v>
      </c>
      <c r="G27" s="3">
        <v>0.03503104891850106</v>
      </c>
      <c r="H27" s="3">
        <v>2.209941788291013</v>
      </c>
      <c r="I27" s="3">
        <v>-2.877415423578455E-4</v>
      </c>
      <c r="J27" s="5" t="s">
        <v>18</v>
      </c>
      <c r="K27" s="6" t="s">
        <v>18</v>
      </c>
      <c r="L27" s="3" t="s">
        <v>19</v>
      </c>
      <c r="M27" s="1">
        <v>1.0</v>
      </c>
      <c r="N27" s="6" t="str">
        <f t="shared" si="2"/>
        <v>0.1500</v>
      </c>
      <c r="O27" s="1"/>
      <c r="P27" s="3"/>
      <c r="Q27" s="6" t="str">
        <f t="shared" si="3"/>
        <v>0.1500</v>
      </c>
    </row>
    <row r="28" ht="15.75" customHeight="1">
      <c r="A28" s="1">
        <v>0.0</v>
      </c>
      <c r="B28" s="1">
        <v>0.25</v>
      </c>
      <c r="C28" s="1">
        <v>10.0</v>
      </c>
      <c r="D28" s="3" t="str">
        <f t="shared" si="1"/>
        <v>0.1</v>
      </c>
      <c r="E28" s="3">
        <v>1.5095609113337982</v>
      </c>
      <c r="F28" s="3">
        <v>0.004632621919298246</v>
      </c>
      <c r="G28" s="3">
        <v>0.09679973255014451</v>
      </c>
      <c r="H28" s="3">
        <v>4.889974288772214</v>
      </c>
      <c r="I28" s="3">
        <v>0.004299737801312327</v>
      </c>
      <c r="J28" s="5" t="s">
        <v>17</v>
      </c>
      <c r="K28" s="6" t="s">
        <v>18</v>
      </c>
      <c r="L28" s="3" t="s">
        <v>19</v>
      </c>
      <c r="M28" s="1">
        <v>1.0</v>
      </c>
      <c r="N28" s="6" t="str">
        <f t="shared" si="2"/>
        <v>0.2500</v>
      </c>
      <c r="O28" s="1"/>
      <c r="P28" s="3"/>
      <c r="Q28" s="6" t="str">
        <f t="shared" si="3"/>
        <v>0.2500</v>
      </c>
    </row>
    <row r="29" ht="15.75" customHeight="1">
      <c r="A29" s="1">
        <v>0.0</v>
      </c>
      <c r="B29" s="1">
        <v>0.3</v>
      </c>
      <c r="C29" s="1">
        <v>25.0</v>
      </c>
      <c r="D29" s="3" t="str">
        <f t="shared" si="1"/>
        <v>0.25</v>
      </c>
      <c r="E29" s="3">
        <v>1.970620143701377</v>
      </c>
      <c r="F29" s="3">
        <v>0.012155837161292125</v>
      </c>
      <c r="G29" s="3">
        <v>0.2854285874531628</v>
      </c>
      <c r="H29" s="3">
        <v>6.600604589317045</v>
      </c>
      <c r="I29" s="3">
        <v>0.01057838161263299</v>
      </c>
      <c r="J29" s="5" t="s">
        <v>17</v>
      </c>
      <c r="K29" s="6" t="s">
        <v>18</v>
      </c>
      <c r="L29" s="3" t="s">
        <v>19</v>
      </c>
      <c r="M29" s="1">
        <v>1.0</v>
      </c>
      <c r="N29" s="6" t="str">
        <f t="shared" si="2"/>
        <v>0.3000</v>
      </c>
      <c r="O29" s="1"/>
      <c r="P29" s="3"/>
      <c r="Q29" s="6" t="str">
        <f t="shared" si="3"/>
        <v>0.3000</v>
      </c>
    </row>
    <row r="30" ht="15.75" customHeight="1">
      <c r="A30" s="1">
        <v>0.0</v>
      </c>
      <c r="B30" s="1">
        <v>0.0</v>
      </c>
      <c r="C30" s="1">
        <v>25.0</v>
      </c>
      <c r="D30" s="3" t="str">
        <f t="shared" si="1"/>
        <v>0.25</v>
      </c>
      <c r="E30" s="3">
        <v>0.3382755524521495</v>
      </c>
      <c r="F30" s="3">
        <v>0.007270487662658545</v>
      </c>
      <c r="G30" s="3">
        <v>0.22703060959845844</v>
      </c>
      <c r="H30" s="3">
        <v>4.59770413961734</v>
      </c>
      <c r="I30" s="3">
        <v>6.971943627463433E-4</v>
      </c>
      <c r="J30" s="5" t="s">
        <v>22</v>
      </c>
      <c r="K30" s="6" t="s">
        <v>18</v>
      </c>
      <c r="L30" s="3" t="s">
        <v>23</v>
      </c>
      <c r="M30" s="1">
        <v>2.0</v>
      </c>
      <c r="N30" s="6" t="str">
        <f t="shared" si="2"/>
        <v>0.0000</v>
      </c>
      <c r="O30" s="1" t="s">
        <v>24</v>
      </c>
      <c r="P30" s="8" t="s">
        <v>25</v>
      </c>
      <c r="Q30" s="6" t="str">
        <f t="shared" si="3"/>
        <v>0.0000</v>
      </c>
    </row>
    <row r="31" ht="15.75" customHeight="1">
      <c r="A31" s="1">
        <v>0.0</v>
      </c>
      <c r="B31" s="1">
        <v>0.3</v>
      </c>
      <c r="C31" s="1">
        <v>0.0</v>
      </c>
      <c r="D31" s="3" t="str">
        <f t="shared" si="1"/>
        <v>0</v>
      </c>
      <c r="E31" s="3">
        <v>0.6059518156586078</v>
      </c>
      <c r="F31" s="3">
        <v>9.02776786850549E-4</v>
      </c>
      <c r="G31" s="3">
        <v>0.012496482553176813</v>
      </c>
      <c r="H31" s="3">
        <v>2.8776907079960434</v>
      </c>
      <c r="I31" s="3">
        <v>2.671444434856132E-4</v>
      </c>
      <c r="J31" s="5" t="s">
        <v>18</v>
      </c>
      <c r="K31" s="6" t="s">
        <v>18</v>
      </c>
      <c r="L31" s="3" t="s">
        <v>23</v>
      </c>
      <c r="M31" s="1">
        <v>2.0</v>
      </c>
      <c r="N31" s="6" t="str">
        <f t="shared" si="2"/>
        <v>0.3000</v>
      </c>
      <c r="O31" s="1"/>
      <c r="P31" s="3"/>
      <c r="Q31" s="6" t="str">
        <f t="shared" si="3"/>
        <v>0.3000</v>
      </c>
    </row>
    <row r="32" ht="15.75" customHeight="1">
      <c r="A32" s="1">
        <v>0.0</v>
      </c>
      <c r="B32" s="1">
        <v>0.25</v>
      </c>
      <c r="C32" s="1">
        <v>25.0</v>
      </c>
      <c r="D32" s="3" t="str">
        <f t="shared" si="1"/>
        <v>0.25</v>
      </c>
      <c r="E32" s="3">
        <v>1.0915871233106542</v>
      </c>
      <c r="F32" s="3">
        <v>0.010066122664722652</v>
      </c>
      <c r="G32" s="3">
        <v>0.2268350810813624</v>
      </c>
      <c r="H32" s="3">
        <v>5.305044511327855</v>
      </c>
      <c r="I32" s="3">
        <v>0.0010235445818651337</v>
      </c>
      <c r="J32" s="5" t="s">
        <v>22</v>
      </c>
      <c r="K32" s="6" t="s">
        <v>18</v>
      </c>
      <c r="L32" s="3" t="s">
        <v>23</v>
      </c>
      <c r="M32" s="1">
        <v>2.0</v>
      </c>
      <c r="N32" s="6" t="str">
        <f t="shared" si="2"/>
        <v>0.2500</v>
      </c>
      <c r="O32" s="1"/>
      <c r="P32" s="3"/>
      <c r="Q32" s="6" t="str">
        <f t="shared" si="3"/>
        <v>0.2500</v>
      </c>
    </row>
    <row r="33" ht="15.75" customHeight="1">
      <c r="A33" s="1">
        <v>0.0</v>
      </c>
      <c r="B33" s="1">
        <v>0.0</v>
      </c>
      <c r="C33" s="1">
        <v>10.0</v>
      </c>
      <c r="D33" s="3" t="str">
        <f t="shared" si="1"/>
        <v>0.1</v>
      </c>
      <c r="E33" s="3">
        <v>0.30843358918860037</v>
      </c>
      <c r="F33" s="3">
        <v>0.004230987924250722</v>
      </c>
      <c r="G33" s="3">
        <v>0.10190572045367541</v>
      </c>
      <c r="H33" s="3">
        <v>2.439026406818241</v>
      </c>
      <c r="I33" s="3">
        <v>-2.5933875936577297E-5</v>
      </c>
      <c r="J33" s="5" t="s">
        <v>22</v>
      </c>
      <c r="K33" s="6" t="s">
        <v>18</v>
      </c>
      <c r="L33" s="3" t="s">
        <v>23</v>
      </c>
      <c r="M33" s="1">
        <v>2.0</v>
      </c>
      <c r="N33" s="6" t="str">
        <f t="shared" si="2"/>
        <v>0.0000</v>
      </c>
      <c r="O33" s="1"/>
      <c r="P33" s="3"/>
      <c r="Q33" s="6" t="str">
        <f t="shared" si="3"/>
        <v>0.0000</v>
      </c>
    </row>
    <row r="34" ht="15.75" customHeight="1">
      <c r="A34" s="1">
        <v>0.0</v>
      </c>
      <c r="B34" s="1">
        <v>0.05</v>
      </c>
      <c r="C34" s="1">
        <v>25.0</v>
      </c>
      <c r="D34" s="3" t="str">
        <f t="shared" si="1"/>
        <v>0.25</v>
      </c>
      <c r="E34" s="3">
        <v>0.48321305555682914</v>
      </c>
      <c r="F34" s="3">
        <v>0.007377666999352418</v>
      </c>
      <c r="G34" s="3">
        <v>0.19351858456976967</v>
      </c>
      <c r="H34" s="3">
        <v>3.4662042274900955</v>
      </c>
      <c r="I34" s="3">
        <v>4.278128180240093E-4</v>
      </c>
      <c r="J34" s="5" t="s">
        <v>22</v>
      </c>
      <c r="K34" s="6" t="s">
        <v>18</v>
      </c>
      <c r="L34" s="3" t="s">
        <v>23</v>
      </c>
      <c r="M34" s="1">
        <v>2.0</v>
      </c>
      <c r="N34" s="6" t="str">
        <f t="shared" si="2"/>
        <v>0.0500</v>
      </c>
      <c r="O34" s="1"/>
      <c r="P34" s="3"/>
      <c r="Q34" s="6" t="str">
        <f t="shared" si="3"/>
        <v>0.0500</v>
      </c>
    </row>
    <row r="35" ht="15.75" customHeight="1">
      <c r="A35" s="1">
        <v>0.0</v>
      </c>
      <c r="B35" s="1">
        <v>0.25</v>
      </c>
      <c r="C35" s="1">
        <v>10.0</v>
      </c>
      <c r="D35" s="3" t="str">
        <f t="shared" si="1"/>
        <v>0.1</v>
      </c>
      <c r="E35" s="3">
        <v>1.0605742078102989</v>
      </c>
      <c r="F35" s="3">
        <v>0.005699484696146184</v>
      </c>
      <c r="G35" s="3">
        <v>0.07609472865231715</v>
      </c>
      <c r="H35" s="3">
        <v>5.249358089935181</v>
      </c>
      <c r="I35" s="3">
        <v>8.622479616363747E-4</v>
      </c>
      <c r="J35" s="5" t="s">
        <v>22</v>
      </c>
      <c r="K35" s="6" t="s">
        <v>18</v>
      </c>
      <c r="L35" s="3" t="s">
        <v>23</v>
      </c>
      <c r="M35" s="1">
        <v>2.0</v>
      </c>
      <c r="N35" s="6" t="str">
        <f t="shared" si="2"/>
        <v>0.2500</v>
      </c>
      <c r="O35" s="1"/>
      <c r="P35" s="3"/>
      <c r="Q35" s="6" t="str">
        <f t="shared" si="3"/>
        <v>0.2500</v>
      </c>
    </row>
    <row r="36" ht="15.75" customHeight="1">
      <c r="A36" s="1">
        <v>0.0</v>
      </c>
      <c r="B36" s="1">
        <v>0.05</v>
      </c>
      <c r="C36" s="1">
        <v>0.0</v>
      </c>
      <c r="D36" s="3" t="str">
        <f t="shared" si="1"/>
        <v>0</v>
      </c>
      <c r="E36" s="3">
        <v>0.3328056771993818</v>
      </c>
      <c r="F36" s="3">
        <v>-0.0012744846872791292</v>
      </c>
      <c r="G36" s="3">
        <v>-0.003531638687229499</v>
      </c>
      <c r="H36" s="3">
        <v>1.8264848670110247</v>
      </c>
      <c r="I36" s="3">
        <v>-1.8584494986514065E-4</v>
      </c>
      <c r="J36" s="5" t="s">
        <v>18</v>
      </c>
      <c r="K36" s="6" t="s">
        <v>18</v>
      </c>
      <c r="L36" s="3" t="s">
        <v>23</v>
      </c>
      <c r="M36" s="1">
        <v>2.0</v>
      </c>
      <c r="N36" s="6" t="str">
        <f t="shared" si="2"/>
        <v>0.0500</v>
      </c>
      <c r="O36" s="1"/>
      <c r="P36" s="3"/>
      <c r="Q36" s="6" t="str">
        <f t="shared" si="3"/>
        <v>0.0500</v>
      </c>
    </row>
    <row r="37" ht="15.75" customHeight="1">
      <c r="A37" s="1">
        <v>0.0</v>
      </c>
      <c r="B37" s="1">
        <v>0.15</v>
      </c>
      <c r="C37" s="1">
        <v>10.0</v>
      </c>
      <c r="D37" s="3" t="str">
        <f t="shared" si="1"/>
        <v>0.1</v>
      </c>
      <c r="E37" s="3">
        <v>0.7051698570877211</v>
      </c>
      <c r="F37" s="3">
        <v>0.0038150835151657065</v>
      </c>
      <c r="G37" s="3">
        <v>0.11085045876743871</v>
      </c>
      <c r="H37" s="3">
        <v>3.9138934789626214</v>
      </c>
      <c r="I37" s="3">
        <v>9.135237778170532E-4</v>
      </c>
      <c r="J37" s="5" t="s">
        <v>22</v>
      </c>
      <c r="K37" s="6" t="s">
        <v>18</v>
      </c>
      <c r="L37" s="3" t="s">
        <v>23</v>
      </c>
      <c r="M37" s="1">
        <v>2.0</v>
      </c>
      <c r="N37" s="6" t="str">
        <f t="shared" si="2"/>
        <v>0.1500</v>
      </c>
      <c r="O37" s="1"/>
      <c r="P37" s="3"/>
      <c r="Q37" s="6" t="str">
        <f t="shared" si="3"/>
        <v>0.1500</v>
      </c>
    </row>
    <row r="38" ht="15.75" customHeight="1">
      <c r="A38" s="1">
        <v>0.0</v>
      </c>
      <c r="B38" s="1">
        <v>0.0</v>
      </c>
      <c r="C38" s="1">
        <v>17.5</v>
      </c>
      <c r="D38" s="3" t="str">
        <f t="shared" si="1"/>
        <v>0.175</v>
      </c>
      <c r="E38" s="3">
        <v>0.33792958515006244</v>
      </c>
      <c r="F38" s="3">
        <v>0.008873405607384406</v>
      </c>
      <c r="G38" s="3">
        <v>0.20790282670068827</v>
      </c>
      <c r="H38" s="3">
        <v>3.6764707032026447</v>
      </c>
      <c r="I38" s="3">
        <v>1.0342598513103651E-4</v>
      </c>
      <c r="J38" s="5" t="s">
        <v>22</v>
      </c>
      <c r="K38" s="6" t="s">
        <v>18</v>
      </c>
      <c r="L38" s="3" t="s">
        <v>23</v>
      </c>
      <c r="M38" s="1">
        <v>2.0</v>
      </c>
      <c r="N38" s="6" t="str">
        <f t="shared" si="2"/>
        <v>0.0000</v>
      </c>
      <c r="O38" s="1"/>
      <c r="P38" s="3"/>
      <c r="Q38" s="6" t="str">
        <f t="shared" si="3"/>
        <v>0.0000</v>
      </c>
    </row>
    <row r="39" ht="15.75" customHeight="1">
      <c r="A39" s="1">
        <v>0.0</v>
      </c>
      <c r="B39" s="1">
        <v>0.15</v>
      </c>
      <c r="C39" s="1">
        <v>25.0</v>
      </c>
      <c r="D39" s="3" t="str">
        <f t="shared" si="1"/>
        <v>0.25</v>
      </c>
      <c r="E39" s="3">
        <v>0.841071732072356</v>
      </c>
      <c r="F39" s="3">
        <v>0.008540202485911343</v>
      </c>
      <c r="G39" s="3">
        <v>0.21113440343114742</v>
      </c>
      <c r="H39" s="3">
        <v>4.618937979294327</v>
      </c>
      <c r="I39" s="3">
        <v>8.251252998809494E-4</v>
      </c>
      <c r="J39" s="5" t="s">
        <v>22</v>
      </c>
      <c r="K39" s="6" t="s">
        <v>18</v>
      </c>
      <c r="L39" s="3" t="s">
        <v>23</v>
      </c>
      <c r="M39" s="1">
        <v>2.0</v>
      </c>
      <c r="N39" s="6" t="str">
        <f t="shared" si="2"/>
        <v>0.1500</v>
      </c>
      <c r="O39" s="1"/>
      <c r="P39" s="3"/>
      <c r="Q39" s="6" t="str">
        <f t="shared" si="3"/>
        <v>0.1500</v>
      </c>
    </row>
    <row r="40" ht="15.75" customHeight="1">
      <c r="A40" s="1">
        <v>0.0</v>
      </c>
      <c r="B40" s="1">
        <v>0.25</v>
      </c>
      <c r="C40" s="1">
        <v>0.0</v>
      </c>
      <c r="D40" s="3" t="str">
        <f t="shared" si="1"/>
        <v>0</v>
      </c>
      <c r="E40" s="3">
        <v>0.4727436520912342</v>
      </c>
      <c r="F40" s="3">
        <v>7.720183659744213E-4</v>
      </c>
      <c r="G40" s="3">
        <v>0.021178635763360876</v>
      </c>
      <c r="H40" s="3">
        <v>2.666681580739418</v>
      </c>
      <c r="I40" s="3">
        <v>-1.1808539047500864E-4</v>
      </c>
      <c r="J40" s="5" t="s">
        <v>18</v>
      </c>
      <c r="K40" s="6" t="s">
        <v>18</v>
      </c>
      <c r="L40" s="3" t="s">
        <v>23</v>
      </c>
      <c r="M40" s="1">
        <v>2.0</v>
      </c>
      <c r="N40" s="6" t="str">
        <f t="shared" si="2"/>
        <v>0.2500</v>
      </c>
      <c r="O40" s="1"/>
      <c r="P40" s="3"/>
      <c r="Q40" s="6" t="str">
        <f t="shared" si="3"/>
        <v>0.2500</v>
      </c>
    </row>
    <row r="41" ht="15.75" customHeight="1">
      <c r="A41" s="1">
        <v>0.0</v>
      </c>
      <c r="B41" s="1">
        <v>0.05</v>
      </c>
      <c r="C41" s="1">
        <v>17.5</v>
      </c>
      <c r="D41" s="3" t="str">
        <f t="shared" si="1"/>
        <v>0.175</v>
      </c>
      <c r="E41" s="3">
        <v>0.452258406433437</v>
      </c>
      <c r="F41" s="3">
        <v>0.005745675198666802</v>
      </c>
      <c r="G41" s="3">
        <v>0.14087336268492245</v>
      </c>
      <c r="H41" s="3">
        <v>3.3500833374799046</v>
      </c>
      <c r="I41" s="3">
        <v>5.808919553710427E-4</v>
      </c>
      <c r="J41" s="5" t="s">
        <v>22</v>
      </c>
      <c r="K41" s="6" t="s">
        <v>18</v>
      </c>
      <c r="L41" s="3" t="s">
        <v>23</v>
      </c>
      <c r="M41" s="1">
        <v>2.0</v>
      </c>
      <c r="N41" s="6" t="str">
        <f t="shared" si="2"/>
        <v>0.0500</v>
      </c>
      <c r="O41" s="1"/>
      <c r="P41" s="3"/>
      <c r="Q41" s="6" t="str">
        <f t="shared" si="3"/>
        <v>0.0500</v>
      </c>
    </row>
    <row r="42" ht="15.75" customHeight="1">
      <c r="A42" s="1">
        <v>0.0</v>
      </c>
      <c r="B42" s="1">
        <v>0.15</v>
      </c>
      <c r="C42" s="1">
        <v>25.0</v>
      </c>
      <c r="D42" s="3" t="str">
        <f t="shared" si="1"/>
        <v>0.25</v>
      </c>
      <c r="E42" s="3">
        <v>0.7820329385060385</v>
      </c>
      <c r="F42" s="3">
        <v>0.011080696728905198</v>
      </c>
      <c r="G42" s="3">
        <v>0.21592445933521653</v>
      </c>
      <c r="H42" s="3">
        <v>4.385963684194709</v>
      </c>
      <c r="I42" s="3">
        <v>9.119024720967428E-4</v>
      </c>
      <c r="J42" s="5" t="s">
        <v>22</v>
      </c>
      <c r="K42" s="6" t="s">
        <v>18</v>
      </c>
      <c r="L42" s="3" t="s">
        <v>23</v>
      </c>
      <c r="M42" s="1">
        <v>2.0</v>
      </c>
      <c r="N42" s="6" t="str">
        <f t="shared" si="2"/>
        <v>0.1500</v>
      </c>
      <c r="O42" s="1"/>
      <c r="P42" s="3"/>
      <c r="Q42" s="6" t="str">
        <f t="shared" si="3"/>
        <v>0.1500</v>
      </c>
    </row>
    <row r="43" ht="15.75" customHeight="1">
      <c r="A43" s="1">
        <v>0.0</v>
      </c>
      <c r="B43" s="1">
        <v>0.15</v>
      </c>
      <c r="C43" s="1">
        <v>0.0</v>
      </c>
      <c r="D43" s="3" t="str">
        <f t="shared" si="1"/>
        <v>0</v>
      </c>
      <c r="E43" s="3">
        <v>0.42092275272451646</v>
      </c>
      <c r="F43" s="3">
        <v>3.5018044899516967E-4</v>
      </c>
      <c r="G43" s="3">
        <v>0.013534344018852229</v>
      </c>
      <c r="H43" s="3">
        <v>2.3952065640942846</v>
      </c>
      <c r="I43" s="3">
        <v>-1.6674153305122445E-4</v>
      </c>
      <c r="J43" s="5" t="s">
        <v>18</v>
      </c>
      <c r="K43" s="6" t="s">
        <v>18</v>
      </c>
      <c r="L43" s="3" t="s">
        <v>23</v>
      </c>
      <c r="M43" s="1">
        <v>2.0</v>
      </c>
      <c r="N43" s="6" t="str">
        <f t="shared" si="2"/>
        <v>0.1500</v>
      </c>
      <c r="O43" s="1"/>
      <c r="P43" s="3"/>
      <c r="Q43" s="6" t="str">
        <f t="shared" si="3"/>
        <v>0.1500</v>
      </c>
    </row>
    <row r="44" ht="15.75" customHeight="1">
      <c r="A44" s="1">
        <v>0.0</v>
      </c>
      <c r="B44" s="1">
        <v>0.05</v>
      </c>
      <c r="C44" s="1">
        <v>17.5</v>
      </c>
      <c r="D44" s="3" t="str">
        <f t="shared" si="1"/>
        <v>0.175</v>
      </c>
      <c r="E44" s="3">
        <v>0.46803234686273787</v>
      </c>
      <c r="F44" s="3">
        <v>0.0058084833367918025</v>
      </c>
      <c r="G44" s="3">
        <v>0.17258954348933764</v>
      </c>
      <c r="H44" s="3">
        <v>3.1495973905270445</v>
      </c>
      <c r="I44" s="3">
        <v>3.248849613615521E-4</v>
      </c>
      <c r="J44" s="5" t="s">
        <v>22</v>
      </c>
      <c r="K44" s="6" t="s">
        <v>18</v>
      </c>
      <c r="L44" s="3" t="s">
        <v>23</v>
      </c>
      <c r="M44" s="1">
        <v>2.0</v>
      </c>
      <c r="N44" s="6" t="str">
        <f t="shared" si="2"/>
        <v>0.0500</v>
      </c>
      <c r="O44" s="1"/>
      <c r="P44" s="3"/>
      <c r="Q44" s="6" t="str">
        <f t="shared" si="3"/>
        <v>0.0500</v>
      </c>
    </row>
    <row r="45" ht="15.75" customHeight="1">
      <c r="A45" s="1">
        <v>0.0</v>
      </c>
      <c r="B45" s="1">
        <v>0.0</v>
      </c>
      <c r="C45" s="1">
        <v>10.0</v>
      </c>
      <c r="D45" s="3" t="str">
        <f t="shared" si="1"/>
        <v>0.1</v>
      </c>
      <c r="E45" s="3">
        <v>0.3086739348637277</v>
      </c>
      <c r="F45" s="3">
        <v>0.004740719932756118</v>
      </c>
      <c r="G45" s="3">
        <v>0.14191515457966508</v>
      </c>
      <c r="H45" s="3">
        <v>2.7210943107710697</v>
      </c>
      <c r="I45" s="3">
        <v>-1.8777935142358197E-4</v>
      </c>
      <c r="J45" s="5" t="s">
        <v>22</v>
      </c>
      <c r="K45" s="6" t="s">
        <v>18</v>
      </c>
      <c r="L45" s="3" t="s">
        <v>23</v>
      </c>
      <c r="M45" s="1">
        <v>2.0</v>
      </c>
      <c r="N45" s="6" t="str">
        <f t="shared" si="2"/>
        <v>0.0000</v>
      </c>
      <c r="O45" s="1"/>
      <c r="P45" s="3"/>
      <c r="Q45" s="6" t="str">
        <f t="shared" si="3"/>
        <v>0.0000</v>
      </c>
    </row>
    <row r="46" ht="15.75" customHeight="1">
      <c r="A46" s="1">
        <v>0.0</v>
      </c>
      <c r="B46" s="1">
        <v>0.15</v>
      </c>
      <c r="C46" s="1">
        <v>17.5</v>
      </c>
      <c r="D46" s="3" t="str">
        <f t="shared" si="1"/>
        <v>0.175</v>
      </c>
      <c r="E46" s="3">
        <v>0.7731271137369915</v>
      </c>
      <c r="F46" s="3">
        <v>0.006552138787453712</v>
      </c>
      <c r="G46" s="3">
        <v>0.1874039322828822</v>
      </c>
      <c r="H46" s="3">
        <v>4.464283610072094</v>
      </c>
      <c r="I46" s="3">
        <v>9.074450062032599E-4</v>
      </c>
      <c r="J46" s="5" t="s">
        <v>22</v>
      </c>
      <c r="K46" s="6" t="s">
        <v>18</v>
      </c>
      <c r="L46" s="3" t="s">
        <v>23</v>
      </c>
      <c r="M46" s="1">
        <v>2.0</v>
      </c>
      <c r="N46" s="6" t="str">
        <f t="shared" si="2"/>
        <v>0.1500</v>
      </c>
      <c r="O46" s="1"/>
      <c r="P46" s="3"/>
      <c r="Q46" s="6" t="str">
        <f t="shared" si="3"/>
        <v>0.1500</v>
      </c>
    </row>
    <row r="47" ht="15.75" customHeight="1">
      <c r="A47" s="1">
        <v>0.0</v>
      </c>
      <c r="B47" s="1">
        <v>0.05</v>
      </c>
      <c r="C47" s="1">
        <v>10.0</v>
      </c>
      <c r="D47" s="3" t="str">
        <f t="shared" si="1"/>
        <v>0.1</v>
      </c>
      <c r="E47" s="3">
        <v>0.440737689302453</v>
      </c>
      <c r="F47" s="3">
        <v>0.004191915406455946</v>
      </c>
      <c r="G47" s="3">
        <v>0.11055959749662925</v>
      </c>
      <c r="H47" s="3">
        <v>3.053457333860138</v>
      </c>
      <c r="I47" s="3">
        <v>3.8973422034777917E-4</v>
      </c>
      <c r="J47" s="5" t="s">
        <v>22</v>
      </c>
      <c r="K47" s="6" t="s">
        <v>18</v>
      </c>
      <c r="L47" s="3" t="s">
        <v>23</v>
      </c>
      <c r="M47" s="1">
        <v>2.0</v>
      </c>
      <c r="N47" s="6" t="str">
        <f t="shared" si="2"/>
        <v>0.0500</v>
      </c>
      <c r="O47" s="1"/>
      <c r="P47" s="3"/>
      <c r="Q47" s="6" t="str">
        <f t="shared" si="3"/>
        <v>0.0500</v>
      </c>
    </row>
    <row r="48" ht="15.75" customHeight="1">
      <c r="A48" s="1">
        <v>0.0</v>
      </c>
      <c r="B48" s="1">
        <v>0.3</v>
      </c>
      <c r="C48" s="1">
        <v>17.5</v>
      </c>
      <c r="D48" s="3" t="str">
        <f t="shared" si="1"/>
        <v>0.175</v>
      </c>
      <c r="E48" s="3">
        <v>1.6523602102364752</v>
      </c>
      <c r="F48" s="3">
        <v>0.009622047333783676</v>
      </c>
      <c r="G48" s="3">
        <v>0.1904432378801394</v>
      </c>
      <c r="H48" s="3">
        <v>7.272732679700692</v>
      </c>
      <c r="I48" s="3">
        <v>0.0015941930172724342</v>
      </c>
      <c r="J48" s="5" t="s">
        <v>22</v>
      </c>
      <c r="K48" s="6" t="s">
        <v>18</v>
      </c>
      <c r="L48" s="3" t="s">
        <v>23</v>
      </c>
      <c r="M48" s="1">
        <v>2.0</v>
      </c>
      <c r="N48" s="6" t="str">
        <f t="shared" si="2"/>
        <v>0.3000</v>
      </c>
      <c r="O48" s="1"/>
      <c r="P48" s="3"/>
      <c r="Q48" s="6" t="str">
        <f t="shared" si="3"/>
        <v>0.3000</v>
      </c>
    </row>
    <row r="49" ht="15.75" customHeight="1">
      <c r="A49" s="1">
        <v>0.0</v>
      </c>
      <c r="B49" s="1">
        <v>0.3</v>
      </c>
      <c r="C49" s="1">
        <v>10.0</v>
      </c>
      <c r="D49" s="3" t="str">
        <f t="shared" si="1"/>
        <v>0.1</v>
      </c>
      <c r="E49" s="3">
        <v>1.547565894770172</v>
      </c>
      <c r="F49" s="3">
        <v>0.008143080729994888</v>
      </c>
      <c r="G49" s="3">
        <v>0.12402298121319533</v>
      </c>
      <c r="H49" s="3">
        <v>6.600658006041051</v>
      </c>
      <c r="I49" s="3">
        <v>0.0012923882650815316</v>
      </c>
      <c r="J49" s="5" t="s">
        <v>22</v>
      </c>
      <c r="K49" s="6" t="s">
        <v>18</v>
      </c>
      <c r="L49" s="3" t="s">
        <v>23</v>
      </c>
      <c r="M49" s="1">
        <v>2.0</v>
      </c>
      <c r="N49" s="6" t="str">
        <f t="shared" si="2"/>
        <v>0.3000</v>
      </c>
      <c r="O49" s="1"/>
      <c r="P49" s="3"/>
      <c r="Q49" s="6" t="str">
        <f t="shared" si="3"/>
        <v>0.3000</v>
      </c>
    </row>
    <row r="50" ht="15.75" customHeight="1">
      <c r="A50" s="1">
        <v>0.0</v>
      </c>
      <c r="B50" s="1">
        <v>0.25</v>
      </c>
      <c r="C50" s="1">
        <v>17.5</v>
      </c>
      <c r="D50" s="3" t="str">
        <f t="shared" si="1"/>
        <v>0.175</v>
      </c>
      <c r="E50" s="3">
        <v>1.0654535605732929</v>
      </c>
      <c r="F50" s="3">
        <v>0.00670008636209074</v>
      </c>
      <c r="G50" s="3">
        <v>0.14667474693604754</v>
      </c>
      <c r="H50" s="3">
        <v>5.11509195607452</v>
      </c>
      <c r="I50" s="3">
        <v>8.62473801806013E-4</v>
      </c>
      <c r="J50" s="5" t="s">
        <v>22</v>
      </c>
      <c r="K50" s="6" t="s">
        <v>18</v>
      </c>
      <c r="L50" s="3" t="s">
        <v>23</v>
      </c>
      <c r="M50" s="1">
        <v>2.0</v>
      </c>
      <c r="N50" s="6" t="str">
        <f t="shared" si="2"/>
        <v>0.2500</v>
      </c>
      <c r="O50" s="1"/>
      <c r="P50" s="3"/>
      <c r="Q50" s="6" t="str">
        <f t="shared" si="3"/>
        <v>0.2500</v>
      </c>
    </row>
    <row r="51" ht="15.75" customHeight="1">
      <c r="A51" s="1">
        <v>0.0</v>
      </c>
      <c r="B51" s="1">
        <v>0.05</v>
      </c>
      <c r="C51" s="1">
        <v>17.5</v>
      </c>
      <c r="D51" s="3" t="str">
        <f t="shared" si="1"/>
        <v>0.175</v>
      </c>
      <c r="E51" s="3">
        <v>0.710836738283592</v>
      </c>
      <c r="F51" s="3">
        <v>0.007318101871156595</v>
      </c>
      <c r="G51" s="3">
        <v>0.1904237430496124</v>
      </c>
      <c r="H51" s="3">
        <v>3.5778180200516054</v>
      </c>
      <c r="I51" s="3">
        <v>0.00764691033220747</v>
      </c>
      <c r="J51" s="5" t="s">
        <v>26</v>
      </c>
      <c r="K51" s="6" t="s">
        <v>18</v>
      </c>
      <c r="L51" s="3" t="s">
        <v>27</v>
      </c>
      <c r="M51" s="1">
        <v>3.0</v>
      </c>
      <c r="N51" s="6" t="str">
        <f t="shared" si="2"/>
        <v>0.0500</v>
      </c>
      <c r="O51" s="1" t="s">
        <v>28</v>
      </c>
      <c r="P51" s="8" t="s">
        <v>29</v>
      </c>
      <c r="Q51" s="6" t="str">
        <f t="shared" si="3"/>
        <v>0.0500</v>
      </c>
    </row>
    <row r="52" ht="15.75" customHeight="1">
      <c r="A52" s="1">
        <v>0.0</v>
      </c>
      <c r="B52" s="1">
        <v>0.3</v>
      </c>
      <c r="C52" s="1">
        <v>25.0</v>
      </c>
      <c r="D52" s="3" t="str">
        <f t="shared" si="1"/>
        <v>0.25</v>
      </c>
      <c r="E52" s="3">
        <v>2.604431293386886</v>
      </c>
      <c r="F52" s="3">
        <v>0.013604128760366296</v>
      </c>
      <c r="G52" s="3">
        <v>0.2752572334746487</v>
      </c>
      <c r="H52" s="3">
        <v>10.050254869953179</v>
      </c>
      <c r="I52" s="3">
        <v>0.011846650853113636</v>
      </c>
      <c r="J52" s="5" t="s">
        <v>26</v>
      </c>
      <c r="K52" s="6" t="s">
        <v>18</v>
      </c>
      <c r="L52" s="3" t="s">
        <v>27</v>
      </c>
      <c r="M52" s="1">
        <v>3.0</v>
      </c>
      <c r="N52" s="6" t="str">
        <f t="shared" si="2"/>
        <v>0.3000</v>
      </c>
      <c r="O52" s="1"/>
      <c r="P52" s="3"/>
      <c r="Q52" s="6" t="str">
        <f t="shared" si="3"/>
        <v>0.3000</v>
      </c>
    </row>
    <row r="53" ht="15.75" customHeight="1">
      <c r="A53" s="1">
        <v>0.0</v>
      </c>
      <c r="B53" s="1">
        <v>0.0</v>
      </c>
      <c r="C53" s="1">
        <v>10.0</v>
      </c>
      <c r="D53" s="3" t="str">
        <f t="shared" si="1"/>
        <v>0.1</v>
      </c>
      <c r="E53" s="3">
        <v>0.35937057863766303</v>
      </c>
      <c r="F53" s="3">
        <v>0.0024434332388107707</v>
      </c>
      <c r="G53" s="3">
        <v>0.096929101468327</v>
      </c>
      <c r="H53" s="3">
        <v>1.9512208155164978</v>
      </c>
      <c r="I53" s="3">
        <v>-1.416578588523728E-4</v>
      </c>
      <c r="J53" s="5" t="s">
        <v>26</v>
      </c>
      <c r="K53" s="6" t="s">
        <v>18</v>
      </c>
      <c r="L53" s="3" t="s">
        <v>27</v>
      </c>
      <c r="M53" s="1">
        <v>3.0</v>
      </c>
      <c r="N53" s="6" t="str">
        <f t="shared" si="2"/>
        <v>0.0000</v>
      </c>
      <c r="O53" s="1"/>
      <c r="P53" s="3"/>
      <c r="Q53" s="6" t="str">
        <f t="shared" si="3"/>
        <v>0.0000</v>
      </c>
    </row>
    <row r="54" ht="15.75" customHeight="1">
      <c r="A54" s="1">
        <v>0.0</v>
      </c>
      <c r="B54" s="1">
        <v>0.15</v>
      </c>
      <c r="C54" s="1">
        <v>25.0</v>
      </c>
      <c r="D54" s="3" t="str">
        <f t="shared" si="1"/>
        <v>0.25</v>
      </c>
      <c r="E54" s="3">
        <v>1.2390947946884139</v>
      </c>
      <c r="F54" s="3">
        <v>0.011058796203082769</v>
      </c>
      <c r="G54" s="3">
        <v>0.26054637257376234</v>
      </c>
      <c r="H54" s="3">
        <v>5.517240146871162</v>
      </c>
      <c r="I54" s="3">
        <v>0.010279347010808793</v>
      </c>
      <c r="J54" s="5" t="s">
        <v>26</v>
      </c>
      <c r="K54" s="6" t="s">
        <v>18</v>
      </c>
      <c r="L54" s="3" t="s">
        <v>27</v>
      </c>
      <c r="M54" s="1">
        <v>3.0</v>
      </c>
      <c r="N54" s="6" t="str">
        <f t="shared" si="2"/>
        <v>0.1500</v>
      </c>
      <c r="O54" s="1"/>
      <c r="P54" s="3"/>
      <c r="Q54" s="6" t="str">
        <f t="shared" si="3"/>
        <v>0.1500</v>
      </c>
    </row>
    <row r="55" ht="15.75" customHeight="1">
      <c r="A55" s="1">
        <v>0.0</v>
      </c>
      <c r="B55" s="1">
        <v>0.3</v>
      </c>
      <c r="C55" s="1">
        <v>0.0</v>
      </c>
      <c r="D55" s="3" t="str">
        <f t="shared" si="1"/>
        <v>0</v>
      </c>
      <c r="E55" s="3">
        <v>0.6873280901281887</v>
      </c>
      <c r="F55" s="3">
        <v>0.0014399862619936632</v>
      </c>
      <c r="G55" s="3">
        <v>-0.007316577618661002</v>
      </c>
      <c r="H55" s="3">
        <v>2.4539853873294457</v>
      </c>
      <c r="I55" s="3">
        <v>1.674769952896872E-4</v>
      </c>
      <c r="J55" s="5" t="s">
        <v>18</v>
      </c>
      <c r="K55" s="6" t="s">
        <v>18</v>
      </c>
      <c r="L55" s="3" t="s">
        <v>27</v>
      </c>
      <c r="M55" s="1">
        <v>3.0</v>
      </c>
      <c r="N55" s="6" t="str">
        <f t="shared" si="2"/>
        <v>0.3000</v>
      </c>
      <c r="O55" s="1"/>
      <c r="P55" s="3"/>
      <c r="Q55" s="6" t="str">
        <f t="shared" si="3"/>
        <v>0.3000</v>
      </c>
    </row>
    <row r="56" ht="15.75" customHeight="1">
      <c r="A56" s="1">
        <v>0.0</v>
      </c>
      <c r="B56" s="1">
        <v>0.15</v>
      </c>
      <c r="C56" s="1">
        <v>25.0</v>
      </c>
      <c r="D56" s="3" t="str">
        <f t="shared" si="1"/>
        <v>0.25</v>
      </c>
      <c r="E56" s="3">
        <v>1.2609946441188176</v>
      </c>
      <c r="F56" s="3">
        <v>0.010163495759039043</v>
      </c>
      <c r="G56" s="3">
        <v>0.26865606922428587</v>
      </c>
      <c r="H56" s="3">
        <v>5.420063441636369</v>
      </c>
      <c r="I56" s="3">
        <v>0.010923379334154194</v>
      </c>
      <c r="J56" s="5" t="s">
        <v>26</v>
      </c>
      <c r="K56" s="6" t="s">
        <v>18</v>
      </c>
      <c r="L56" s="3" t="s">
        <v>27</v>
      </c>
      <c r="M56" s="1">
        <v>3.0</v>
      </c>
      <c r="N56" s="6" t="str">
        <f t="shared" si="2"/>
        <v>0.1500</v>
      </c>
      <c r="O56" s="1"/>
      <c r="P56" s="3"/>
      <c r="Q56" s="6" t="str">
        <f t="shared" si="3"/>
        <v>0.1500</v>
      </c>
    </row>
    <row r="57" ht="15.75" customHeight="1">
      <c r="A57" s="1">
        <v>0.0</v>
      </c>
      <c r="B57" s="1">
        <v>0.6</v>
      </c>
      <c r="C57" s="1">
        <v>0.0</v>
      </c>
      <c r="D57" s="3" t="str">
        <f t="shared" si="1"/>
        <v>0</v>
      </c>
      <c r="E57" s="3">
        <v>1.1549688290173552</v>
      </c>
      <c r="F57" s="3">
        <v>0.0033184154398386424</v>
      </c>
      <c r="G57" s="3">
        <v>0.03258980903777253</v>
      </c>
      <c r="H57" s="3">
        <v>4.39560592455508</v>
      </c>
      <c r="I57" s="3">
        <v>9.600332972188666E-4</v>
      </c>
      <c r="J57" s="5" t="s">
        <v>18</v>
      </c>
      <c r="K57" s="6" t="s">
        <v>18</v>
      </c>
      <c r="L57" s="3" t="s">
        <v>27</v>
      </c>
      <c r="M57" s="1">
        <v>3.0</v>
      </c>
      <c r="N57" s="6" t="str">
        <f t="shared" si="2"/>
        <v>0.6000</v>
      </c>
      <c r="O57" s="1"/>
      <c r="P57" s="3"/>
      <c r="Q57" s="6" t="str">
        <f t="shared" si="3"/>
        <v>0.6000</v>
      </c>
    </row>
    <row r="58" ht="15.75" customHeight="1">
      <c r="A58" s="1">
        <v>0.0</v>
      </c>
      <c r="B58" s="1">
        <v>0.15</v>
      </c>
      <c r="C58" s="1">
        <v>10.0</v>
      </c>
      <c r="D58" s="3" t="str">
        <f t="shared" si="1"/>
        <v>0.1</v>
      </c>
      <c r="E58" s="3">
        <v>0.8723653506952979</v>
      </c>
      <c r="F58" s="3">
        <v>0.005600011198309539</v>
      </c>
      <c r="G58" s="3">
        <v>0.07446100701688385</v>
      </c>
      <c r="H58" s="3">
        <v>3.6429870536958324</v>
      </c>
      <c r="I58" s="3">
        <v>0.0012626630830008603</v>
      </c>
      <c r="J58" s="5" t="s">
        <v>26</v>
      </c>
      <c r="K58" s="6" t="s">
        <v>18</v>
      </c>
      <c r="L58" s="3" t="s">
        <v>27</v>
      </c>
      <c r="M58" s="1">
        <v>3.0</v>
      </c>
      <c r="N58" s="6" t="str">
        <f t="shared" si="2"/>
        <v>0.1500</v>
      </c>
      <c r="O58" s="1"/>
      <c r="P58" s="3"/>
      <c r="Q58" s="6" t="str">
        <f t="shared" si="3"/>
        <v>0.1500</v>
      </c>
    </row>
    <row r="59" ht="15.75" customHeight="1">
      <c r="A59" s="1">
        <v>0.0</v>
      </c>
      <c r="B59" s="1">
        <v>0.25</v>
      </c>
      <c r="C59" s="1">
        <v>17.5</v>
      </c>
      <c r="D59" s="3" t="str">
        <f t="shared" si="1"/>
        <v>0.175</v>
      </c>
      <c r="E59" s="3">
        <v>1.6187629216040047</v>
      </c>
      <c r="F59" s="3">
        <v>0.008695842553843909</v>
      </c>
      <c r="G59" s="3">
        <v>0.21613148283614658</v>
      </c>
      <c r="H59" s="3">
        <v>6.230545959406231</v>
      </c>
      <c r="I59" s="3">
        <v>0.008301916583217044</v>
      </c>
      <c r="J59" s="5" t="s">
        <v>26</v>
      </c>
      <c r="K59" s="6" t="s">
        <v>18</v>
      </c>
      <c r="L59" s="3" t="s">
        <v>27</v>
      </c>
      <c r="M59" s="1">
        <v>3.0</v>
      </c>
      <c r="N59" s="6" t="str">
        <f t="shared" si="2"/>
        <v>0.2500</v>
      </c>
      <c r="O59" s="1"/>
      <c r="P59" s="3"/>
      <c r="Q59" s="6" t="str">
        <f t="shared" si="3"/>
        <v>0.2500</v>
      </c>
    </row>
    <row r="60" ht="15.75" customHeight="1">
      <c r="A60" s="1">
        <v>0.0</v>
      </c>
      <c r="B60" s="1">
        <v>0.3</v>
      </c>
      <c r="C60" s="1">
        <v>10.0</v>
      </c>
      <c r="D60" s="3" t="str">
        <f t="shared" si="1"/>
        <v>0.1</v>
      </c>
      <c r="E60" s="3">
        <v>2.286651918163904</v>
      </c>
      <c r="F60" s="3">
        <v>0.010604164729132802</v>
      </c>
      <c r="G60" s="3">
        <v>0.1733132871487163</v>
      </c>
      <c r="H60" s="3">
        <v>7.905166840482703</v>
      </c>
      <c r="I60" s="3">
        <v>0.004487923979065875</v>
      </c>
      <c r="J60" s="5" t="s">
        <v>26</v>
      </c>
      <c r="K60" s="6" t="s">
        <v>18</v>
      </c>
      <c r="L60" s="3" t="s">
        <v>27</v>
      </c>
      <c r="M60" s="1">
        <v>3.0</v>
      </c>
      <c r="N60" s="6" t="str">
        <f t="shared" si="2"/>
        <v>0.3000</v>
      </c>
      <c r="O60" s="1"/>
      <c r="P60" s="3"/>
      <c r="Q60" s="6" t="str">
        <f t="shared" si="3"/>
        <v>0.3000</v>
      </c>
    </row>
    <row r="61" ht="15.75" customHeight="1">
      <c r="A61" s="1">
        <v>0.0</v>
      </c>
      <c r="B61" s="1">
        <v>0.05</v>
      </c>
      <c r="C61" s="1">
        <v>17.5</v>
      </c>
      <c r="D61" s="3" t="str">
        <f t="shared" si="1"/>
        <v>0.175</v>
      </c>
      <c r="E61" s="3">
        <v>0.682126348076244</v>
      </c>
      <c r="F61" s="3">
        <v>0.007335256311477757</v>
      </c>
      <c r="G61" s="3">
        <v>0.19216898082621026</v>
      </c>
      <c r="H61" s="3">
        <v>3.3783781646025166</v>
      </c>
      <c r="I61" s="3">
        <v>0.0068353475718842885</v>
      </c>
      <c r="J61" s="5" t="s">
        <v>26</v>
      </c>
      <c r="K61" s="6" t="s">
        <v>18</v>
      </c>
      <c r="L61" s="3" t="s">
        <v>27</v>
      </c>
      <c r="M61" s="1">
        <v>3.0</v>
      </c>
      <c r="N61" s="6" t="str">
        <f t="shared" si="2"/>
        <v>0.0500</v>
      </c>
      <c r="O61" s="1"/>
      <c r="P61" s="3"/>
      <c r="Q61" s="6" t="str">
        <f t="shared" si="3"/>
        <v>0.0500</v>
      </c>
    </row>
    <row r="62" ht="15.75" customHeight="1">
      <c r="A62" s="1">
        <v>0.0</v>
      </c>
      <c r="B62" s="1">
        <v>0.3</v>
      </c>
      <c r="C62" s="1">
        <v>17.5</v>
      </c>
      <c r="D62" s="3" t="str">
        <f t="shared" si="1"/>
        <v>0.175</v>
      </c>
      <c r="E62" s="3">
        <v>2.487120775035742</v>
      </c>
      <c r="F62" s="3">
        <v>0.013592376287967833</v>
      </c>
      <c r="G62" s="3">
        <v>0.23045738460039367</v>
      </c>
      <c r="H62" s="3">
        <v>9.132353048164731</v>
      </c>
      <c r="I62" s="3">
        <v>0.009616408276059321</v>
      </c>
      <c r="J62" s="5" t="s">
        <v>26</v>
      </c>
      <c r="K62" s="6" t="s">
        <v>18</v>
      </c>
      <c r="L62" s="3" t="s">
        <v>27</v>
      </c>
      <c r="M62" s="1">
        <v>3.0</v>
      </c>
      <c r="N62" s="6" t="str">
        <f t="shared" si="2"/>
        <v>0.3000</v>
      </c>
      <c r="O62" s="1"/>
      <c r="P62" s="3"/>
      <c r="Q62" s="6" t="str">
        <f t="shared" si="3"/>
        <v>0.3000</v>
      </c>
    </row>
    <row r="63" ht="15.75" customHeight="1">
      <c r="A63" s="1">
        <v>0.0</v>
      </c>
      <c r="B63" s="1">
        <v>0.25</v>
      </c>
      <c r="C63" s="1">
        <v>0.0</v>
      </c>
      <c r="D63" s="3" t="str">
        <f t="shared" si="1"/>
        <v>0</v>
      </c>
      <c r="E63" s="3">
        <v>0.5406663581241433</v>
      </c>
      <c r="F63" s="3">
        <v>0.0013713858239441888</v>
      </c>
      <c r="G63" s="3">
        <v>0.014751064147165094</v>
      </c>
      <c r="H63" s="3">
        <v>2.285718945726565</v>
      </c>
      <c r="I63" s="3">
        <v>1.6495930809133988E-4</v>
      </c>
      <c r="J63" s="5" t="s">
        <v>18</v>
      </c>
      <c r="K63" s="6" t="s">
        <v>18</v>
      </c>
      <c r="L63" s="3" t="s">
        <v>27</v>
      </c>
      <c r="M63" s="1">
        <v>3.0</v>
      </c>
      <c r="N63" s="6" t="str">
        <f t="shared" si="2"/>
        <v>0.2500</v>
      </c>
      <c r="O63" s="1"/>
      <c r="P63" s="3"/>
      <c r="Q63" s="6" t="str">
        <f t="shared" si="3"/>
        <v>0.2500</v>
      </c>
    </row>
    <row r="64" ht="15.75" customHeight="1">
      <c r="A64" s="1">
        <v>0.0</v>
      </c>
      <c r="B64" s="1">
        <v>1.0</v>
      </c>
      <c r="C64" s="1">
        <v>0.0</v>
      </c>
      <c r="D64" s="3" t="str">
        <f t="shared" si="1"/>
        <v>0</v>
      </c>
      <c r="E64" s="3">
        <v>1.578780832506058</v>
      </c>
      <c r="F64" s="3">
        <v>0.0045700671987329335</v>
      </c>
      <c r="G64" s="3">
        <v>0.047264244296670976</v>
      </c>
      <c r="H64" s="3">
        <v>5.249333555738208</v>
      </c>
      <c r="I64" s="3">
        <v>0.0015491222370184604</v>
      </c>
      <c r="J64" s="5" t="s">
        <v>18</v>
      </c>
      <c r="K64" s="6" t="s">
        <v>18</v>
      </c>
      <c r="L64" s="3" t="s">
        <v>27</v>
      </c>
      <c r="M64" s="1">
        <v>3.0</v>
      </c>
      <c r="N64" s="6" t="str">
        <f t="shared" si="2"/>
        <v>1.0000</v>
      </c>
      <c r="O64" s="1"/>
      <c r="P64" s="3"/>
      <c r="Q64" s="6" t="str">
        <f t="shared" si="3"/>
        <v>1.0000</v>
      </c>
    </row>
    <row r="65" ht="15.75" customHeight="1">
      <c r="A65" s="1">
        <v>0.0</v>
      </c>
      <c r="B65" s="1">
        <v>0.0</v>
      </c>
      <c r="C65" s="1">
        <v>25.0</v>
      </c>
      <c r="D65" s="3" t="str">
        <f t="shared" si="1"/>
        <v>0.25</v>
      </c>
      <c r="E65" s="3">
        <v>0.48642979698084166</v>
      </c>
      <c r="F65" s="3">
        <v>0.010472285095805077</v>
      </c>
      <c r="G65" s="3">
        <v>0.2384444239672604</v>
      </c>
      <c r="H65" s="3">
        <v>3.030304544773084</v>
      </c>
      <c r="I65" s="3">
        <v>0.0016621208922545355</v>
      </c>
      <c r="J65" s="5" t="s">
        <v>26</v>
      </c>
      <c r="K65" s="6" t="s">
        <v>18</v>
      </c>
      <c r="L65" s="3" t="s">
        <v>27</v>
      </c>
      <c r="M65" s="1">
        <v>3.0</v>
      </c>
      <c r="N65" s="6" t="str">
        <f t="shared" si="2"/>
        <v>0.0000</v>
      </c>
      <c r="O65" s="1"/>
      <c r="P65" s="3"/>
      <c r="Q65" s="6" t="str">
        <f t="shared" si="3"/>
        <v>0.0000</v>
      </c>
    </row>
    <row r="66" ht="15.75" customHeight="1">
      <c r="A66" s="1">
        <v>0.0</v>
      </c>
      <c r="B66" s="1">
        <v>0.0</v>
      </c>
      <c r="C66" s="1">
        <v>10.0</v>
      </c>
      <c r="D66" s="3" t="str">
        <f t="shared" si="1"/>
        <v>0.1</v>
      </c>
      <c r="E66" s="3">
        <v>0.36405161561242966</v>
      </c>
      <c r="F66" s="3">
        <v>0.002567994387098798</v>
      </c>
      <c r="G66" s="3">
        <v>0.09490698862258273</v>
      </c>
      <c r="H66" s="3">
        <v>1.8957357196801818</v>
      </c>
      <c r="I66" s="3">
        <v>3.4319403516227046E-4</v>
      </c>
      <c r="J66" s="5" t="s">
        <v>26</v>
      </c>
      <c r="K66" s="6" t="s">
        <v>18</v>
      </c>
      <c r="L66" s="3" t="s">
        <v>27</v>
      </c>
      <c r="M66" s="1">
        <v>3.0</v>
      </c>
      <c r="N66" s="6" t="str">
        <f t="shared" si="2"/>
        <v>0.0000</v>
      </c>
      <c r="O66" s="1"/>
      <c r="P66" s="3"/>
      <c r="Q66" s="6" t="str">
        <f t="shared" si="3"/>
        <v>0.0000</v>
      </c>
    </row>
    <row r="67" ht="15.75" customHeight="1">
      <c r="A67" s="1">
        <v>0.0</v>
      </c>
      <c r="B67" s="1">
        <v>0.05</v>
      </c>
      <c r="C67" s="1">
        <v>10.0</v>
      </c>
      <c r="D67" s="3" t="str">
        <f t="shared" si="1"/>
        <v>0.1</v>
      </c>
      <c r="E67" s="3">
        <v>0.6121344166793653</v>
      </c>
      <c r="F67" s="3">
        <v>0.004580222215461641</v>
      </c>
      <c r="G67" s="3">
        <v>0.09075893936518764</v>
      </c>
      <c r="H67" s="3">
        <v>3.100777581094944</v>
      </c>
      <c r="I67" s="3">
        <v>0.004129301625123052</v>
      </c>
      <c r="J67" s="5" t="s">
        <v>26</v>
      </c>
      <c r="K67" s="6" t="s">
        <v>18</v>
      </c>
      <c r="L67" s="3" t="s">
        <v>27</v>
      </c>
      <c r="M67" s="1">
        <v>3.0</v>
      </c>
      <c r="N67" s="6" t="str">
        <f t="shared" si="2"/>
        <v>0.0500</v>
      </c>
      <c r="O67" s="1"/>
      <c r="P67" s="3"/>
      <c r="Q67" s="6" t="str">
        <f t="shared" si="3"/>
        <v>0.0500</v>
      </c>
    </row>
    <row r="68" ht="15.75" customHeight="1">
      <c r="A68" s="1">
        <v>0.0</v>
      </c>
      <c r="B68" s="1">
        <v>0.0</v>
      </c>
      <c r="C68" s="1">
        <v>17.5</v>
      </c>
      <c r="D68" s="3" t="str">
        <f t="shared" si="1"/>
        <v>0.175</v>
      </c>
      <c r="E68" s="3">
        <v>0.42609334647020725</v>
      </c>
      <c r="F68" s="3">
        <v>0.005642714277488389</v>
      </c>
      <c r="G68" s="3">
        <v>0.17459472131520237</v>
      </c>
      <c r="H68" s="3">
        <v>2.1164010818258476</v>
      </c>
      <c r="I68" s="3">
        <v>5.231864537287873E-4</v>
      </c>
      <c r="J68" s="5" t="s">
        <v>26</v>
      </c>
      <c r="K68" s="6" t="s">
        <v>18</v>
      </c>
      <c r="L68" s="3" t="s">
        <v>27</v>
      </c>
      <c r="M68" s="1">
        <v>3.0</v>
      </c>
      <c r="N68" s="6" t="str">
        <f t="shared" si="2"/>
        <v>0.0000</v>
      </c>
      <c r="O68" s="1"/>
      <c r="P68" s="3"/>
      <c r="Q68" s="6" t="str">
        <f t="shared" si="3"/>
        <v>0.0000</v>
      </c>
    </row>
    <row r="69" ht="15.75" customHeight="1">
      <c r="A69" s="1">
        <v>0.0</v>
      </c>
      <c r="B69" s="1">
        <v>0.8</v>
      </c>
      <c r="C69" s="1">
        <v>0.0</v>
      </c>
      <c r="D69" s="3" t="str">
        <f t="shared" si="1"/>
        <v>0</v>
      </c>
      <c r="E69" s="3">
        <v>1.3148606861468635</v>
      </c>
      <c r="F69" s="3">
        <v>0.0037812505039396377</v>
      </c>
      <c r="G69" s="3">
        <v>0.04991160134216743</v>
      </c>
      <c r="H69" s="3">
        <v>4.662000510854946</v>
      </c>
      <c r="I69" s="3">
        <v>9.751960986970065E-4</v>
      </c>
      <c r="J69" s="5" t="s">
        <v>18</v>
      </c>
      <c r="K69" s="6" t="s">
        <v>18</v>
      </c>
      <c r="L69" s="3" t="s">
        <v>27</v>
      </c>
      <c r="M69" s="1">
        <v>3.0</v>
      </c>
      <c r="N69" s="6" t="str">
        <f t="shared" si="2"/>
        <v>0.8000</v>
      </c>
      <c r="O69" s="1"/>
      <c r="P69" s="3"/>
      <c r="Q69" s="6" t="str">
        <f t="shared" si="3"/>
        <v>0.8000</v>
      </c>
    </row>
    <row r="70" ht="15.75" customHeight="1">
      <c r="A70" s="1">
        <v>0.0</v>
      </c>
      <c r="B70" s="1">
        <v>0.15</v>
      </c>
      <c r="C70" s="1">
        <v>17.5</v>
      </c>
      <c r="D70" s="3" t="str">
        <f t="shared" si="1"/>
        <v>0.175</v>
      </c>
      <c r="E70" s="3">
        <v>1.197884231430249</v>
      </c>
      <c r="F70" s="3">
        <v>0.008513861364337558</v>
      </c>
      <c r="G70" s="3">
        <v>0.15450651906854418</v>
      </c>
      <c r="H70" s="3">
        <v>5.602238706008041</v>
      </c>
      <c r="I70" s="3">
        <v>0.008192545487940746</v>
      </c>
      <c r="J70" s="5" t="s">
        <v>26</v>
      </c>
      <c r="K70" s="6" t="s">
        <v>18</v>
      </c>
      <c r="L70" s="3" t="s">
        <v>27</v>
      </c>
      <c r="M70" s="1">
        <v>3.0</v>
      </c>
      <c r="N70" s="6" t="str">
        <f t="shared" si="2"/>
        <v>0.1500</v>
      </c>
      <c r="O70" s="1"/>
      <c r="P70" s="3"/>
      <c r="Q70" s="6" t="str">
        <f t="shared" si="3"/>
        <v>0.1500</v>
      </c>
    </row>
    <row r="71" ht="15.75" customHeight="1">
      <c r="A71" s="1">
        <v>0.0</v>
      </c>
      <c r="B71" s="1">
        <v>0.25</v>
      </c>
      <c r="C71" s="1">
        <v>10.0</v>
      </c>
      <c r="D71" s="3" t="str">
        <f t="shared" si="1"/>
        <v>0.1</v>
      </c>
      <c r="E71" s="3">
        <v>1.5120129217550011</v>
      </c>
      <c r="F71" s="3">
        <v>0.008217988340259537</v>
      </c>
      <c r="G71" s="3">
        <v>0.09094488533300749</v>
      </c>
      <c r="H71" s="3">
        <v>5.479452139776507</v>
      </c>
      <c r="I71" s="3">
        <v>0.004478017334301636</v>
      </c>
      <c r="J71" s="5" t="s">
        <v>26</v>
      </c>
      <c r="K71" s="6" t="s">
        <v>18</v>
      </c>
      <c r="L71" s="3" t="s">
        <v>27</v>
      </c>
      <c r="M71" s="1">
        <v>3.0</v>
      </c>
      <c r="N71" s="6" t="str">
        <f t="shared" si="2"/>
        <v>0.2500</v>
      </c>
      <c r="O71" s="1"/>
      <c r="P71" s="3"/>
      <c r="Q71" s="6" t="str">
        <f t="shared" si="3"/>
        <v>0.2500</v>
      </c>
    </row>
    <row r="72" ht="15.75" customHeight="1">
      <c r="A72" s="1">
        <v>0.0</v>
      </c>
      <c r="B72" s="1">
        <v>0.15</v>
      </c>
      <c r="C72" s="1">
        <v>0.0</v>
      </c>
      <c r="D72" s="3" t="str">
        <f t="shared" si="1"/>
        <v>0</v>
      </c>
      <c r="E72" s="3">
        <v>0.46500453701639965</v>
      </c>
      <c r="F72" s="3">
        <v>0.0017425519632771887</v>
      </c>
      <c r="G72" s="3">
        <v>0.012645094909656485</v>
      </c>
      <c r="H72" s="3">
        <v>2.614396612218976</v>
      </c>
      <c r="I72" s="3">
        <v>2.825568368431033E-4</v>
      </c>
      <c r="J72" s="5" t="s">
        <v>18</v>
      </c>
      <c r="K72" s="6" t="s">
        <v>18</v>
      </c>
      <c r="L72" s="3" t="s">
        <v>27</v>
      </c>
      <c r="M72" s="1">
        <v>3.0</v>
      </c>
      <c r="N72" s="6" t="str">
        <f t="shared" si="2"/>
        <v>0.1500</v>
      </c>
      <c r="O72" s="1"/>
      <c r="P72" s="3"/>
      <c r="Q72" s="6" t="str">
        <f t="shared" si="3"/>
        <v>0.1500</v>
      </c>
    </row>
    <row r="73" ht="15.75" customHeight="1">
      <c r="A73" s="1">
        <v>0.0</v>
      </c>
      <c r="B73" s="1">
        <v>0.6</v>
      </c>
      <c r="C73" s="1">
        <v>17.5</v>
      </c>
      <c r="D73" s="3" t="str">
        <f t="shared" si="1"/>
        <v>0.175</v>
      </c>
      <c r="E73" s="3">
        <v>4.286064275075129</v>
      </c>
      <c r="F73" s="3">
        <v>0.01997202656608279</v>
      </c>
      <c r="G73" s="3">
        <v>0.23506794149260768</v>
      </c>
      <c r="H73" s="3">
        <v>14.925373134328355</v>
      </c>
      <c r="I73" s="3">
        <v>0.009410872470876214</v>
      </c>
      <c r="J73" s="5" t="s">
        <v>26</v>
      </c>
      <c r="K73" s="6" t="s">
        <v>18</v>
      </c>
      <c r="L73" s="3" t="s">
        <v>27</v>
      </c>
      <c r="M73" s="1">
        <v>3.0</v>
      </c>
      <c r="N73" s="6" t="str">
        <f t="shared" si="2"/>
        <v>0.6000</v>
      </c>
      <c r="O73" s="1"/>
      <c r="P73" s="3"/>
      <c r="Q73" s="6" t="str">
        <f t="shared" si="3"/>
        <v>0.6000</v>
      </c>
    </row>
    <row r="74" ht="15.75" customHeight="1">
      <c r="A74" s="1">
        <v>0.0</v>
      </c>
      <c r="B74" s="1">
        <v>0.05</v>
      </c>
      <c r="C74" s="1">
        <v>25.0</v>
      </c>
      <c r="D74" s="3" t="str">
        <f t="shared" si="1"/>
        <v>0.25</v>
      </c>
      <c r="E74" s="3">
        <v>0.7414714774507096</v>
      </c>
      <c r="F74" s="3">
        <v>0.0099554135843915</v>
      </c>
      <c r="G74" s="3">
        <v>0.26395709168491455</v>
      </c>
      <c r="H74" s="3">
        <v>3.9215686840825894</v>
      </c>
      <c r="I74" s="3">
        <v>0.010511987153651769</v>
      </c>
      <c r="J74" s="5" t="s">
        <v>26</v>
      </c>
      <c r="K74" s="6" t="s">
        <v>18</v>
      </c>
      <c r="L74" s="3" t="s">
        <v>27</v>
      </c>
      <c r="M74" s="1">
        <v>3.0</v>
      </c>
      <c r="N74" s="6" t="str">
        <f t="shared" si="2"/>
        <v>0.0500</v>
      </c>
      <c r="O74" s="1"/>
      <c r="P74" s="3"/>
      <c r="Q74" s="6" t="str">
        <f t="shared" si="3"/>
        <v>0.0500</v>
      </c>
    </row>
    <row r="75" ht="15.75" customHeight="1">
      <c r="A75" s="1">
        <v>0.0</v>
      </c>
      <c r="B75" s="1">
        <v>0.6</v>
      </c>
      <c r="C75" s="1">
        <v>10.0</v>
      </c>
      <c r="D75" s="3" t="str">
        <f t="shared" si="1"/>
        <v>0.1</v>
      </c>
      <c r="E75" s="3">
        <v>3.987700183720144</v>
      </c>
      <c r="F75" s="3">
        <v>0.016226777008868196</v>
      </c>
      <c r="G75" s="3">
        <v>0.17342860380175407</v>
      </c>
      <c r="H75" s="3">
        <v>12.42209630092699</v>
      </c>
      <c r="I75" s="3">
        <v>0.005575462581351678</v>
      </c>
      <c r="J75" s="5" t="s">
        <v>26</v>
      </c>
      <c r="K75" s="6" t="s">
        <v>18</v>
      </c>
      <c r="L75" s="3" t="s">
        <v>27</v>
      </c>
      <c r="M75" s="1">
        <v>3.0</v>
      </c>
      <c r="N75" s="6" t="str">
        <f t="shared" si="2"/>
        <v>0.6000</v>
      </c>
      <c r="O75" s="1"/>
      <c r="P75" s="3"/>
      <c r="Q75" s="6" t="str">
        <f t="shared" si="3"/>
        <v>0.6000</v>
      </c>
    </row>
    <row r="76" ht="15.75" customHeight="1">
      <c r="A76" s="1">
        <v>0.0</v>
      </c>
      <c r="B76" s="1">
        <v>0.25</v>
      </c>
      <c r="C76" s="1">
        <v>25.0</v>
      </c>
      <c r="D76" s="3" t="str">
        <f t="shared" si="1"/>
        <v>0.25</v>
      </c>
      <c r="E76" s="3">
        <v>1.605093555902835</v>
      </c>
      <c r="F76" s="3">
        <v>0.011584427433896663</v>
      </c>
      <c r="G76" s="3">
        <v>0.24732657556443793</v>
      </c>
      <c r="H76" s="3">
        <v>6.688953637049098</v>
      </c>
      <c r="I76" s="3">
        <v>0.01045681090381631</v>
      </c>
      <c r="J76" s="5" t="s">
        <v>26</v>
      </c>
      <c r="K76" s="6" t="s">
        <v>18</v>
      </c>
      <c r="L76" s="3" t="s">
        <v>27</v>
      </c>
      <c r="M76" s="1">
        <v>3.0</v>
      </c>
      <c r="N76" s="6" t="str">
        <f t="shared" si="2"/>
        <v>0.2500</v>
      </c>
      <c r="O76" s="1"/>
      <c r="P76" s="3"/>
      <c r="Q76" s="6" t="str">
        <f t="shared" si="3"/>
        <v>0.2500</v>
      </c>
    </row>
    <row r="77" ht="15.75" customHeight="1">
      <c r="A77" s="1">
        <v>0.0</v>
      </c>
      <c r="B77" s="1">
        <v>0.05</v>
      </c>
      <c r="C77" s="1">
        <v>0.0</v>
      </c>
      <c r="D77" s="3" t="str">
        <f t="shared" si="1"/>
        <v>0</v>
      </c>
      <c r="E77" s="3">
        <v>0.3607651255639625</v>
      </c>
      <c r="F77" s="3">
        <v>8.474577888620832E-4</v>
      </c>
      <c r="G77" s="3">
        <v>-0.02061450443961066</v>
      </c>
      <c r="H77" s="3">
        <v>1.5564202462612333</v>
      </c>
      <c r="I77" s="3">
        <v>-1.1079303669656732E-4</v>
      </c>
      <c r="J77" s="5" t="s">
        <v>18</v>
      </c>
      <c r="K77" s="6" t="s">
        <v>18</v>
      </c>
      <c r="L77" s="3" t="s">
        <v>27</v>
      </c>
      <c r="M77" s="1">
        <v>3.0</v>
      </c>
      <c r="N77" s="6" t="str">
        <f t="shared" si="2"/>
        <v>0.0500</v>
      </c>
      <c r="O77" s="1"/>
      <c r="P77" s="3"/>
      <c r="Q77" s="6" t="str">
        <f t="shared" si="3"/>
        <v>0.0500</v>
      </c>
    </row>
    <row r="78" ht="15.75" customHeight="1">
      <c r="A78" s="1">
        <v>0.0</v>
      </c>
      <c r="B78" s="1">
        <v>0.0</v>
      </c>
      <c r="C78" s="1">
        <v>10.0</v>
      </c>
      <c r="D78" s="3" t="str">
        <f t="shared" si="1"/>
        <v>0.1</v>
      </c>
      <c r="E78" s="3">
        <v>0.38688096007870404</v>
      </c>
      <c r="F78" s="3">
        <v>0.007271399482374944</v>
      </c>
      <c r="G78" s="3">
        <v>0.08847813716112862</v>
      </c>
      <c r="H78" s="3">
        <v>1.5325672264533532</v>
      </c>
      <c r="I78" s="3">
        <v>0.001233878479046012</v>
      </c>
      <c r="J78" s="5" t="s">
        <v>30</v>
      </c>
      <c r="K78" s="6" t="s">
        <v>31</v>
      </c>
      <c r="L78" s="3" t="s">
        <v>27</v>
      </c>
      <c r="M78" s="1">
        <v>4.0</v>
      </c>
      <c r="N78" s="6" t="str">
        <f t="shared" ref="N78:N161" si="4">B78*0.2856</f>
        <v>0.0000</v>
      </c>
      <c r="O78" s="1" t="s">
        <v>32</v>
      </c>
      <c r="P78" s="8" t="s">
        <v>33</v>
      </c>
      <c r="Q78" s="6" t="str">
        <f t="shared" ref="Q78:Q161" si="5">B78*0.53</f>
        <v>0.0000</v>
      </c>
    </row>
    <row r="79" ht="15.75" customHeight="1">
      <c r="A79" s="1">
        <v>14.2</v>
      </c>
      <c r="B79" s="1">
        <v>14.2</v>
      </c>
      <c r="C79" s="1">
        <v>17.5</v>
      </c>
      <c r="D79" s="3" t="str">
        <f t="shared" si="1"/>
        <v>0.175</v>
      </c>
      <c r="E79" s="3">
        <v>1.6302323339335314</v>
      </c>
      <c r="F79" s="3">
        <v>0.22673113730404926</v>
      </c>
      <c r="G79" s="3">
        <v>0.5163506616975342</v>
      </c>
      <c r="H79" s="3">
        <v>76.92307692307692</v>
      </c>
      <c r="I79" s="3">
        <v>0.011191099358508698</v>
      </c>
      <c r="J79" s="5" t="s">
        <v>30</v>
      </c>
      <c r="K79" s="6" t="s">
        <v>31</v>
      </c>
      <c r="L79" s="3" t="s">
        <v>27</v>
      </c>
      <c r="M79" s="1">
        <v>4.0</v>
      </c>
      <c r="N79" s="6" t="str">
        <f t="shared" si="4"/>
        <v>4.0555</v>
      </c>
      <c r="O79" s="1"/>
      <c r="P79" s="3"/>
      <c r="Q79" s="6" t="str">
        <f t="shared" si="5"/>
        <v>7.5260</v>
      </c>
    </row>
    <row r="80" ht="15.75" customHeight="1">
      <c r="A80" s="1">
        <v>18.9</v>
      </c>
      <c r="B80" s="1">
        <v>18.9</v>
      </c>
      <c r="C80" s="1">
        <v>25.0</v>
      </c>
      <c r="D80" s="3" t="str">
        <f t="shared" si="1"/>
        <v>0.25</v>
      </c>
      <c r="E80" s="3">
        <v>1.9730866622270267</v>
      </c>
      <c r="F80" s="3">
        <v>0.31298839402708667</v>
      </c>
      <c r="G80" s="3">
        <v>0.6904510648862572</v>
      </c>
      <c r="H80" s="3">
        <v>142.85714285714286</v>
      </c>
      <c r="I80" s="3">
        <v>0.016823651811085215</v>
      </c>
      <c r="J80" s="5" t="s">
        <v>30</v>
      </c>
      <c r="K80" s="6" t="s">
        <v>31</v>
      </c>
      <c r="L80" s="3" t="s">
        <v>27</v>
      </c>
      <c r="M80" s="1">
        <v>4.0</v>
      </c>
      <c r="N80" s="6" t="str">
        <f t="shared" si="4"/>
        <v>5.3978</v>
      </c>
      <c r="O80" s="1"/>
      <c r="P80" s="3"/>
      <c r="Q80" s="6" t="str">
        <f t="shared" si="5"/>
        <v>10.0170</v>
      </c>
    </row>
    <row r="81" ht="15.75" customHeight="1">
      <c r="A81" s="1">
        <v>9.5</v>
      </c>
      <c r="B81" s="1">
        <v>9.5</v>
      </c>
      <c r="C81" s="1">
        <v>10.0</v>
      </c>
      <c r="D81" s="3" t="str">
        <f t="shared" si="1"/>
        <v>0.1</v>
      </c>
      <c r="E81" s="3">
        <v>1.179596607764729</v>
      </c>
      <c r="F81" s="3">
        <v>0.10368900791052542</v>
      </c>
      <c r="G81" s="3">
        <v>0.2514616500533652</v>
      </c>
      <c r="H81" s="3">
        <v>30.3030303030303</v>
      </c>
      <c r="I81" s="3">
        <v>0.00754930834277473</v>
      </c>
      <c r="J81" s="5" t="s">
        <v>30</v>
      </c>
      <c r="K81" s="6" t="s">
        <v>31</v>
      </c>
      <c r="L81" s="3" t="s">
        <v>27</v>
      </c>
      <c r="M81" s="1">
        <v>4.0</v>
      </c>
      <c r="N81" s="6" t="str">
        <f t="shared" si="4"/>
        <v>2.7132</v>
      </c>
      <c r="O81" s="1"/>
      <c r="P81" s="3"/>
      <c r="Q81" s="6" t="str">
        <f t="shared" si="5"/>
        <v>5.0350</v>
      </c>
    </row>
    <row r="82" ht="15.75" customHeight="1">
      <c r="A82" s="1">
        <v>4.7</v>
      </c>
      <c r="B82" s="1">
        <v>4.7</v>
      </c>
      <c r="C82" s="1">
        <v>17.5</v>
      </c>
      <c r="D82" s="3" t="str">
        <f t="shared" si="1"/>
        <v>0.175</v>
      </c>
      <c r="E82" s="3">
        <v>0.8215559123113305</v>
      </c>
      <c r="F82" s="3">
        <v>0.04559248822572512</v>
      </c>
      <c r="G82" s="3">
        <v>0.20023401301156518</v>
      </c>
      <c r="H82" s="3">
        <v>17.241379310344826</v>
      </c>
      <c r="I82" s="3">
        <v>0.005487410364722226</v>
      </c>
      <c r="J82" s="5" t="s">
        <v>30</v>
      </c>
      <c r="K82" s="6" t="s">
        <v>31</v>
      </c>
      <c r="L82" s="3" t="s">
        <v>27</v>
      </c>
      <c r="M82" s="1">
        <v>4.0</v>
      </c>
      <c r="N82" s="6" t="str">
        <f t="shared" si="4"/>
        <v>1.3423</v>
      </c>
      <c r="O82" s="1"/>
      <c r="P82" s="3"/>
      <c r="Q82" s="6" t="str">
        <f t="shared" si="5"/>
        <v>2.4910</v>
      </c>
    </row>
    <row r="83" ht="15.75" customHeight="1">
      <c r="A83" s="1">
        <v>4.7</v>
      </c>
      <c r="B83" s="1">
        <v>4.7</v>
      </c>
      <c r="C83" s="1">
        <v>25.0</v>
      </c>
      <c r="D83" s="3" t="str">
        <f t="shared" si="1"/>
        <v>0.25</v>
      </c>
      <c r="E83" s="3">
        <v>0.897243564646659</v>
      </c>
      <c r="F83" s="3">
        <v>0.06143794522356949</v>
      </c>
      <c r="G83" s="3">
        <v>0.27499888583452536</v>
      </c>
      <c r="H83" s="3">
        <v>19.6078431372549</v>
      </c>
      <c r="I83" s="3">
        <v>0.007120574843383881</v>
      </c>
      <c r="J83" s="5" t="s">
        <v>30</v>
      </c>
      <c r="K83" s="6" t="s">
        <v>31</v>
      </c>
      <c r="L83" s="3" t="s">
        <v>27</v>
      </c>
      <c r="M83" s="1">
        <v>4.0</v>
      </c>
      <c r="N83" s="6" t="str">
        <f t="shared" si="4"/>
        <v>1.3423</v>
      </c>
      <c r="O83" s="1"/>
      <c r="P83" s="3"/>
      <c r="Q83" s="6" t="str">
        <f t="shared" si="5"/>
        <v>2.4910</v>
      </c>
    </row>
    <row r="84" ht="15.75" customHeight="1">
      <c r="A84" s="1">
        <v>9.5</v>
      </c>
      <c r="B84" s="1">
        <v>9.5</v>
      </c>
      <c r="C84" s="1">
        <v>0.0</v>
      </c>
      <c r="D84" s="3" t="str">
        <f t="shared" si="1"/>
        <v>0</v>
      </c>
      <c r="E84" s="3">
        <v>1.0771164979754364</v>
      </c>
      <c r="F84" s="3">
        <v>0.016001901285708393</v>
      </c>
      <c r="G84" s="3">
        <v>0.04254648460723465</v>
      </c>
      <c r="H84" s="3">
        <v>18.691699343488487</v>
      </c>
      <c r="I84" s="3">
        <v>0.004243162400819758</v>
      </c>
      <c r="J84" s="5" t="s">
        <v>31</v>
      </c>
      <c r="K84" s="6" t="s">
        <v>31</v>
      </c>
      <c r="L84" s="3" t="s">
        <v>27</v>
      </c>
      <c r="M84" s="1">
        <v>4.0</v>
      </c>
      <c r="N84" s="6" t="str">
        <f t="shared" si="4"/>
        <v>2.7132</v>
      </c>
      <c r="O84" s="1"/>
      <c r="P84" s="3"/>
      <c r="Q84" s="6" t="str">
        <f t="shared" si="5"/>
        <v>5.0350</v>
      </c>
    </row>
    <row r="85" ht="15.75" customHeight="1">
      <c r="A85" s="1">
        <v>19.8</v>
      </c>
      <c r="B85" s="1">
        <v>19.8</v>
      </c>
      <c r="C85" s="1">
        <v>10.0</v>
      </c>
      <c r="D85" s="3" t="str">
        <f t="shared" si="1"/>
        <v>0.1</v>
      </c>
      <c r="E85" s="3">
        <v>1.8802583021209671</v>
      </c>
      <c r="F85" s="3">
        <v>0.19955678322168885</v>
      </c>
      <c r="G85" s="3">
        <v>0.5073805902313242</v>
      </c>
      <c r="H85" s="3">
        <v>60.60604927270366</v>
      </c>
      <c r="I85" s="3">
        <v>0.0126276304748323</v>
      </c>
      <c r="J85" s="5" t="s">
        <v>30</v>
      </c>
      <c r="K85" s="6" t="s">
        <v>31</v>
      </c>
      <c r="L85" s="3" t="s">
        <v>27</v>
      </c>
      <c r="M85" s="1">
        <v>4.0</v>
      </c>
      <c r="N85" s="6" t="str">
        <f t="shared" si="4"/>
        <v>5.6549</v>
      </c>
      <c r="O85" s="1"/>
      <c r="P85" s="3"/>
      <c r="Q85" s="6" t="str">
        <f t="shared" si="5"/>
        <v>10.4940</v>
      </c>
    </row>
    <row r="86" ht="15.75" customHeight="1">
      <c r="A86" s="1">
        <v>9.5</v>
      </c>
      <c r="B86" s="1">
        <v>9.5</v>
      </c>
      <c r="C86" s="1">
        <v>17.5</v>
      </c>
      <c r="D86" s="3" t="str">
        <f t="shared" si="1"/>
        <v>0.175</v>
      </c>
      <c r="E86" s="3">
        <v>1.2367742284114616</v>
      </c>
      <c r="F86" s="3">
        <v>0.1342220014405206</v>
      </c>
      <c r="G86" s="3">
        <v>0.34529084303338886</v>
      </c>
      <c r="H86" s="3">
        <v>41.66666666666666</v>
      </c>
      <c r="I86" s="3">
        <v>0.00965960108091981</v>
      </c>
      <c r="J86" s="5" t="s">
        <v>30</v>
      </c>
      <c r="K86" s="6" t="s">
        <v>31</v>
      </c>
      <c r="L86" s="3" t="s">
        <v>27</v>
      </c>
      <c r="M86" s="1">
        <v>4.0</v>
      </c>
      <c r="N86" s="6" t="str">
        <f t="shared" si="4"/>
        <v>2.7132</v>
      </c>
      <c r="O86" s="1"/>
      <c r="P86" s="3"/>
      <c r="Q86" s="6" t="str">
        <f t="shared" si="5"/>
        <v>5.0350</v>
      </c>
    </row>
    <row r="87" ht="15.75" customHeight="1">
      <c r="A87" s="1">
        <v>6.6</v>
      </c>
      <c r="B87" s="1">
        <v>6.6</v>
      </c>
      <c r="C87" s="1">
        <v>25.0</v>
      </c>
      <c r="D87" s="3" t="str">
        <f t="shared" si="1"/>
        <v>0.25</v>
      </c>
      <c r="E87" s="3">
        <v>1.0667699915974886</v>
      </c>
      <c r="F87" s="3">
        <v>0.09197989483982469</v>
      </c>
      <c r="G87" s="3">
        <v>0.31590875414681996</v>
      </c>
      <c r="H87" s="3">
        <v>31.25</v>
      </c>
      <c r="I87" s="3">
        <v>0.009398130274677272</v>
      </c>
      <c r="J87" s="5" t="s">
        <v>30</v>
      </c>
      <c r="K87" s="6" t="s">
        <v>31</v>
      </c>
      <c r="L87" s="3" t="s">
        <v>27</v>
      </c>
      <c r="M87" s="1">
        <v>4.0</v>
      </c>
      <c r="N87" s="6" t="str">
        <f t="shared" si="4"/>
        <v>1.8850</v>
      </c>
      <c r="O87" s="1"/>
      <c r="P87" s="3"/>
      <c r="Q87" s="6" t="str">
        <f t="shared" si="5"/>
        <v>3.4980</v>
      </c>
    </row>
    <row r="88" ht="15.75" customHeight="1">
      <c r="A88" s="1">
        <v>18.9</v>
      </c>
      <c r="B88" s="1">
        <v>18.9</v>
      </c>
      <c r="C88" s="1">
        <v>0.0</v>
      </c>
      <c r="D88" s="3" t="str">
        <f t="shared" si="1"/>
        <v>0</v>
      </c>
      <c r="E88" s="3">
        <v>1.7668769265541537</v>
      </c>
      <c r="F88" s="3">
        <v>0.03306301974780065</v>
      </c>
      <c r="G88" s="3">
        <v>0.08328848291578772</v>
      </c>
      <c r="H88" s="3">
        <v>41.66666666666667</v>
      </c>
      <c r="I88" s="3">
        <v>0.007537165465447276</v>
      </c>
      <c r="J88" s="5" t="s">
        <v>31</v>
      </c>
      <c r="K88" s="6" t="s">
        <v>31</v>
      </c>
      <c r="L88" s="3" t="s">
        <v>27</v>
      </c>
      <c r="M88" s="1">
        <v>4.0</v>
      </c>
      <c r="N88" s="6" t="str">
        <f t="shared" si="4"/>
        <v>5.3978</v>
      </c>
      <c r="O88" s="1"/>
      <c r="P88" s="3"/>
      <c r="Q88" s="6" t="str">
        <f t="shared" si="5"/>
        <v>10.0170</v>
      </c>
    </row>
    <row r="89" ht="15.75" customHeight="1">
      <c r="A89" s="1">
        <v>18.9</v>
      </c>
      <c r="B89" s="1">
        <v>18.9</v>
      </c>
      <c r="C89" s="1">
        <v>10.0</v>
      </c>
      <c r="D89" s="3" t="str">
        <f t="shared" si="1"/>
        <v>0.1</v>
      </c>
      <c r="E89" s="3">
        <v>1.9010706774746096</v>
      </c>
      <c r="F89" s="3">
        <v>0.2023051320043592</v>
      </c>
      <c r="G89" s="3">
        <v>0.4932987626176384</v>
      </c>
      <c r="H89" s="3">
        <v>55.55555555555555</v>
      </c>
      <c r="I89" s="3">
        <v>0.014271320688210416</v>
      </c>
      <c r="J89" s="5" t="s">
        <v>30</v>
      </c>
      <c r="K89" s="6" t="s">
        <v>31</v>
      </c>
      <c r="L89" s="3" t="s">
        <v>27</v>
      </c>
      <c r="M89" s="1">
        <v>4.0</v>
      </c>
      <c r="N89" s="6" t="str">
        <f t="shared" si="4"/>
        <v>5.3978</v>
      </c>
      <c r="O89" s="1"/>
      <c r="P89" s="3"/>
      <c r="Q89" s="6" t="str">
        <f t="shared" si="5"/>
        <v>10.0170</v>
      </c>
    </row>
    <row r="90" ht="15.75" customHeight="1">
      <c r="A90" s="1">
        <v>0.0</v>
      </c>
      <c r="B90" s="1">
        <v>0.0</v>
      </c>
      <c r="C90" s="1">
        <v>10.0</v>
      </c>
      <c r="D90" s="3" t="str">
        <f t="shared" si="1"/>
        <v>0.1</v>
      </c>
      <c r="E90" s="3">
        <v>0.3953138076503261</v>
      </c>
      <c r="F90" s="3">
        <v>0.006022566157719804</v>
      </c>
      <c r="G90" s="3">
        <v>0.10540904651204175</v>
      </c>
      <c r="H90" s="3">
        <v>1.9704423356124714</v>
      </c>
      <c r="I90" s="3">
        <v>0.0020169433743008544</v>
      </c>
      <c r="J90" s="5" t="s">
        <v>30</v>
      </c>
      <c r="K90" s="6" t="s">
        <v>31</v>
      </c>
      <c r="L90" s="3" t="s">
        <v>27</v>
      </c>
      <c r="M90" s="1">
        <v>4.0</v>
      </c>
      <c r="N90" s="6" t="str">
        <f t="shared" si="4"/>
        <v>0.0000</v>
      </c>
      <c r="O90" s="1"/>
      <c r="P90" s="3"/>
      <c r="Q90" s="6" t="str">
        <f t="shared" si="5"/>
        <v>0.0000</v>
      </c>
    </row>
    <row r="91" ht="15.75" customHeight="1">
      <c r="A91" s="1">
        <v>6.6</v>
      </c>
      <c r="B91" s="1">
        <v>6.6</v>
      </c>
      <c r="C91" s="1">
        <v>17.5</v>
      </c>
      <c r="D91" s="3" t="str">
        <f t="shared" si="1"/>
        <v>0.175</v>
      </c>
      <c r="E91" s="3">
        <v>0.9955052608154082</v>
      </c>
      <c r="F91" s="3">
        <v>0.07299628260507188</v>
      </c>
      <c r="G91" s="3">
        <v>0.24536605673566136</v>
      </c>
      <c r="H91" s="3">
        <v>24.390243902439025</v>
      </c>
      <c r="I91" s="3">
        <v>0.007337807952838775</v>
      </c>
      <c r="J91" s="5" t="s">
        <v>30</v>
      </c>
      <c r="K91" s="6" t="s">
        <v>31</v>
      </c>
      <c r="L91" s="3" t="s">
        <v>27</v>
      </c>
      <c r="M91" s="1">
        <v>4.0</v>
      </c>
      <c r="N91" s="6" t="str">
        <f t="shared" si="4"/>
        <v>1.8850</v>
      </c>
      <c r="O91" s="1"/>
      <c r="P91" s="3"/>
      <c r="Q91" s="6" t="str">
        <f t="shared" si="5"/>
        <v>3.4980</v>
      </c>
    </row>
    <row r="92" ht="15.75" customHeight="1">
      <c r="A92" s="1">
        <v>4.7</v>
      </c>
      <c r="B92" s="1">
        <v>4.7</v>
      </c>
      <c r="C92" s="1">
        <v>0.0</v>
      </c>
      <c r="D92" s="3" t="str">
        <f t="shared" si="1"/>
        <v>0</v>
      </c>
      <c r="E92" s="3">
        <v>0.7426299901232578</v>
      </c>
      <c r="F92" s="3">
        <v>0.00931624250370363</v>
      </c>
      <c r="G92" s="3">
        <v>0.025560626504357753</v>
      </c>
      <c r="H92" s="3">
        <v>9.661796197551475</v>
      </c>
      <c r="I92" s="3">
        <v>0.002859945182467946</v>
      </c>
      <c r="J92" s="5" t="s">
        <v>31</v>
      </c>
      <c r="K92" s="6" t="s">
        <v>31</v>
      </c>
      <c r="L92" s="3" t="s">
        <v>27</v>
      </c>
      <c r="M92" s="1">
        <v>4.0</v>
      </c>
      <c r="N92" s="6" t="str">
        <f t="shared" si="4"/>
        <v>1.3423</v>
      </c>
      <c r="O92" s="1"/>
      <c r="P92" s="3"/>
      <c r="Q92" s="6" t="str">
        <f t="shared" si="5"/>
        <v>2.4910</v>
      </c>
    </row>
    <row r="93" ht="15.75" customHeight="1">
      <c r="A93" s="1">
        <v>0.0</v>
      </c>
      <c r="B93" s="1">
        <v>0.0</v>
      </c>
      <c r="C93" s="1">
        <v>17.5</v>
      </c>
      <c r="D93" s="3" t="str">
        <f t="shared" si="1"/>
        <v>0.175</v>
      </c>
      <c r="E93" s="3">
        <v>0.41589311133106927</v>
      </c>
      <c r="F93" s="3">
        <v>0.009653443794812207</v>
      </c>
      <c r="G93" s="3">
        <v>0.13061023024661633</v>
      </c>
      <c r="H93" s="3">
        <v>2.3668637389943474</v>
      </c>
      <c r="I93" s="3">
        <v>0.0018331114140609402</v>
      </c>
      <c r="J93" s="5" t="s">
        <v>30</v>
      </c>
      <c r="K93" s="6" t="s">
        <v>31</v>
      </c>
      <c r="L93" s="3" t="s">
        <v>27</v>
      </c>
      <c r="M93" s="1">
        <v>4.0</v>
      </c>
      <c r="N93" s="6" t="str">
        <f t="shared" si="4"/>
        <v>0.0000</v>
      </c>
      <c r="O93" s="1"/>
      <c r="P93" s="3"/>
      <c r="Q93" s="6" t="str">
        <f t="shared" si="5"/>
        <v>0.0000</v>
      </c>
    </row>
    <row r="94" ht="15.75" customHeight="1">
      <c r="A94" s="1">
        <v>9.5</v>
      </c>
      <c r="B94" s="1">
        <v>9.5</v>
      </c>
      <c r="C94" s="1">
        <v>25.0</v>
      </c>
      <c r="D94" s="3" t="str">
        <f t="shared" si="1"/>
        <v>0.25</v>
      </c>
      <c r="E94" s="3">
        <v>1.2971073814402694</v>
      </c>
      <c r="F94" s="3">
        <v>0.14862645014482834</v>
      </c>
      <c r="G94" s="3">
        <v>0.3600690483974073</v>
      </c>
      <c r="H94" s="3">
        <v>50.00000000000001</v>
      </c>
      <c r="I94" s="3">
        <v>0.010107350497167919</v>
      </c>
      <c r="J94" s="5" t="s">
        <v>30</v>
      </c>
      <c r="K94" s="6" t="s">
        <v>31</v>
      </c>
      <c r="L94" s="3" t="s">
        <v>27</v>
      </c>
      <c r="M94" s="1">
        <v>4.0</v>
      </c>
      <c r="N94" s="6" t="str">
        <f t="shared" si="4"/>
        <v>2.7132</v>
      </c>
      <c r="O94" s="1"/>
      <c r="P94" s="3"/>
      <c r="Q94" s="6" t="str">
        <f t="shared" si="5"/>
        <v>5.0350</v>
      </c>
    </row>
    <row r="95" ht="15.75" customHeight="1">
      <c r="A95" s="1">
        <v>14.2</v>
      </c>
      <c r="B95" s="1">
        <v>14.2</v>
      </c>
      <c r="C95" s="1">
        <v>0.0</v>
      </c>
      <c r="D95" s="3" t="str">
        <f t="shared" si="1"/>
        <v>0</v>
      </c>
      <c r="E95" s="3">
        <v>1.4874975095913625</v>
      </c>
      <c r="F95" s="3">
        <v>0.0264028864648624</v>
      </c>
      <c r="G95" s="3">
        <v>0.07675574322333012</v>
      </c>
      <c r="H95" s="3">
        <v>29.41176470588235</v>
      </c>
      <c r="I95" s="3">
        <v>0.005897885100862137</v>
      </c>
      <c r="J95" s="5" t="s">
        <v>31</v>
      </c>
      <c r="K95" s="6" t="s">
        <v>31</v>
      </c>
      <c r="L95" s="3" t="s">
        <v>27</v>
      </c>
      <c r="M95" s="1">
        <v>4.0</v>
      </c>
      <c r="N95" s="6" t="str">
        <f t="shared" si="4"/>
        <v>4.0555</v>
      </c>
      <c r="O95" s="1"/>
      <c r="P95" s="3"/>
      <c r="Q95" s="6" t="str">
        <f t="shared" si="5"/>
        <v>7.5260</v>
      </c>
    </row>
    <row r="96" ht="15.75" customHeight="1">
      <c r="A96" s="1">
        <v>18.9</v>
      </c>
      <c r="B96" s="1">
        <v>18.9</v>
      </c>
      <c r="C96" s="1">
        <v>17.5</v>
      </c>
      <c r="D96" s="3" t="str">
        <f t="shared" si="1"/>
        <v>0.175</v>
      </c>
      <c r="E96" s="3">
        <v>1.9397410759121803</v>
      </c>
      <c r="F96" s="3">
        <v>0.2592217391443262</v>
      </c>
      <c r="G96" s="3">
        <v>0.6174361013973015</v>
      </c>
      <c r="H96" s="3">
        <v>95.23809523809526</v>
      </c>
      <c r="I96" s="3">
        <v>0.01600785977992729</v>
      </c>
      <c r="J96" s="5" t="s">
        <v>30</v>
      </c>
      <c r="K96" s="6" t="s">
        <v>31</v>
      </c>
      <c r="L96" s="3" t="s">
        <v>27</v>
      </c>
      <c r="M96" s="1">
        <v>4.0</v>
      </c>
      <c r="N96" s="6" t="str">
        <f t="shared" si="4"/>
        <v>5.3978</v>
      </c>
      <c r="O96" s="1"/>
      <c r="P96" s="3"/>
      <c r="Q96" s="6" t="str">
        <f t="shared" si="5"/>
        <v>10.0170</v>
      </c>
    </row>
    <row r="97" ht="15.75" customHeight="1">
      <c r="A97" s="1">
        <v>14.2</v>
      </c>
      <c r="B97" s="1">
        <v>14.2</v>
      </c>
      <c r="C97" s="1">
        <v>25.0</v>
      </c>
      <c r="D97" s="3" t="str">
        <f t="shared" si="1"/>
        <v>0.25</v>
      </c>
      <c r="E97" s="3">
        <v>1.6936980875832701</v>
      </c>
      <c r="F97" s="3">
        <v>0.25580356502976254</v>
      </c>
      <c r="G97" s="3">
        <v>0.6126990987949439</v>
      </c>
      <c r="H97" s="3">
        <v>83.33333333333333</v>
      </c>
      <c r="I97" s="3">
        <v>0.015691904878222397</v>
      </c>
      <c r="J97" s="5" t="s">
        <v>30</v>
      </c>
      <c r="K97" s="6" t="s">
        <v>31</v>
      </c>
      <c r="L97" s="3" t="s">
        <v>27</v>
      </c>
      <c r="M97" s="1">
        <v>4.0</v>
      </c>
      <c r="N97" s="6" t="str">
        <f t="shared" si="4"/>
        <v>4.0555</v>
      </c>
      <c r="O97" s="1"/>
      <c r="P97" s="3"/>
      <c r="Q97" s="6" t="str">
        <f t="shared" si="5"/>
        <v>7.5260</v>
      </c>
    </row>
    <row r="98" ht="15.75" customHeight="1">
      <c r="A98" s="1">
        <v>6.6</v>
      </c>
      <c r="B98" s="1">
        <v>6.6</v>
      </c>
      <c r="C98" s="1">
        <v>0.0</v>
      </c>
      <c r="D98" s="3" t="str">
        <f t="shared" si="1"/>
        <v>0</v>
      </c>
      <c r="E98" s="3">
        <v>0.8493271995699461</v>
      </c>
      <c r="F98" s="3">
        <v>0.012557352304825919</v>
      </c>
      <c r="G98" s="3">
        <v>-0.013981042127904297</v>
      </c>
      <c r="H98" s="3">
        <v>13.071866435186886</v>
      </c>
      <c r="I98" s="3">
        <v>0.0029754448063034657</v>
      </c>
      <c r="J98" s="5" t="s">
        <v>31</v>
      </c>
      <c r="K98" s="6" t="s">
        <v>31</v>
      </c>
      <c r="L98" s="3" t="s">
        <v>27</v>
      </c>
      <c r="M98" s="1">
        <v>4.0</v>
      </c>
      <c r="N98" s="6" t="str">
        <f t="shared" si="4"/>
        <v>1.8850</v>
      </c>
      <c r="O98" s="1"/>
      <c r="P98" s="3"/>
      <c r="Q98" s="6" t="str">
        <f t="shared" si="5"/>
        <v>3.4980</v>
      </c>
    </row>
    <row r="99" ht="15.75" customHeight="1">
      <c r="A99" s="1">
        <v>4.7</v>
      </c>
      <c r="B99" s="1">
        <v>4.7</v>
      </c>
      <c r="C99" s="1">
        <v>10.0</v>
      </c>
      <c r="D99" s="3" t="str">
        <f t="shared" si="1"/>
        <v>0.1</v>
      </c>
      <c r="E99" s="3">
        <v>0.7903502780605893</v>
      </c>
      <c r="F99" s="3">
        <v>0.03877397193975264</v>
      </c>
      <c r="G99" s="3">
        <v>0.1233446399035476</v>
      </c>
      <c r="H99" s="3">
        <v>13.888888888888888</v>
      </c>
      <c r="I99" s="3">
        <v>0.005074773386357544</v>
      </c>
      <c r="J99" s="5" t="s">
        <v>30</v>
      </c>
      <c r="K99" s="6" t="s">
        <v>31</v>
      </c>
      <c r="L99" s="3" t="s">
        <v>27</v>
      </c>
      <c r="M99" s="1">
        <v>4.0</v>
      </c>
      <c r="N99" s="6" t="str">
        <f t="shared" si="4"/>
        <v>1.3423</v>
      </c>
      <c r="O99" s="1"/>
      <c r="P99" s="3"/>
      <c r="Q99" s="6" t="str">
        <f t="shared" si="5"/>
        <v>2.4910</v>
      </c>
    </row>
    <row r="100" ht="15.75" customHeight="1">
      <c r="A100" s="1">
        <v>6.6</v>
      </c>
      <c r="B100" s="1">
        <v>6.6</v>
      </c>
      <c r="C100" s="1">
        <v>10.0</v>
      </c>
      <c r="D100" s="3" t="str">
        <f t="shared" si="1"/>
        <v>0.1</v>
      </c>
      <c r="E100" s="3">
        <v>0.9159441969577475</v>
      </c>
      <c r="F100" s="3">
        <v>0.07151934060546522</v>
      </c>
      <c r="G100" s="3">
        <v>0.2005519856782626</v>
      </c>
      <c r="H100" s="3">
        <v>14.814632332051904</v>
      </c>
      <c r="I100" s="3">
        <v>0.005925399413732029</v>
      </c>
      <c r="J100" s="5" t="s">
        <v>30</v>
      </c>
      <c r="K100" s="6" t="s">
        <v>31</v>
      </c>
      <c r="L100" s="3" t="s">
        <v>27</v>
      </c>
      <c r="M100" s="1">
        <v>4.0</v>
      </c>
      <c r="N100" s="6" t="str">
        <f t="shared" si="4"/>
        <v>1.8850</v>
      </c>
      <c r="O100" s="1"/>
      <c r="P100" s="3"/>
      <c r="Q100" s="6" t="str">
        <f t="shared" si="5"/>
        <v>3.4980</v>
      </c>
    </row>
    <row r="101" ht="15.75" customHeight="1">
      <c r="A101" s="1">
        <v>6.6</v>
      </c>
      <c r="B101" s="1">
        <v>6.6</v>
      </c>
      <c r="C101" s="1">
        <v>0.0</v>
      </c>
      <c r="D101" s="3" t="str">
        <f t="shared" si="1"/>
        <v>0</v>
      </c>
      <c r="E101" s="3">
        <v>0.810347640341435</v>
      </c>
      <c r="F101" s="3">
        <v>0.01176102868818169</v>
      </c>
      <c r="G101" s="3">
        <v>0.004516505571020457</v>
      </c>
      <c r="H101" s="3">
        <v>13.333333333333332</v>
      </c>
      <c r="I101" s="3">
        <v>0.0025657269958091894</v>
      </c>
      <c r="J101" s="5" t="s">
        <v>31</v>
      </c>
      <c r="K101" s="6" t="s">
        <v>31</v>
      </c>
      <c r="L101" s="3" t="s">
        <v>27</v>
      </c>
      <c r="M101" s="1">
        <v>4.0</v>
      </c>
      <c r="N101" s="6" t="str">
        <f t="shared" si="4"/>
        <v>1.8850</v>
      </c>
      <c r="O101" s="1"/>
      <c r="P101" s="3"/>
      <c r="Q101" s="6" t="str">
        <f t="shared" si="5"/>
        <v>3.4980</v>
      </c>
    </row>
    <row r="102" ht="15.75" customHeight="1">
      <c r="A102" s="1">
        <v>0.0</v>
      </c>
      <c r="B102" s="1">
        <v>0.0</v>
      </c>
      <c r="C102" s="1">
        <v>25.0</v>
      </c>
      <c r="D102" s="3" t="str">
        <f t="shared" si="1"/>
        <v>0.25</v>
      </c>
      <c r="E102" s="3">
        <v>0.4311620002568273</v>
      </c>
      <c r="F102" s="3">
        <v>0.013886011600633734</v>
      </c>
      <c r="G102" s="3">
        <v>0.15278269013458812</v>
      </c>
      <c r="H102" s="3">
        <v>3.053438372846866</v>
      </c>
      <c r="I102" s="3">
        <v>0.001750673793155329</v>
      </c>
      <c r="J102" s="5" t="s">
        <v>30</v>
      </c>
      <c r="K102" s="6" t="s">
        <v>31</v>
      </c>
      <c r="L102" s="3" t="s">
        <v>27</v>
      </c>
      <c r="M102" s="1">
        <v>4.0</v>
      </c>
      <c r="N102" s="6" t="str">
        <f t="shared" si="4"/>
        <v>0.0000</v>
      </c>
      <c r="O102" s="1"/>
      <c r="P102" s="3"/>
      <c r="Q102" s="6" t="str">
        <f t="shared" si="5"/>
        <v>0.0000</v>
      </c>
    </row>
    <row r="103" ht="15.75" customHeight="1">
      <c r="A103" s="1">
        <v>4.7</v>
      </c>
      <c r="B103" s="1">
        <v>4.7</v>
      </c>
      <c r="C103" s="1">
        <v>17.5</v>
      </c>
      <c r="D103" s="3" t="str">
        <f t="shared" si="1"/>
        <v>0.175</v>
      </c>
      <c r="E103" s="3">
        <v>0.833894450313898</v>
      </c>
      <c r="F103" s="3">
        <v>0.04382941412346577</v>
      </c>
      <c r="G103" s="3">
        <v>0.20939742427552133</v>
      </c>
      <c r="H103" s="3">
        <v>16.129032258064516</v>
      </c>
      <c r="I103" s="3">
        <v>0.005999969605983944</v>
      </c>
      <c r="J103" s="5" t="s">
        <v>30</v>
      </c>
      <c r="K103" s="6" t="s">
        <v>31</v>
      </c>
      <c r="L103" s="3" t="s">
        <v>27</v>
      </c>
      <c r="M103" s="1">
        <v>4.0</v>
      </c>
      <c r="N103" s="6" t="str">
        <f t="shared" si="4"/>
        <v>1.3423</v>
      </c>
      <c r="O103" s="1"/>
      <c r="P103" s="3"/>
      <c r="Q103" s="6" t="str">
        <f t="shared" si="5"/>
        <v>2.4910</v>
      </c>
    </row>
    <row r="104" ht="15.75" customHeight="1">
      <c r="A104" s="1">
        <v>9.5</v>
      </c>
      <c r="B104" s="1">
        <v>9.5</v>
      </c>
      <c r="C104" s="1">
        <v>25.0</v>
      </c>
      <c r="D104" s="3" t="str">
        <f t="shared" si="1"/>
        <v>0.25</v>
      </c>
      <c r="E104" s="3">
        <v>1.312001922215464</v>
      </c>
      <c r="F104" s="3">
        <v>0.15052785752145686</v>
      </c>
      <c r="G104" s="3">
        <v>0.3696349089990669</v>
      </c>
      <c r="H104" s="3">
        <v>45.45454545454547</v>
      </c>
      <c r="I104" s="3">
        <v>0.011052556034672957</v>
      </c>
      <c r="J104" s="5" t="s">
        <v>30</v>
      </c>
      <c r="K104" s="6" t="s">
        <v>31</v>
      </c>
      <c r="L104" s="3" t="s">
        <v>27</v>
      </c>
      <c r="M104" s="1">
        <v>4.0</v>
      </c>
      <c r="N104" s="6" t="str">
        <f t="shared" si="4"/>
        <v>2.7132</v>
      </c>
      <c r="O104" s="1"/>
      <c r="P104" s="3"/>
      <c r="Q104" s="6" t="str">
        <f t="shared" si="5"/>
        <v>5.0350</v>
      </c>
    </row>
    <row r="105" ht="15.75" customHeight="1">
      <c r="A105" s="1">
        <v>14.2</v>
      </c>
      <c r="B105" s="1">
        <v>14.2</v>
      </c>
      <c r="C105" s="1">
        <v>10.0</v>
      </c>
      <c r="D105" s="3" t="str">
        <f t="shared" si="1"/>
        <v>0.1</v>
      </c>
      <c r="E105" s="3">
        <v>1.5679271684282001</v>
      </c>
      <c r="F105" s="3">
        <v>0.1956008595712354</v>
      </c>
      <c r="G105" s="3">
        <v>0.45430882032628384</v>
      </c>
      <c r="H105" s="3">
        <v>45.45454545454547</v>
      </c>
      <c r="I105" s="3">
        <v>0.011430873571696032</v>
      </c>
      <c r="J105" s="5" t="s">
        <v>30</v>
      </c>
      <c r="K105" s="6" t="s">
        <v>31</v>
      </c>
      <c r="L105" s="3" t="s">
        <v>27</v>
      </c>
      <c r="M105" s="1">
        <v>4.0</v>
      </c>
      <c r="N105" s="6" t="str">
        <f t="shared" si="4"/>
        <v>4.0555</v>
      </c>
      <c r="O105" s="1"/>
      <c r="P105" s="3"/>
      <c r="Q105" s="6" t="str">
        <f t="shared" si="5"/>
        <v>7.5260</v>
      </c>
    </row>
    <row r="106" ht="15.75" customHeight="1">
      <c r="A106" s="1">
        <v>14.2</v>
      </c>
      <c r="B106" s="1">
        <v>14.2</v>
      </c>
      <c r="C106" s="1">
        <v>17.5</v>
      </c>
      <c r="D106" s="3" t="str">
        <f t="shared" si="1"/>
        <v>0.175</v>
      </c>
      <c r="E106" s="3">
        <v>1.4315040427738996</v>
      </c>
      <c r="F106" s="3">
        <v>0.21349089701720536</v>
      </c>
      <c r="G106" s="3">
        <v>0.5351975773999187</v>
      </c>
      <c r="H106" s="3">
        <v>76.92307692307692</v>
      </c>
      <c r="I106" s="3">
        <v>0.006783829563888989</v>
      </c>
      <c r="J106" s="5" t="s">
        <v>34</v>
      </c>
      <c r="K106" s="6" t="s">
        <v>31</v>
      </c>
      <c r="L106" s="3" t="s">
        <v>23</v>
      </c>
      <c r="M106" s="1">
        <v>5.0</v>
      </c>
      <c r="N106" s="6" t="str">
        <f t="shared" si="4"/>
        <v>4.0555</v>
      </c>
      <c r="O106" s="1" t="s">
        <v>35</v>
      </c>
      <c r="P106" s="8" t="s">
        <v>36</v>
      </c>
      <c r="Q106" s="6" t="str">
        <f t="shared" si="5"/>
        <v>7.5260</v>
      </c>
    </row>
    <row r="107" ht="15.75" customHeight="1">
      <c r="A107" s="1">
        <v>4.7</v>
      </c>
      <c r="B107" s="1">
        <v>4.7</v>
      </c>
      <c r="C107" s="1">
        <v>0.0</v>
      </c>
      <c r="D107" s="3" t="str">
        <f t="shared" si="1"/>
        <v>0</v>
      </c>
      <c r="E107" s="3">
        <v>0.648634742338369</v>
      </c>
      <c r="F107" s="3">
        <v>0.00895705335654391</v>
      </c>
      <c r="G107" s="3">
        <v>0.046109398492539255</v>
      </c>
      <c r="H107" s="3">
        <v>9.755937542965071</v>
      </c>
      <c r="I107" s="3">
        <v>0.001862230235262434</v>
      </c>
      <c r="J107" s="5" t="s">
        <v>31</v>
      </c>
      <c r="K107" s="6" t="s">
        <v>31</v>
      </c>
      <c r="L107" s="3" t="s">
        <v>23</v>
      </c>
      <c r="M107" s="1">
        <v>5.0</v>
      </c>
      <c r="N107" s="6" t="str">
        <f t="shared" si="4"/>
        <v>1.3423</v>
      </c>
      <c r="O107" s="1"/>
      <c r="P107" s="3"/>
      <c r="Q107" s="6" t="str">
        <f t="shared" si="5"/>
        <v>2.4910</v>
      </c>
    </row>
    <row r="108" ht="15.75" customHeight="1">
      <c r="A108" s="1">
        <v>19.0</v>
      </c>
      <c r="B108" s="1">
        <v>19.0</v>
      </c>
      <c r="C108" s="1">
        <v>10.0</v>
      </c>
      <c r="D108" s="3" t="str">
        <f t="shared" si="1"/>
        <v>0.1</v>
      </c>
      <c r="E108" s="3">
        <v>1.7846273990018668</v>
      </c>
      <c r="F108" s="3">
        <v>0.2055361022525659</v>
      </c>
      <c r="G108" s="3">
        <v>0.5299797670166471</v>
      </c>
      <c r="H108" s="3">
        <v>71.42857142857142</v>
      </c>
      <c r="I108" s="3">
        <v>0.008539665853283036</v>
      </c>
      <c r="J108" s="5" t="s">
        <v>34</v>
      </c>
      <c r="K108" s="6" t="s">
        <v>31</v>
      </c>
      <c r="L108" s="3" t="s">
        <v>23</v>
      </c>
      <c r="M108" s="1">
        <v>5.0</v>
      </c>
      <c r="N108" s="6" t="str">
        <f t="shared" si="4"/>
        <v>5.4264</v>
      </c>
      <c r="O108" s="1"/>
      <c r="P108" s="3"/>
      <c r="Q108" s="6" t="str">
        <f t="shared" si="5"/>
        <v>10.0700</v>
      </c>
    </row>
    <row r="109" ht="15.75" customHeight="1">
      <c r="A109" s="1">
        <v>0.0</v>
      </c>
      <c r="B109" s="1">
        <v>0.0</v>
      </c>
      <c r="C109" s="1">
        <v>25.0</v>
      </c>
      <c r="D109" s="3" t="str">
        <f t="shared" si="1"/>
        <v>0.25</v>
      </c>
      <c r="E109" s="3">
        <v>0.35790490114915074</v>
      </c>
      <c r="F109" s="3">
        <v>0.01386552111267907</v>
      </c>
      <c r="G109" s="3">
        <v>0.2169158413391915</v>
      </c>
      <c r="H109" s="3">
        <v>4.008016651899155</v>
      </c>
      <c r="I109" s="3">
        <v>2.371452112834866E-4</v>
      </c>
      <c r="J109" s="5" t="s">
        <v>34</v>
      </c>
      <c r="K109" s="6" t="s">
        <v>31</v>
      </c>
      <c r="L109" s="3" t="s">
        <v>23</v>
      </c>
      <c r="M109" s="1">
        <v>5.0</v>
      </c>
      <c r="N109" s="6" t="str">
        <f t="shared" si="4"/>
        <v>0.0000</v>
      </c>
      <c r="O109" s="1"/>
      <c r="P109" s="3"/>
      <c r="Q109" s="6" t="str">
        <f t="shared" si="5"/>
        <v>0.0000</v>
      </c>
    </row>
    <row r="110" ht="15.75" customHeight="1">
      <c r="A110" s="1">
        <v>6.6</v>
      </c>
      <c r="B110" s="1">
        <v>6.6</v>
      </c>
      <c r="C110" s="1">
        <v>0.0</v>
      </c>
      <c r="D110" s="3" t="str">
        <f t="shared" si="1"/>
        <v>0</v>
      </c>
      <c r="E110" s="3">
        <v>0.7836773990517035</v>
      </c>
      <c r="F110" s="3">
        <v>0.016876498684359913</v>
      </c>
      <c r="G110" s="3">
        <v>0.04557977150447656</v>
      </c>
      <c r="H110" s="3">
        <v>13.333333333333334</v>
      </c>
      <c r="I110" s="3">
        <v>0.002177717031924275</v>
      </c>
      <c r="J110" s="5" t="s">
        <v>31</v>
      </c>
      <c r="K110" s="6" t="s">
        <v>31</v>
      </c>
      <c r="L110" s="3" t="s">
        <v>23</v>
      </c>
      <c r="M110" s="1">
        <v>5.0</v>
      </c>
      <c r="N110" s="6" t="str">
        <f t="shared" si="4"/>
        <v>1.8850</v>
      </c>
      <c r="O110" s="1"/>
      <c r="P110" s="3"/>
      <c r="Q110" s="6" t="str">
        <f t="shared" si="5"/>
        <v>3.4980</v>
      </c>
    </row>
    <row r="111" ht="15.75" customHeight="1">
      <c r="A111" s="1">
        <v>6.6</v>
      </c>
      <c r="B111" s="1">
        <v>6.6</v>
      </c>
      <c r="C111" s="1">
        <v>10.0</v>
      </c>
      <c r="D111" s="3" t="str">
        <f t="shared" si="1"/>
        <v>0.1</v>
      </c>
      <c r="E111" s="3">
        <v>0.8287201857035797</v>
      </c>
      <c r="F111" s="3">
        <v>0.06531554890769468</v>
      </c>
      <c r="G111" s="3">
        <v>0.22738345481990319</v>
      </c>
      <c r="H111" s="3">
        <v>22.222222222222225</v>
      </c>
      <c r="I111" s="3">
        <v>0.003493089879978477</v>
      </c>
      <c r="J111" s="5" t="s">
        <v>34</v>
      </c>
      <c r="K111" s="6" t="s">
        <v>31</v>
      </c>
      <c r="L111" s="3" t="s">
        <v>23</v>
      </c>
      <c r="M111" s="1">
        <v>5.0</v>
      </c>
      <c r="N111" s="6" t="str">
        <f t="shared" si="4"/>
        <v>1.8850</v>
      </c>
      <c r="O111" s="1"/>
      <c r="P111" s="3"/>
      <c r="Q111" s="6" t="str">
        <f t="shared" si="5"/>
        <v>3.4980</v>
      </c>
    </row>
    <row r="112" ht="15.75" customHeight="1">
      <c r="A112" s="1">
        <v>9.5</v>
      </c>
      <c r="B112" s="1">
        <v>9.5</v>
      </c>
      <c r="C112" s="1">
        <v>0.0</v>
      </c>
      <c r="D112" s="3" t="str">
        <f t="shared" si="1"/>
        <v>0</v>
      </c>
      <c r="E112" s="3">
        <v>0.9830114223480831</v>
      </c>
      <c r="F112" s="3">
        <v>0.018215616217360994</v>
      </c>
      <c r="G112" s="3">
        <v>0.10851181816251543</v>
      </c>
      <c r="H112" s="3">
        <v>18.867924528301884</v>
      </c>
      <c r="I112" s="3">
        <v>0.0037250419490942217</v>
      </c>
      <c r="J112" s="5" t="s">
        <v>31</v>
      </c>
      <c r="K112" s="6" t="s">
        <v>31</v>
      </c>
      <c r="L112" s="3" t="s">
        <v>23</v>
      </c>
      <c r="M112" s="1">
        <v>5.0</v>
      </c>
      <c r="N112" s="6" t="str">
        <f t="shared" si="4"/>
        <v>2.7132</v>
      </c>
      <c r="O112" s="1"/>
      <c r="P112" s="3"/>
      <c r="Q112" s="6" t="str">
        <f t="shared" si="5"/>
        <v>5.0350</v>
      </c>
    </row>
    <row r="113" ht="15.75" customHeight="1">
      <c r="A113" s="1">
        <v>6.6</v>
      </c>
      <c r="B113" s="1">
        <v>6.6</v>
      </c>
      <c r="C113" s="1">
        <v>17.5</v>
      </c>
      <c r="D113" s="3" t="str">
        <f t="shared" si="1"/>
        <v>0.175</v>
      </c>
      <c r="E113" s="3">
        <v>0.8783741236283691</v>
      </c>
      <c r="F113" s="3">
        <v>0.07532332725713749</v>
      </c>
      <c r="G113" s="3">
        <v>0.306546344876621</v>
      </c>
      <c r="H113" s="3">
        <v>27.777777777777775</v>
      </c>
      <c r="I113" s="3">
        <v>0.0036885865318406173</v>
      </c>
      <c r="J113" s="5" t="s">
        <v>34</v>
      </c>
      <c r="K113" s="6" t="s">
        <v>31</v>
      </c>
      <c r="L113" s="3" t="s">
        <v>23</v>
      </c>
      <c r="M113" s="1">
        <v>5.0</v>
      </c>
      <c r="N113" s="6" t="str">
        <f t="shared" si="4"/>
        <v>1.8850</v>
      </c>
      <c r="O113" s="1"/>
      <c r="P113" s="3"/>
      <c r="Q113" s="6" t="str">
        <f t="shared" si="5"/>
        <v>3.4980</v>
      </c>
    </row>
    <row r="114" ht="15.75" customHeight="1">
      <c r="A114" s="1">
        <v>14.2</v>
      </c>
      <c r="B114" s="1">
        <v>14.2</v>
      </c>
      <c r="C114" s="1">
        <v>25.0</v>
      </c>
      <c r="D114" s="3" t="str">
        <f t="shared" si="1"/>
        <v>0.25</v>
      </c>
      <c r="E114" s="3">
        <v>1.5007900256126536</v>
      </c>
      <c r="F114" s="3">
        <v>0.25109169889434624</v>
      </c>
      <c r="G114" s="3">
        <v>0.6373587205407978</v>
      </c>
      <c r="H114" s="3">
        <v>83.33333333333334</v>
      </c>
      <c r="I114" s="3">
        <v>0.008528570900219301</v>
      </c>
      <c r="J114" s="5" t="s">
        <v>34</v>
      </c>
      <c r="K114" s="6" t="s">
        <v>31</v>
      </c>
      <c r="L114" s="3" t="s">
        <v>23</v>
      </c>
      <c r="M114" s="1">
        <v>5.0</v>
      </c>
      <c r="N114" s="6" t="str">
        <f t="shared" si="4"/>
        <v>4.0555</v>
      </c>
      <c r="O114" s="1"/>
      <c r="P114" s="3"/>
      <c r="Q114" s="6" t="str">
        <f t="shared" si="5"/>
        <v>7.5260</v>
      </c>
    </row>
    <row r="115" ht="15.75" customHeight="1">
      <c r="A115" s="1">
        <v>4.7</v>
      </c>
      <c r="B115" s="1">
        <v>4.7</v>
      </c>
      <c r="C115" s="1">
        <v>10.0</v>
      </c>
      <c r="D115" s="3" t="str">
        <f t="shared" si="1"/>
        <v>0.1</v>
      </c>
      <c r="E115" s="3">
        <v>0.6759982661913868</v>
      </c>
      <c r="F115" s="3">
        <v>0.04013722208070629</v>
      </c>
      <c r="G115" s="3">
        <v>0.18600107953298461</v>
      </c>
      <c r="H115" s="3">
        <v>13.513513513513514</v>
      </c>
      <c r="I115" s="3">
        <v>0.002461571680166235</v>
      </c>
      <c r="J115" s="5" t="s">
        <v>34</v>
      </c>
      <c r="K115" s="6" t="s">
        <v>31</v>
      </c>
      <c r="L115" s="3" t="s">
        <v>23</v>
      </c>
      <c r="M115" s="1">
        <v>5.0</v>
      </c>
      <c r="N115" s="6" t="str">
        <f t="shared" si="4"/>
        <v>1.3423</v>
      </c>
      <c r="O115" s="1"/>
      <c r="P115" s="3"/>
      <c r="Q115" s="6" t="str">
        <f t="shared" si="5"/>
        <v>2.4910</v>
      </c>
    </row>
    <row r="116" ht="15.75" customHeight="1">
      <c r="A116" s="1">
        <v>19.0</v>
      </c>
      <c r="B116" s="1">
        <v>19.0</v>
      </c>
      <c r="C116" s="1">
        <v>25.0</v>
      </c>
      <c r="D116" s="3" t="str">
        <f t="shared" si="1"/>
        <v>0.25</v>
      </c>
      <c r="E116" s="3">
        <v>1.8029756295643191</v>
      </c>
      <c r="F116" s="3">
        <v>0.34125356199702106</v>
      </c>
      <c r="G116" s="3">
        <v>0.7559838238769192</v>
      </c>
      <c r="H116" s="3">
        <v>153.84615384615384</v>
      </c>
      <c r="I116" s="3">
        <v>0.009480842020720838</v>
      </c>
      <c r="J116" s="5" t="s">
        <v>34</v>
      </c>
      <c r="K116" s="6" t="s">
        <v>31</v>
      </c>
      <c r="L116" s="3" t="s">
        <v>23</v>
      </c>
      <c r="M116" s="1">
        <v>5.0</v>
      </c>
      <c r="N116" s="6" t="str">
        <f t="shared" si="4"/>
        <v>5.4264</v>
      </c>
      <c r="O116" s="1"/>
      <c r="P116" s="3"/>
      <c r="Q116" s="6" t="str">
        <f t="shared" si="5"/>
        <v>10.0700</v>
      </c>
    </row>
    <row r="117" ht="15.75" customHeight="1">
      <c r="A117" s="1">
        <v>14.2</v>
      </c>
      <c r="B117" s="1">
        <v>14.2</v>
      </c>
      <c r="C117" s="1">
        <v>17.5</v>
      </c>
      <c r="D117" s="3" t="str">
        <f t="shared" si="1"/>
        <v>0.175</v>
      </c>
      <c r="E117" s="3">
        <v>1.4303212770485276</v>
      </c>
      <c r="F117" s="3">
        <v>0.2092243844248935</v>
      </c>
      <c r="G117" s="3">
        <v>0.5435867574947697</v>
      </c>
      <c r="H117" s="3">
        <v>76.92307692307692</v>
      </c>
      <c r="I117" s="3">
        <v>0.007473701776128501</v>
      </c>
      <c r="J117" s="5" t="s">
        <v>34</v>
      </c>
      <c r="K117" s="6" t="s">
        <v>31</v>
      </c>
      <c r="L117" s="3" t="s">
        <v>23</v>
      </c>
      <c r="M117" s="1">
        <v>5.0</v>
      </c>
      <c r="N117" s="6" t="str">
        <f t="shared" si="4"/>
        <v>4.0555</v>
      </c>
      <c r="O117" s="1"/>
      <c r="P117" s="3"/>
      <c r="Q117" s="6" t="str">
        <f t="shared" si="5"/>
        <v>7.5260</v>
      </c>
    </row>
    <row r="118" ht="15.75" customHeight="1">
      <c r="A118" s="1">
        <v>0.0</v>
      </c>
      <c r="B118" s="1">
        <v>0.0</v>
      </c>
      <c r="C118" s="1">
        <v>10.0</v>
      </c>
      <c r="D118" s="3" t="str">
        <f t="shared" si="1"/>
        <v>0.1</v>
      </c>
      <c r="E118" s="3">
        <v>0.3220897891124901</v>
      </c>
      <c r="F118" s="3">
        <v>0.00882811704549952</v>
      </c>
      <c r="G118" s="3">
        <v>0.10272430000442112</v>
      </c>
      <c r="H118" s="3">
        <v>2.453984932014308</v>
      </c>
      <c r="I118" s="3">
        <v>-2.9142652584373055E-5</v>
      </c>
      <c r="J118" s="5" t="s">
        <v>34</v>
      </c>
      <c r="K118" s="6" t="s">
        <v>31</v>
      </c>
      <c r="L118" s="3" t="s">
        <v>23</v>
      </c>
      <c r="M118" s="1">
        <v>5.0</v>
      </c>
      <c r="N118" s="6" t="str">
        <f t="shared" si="4"/>
        <v>0.0000</v>
      </c>
      <c r="O118" s="1"/>
      <c r="P118" s="3"/>
      <c r="Q118" s="6" t="str">
        <f t="shared" si="5"/>
        <v>0.0000</v>
      </c>
    </row>
    <row r="119" ht="15.75" customHeight="1">
      <c r="A119" s="1">
        <v>19.0</v>
      </c>
      <c r="B119" s="1">
        <v>19.0</v>
      </c>
      <c r="C119" s="1">
        <v>17.5</v>
      </c>
      <c r="D119" s="3" t="str">
        <f t="shared" si="1"/>
        <v>0.175</v>
      </c>
      <c r="E119" s="3">
        <v>1.81150070942971</v>
      </c>
      <c r="F119" s="3">
        <v>0.2691573266781594</v>
      </c>
      <c r="G119" s="3">
        <v>0.6642250507431642</v>
      </c>
      <c r="H119" s="3">
        <v>100.00000000000001</v>
      </c>
      <c r="I119" s="3">
        <v>0.010992345909814384</v>
      </c>
      <c r="J119" s="5" t="s">
        <v>34</v>
      </c>
      <c r="K119" s="6" t="s">
        <v>31</v>
      </c>
      <c r="L119" s="3" t="s">
        <v>23</v>
      </c>
      <c r="M119" s="1">
        <v>5.0</v>
      </c>
      <c r="N119" s="6" t="str">
        <f t="shared" si="4"/>
        <v>5.4264</v>
      </c>
      <c r="O119" s="1"/>
      <c r="P119" s="3"/>
      <c r="Q119" s="6" t="str">
        <f t="shared" si="5"/>
        <v>10.0700</v>
      </c>
    </row>
    <row r="120" ht="15.75" customHeight="1">
      <c r="A120" s="1">
        <v>0.0</v>
      </c>
      <c r="B120" s="1">
        <v>0.0</v>
      </c>
      <c r="C120" s="1">
        <v>17.5</v>
      </c>
      <c r="D120" s="3" t="str">
        <f t="shared" si="1"/>
        <v>0.175</v>
      </c>
      <c r="E120" s="3">
        <v>0.3342221592641197</v>
      </c>
      <c r="F120" s="3">
        <v>0.011043143040424756</v>
      </c>
      <c r="G120" s="3">
        <v>0.15386090703244926</v>
      </c>
      <c r="H120" s="3">
        <v>3.200007222308959</v>
      </c>
      <c r="I120" s="3">
        <v>-1.5833758972064356E-4</v>
      </c>
      <c r="J120" s="5" t="s">
        <v>34</v>
      </c>
      <c r="K120" s="6" t="s">
        <v>31</v>
      </c>
      <c r="L120" s="3" t="s">
        <v>23</v>
      </c>
      <c r="M120" s="1">
        <v>5.0</v>
      </c>
      <c r="N120" s="6" t="str">
        <f t="shared" si="4"/>
        <v>0.0000</v>
      </c>
      <c r="O120" s="1"/>
      <c r="P120" s="3"/>
      <c r="Q120" s="6" t="str">
        <f t="shared" si="5"/>
        <v>0.0000</v>
      </c>
    </row>
    <row r="121" ht="15.75" customHeight="1">
      <c r="A121" s="1">
        <v>14.2</v>
      </c>
      <c r="B121" s="1">
        <v>14.2</v>
      </c>
      <c r="C121" s="1">
        <v>0.0</v>
      </c>
      <c r="D121" s="3" t="str">
        <f t="shared" si="1"/>
        <v>0</v>
      </c>
      <c r="E121" s="3">
        <v>1.3703622576018049</v>
      </c>
      <c r="F121" s="3">
        <v>0.02759806859757748</v>
      </c>
      <c r="G121" s="3">
        <v>0.15369182360353884</v>
      </c>
      <c r="H121" s="3">
        <v>28.369188252452403</v>
      </c>
      <c r="I121" s="3">
        <v>0.005908238250538482</v>
      </c>
      <c r="J121" s="5" t="s">
        <v>31</v>
      </c>
      <c r="K121" s="6" t="s">
        <v>31</v>
      </c>
      <c r="L121" s="3" t="s">
        <v>23</v>
      </c>
      <c r="M121" s="1">
        <v>5.0</v>
      </c>
      <c r="N121" s="6" t="str">
        <f t="shared" si="4"/>
        <v>4.0555</v>
      </c>
      <c r="O121" s="1"/>
      <c r="P121" s="3"/>
      <c r="Q121" s="6" t="str">
        <f t="shared" si="5"/>
        <v>7.5260</v>
      </c>
    </row>
    <row r="122" ht="15.75" customHeight="1">
      <c r="A122" s="1">
        <v>4.7</v>
      </c>
      <c r="B122" s="1">
        <v>4.7</v>
      </c>
      <c r="C122" s="1">
        <v>10.0</v>
      </c>
      <c r="D122" s="3" t="str">
        <f t="shared" si="1"/>
        <v>0.1</v>
      </c>
      <c r="E122" s="3">
        <v>0.6647138506236807</v>
      </c>
      <c r="F122" s="3">
        <v>0.0399903439123065</v>
      </c>
      <c r="G122" s="3">
        <v>0.1819027482258121</v>
      </c>
      <c r="H122" s="3">
        <v>14.545379171819665</v>
      </c>
      <c r="I122" s="3">
        <v>0.002277538387791791</v>
      </c>
      <c r="J122" s="5" t="s">
        <v>34</v>
      </c>
      <c r="K122" s="6" t="s">
        <v>31</v>
      </c>
      <c r="L122" s="3" t="s">
        <v>23</v>
      </c>
      <c r="M122" s="1">
        <v>5.0</v>
      </c>
      <c r="N122" s="6" t="str">
        <f t="shared" si="4"/>
        <v>1.3423</v>
      </c>
      <c r="O122" s="1"/>
      <c r="P122" s="3"/>
      <c r="Q122" s="6" t="str">
        <f t="shared" si="5"/>
        <v>2.4910</v>
      </c>
    </row>
    <row r="123" ht="15.75" customHeight="1">
      <c r="A123" s="1">
        <v>9.5</v>
      </c>
      <c r="B123" s="1">
        <v>9.5</v>
      </c>
      <c r="C123" s="1">
        <v>25.0</v>
      </c>
      <c r="D123" s="3" t="str">
        <f t="shared" si="1"/>
        <v>0.25</v>
      </c>
      <c r="E123" s="3">
        <v>1.1022263742910632</v>
      </c>
      <c r="F123" s="3">
        <v>0.14092503298218917</v>
      </c>
      <c r="G123" s="3">
        <v>0.45162190840939476</v>
      </c>
      <c r="H123" s="3">
        <v>52.63157894736843</v>
      </c>
      <c r="I123" s="3">
        <v>0.005398346654701555</v>
      </c>
      <c r="J123" s="5" t="s">
        <v>34</v>
      </c>
      <c r="K123" s="6" t="s">
        <v>31</v>
      </c>
      <c r="L123" s="3" t="s">
        <v>23</v>
      </c>
      <c r="M123" s="1">
        <v>5.0</v>
      </c>
      <c r="N123" s="6" t="str">
        <f t="shared" si="4"/>
        <v>2.7132</v>
      </c>
      <c r="O123" s="1"/>
      <c r="P123" s="3"/>
      <c r="Q123" s="6" t="str">
        <f t="shared" si="5"/>
        <v>5.0350</v>
      </c>
    </row>
    <row r="124" ht="15.75" customHeight="1">
      <c r="A124" s="1">
        <v>14.2</v>
      </c>
      <c r="B124" s="1">
        <v>14.2</v>
      </c>
      <c r="C124" s="1">
        <v>10.0</v>
      </c>
      <c r="D124" s="3" t="str">
        <f t="shared" si="1"/>
        <v>0.1</v>
      </c>
      <c r="E124" s="3">
        <v>1.435648312914627</v>
      </c>
      <c r="F124" s="3">
        <v>0.16121105638852146</v>
      </c>
      <c r="G124" s="3">
        <v>0.42894814587977637</v>
      </c>
      <c r="H124" s="3">
        <v>47.619047619047606</v>
      </c>
      <c r="I124" s="3">
        <v>0.008353598892092903</v>
      </c>
      <c r="J124" s="5" t="s">
        <v>34</v>
      </c>
      <c r="K124" s="6" t="s">
        <v>31</v>
      </c>
      <c r="L124" s="3" t="s">
        <v>23</v>
      </c>
      <c r="M124" s="1">
        <v>5.0</v>
      </c>
      <c r="N124" s="6" t="str">
        <f t="shared" si="4"/>
        <v>4.0555</v>
      </c>
      <c r="O124" s="1"/>
      <c r="P124" s="3"/>
      <c r="Q124" s="6" t="str">
        <f t="shared" si="5"/>
        <v>7.5260</v>
      </c>
    </row>
    <row r="125" ht="15.75" customHeight="1">
      <c r="A125" s="1">
        <v>4.7</v>
      </c>
      <c r="B125" s="1">
        <v>4.7</v>
      </c>
      <c r="C125" s="1">
        <v>17.5</v>
      </c>
      <c r="D125" s="3" t="str">
        <f t="shared" si="1"/>
        <v>0.175</v>
      </c>
      <c r="E125" s="3">
        <v>0.7044196508110298</v>
      </c>
      <c r="F125" s="3">
        <v>0.0439608995209468</v>
      </c>
      <c r="G125" s="3">
        <v>0.24762418061384228</v>
      </c>
      <c r="H125" s="3">
        <v>17.543859649122805</v>
      </c>
      <c r="I125" s="3">
        <v>0.0027259164400029526</v>
      </c>
      <c r="J125" s="5" t="s">
        <v>34</v>
      </c>
      <c r="K125" s="6" t="s">
        <v>31</v>
      </c>
      <c r="L125" s="3" t="s">
        <v>23</v>
      </c>
      <c r="M125" s="1">
        <v>5.0</v>
      </c>
      <c r="N125" s="6" t="str">
        <f t="shared" si="4"/>
        <v>1.3423</v>
      </c>
      <c r="O125" s="1"/>
      <c r="P125" s="3"/>
      <c r="Q125" s="6" t="str">
        <f t="shared" si="5"/>
        <v>2.4910</v>
      </c>
    </row>
    <row r="126" ht="15.75" customHeight="1">
      <c r="A126" s="1">
        <v>6.6</v>
      </c>
      <c r="B126" s="1">
        <v>6.6</v>
      </c>
      <c r="C126" s="1">
        <v>25.0</v>
      </c>
      <c r="D126" s="3" t="str">
        <f t="shared" si="1"/>
        <v>0.25</v>
      </c>
      <c r="E126" s="3">
        <v>0.8962101061117421</v>
      </c>
      <c r="F126" s="3">
        <v>0.09404514163874109</v>
      </c>
      <c r="G126" s="3">
        <v>0.3669640353576856</v>
      </c>
      <c r="H126" s="3">
        <v>35.714285714285715</v>
      </c>
      <c r="I126" s="3">
        <v>0.003936016804398226</v>
      </c>
      <c r="J126" s="5" t="s">
        <v>34</v>
      </c>
      <c r="K126" s="6" t="s">
        <v>31</v>
      </c>
      <c r="L126" s="3" t="s">
        <v>23</v>
      </c>
      <c r="M126" s="1">
        <v>5.0</v>
      </c>
      <c r="N126" s="6" t="str">
        <f t="shared" si="4"/>
        <v>1.8850</v>
      </c>
      <c r="O126" s="1"/>
      <c r="P126" s="3"/>
      <c r="Q126" s="6" t="str">
        <f t="shared" si="5"/>
        <v>3.4980</v>
      </c>
    </row>
    <row r="127" ht="15.75" customHeight="1">
      <c r="A127" s="1">
        <v>9.5</v>
      </c>
      <c r="B127" s="1">
        <v>9.5</v>
      </c>
      <c r="C127" s="1">
        <v>10.0</v>
      </c>
      <c r="D127" s="3" t="str">
        <f t="shared" si="1"/>
        <v>0.1</v>
      </c>
      <c r="E127" s="3">
        <v>1.0471715511873372</v>
      </c>
      <c r="F127" s="3">
        <v>0.10225760175488952</v>
      </c>
      <c r="G127" s="3">
        <v>0.27703750325115795</v>
      </c>
      <c r="H127" s="3">
        <v>32.25806451612903</v>
      </c>
      <c r="I127" s="3">
        <v>0.00503641516033378</v>
      </c>
      <c r="J127" s="5" t="s">
        <v>34</v>
      </c>
      <c r="K127" s="6" t="s">
        <v>31</v>
      </c>
      <c r="L127" s="3" t="s">
        <v>23</v>
      </c>
      <c r="M127" s="1">
        <v>5.0</v>
      </c>
      <c r="N127" s="6" t="str">
        <f t="shared" si="4"/>
        <v>2.7132</v>
      </c>
      <c r="O127" s="1"/>
      <c r="P127" s="3"/>
      <c r="Q127" s="6" t="str">
        <f t="shared" si="5"/>
        <v>5.0350</v>
      </c>
    </row>
    <row r="128" ht="15.75" customHeight="1">
      <c r="A128" s="1">
        <v>9.5</v>
      </c>
      <c r="B128" s="1">
        <v>9.5</v>
      </c>
      <c r="C128" s="1">
        <v>17.5</v>
      </c>
      <c r="D128" s="3" t="str">
        <f t="shared" si="1"/>
        <v>0.175</v>
      </c>
      <c r="E128" s="3">
        <v>1.0233167966680412</v>
      </c>
      <c r="F128" s="3">
        <v>0.12068559425621746</v>
      </c>
      <c r="G128" s="3">
        <v>0.35906434118740016</v>
      </c>
      <c r="H128" s="3">
        <v>43.478260869565226</v>
      </c>
      <c r="I128" s="3">
        <v>0.004262726001238521</v>
      </c>
      <c r="J128" s="5" t="s">
        <v>34</v>
      </c>
      <c r="K128" s="6" t="s">
        <v>31</v>
      </c>
      <c r="L128" s="3" t="s">
        <v>23</v>
      </c>
      <c r="M128" s="1">
        <v>5.0</v>
      </c>
      <c r="N128" s="6" t="str">
        <f t="shared" si="4"/>
        <v>2.7132</v>
      </c>
      <c r="O128" s="1"/>
      <c r="P128" s="3"/>
      <c r="Q128" s="6" t="str">
        <f t="shared" si="5"/>
        <v>5.0350</v>
      </c>
    </row>
    <row r="129" ht="15.75" customHeight="1">
      <c r="A129" s="1">
        <v>14.2</v>
      </c>
      <c r="B129" s="1">
        <v>14.2</v>
      </c>
      <c r="C129" s="1">
        <v>10.0</v>
      </c>
      <c r="D129" s="3" t="str">
        <f t="shared" si="1"/>
        <v>0.1</v>
      </c>
      <c r="E129" s="3">
        <v>1.3880925972803666</v>
      </c>
      <c r="F129" s="3">
        <v>0.16573263540754413</v>
      </c>
      <c r="G129" s="3">
        <v>0.43409599652006614</v>
      </c>
      <c r="H129" s="3">
        <v>46.5115770162692</v>
      </c>
      <c r="I129" s="3">
        <v>0.007886179053553335</v>
      </c>
      <c r="J129" s="5" t="s">
        <v>34</v>
      </c>
      <c r="K129" s="6" t="s">
        <v>31</v>
      </c>
      <c r="L129" s="3" t="s">
        <v>23</v>
      </c>
      <c r="M129" s="1">
        <v>5.0</v>
      </c>
      <c r="N129" s="6" t="str">
        <f t="shared" si="4"/>
        <v>4.0555</v>
      </c>
      <c r="O129" s="1"/>
      <c r="P129" s="3"/>
      <c r="Q129" s="6" t="str">
        <f t="shared" si="5"/>
        <v>7.5260</v>
      </c>
    </row>
    <row r="130" ht="15.75" customHeight="1">
      <c r="A130" s="1">
        <v>6.6</v>
      </c>
      <c r="B130" s="1">
        <v>6.6</v>
      </c>
      <c r="C130" s="1">
        <v>0.0</v>
      </c>
      <c r="D130" s="3" t="str">
        <f t="shared" si="1"/>
        <v>0</v>
      </c>
      <c r="E130" s="3">
        <v>0.7987940320835495</v>
      </c>
      <c r="F130" s="3">
        <v>0.014225437749502811</v>
      </c>
      <c r="G130" s="3">
        <v>0.06562431573435823</v>
      </c>
      <c r="H130" s="3">
        <v>13.513513513513514</v>
      </c>
      <c r="I130" s="3">
        <v>0.002522566539122705</v>
      </c>
      <c r="J130" s="5" t="s">
        <v>31</v>
      </c>
      <c r="K130" s="6" t="s">
        <v>31</v>
      </c>
      <c r="L130" s="3" t="s">
        <v>23</v>
      </c>
      <c r="M130" s="1">
        <v>5.0</v>
      </c>
      <c r="N130" s="6" t="str">
        <f t="shared" si="4"/>
        <v>1.8850</v>
      </c>
      <c r="O130" s="1"/>
      <c r="P130" s="3"/>
      <c r="Q130" s="6" t="str">
        <f t="shared" si="5"/>
        <v>3.4980</v>
      </c>
    </row>
    <row r="131" ht="15.75" customHeight="1">
      <c r="A131" s="1">
        <v>0.0</v>
      </c>
      <c r="B131" s="1">
        <v>0.0</v>
      </c>
      <c r="C131" s="1">
        <v>25.0</v>
      </c>
      <c r="D131" s="3" t="str">
        <f t="shared" si="1"/>
        <v>0.25</v>
      </c>
      <c r="E131" s="3">
        <v>0.3625520609734227</v>
      </c>
      <c r="F131" s="3">
        <v>0.01651296929977608</v>
      </c>
      <c r="G131" s="3">
        <v>0.24158063440733324</v>
      </c>
      <c r="H131" s="3">
        <v>3.9447737067340833</v>
      </c>
      <c r="I131" s="3">
        <v>3.3475550639487997E-4</v>
      </c>
      <c r="J131" s="5" t="s">
        <v>34</v>
      </c>
      <c r="K131" s="6" t="s">
        <v>31</v>
      </c>
      <c r="L131" s="3" t="s">
        <v>23</v>
      </c>
      <c r="M131" s="1">
        <v>5.0</v>
      </c>
      <c r="N131" s="6" t="str">
        <f t="shared" si="4"/>
        <v>0.0000</v>
      </c>
      <c r="O131" s="1"/>
      <c r="P131" s="3"/>
      <c r="Q131" s="6" t="str">
        <f t="shared" si="5"/>
        <v>0.0000</v>
      </c>
    </row>
    <row r="132" ht="15.75" customHeight="1">
      <c r="A132" s="1">
        <v>19.0</v>
      </c>
      <c r="B132" s="1">
        <v>19.0</v>
      </c>
      <c r="C132" s="1">
        <v>0.0</v>
      </c>
      <c r="D132" s="3" t="str">
        <f t="shared" si="1"/>
        <v>0</v>
      </c>
      <c r="E132" s="3">
        <v>1.6601097879216338</v>
      </c>
      <c r="F132" s="3">
        <v>0.03607107331268253</v>
      </c>
      <c r="G132" s="3">
        <v>0.14905633137195273</v>
      </c>
      <c r="H132" s="3">
        <v>37.03703703703704</v>
      </c>
      <c r="I132" s="3">
        <v>0.006982548586547212</v>
      </c>
      <c r="J132" s="5" t="s">
        <v>31</v>
      </c>
      <c r="K132" s="6" t="s">
        <v>31</v>
      </c>
      <c r="L132" s="3" t="s">
        <v>23</v>
      </c>
      <c r="M132" s="1">
        <v>5.0</v>
      </c>
      <c r="N132" s="6" t="str">
        <f t="shared" si="4"/>
        <v>5.4264</v>
      </c>
      <c r="O132" s="1"/>
      <c r="P132" s="3"/>
      <c r="Q132" s="6" t="str">
        <f t="shared" si="5"/>
        <v>10.0700</v>
      </c>
    </row>
    <row r="133" ht="15.75" customHeight="1">
      <c r="A133" s="1">
        <v>4.7</v>
      </c>
      <c r="B133" s="1">
        <v>4.7</v>
      </c>
      <c r="C133" s="1">
        <v>25.0</v>
      </c>
      <c r="D133" s="3" t="str">
        <f t="shared" si="1"/>
        <v>0.25</v>
      </c>
      <c r="E133" s="3">
        <v>0.7085951789116568</v>
      </c>
      <c r="F133" s="3">
        <v>0.06084139427201164</v>
      </c>
      <c r="G133" s="3">
        <v>0.3186188837549556</v>
      </c>
      <c r="H133" s="3">
        <v>22.22222222222222</v>
      </c>
      <c r="I133" s="3">
        <v>0.0028606864552789164</v>
      </c>
      <c r="J133" s="5" t="s">
        <v>34</v>
      </c>
      <c r="K133" s="6" t="s">
        <v>31</v>
      </c>
      <c r="L133" s="3" t="s">
        <v>23</v>
      </c>
      <c r="M133" s="1">
        <v>5.0</v>
      </c>
      <c r="N133" s="6" t="str">
        <f t="shared" si="4"/>
        <v>1.3423</v>
      </c>
      <c r="O133" s="1"/>
      <c r="P133" s="3"/>
      <c r="Q133" s="6" t="str">
        <f t="shared" si="5"/>
        <v>2.4910</v>
      </c>
    </row>
    <row r="134" ht="15.75" customHeight="1">
      <c r="A134" s="9">
        <v>19.0</v>
      </c>
      <c r="B134" s="9">
        <v>19.0</v>
      </c>
      <c r="C134" s="9">
        <v>10.0</v>
      </c>
      <c r="D134" s="3" t="str">
        <f t="shared" si="1"/>
        <v>0.1</v>
      </c>
      <c r="E134" s="10">
        <v>1.8582524073107063</v>
      </c>
      <c r="F134" s="10">
        <v>0.22944423838469374</v>
      </c>
      <c r="G134" s="10">
        <v>0.5986702381074376</v>
      </c>
      <c r="H134" s="10">
        <v>66.66666666666666</v>
      </c>
      <c r="I134" s="10">
        <v>0.01325855425290181</v>
      </c>
      <c r="J134" s="11" t="s">
        <v>37</v>
      </c>
      <c r="K134" s="6" t="s">
        <v>31</v>
      </c>
      <c r="L134" s="10" t="s">
        <v>19</v>
      </c>
      <c r="M134" s="9">
        <v>6.0</v>
      </c>
      <c r="N134" s="12" t="str">
        <f t="shared" si="4"/>
        <v>5.4264</v>
      </c>
      <c r="O134" s="9" t="s">
        <v>38</v>
      </c>
      <c r="P134" s="13" t="s">
        <v>39</v>
      </c>
      <c r="Q134" s="12" t="str">
        <f t="shared" si="5"/>
        <v>10.0700</v>
      </c>
    </row>
    <row r="135" ht="15.75" customHeight="1">
      <c r="A135" s="9">
        <v>6.6</v>
      </c>
      <c r="B135" s="9">
        <v>6.6</v>
      </c>
      <c r="C135" s="9">
        <v>17.5</v>
      </c>
      <c r="D135" s="3" t="str">
        <f t="shared" si="1"/>
        <v>0.175</v>
      </c>
      <c r="E135" s="10">
        <v>0.9906731054276627</v>
      </c>
      <c r="F135" s="10">
        <v>0.10087587764689665</v>
      </c>
      <c r="G135" s="10">
        <v>0.32947220032345637</v>
      </c>
      <c r="H135" s="10">
        <v>28.57142857142857</v>
      </c>
      <c r="I135" s="10">
        <v>0.007553130516582979</v>
      </c>
      <c r="J135" s="11" t="s">
        <v>37</v>
      </c>
      <c r="K135" s="6" t="s">
        <v>31</v>
      </c>
      <c r="L135" s="10" t="s">
        <v>19</v>
      </c>
      <c r="M135" s="9">
        <v>6.0</v>
      </c>
      <c r="N135" s="12" t="str">
        <f t="shared" si="4"/>
        <v>1.8850</v>
      </c>
      <c r="O135" s="9"/>
      <c r="P135" s="14" t="s">
        <v>40</v>
      </c>
      <c r="Q135" s="12" t="str">
        <f t="shared" si="5"/>
        <v>3.4980</v>
      </c>
    </row>
    <row r="136" ht="15.75" customHeight="1">
      <c r="A136" s="9">
        <v>9.5</v>
      </c>
      <c r="B136" s="9">
        <v>9.5</v>
      </c>
      <c r="C136" s="9">
        <v>25.0</v>
      </c>
      <c r="D136" s="3" t="str">
        <f t="shared" si="1"/>
        <v>0.25</v>
      </c>
      <c r="E136" s="10">
        <v>1.307749726577847</v>
      </c>
      <c r="F136" s="10">
        <v>0.1748287349699395</v>
      </c>
      <c r="G136" s="10">
        <v>0.5013930551493846</v>
      </c>
      <c r="H136" s="10">
        <v>55.555555555555536</v>
      </c>
      <c r="I136" s="10">
        <v>0.011498647434396075</v>
      </c>
      <c r="J136" s="11" t="s">
        <v>37</v>
      </c>
      <c r="K136" s="6" t="s">
        <v>31</v>
      </c>
      <c r="L136" s="10" t="s">
        <v>19</v>
      </c>
      <c r="M136" s="9">
        <v>6.0</v>
      </c>
      <c r="N136" s="12" t="str">
        <f t="shared" si="4"/>
        <v>2.7132</v>
      </c>
      <c r="O136" s="9"/>
      <c r="P136" s="15" t="s">
        <v>41</v>
      </c>
      <c r="Q136" s="12" t="str">
        <f t="shared" si="5"/>
        <v>5.0350</v>
      </c>
    </row>
    <row r="137" ht="15.75" customHeight="1">
      <c r="A137" s="9">
        <v>14.2</v>
      </c>
      <c r="B137" s="9">
        <v>14.2</v>
      </c>
      <c r="C137" s="9">
        <v>10.0</v>
      </c>
      <c r="D137" s="3" t="str">
        <f t="shared" si="1"/>
        <v>0.1</v>
      </c>
      <c r="E137" s="10">
        <v>1.5171685331619333</v>
      </c>
      <c r="F137" s="10">
        <v>0.1946397388031707</v>
      </c>
      <c r="G137" s="10">
        <v>0.4970133917465557</v>
      </c>
      <c r="H137" s="10">
        <v>45.45454545454546</v>
      </c>
      <c r="I137" s="10">
        <v>0.010923583801194146</v>
      </c>
      <c r="J137" s="11" t="s">
        <v>37</v>
      </c>
      <c r="K137" s="6" t="s">
        <v>31</v>
      </c>
      <c r="L137" s="10" t="s">
        <v>19</v>
      </c>
      <c r="M137" s="9">
        <v>6.0</v>
      </c>
      <c r="N137" s="12" t="str">
        <f t="shared" si="4"/>
        <v>4.0555</v>
      </c>
      <c r="O137" s="9"/>
      <c r="P137" s="10"/>
      <c r="Q137" s="12" t="str">
        <f t="shared" si="5"/>
        <v>7.5260</v>
      </c>
    </row>
    <row r="138" ht="15.75" customHeight="1">
      <c r="A138" s="9">
        <v>4.7</v>
      </c>
      <c r="B138" s="9">
        <v>4.7</v>
      </c>
      <c r="C138" s="9">
        <v>25.0</v>
      </c>
      <c r="D138" s="3" t="str">
        <f t="shared" si="1"/>
        <v>0.25</v>
      </c>
      <c r="E138" s="10">
        <v>0.8998670124191183</v>
      </c>
      <c r="F138" s="10">
        <v>0.06777007618019312</v>
      </c>
      <c r="G138" s="10">
        <v>0.32886013981309625</v>
      </c>
      <c r="H138" s="10">
        <v>23.25581395348837</v>
      </c>
      <c r="I138" s="10">
        <v>0.00785760542855652</v>
      </c>
      <c r="J138" s="11" t="s">
        <v>37</v>
      </c>
      <c r="K138" s="6" t="s">
        <v>31</v>
      </c>
      <c r="L138" s="10" t="s">
        <v>19</v>
      </c>
      <c r="M138" s="9">
        <v>6.0</v>
      </c>
      <c r="N138" s="12" t="str">
        <f t="shared" si="4"/>
        <v>1.3423</v>
      </c>
      <c r="O138" s="9"/>
      <c r="P138" s="10"/>
      <c r="Q138" s="12" t="str">
        <f t="shared" si="5"/>
        <v>2.4910</v>
      </c>
    </row>
    <row r="139" ht="15.75" customHeight="1">
      <c r="A139" s="9">
        <v>0.0</v>
      </c>
      <c r="B139" s="9">
        <v>0.0</v>
      </c>
      <c r="C139" s="9">
        <v>10.0</v>
      </c>
      <c r="D139" s="3" t="str">
        <f t="shared" si="1"/>
        <v>0.1</v>
      </c>
      <c r="E139" s="10">
        <v>0.34881182446034326</v>
      </c>
      <c r="F139" s="10">
        <v>0.007750014285939855</v>
      </c>
      <c r="G139" s="10">
        <v>0.081560277146985</v>
      </c>
      <c r="H139" s="10">
        <v>1.6460913684077523</v>
      </c>
      <c r="I139" s="10">
        <v>7.088327368417521E-4</v>
      </c>
      <c r="J139" s="11" t="s">
        <v>37</v>
      </c>
      <c r="K139" s="6" t="s">
        <v>31</v>
      </c>
      <c r="L139" s="10" t="s">
        <v>19</v>
      </c>
      <c r="M139" s="9">
        <v>6.0</v>
      </c>
      <c r="N139" s="12" t="str">
        <f t="shared" si="4"/>
        <v>0.0000</v>
      </c>
      <c r="O139" s="9"/>
      <c r="P139" s="10"/>
      <c r="Q139" s="12" t="str">
        <f t="shared" si="5"/>
        <v>0.0000</v>
      </c>
    </row>
    <row r="140" ht="15.75" customHeight="1">
      <c r="A140" s="9">
        <v>14.2</v>
      </c>
      <c r="B140" s="9">
        <v>14.2</v>
      </c>
      <c r="C140" s="9">
        <v>25.0</v>
      </c>
      <c r="D140" s="3" t="str">
        <f t="shared" si="1"/>
        <v>0.25</v>
      </c>
      <c r="E140" s="10">
        <v>1.551773282738742</v>
      </c>
      <c r="F140" s="10">
        <v>0.24889820730807438</v>
      </c>
      <c r="G140" s="10">
        <v>0.6552670095631428</v>
      </c>
      <c r="H140" s="10">
        <v>90.90909090909092</v>
      </c>
      <c r="I140" s="10">
        <v>0.016173720354231286</v>
      </c>
      <c r="J140" s="11" t="s">
        <v>37</v>
      </c>
      <c r="K140" s="6" t="s">
        <v>31</v>
      </c>
      <c r="L140" s="10" t="s">
        <v>19</v>
      </c>
      <c r="M140" s="9">
        <v>6.0</v>
      </c>
      <c r="N140" s="12" t="str">
        <f t="shared" si="4"/>
        <v>4.0555</v>
      </c>
      <c r="O140" s="9"/>
      <c r="P140" s="10"/>
      <c r="Q140" s="12" t="str">
        <f t="shared" si="5"/>
        <v>7.5260</v>
      </c>
    </row>
    <row r="141" ht="15.75" customHeight="1">
      <c r="A141" s="9">
        <v>19.0</v>
      </c>
      <c r="B141" s="9">
        <v>19.0</v>
      </c>
      <c r="C141" s="9">
        <v>10.0</v>
      </c>
      <c r="D141" s="3" t="str">
        <f t="shared" si="1"/>
        <v>0.1</v>
      </c>
      <c r="E141" s="10">
        <v>1.8421833400824967</v>
      </c>
      <c r="F141" s="10">
        <v>0.2112536306431708</v>
      </c>
      <c r="G141" s="10">
        <v>0.6163194550971832</v>
      </c>
      <c r="H141" s="10">
        <v>52.63157894736843</v>
      </c>
      <c r="I141" s="10">
        <v>0.016881878031263148</v>
      </c>
      <c r="J141" s="11" t="s">
        <v>37</v>
      </c>
      <c r="K141" s="6" t="s">
        <v>31</v>
      </c>
      <c r="L141" s="10" t="s">
        <v>19</v>
      </c>
      <c r="M141" s="9">
        <v>6.0</v>
      </c>
      <c r="N141" s="12" t="str">
        <f t="shared" si="4"/>
        <v>5.4264</v>
      </c>
      <c r="O141" s="9"/>
      <c r="P141" s="10"/>
      <c r="Q141" s="12" t="str">
        <f t="shared" si="5"/>
        <v>10.0700</v>
      </c>
    </row>
    <row r="142" ht="15.75" customHeight="1">
      <c r="A142" s="9">
        <v>4.7</v>
      </c>
      <c r="B142" s="9">
        <v>4.7</v>
      </c>
      <c r="C142" s="9">
        <v>0.0</v>
      </c>
      <c r="D142" s="3" t="str">
        <f t="shared" si="1"/>
        <v>0</v>
      </c>
      <c r="E142" s="10">
        <v>0.6871672861794472</v>
      </c>
      <c r="F142" s="10">
        <v>0.01001801746141613</v>
      </c>
      <c r="G142" s="10">
        <v>0.04881188763306832</v>
      </c>
      <c r="H142" s="10">
        <v>10.416666666666664</v>
      </c>
      <c r="I142" s="10">
        <v>0.0021865268257604265</v>
      </c>
      <c r="J142" s="11" t="s">
        <v>31</v>
      </c>
      <c r="K142" s="6" t="s">
        <v>31</v>
      </c>
      <c r="L142" s="10" t="s">
        <v>19</v>
      </c>
      <c r="M142" s="9">
        <v>6.0</v>
      </c>
      <c r="N142" s="12" t="str">
        <f t="shared" si="4"/>
        <v>1.3423</v>
      </c>
      <c r="O142" s="9"/>
      <c r="P142" s="10"/>
      <c r="Q142" s="12" t="str">
        <f t="shared" si="5"/>
        <v>2.4910</v>
      </c>
    </row>
    <row r="143" ht="15.75" customHeight="1">
      <c r="A143" s="9">
        <v>9.5</v>
      </c>
      <c r="B143" s="9">
        <v>9.5</v>
      </c>
      <c r="C143" s="9">
        <v>25.0</v>
      </c>
      <c r="D143" s="3" t="str">
        <f t="shared" si="1"/>
        <v>0.25</v>
      </c>
      <c r="E143" s="10">
        <v>1.2883198464459293</v>
      </c>
      <c r="F143" s="10">
        <v>0.16777087205094665</v>
      </c>
      <c r="G143" s="10">
        <v>0.4827860103759045</v>
      </c>
      <c r="H143" s="10">
        <v>58.8235294117647</v>
      </c>
      <c r="I143" s="10">
        <v>0.011412270940229473</v>
      </c>
      <c r="J143" s="11" t="s">
        <v>37</v>
      </c>
      <c r="K143" s="6" t="s">
        <v>31</v>
      </c>
      <c r="L143" s="10" t="s">
        <v>19</v>
      </c>
      <c r="M143" s="9">
        <v>6.0</v>
      </c>
      <c r="N143" s="12" t="str">
        <f t="shared" si="4"/>
        <v>2.7132</v>
      </c>
      <c r="O143" s="9"/>
      <c r="P143" s="10"/>
      <c r="Q143" s="12" t="str">
        <f t="shared" si="5"/>
        <v>5.0350</v>
      </c>
    </row>
    <row r="144" ht="15.75" customHeight="1">
      <c r="A144" s="9">
        <v>6.6</v>
      </c>
      <c r="B144" s="9">
        <v>6.6</v>
      </c>
      <c r="C144" s="9">
        <v>0.0</v>
      </c>
      <c r="D144" s="3" t="str">
        <f t="shared" si="1"/>
        <v>0</v>
      </c>
      <c r="E144" s="10">
        <v>0.8633899511434615</v>
      </c>
      <c r="F144" s="10">
        <v>0.01767052076426507</v>
      </c>
      <c r="G144" s="10">
        <v>0.08180114749838951</v>
      </c>
      <c r="H144" s="10">
        <v>13.698630136986305</v>
      </c>
      <c r="I144" s="10">
        <v>0.002518592930461326</v>
      </c>
      <c r="J144" s="11" t="s">
        <v>31</v>
      </c>
      <c r="K144" s="6" t="s">
        <v>31</v>
      </c>
      <c r="L144" s="10" t="s">
        <v>19</v>
      </c>
      <c r="M144" s="9">
        <v>6.0</v>
      </c>
      <c r="N144" s="12" t="str">
        <f t="shared" si="4"/>
        <v>1.8850</v>
      </c>
      <c r="O144" s="9"/>
      <c r="P144" s="10"/>
      <c r="Q144" s="12" t="str">
        <f t="shared" si="5"/>
        <v>3.4980</v>
      </c>
    </row>
    <row r="145" ht="15.75" customHeight="1">
      <c r="A145" s="9">
        <v>19.0</v>
      </c>
      <c r="B145" s="9">
        <v>19.0</v>
      </c>
      <c r="C145" s="9">
        <v>17.5</v>
      </c>
      <c r="D145" s="3" t="str">
        <f t="shared" si="1"/>
        <v>0.175</v>
      </c>
      <c r="E145" s="10">
        <v>1.8528732742124376</v>
      </c>
      <c r="F145" s="10">
        <v>0.24346360017587476</v>
      </c>
      <c r="G145" s="10">
        <v>0.7176032667988734</v>
      </c>
      <c r="H145" s="10">
        <v>100.0</v>
      </c>
      <c r="I145" s="10">
        <v>0.020277142393588674</v>
      </c>
      <c r="J145" s="11" t="s">
        <v>37</v>
      </c>
      <c r="K145" s="6" t="s">
        <v>31</v>
      </c>
      <c r="L145" s="10" t="s">
        <v>19</v>
      </c>
      <c r="M145" s="9">
        <v>6.0</v>
      </c>
      <c r="N145" s="12" t="str">
        <f t="shared" si="4"/>
        <v>5.4264</v>
      </c>
      <c r="O145" s="9"/>
      <c r="P145" s="10"/>
      <c r="Q145" s="12" t="str">
        <f t="shared" si="5"/>
        <v>10.0700</v>
      </c>
    </row>
    <row r="146" ht="15.75" customHeight="1">
      <c r="A146" s="9">
        <v>6.6</v>
      </c>
      <c r="B146" s="9">
        <v>6.6</v>
      </c>
      <c r="C146" s="9">
        <v>10.0</v>
      </c>
      <c r="D146" s="3" t="str">
        <f t="shared" si="1"/>
        <v>0.1</v>
      </c>
      <c r="E146" s="10">
        <v>0.9270927617183125</v>
      </c>
      <c r="F146" s="10">
        <v>0.08632770223385976</v>
      </c>
      <c r="G146" s="10">
        <v>0.27695581693019056</v>
      </c>
      <c r="H146" s="10">
        <v>16.12903225806452</v>
      </c>
      <c r="I146" s="10">
        <v>0.006242898193062403</v>
      </c>
      <c r="J146" s="11" t="s">
        <v>37</v>
      </c>
      <c r="K146" s="6" t="s">
        <v>31</v>
      </c>
      <c r="L146" s="10" t="s">
        <v>19</v>
      </c>
      <c r="M146" s="9">
        <v>6.0</v>
      </c>
      <c r="N146" s="12" t="str">
        <f t="shared" si="4"/>
        <v>1.8850</v>
      </c>
      <c r="O146" s="9"/>
      <c r="P146" s="10"/>
      <c r="Q146" s="12" t="str">
        <f t="shared" si="5"/>
        <v>3.4980</v>
      </c>
    </row>
    <row r="147" ht="15.75" customHeight="1">
      <c r="A147" s="9">
        <v>0.0</v>
      </c>
      <c r="B147" s="9">
        <v>0.0</v>
      </c>
      <c r="C147" s="9">
        <v>17.5</v>
      </c>
      <c r="D147" s="3" t="str">
        <f t="shared" si="1"/>
        <v>0.175</v>
      </c>
      <c r="E147" s="10">
        <v>0.4294013269688021</v>
      </c>
      <c r="F147" s="10">
        <v>0.012749043174573971</v>
      </c>
      <c r="G147" s="10">
        <v>0.20747128484982058</v>
      </c>
      <c r="H147" s="10">
        <v>2.424243937222195</v>
      </c>
      <c r="I147" s="10">
        <v>0.001261689002373577</v>
      </c>
      <c r="J147" s="11" t="s">
        <v>37</v>
      </c>
      <c r="K147" s="6" t="s">
        <v>31</v>
      </c>
      <c r="L147" s="10" t="s">
        <v>19</v>
      </c>
      <c r="M147" s="9">
        <v>6.0</v>
      </c>
      <c r="N147" s="12" t="str">
        <f t="shared" si="4"/>
        <v>0.0000</v>
      </c>
      <c r="O147" s="9"/>
      <c r="P147" s="10"/>
      <c r="Q147" s="12" t="str">
        <f t="shared" si="5"/>
        <v>0.0000</v>
      </c>
    </row>
    <row r="148" ht="15.75" customHeight="1">
      <c r="A148" s="9">
        <v>14.2</v>
      </c>
      <c r="B148" s="9">
        <v>14.2</v>
      </c>
      <c r="C148" s="9">
        <v>0.0</v>
      </c>
      <c r="D148" s="3" t="str">
        <f t="shared" si="1"/>
        <v>0</v>
      </c>
      <c r="E148" s="10">
        <v>1.395573670200607</v>
      </c>
      <c r="F148" s="10">
        <v>0.02835887811676094</v>
      </c>
      <c r="G148" s="10">
        <v>0.12086094273200498</v>
      </c>
      <c r="H148" s="10">
        <v>28.571428571428573</v>
      </c>
      <c r="I148" s="10">
        <v>0.0061152008106865885</v>
      </c>
      <c r="J148" s="11" t="s">
        <v>31</v>
      </c>
      <c r="K148" s="6" t="s">
        <v>31</v>
      </c>
      <c r="L148" s="10" t="s">
        <v>19</v>
      </c>
      <c r="M148" s="9">
        <v>6.0</v>
      </c>
      <c r="N148" s="12" t="str">
        <f t="shared" si="4"/>
        <v>4.0555</v>
      </c>
      <c r="O148" s="9"/>
      <c r="P148" s="10"/>
      <c r="Q148" s="12" t="str">
        <f t="shared" si="5"/>
        <v>7.5260</v>
      </c>
    </row>
    <row r="149" ht="15.75" customHeight="1">
      <c r="A149" s="9">
        <v>4.7</v>
      </c>
      <c r="B149" s="9">
        <v>4.7</v>
      </c>
      <c r="C149" s="9">
        <v>17.5</v>
      </c>
      <c r="D149" s="3" t="str">
        <f t="shared" si="1"/>
        <v>0.175</v>
      </c>
      <c r="E149" s="10">
        <v>0.8463872804246552</v>
      </c>
      <c r="F149" s="10">
        <v>0.06617380647133245</v>
      </c>
      <c r="G149" s="10">
        <v>0.24237468439907395</v>
      </c>
      <c r="H149" s="10">
        <v>19.23076923076923</v>
      </c>
      <c r="I149" s="10">
        <v>0.0062208423218231</v>
      </c>
      <c r="J149" s="11" t="s">
        <v>37</v>
      </c>
      <c r="K149" s="6" t="s">
        <v>31</v>
      </c>
      <c r="L149" s="10" t="s">
        <v>19</v>
      </c>
      <c r="M149" s="9">
        <v>6.0</v>
      </c>
      <c r="N149" s="12" t="str">
        <f t="shared" si="4"/>
        <v>1.3423</v>
      </c>
      <c r="O149" s="9"/>
      <c r="P149" s="10"/>
      <c r="Q149" s="12" t="str">
        <f t="shared" si="5"/>
        <v>2.4910</v>
      </c>
    </row>
    <row r="150" ht="15.75" customHeight="1">
      <c r="A150" s="9">
        <v>0.0</v>
      </c>
      <c r="B150" s="9">
        <v>0.0</v>
      </c>
      <c r="C150" s="9">
        <v>25.0</v>
      </c>
      <c r="D150" s="3" t="str">
        <f t="shared" si="1"/>
        <v>0.25</v>
      </c>
      <c r="E150" s="10">
        <v>0.4576568948440409</v>
      </c>
      <c r="F150" s="10">
        <v>0.015744615928500284</v>
      </c>
      <c r="G150" s="10">
        <v>0.24087846918951172</v>
      </c>
      <c r="H150" s="10">
        <v>3.100779178456823</v>
      </c>
      <c r="I150" s="10">
        <v>0.0018054983527105665</v>
      </c>
      <c r="J150" s="11" t="s">
        <v>37</v>
      </c>
      <c r="K150" s="6" t="s">
        <v>31</v>
      </c>
      <c r="L150" s="10" t="s">
        <v>19</v>
      </c>
      <c r="M150" s="9">
        <v>6.0</v>
      </c>
      <c r="N150" s="12" t="str">
        <f t="shared" si="4"/>
        <v>0.0000</v>
      </c>
      <c r="O150" s="9"/>
      <c r="P150" s="10"/>
      <c r="Q150" s="12" t="str">
        <f t="shared" si="5"/>
        <v>0.0000</v>
      </c>
    </row>
    <row r="151" ht="15.75" customHeight="1">
      <c r="A151" s="9">
        <v>9.5</v>
      </c>
      <c r="B151" s="9">
        <v>9.5</v>
      </c>
      <c r="C151" s="9">
        <v>0.0</v>
      </c>
      <c r="D151" s="3" t="str">
        <f t="shared" si="1"/>
        <v>0</v>
      </c>
      <c r="E151" s="10">
        <v>1.0098255948358765</v>
      </c>
      <c r="F151" s="10">
        <v>0.019046505131040156</v>
      </c>
      <c r="G151" s="10">
        <v>0.0938373647856735</v>
      </c>
      <c r="H151" s="10">
        <v>19.999999999999996</v>
      </c>
      <c r="I151" s="10">
        <v>0.0040409206733815</v>
      </c>
      <c r="J151" s="11" t="s">
        <v>31</v>
      </c>
      <c r="K151" s="6" t="s">
        <v>31</v>
      </c>
      <c r="L151" s="10" t="s">
        <v>19</v>
      </c>
      <c r="M151" s="9">
        <v>6.0</v>
      </c>
      <c r="N151" s="12" t="str">
        <f t="shared" si="4"/>
        <v>2.7132</v>
      </c>
      <c r="O151" s="9"/>
      <c r="P151" s="10"/>
      <c r="Q151" s="12" t="str">
        <f t="shared" si="5"/>
        <v>5.0350</v>
      </c>
    </row>
    <row r="152" ht="15.75" customHeight="1">
      <c r="A152" s="9">
        <v>4.7</v>
      </c>
      <c r="B152" s="9">
        <v>4.7</v>
      </c>
      <c r="C152" s="9">
        <v>10.0</v>
      </c>
      <c r="D152" s="3" t="str">
        <f t="shared" si="1"/>
        <v>0.1</v>
      </c>
      <c r="E152" s="10">
        <v>0.7812219530631964</v>
      </c>
      <c r="F152" s="10">
        <v>0.060895486865729584</v>
      </c>
      <c r="G152" s="10">
        <v>0.22416876754534198</v>
      </c>
      <c r="H152" s="10">
        <v>11.627906976744185</v>
      </c>
      <c r="I152" s="10">
        <v>0.004725048700174601</v>
      </c>
      <c r="J152" s="11" t="s">
        <v>37</v>
      </c>
      <c r="K152" s="6" t="s">
        <v>31</v>
      </c>
      <c r="L152" s="10" t="s">
        <v>19</v>
      </c>
      <c r="M152" s="9">
        <v>6.0</v>
      </c>
      <c r="N152" s="12" t="str">
        <f t="shared" si="4"/>
        <v>1.3423</v>
      </c>
      <c r="O152" s="9"/>
      <c r="P152" s="10"/>
      <c r="Q152" s="12" t="str">
        <f t="shared" si="5"/>
        <v>2.4910</v>
      </c>
    </row>
    <row r="153" ht="15.75" customHeight="1">
      <c r="A153" s="9">
        <v>6.6</v>
      </c>
      <c r="B153" s="9">
        <v>6.6</v>
      </c>
      <c r="C153" s="9">
        <v>0.0</v>
      </c>
      <c r="D153" s="3" t="str">
        <f t="shared" si="1"/>
        <v>0</v>
      </c>
      <c r="E153" s="10">
        <v>0.8221570399497157</v>
      </c>
      <c r="F153" s="10">
        <v>0.013788880838323601</v>
      </c>
      <c r="G153" s="10">
        <v>0.0518213330633428</v>
      </c>
      <c r="H153" s="10">
        <v>14.084507042253517</v>
      </c>
      <c r="I153" s="10">
        <v>0.0027887754634553785</v>
      </c>
      <c r="J153" s="11" t="s">
        <v>31</v>
      </c>
      <c r="K153" s="6" t="s">
        <v>31</v>
      </c>
      <c r="L153" s="10" t="s">
        <v>19</v>
      </c>
      <c r="M153" s="9">
        <v>6.0</v>
      </c>
      <c r="N153" s="12" t="str">
        <f t="shared" si="4"/>
        <v>1.8850</v>
      </c>
      <c r="O153" s="9"/>
      <c r="P153" s="10"/>
      <c r="Q153" s="12" t="str">
        <f t="shared" si="5"/>
        <v>3.4980</v>
      </c>
    </row>
    <row r="154" ht="15.75" customHeight="1">
      <c r="A154" s="9">
        <v>19.0</v>
      </c>
      <c r="B154" s="9">
        <v>19.0</v>
      </c>
      <c r="C154" s="9">
        <v>25.0</v>
      </c>
      <c r="D154" s="3" t="str">
        <f t="shared" si="1"/>
        <v>0.25</v>
      </c>
      <c r="E154" s="10">
        <v>1.9911501389470792</v>
      </c>
      <c r="F154" s="10">
        <v>0.334560035879651</v>
      </c>
      <c r="G154" s="10">
        <v>0.7857386937621025</v>
      </c>
      <c r="H154" s="10">
        <v>90.90909090909092</v>
      </c>
      <c r="I154" s="10">
        <v>0.02087895871690678</v>
      </c>
      <c r="J154" s="11" t="s">
        <v>37</v>
      </c>
      <c r="K154" s="6" t="s">
        <v>31</v>
      </c>
      <c r="L154" s="10" t="s">
        <v>19</v>
      </c>
      <c r="M154" s="9">
        <v>6.0</v>
      </c>
      <c r="N154" s="12" t="str">
        <f t="shared" si="4"/>
        <v>5.4264</v>
      </c>
      <c r="O154" s="9"/>
      <c r="P154" s="10"/>
      <c r="Q154" s="12" t="str">
        <f t="shared" si="5"/>
        <v>10.0700</v>
      </c>
    </row>
    <row r="155" ht="15.75" customHeight="1">
      <c r="A155" s="9">
        <v>9.5</v>
      </c>
      <c r="B155" s="9">
        <v>9.5</v>
      </c>
      <c r="C155" s="9">
        <v>10.0</v>
      </c>
      <c r="D155" s="3" t="str">
        <f t="shared" si="1"/>
        <v>0.1</v>
      </c>
      <c r="E155" s="10">
        <v>1.1478976860591847</v>
      </c>
      <c r="F155" s="10">
        <v>0.13172167391204373</v>
      </c>
      <c r="G155" s="10">
        <v>0.3504499642937102</v>
      </c>
      <c r="H155" s="10">
        <v>28.368774993780015</v>
      </c>
      <c r="I155" s="10">
        <v>0.006914712883424462</v>
      </c>
      <c r="J155" s="11" t="s">
        <v>37</v>
      </c>
      <c r="K155" s="6" t="s">
        <v>31</v>
      </c>
      <c r="L155" s="10" t="s">
        <v>19</v>
      </c>
      <c r="M155" s="9">
        <v>6.0</v>
      </c>
      <c r="N155" s="12" t="str">
        <f t="shared" si="4"/>
        <v>2.7132</v>
      </c>
      <c r="O155" s="9"/>
      <c r="P155" s="10"/>
      <c r="Q155" s="12" t="str">
        <f t="shared" si="5"/>
        <v>5.0350</v>
      </c>
    </row>
    <row r="156" ht="15.75" customHeight="1">
      <c r="A156" s="9">
        <v>14.2</v>
      </c>
      <c r="B156" s="9">
        <v>14.2</v>
      </c>
      <c r="C156" s="9">
        <v>17.5</v>
      </c>
      <c r="D156" s="3" t="str">
        <f t="shared" si="1"/>
        <v>0.175</v>
      </c>
      <c r="E156" s="10">
        <v>1.5167157595735867</v>
      </c>
      <c r="F156" s="10">
        <v>0.24736541076423676</v>
      </c>
      <c r="G156" s="10">
        <v>0.5890391488647972</v>
      </c>
      <c r="H156" s="10">
        <v>71.42857142857143</v>
      </c>
      <c r="I156" s="10">
        <v>0.010989598647167573</v>
      </c>
      <c r="J156" s="11" t="s">
        <v>37</v>
      </c>
      <c r="K156" s="6" t="s">
        <v>31</v>
      </c>
      <c r="L156" s="10" t="s">
        <v>19</v>
      </c>
      <c r="M156" s="9">
        <v>6.0</v>
      </c>
      <c r="N156" s="12" t="str">
        <f t="shared" si="4"/>
        <v>4.0555</v>
      </c>
      <c r="O156" s="9"/>
      <c r="P156" s="10"/>
      <c r="Q156" s="12" t="str">
        <f t="shared" si="5"/>
        <v>7.5260</v>
      </c>
    </row>
    <row r="157" ht="15.75" customHeight="1">
      <c r="A157" s="9">
        <v>19.0</v>
      </c>
      <c r="B157" s="9">
        <v>19.0</v>
      </c>
      <c r="C157" s="9">
        <v>0.0</v>
      </c>
      <c r="D157" s="3" t="str">
        <f t="shared" si="1"/>
        <v>0</v>
      </c>
      <c r="E157" s="10">
        <v>1.6455172826916353</v>
      </c>
      <c r="F157" s="10">
        <v>0.040022333068935934</v>
      </c>
      <c r="G157" s="10">
        <v>0.16817321648512285</v>
      </c>
      <c r="H157" s="10">
        <v>38.46153846153845</v>
      </c>
      <c r="I157" s="10">
        <v>0.007774095002675105</v>
      </c>
      <c r="J157" s="11" t="s">
        <v>31</v>
      </c>
      <c r="K157" s="6" t="s">
        <v>31</v>
      </c>
      <c r="L157" s="10" t="s">
        <v>19</v>
      </c>
      <c r="M157" s="9">
        <v>6.0</v>
      </c>
      <c r="N157" s="12" t="str">
        <f t="shared" si="4"/>
        <v>5.4264</v>
      </c>
      <c r="O157" s="9"/>
      <c r="P157" s="10"/>
      <c r="Q157" s="12" t="str">
        <f t="shared" si="5"/>
        <v>10.0700</v>
      </c>
    </row>
    <row r="158" ht="15.75" customHeight="1">
      <c r="A158" s="9">
        <v>6.6</v>
      </c>
      <c r="B158" s="9">
        <v>6.6</v>
      </c>
      <c r="C158" s="9">
        <v>25.0</v>
      </c>
      <c r="D158" s="3" t="str">
        <f t="shared" si="1"/>
        <v>0.25</v>
      </c>
      <c r="E158" s="10">
        <v>1.0635544866564755</v>
      </c>
      <c r="F158" s="10">
        <v>0.11522235634638502</v>
      </c>
      <c r="G158" s="10">
        <v>0.4032131872552913</v>
      </c>
      <c r="H158" s="10">
        <v>34.48275862068966</v>
      </c>
      <c r="I158" s="10">
        <v>0.009665685862266585</v>
      </c>
      <c r="J158" s="11" t="s">
        <v>37</v>
      </c>
      <c r="K158" s="6" t="s">
        <v>31</v>
      </c>
      <c r="L158" s="10" t="s">
        <v>19</v>
      </c>
      <c r="M158" s="9">
        <v>6.0</v>
      </c>
      <c r="N158" s="12" t="str">
        <f t="shared" si="4"/>
        <v>1.8850</v>
      </c>
      <c r="O158" s="9"/>
      <c r="P158" s="10"/>
      <c r="Q158" s="12" t="str">
        <f t="shared" si="5"/>
        <v>3.4980</v>
      </c>
    </row>
    <row r="159" ht="15.75" customHeight="1">
      <c r="A159" s="9">
        <v>9.5</v>
      </c>
      <c r="B159" s="9">
        <v>9.5</v>
      </c>
      <c r="C159" s="9">
        <v>17.5</v>
      </c>
      <c r="D159" s="3" t="str">
        <f t="shared" si="1"/>
        <v>0.175</v>
      </c>
      <c r="E159" s="10">
        <v>1.2021734643022535</v>
      </c>
      <c r="F159" s="10">
        <v>0.16070299255434928</v>
      </c>
      <c r="G159" s="10">
        <v>0.4323452941787619</v>
      </c>
      <c r="H159" s="10">
        <v>43.47826086956522</v>
      </c>
      <c r="I159" s="10">
        <v>0.009411042689590421</v>
      </c>
      <c r="J159" s="11" t="s">
        <v>37</v>
      </c>
      <c r="K159" s="6" t="s">
        <v>31</v>
      </c>
      <c r="L159" s="10" t="s">
        <v>19</v>
      </c>
      <c r="M159" s="9">
        <v>6.0</v>
      </c>
      <c r="N159" s="12" t="str">
        <f t="shared" si="4"/>
        <v>2.7132</v>
      </c>
      <c r="O159" s="9"/>
      <c r="P159" s="10"/>
      <c r="Q159" s="12" t="str">
        <f t="shared" si="5"/>
        <v>5.0350</v>
      </c>
    </row>
    <row r="160" ht="15.75" customHeight="1">
      <c r="A160" s="9">
        <v>0.0</v>
      </c>
      <c r="B160" s="9">
        <v>0.0</v>
      </c>
      <c r="C160" s="9">
        <v>10.0</v>
      </c>
      <c r="D160" s="3" t="str">
        <f t="shared" si="1"/>
        <v>0.1</v>
      </c>
      <c r="E160" s="10">
        <v>0.36007766834830074</v>
      </c>
      <c r="F160" s="10">
        <v>0.009007647904553117</v>
      </c>
      <c r="G160" s="10">
        <v>0.11011388806232769</v>
      </c>
      <c r="H160" s="10">
        <v>1.7621139718525045</v>
      </c>
      <c r="I160" s="10">
        <v>5.813048642715306E-4</v>
      </c>
      <c r="J160" s="11" t="s">
        <v>37</v>
      </c>
      <c r="K160" s="6" t="s">
        <v>31</v>
      </c>
      <c r="L160" s="10" t="s">
        <v>19</v>
      </c>
      <c r="M160" s="9">
        <v>6.0</v>
      </c>
      <c r="N160" s="12" t="str">
        <f t="shared" si="4"/>
        <v>0.0000</v>
      </c>
      <c r="O160" s="9"/>
      <c r="P160" s="10"/>
      <c r="Q160" s="12" t="str">
        <f t="shared" si="5"/>
        <v>0.0000</v>
      </c>
    </row>
    <row r="161" ht="15.75" customHeight="1">
      <c r="A161" s="9">
        <v>4.7</v>
      </c>
      <c r="B161" s="9">
        <v>4.7</v>
      </c>
      <c r="C161" s="9">
        <v>17.5</v>
      </c>
      <c r="D161" s="3" t="str">
        <f t="shared" si="1"/>
        <v>0.175</v>
      </c>
      <c r="E161" s="10">
        <v>0.7884925651686178</v>
      </c>
      <c r="F161" s="10">
        <v>0.06373460064696308</v>
      </c>
      <c r="G161" s="10">
        <v>0.18292081500661106</v>
      </c>
      <c r="H161" s="10">
        <v>19.23076923076923</v>
      </c>
      <c r="I161" s="10">
        <v>0.006145056765887755</v>
      </c>
      <c r="J161" s="11" t="s">
        <v>37</v>
      </c>
      <c r="K161" s="6" t="s">
        <v>31</v>
      </c>
      <c r="L161" s="10" t="s">
        <v>19</v>
      </c>
      <c r="M161" s="9">
        <v>6.0</v>
      </c>
      <c r="N161" s="12" t="str">
        <f t="shared" si="4"/>
        <v>1.3423</v>
      </c>
      <c r="O161" s="9"/>
      <c r="P161" s="10"/>
      <c r="Q161" s="12" t="str">
        <f t="shared" si="5"/>
        <v>2.4910</v>
      </c>
    </row>
    <row r="162" ht="15.75" customHeight="1">
      <c r="A162" s="1">
        <v>5.0</v>
      </c>
      <c r="B162" s="1">
        <v>5.0</v>
      </c>
      <c r="C162" s="1">
        <v>0.0</v>
      </c>
      <c r="D162" s="3" t="str">
        <f t="shared" si="1"/>
        <v>0</v>
      </c>
      <c r="E162" s="3">
        <v>0.4181322974888451</v>
      </c>
      <c r="F162" s="3">
        <v>9.036195593591117E-4</v>
      </c>
      <c r="G162" s="3">
        <v>-0.007184573068265365</v>
      </c>
      <c r="H162" s="3">
        <v>2.185791111746916</v>
      </c>
      <c r="I162" s="3">
        <v>-1.6023640846667825E-5</v>
      </c>
      <c r="J162" s="5" t="s">
        <v>42</v>
      </c>
      <c r="K162" s="6" t="s">
        <v>42</v>
      </c>
      <c r="L162" s="3" t="s">
        <v>27</v>
      </c>
      <c r="M162" s="1">
        <v>7.0</v>
      </c>
      <c r="N162" s="1" t="str">
        <f t="shared" ref="N162:N189" si="6">B162*0.00145</f>
        <v>0.00725</v>
      </c>
      <c r="O162" s="1" t="s">
        <v>43</v>
      </c>
      <c r="P162" s="3" t="s">
        <v>44</v>
      </c>
      <c r="Q162" s="6" t="str">
        <f t="shared" ref="Q162:Q189" si="7">B162*0.00145</f>
        <v>0.0073</v>
      </c>
    </row>
    <row r="163" ht="15.75" customHeight="1">
      <c r="A163" s="1">
        <v>0.6</v>
      </c>
      <c r="B163" s="1">
        <v>0.6</v>
      </c>
      <c r="C163" s="1">
        <v>25.0</v>
      </c>
      <c r="D163" s="3" t="str">
        <f t="shared" si="1"/>
        <v>0.25</v>
      </c>
      <c r="E163" s="3">
        <v>0.49457541707982344</v>
      </c>
      <c r="F163" s="3">
        <v>0.013949381494729579</v>
      </c>
      <c r="G163" s="3">
        <v>0.22491323034690613</v>
      </c>
      <c r="H163" s="3">
        <v>3.3500838276638287</v>
      </c>
      <c r="I163" s="3">
        <v>0.004476898452845442</v>
      </c>
      <c r="J163" s="5" t="s">
        <v>45</v>
      </c>
      <c r="K163" s="6" t="s">
        <v>42</v>
      </c>
      <c r="L163" s="3" t="s">
        <v>27</v>
      </c>
      <c r="M163" s="1">
        <v>7.0</v>
      </c>
      <c r="N163" s="1" t="str">
        <f t="shared" si="6"/>
        <v>0.00087</v>
      </c>
      <c r="O163" s="1"/>
      <c r="P163" s="16" t="s">
        <v>46</v>
      </c>
      <c r="Q163" s="6" t="str">
        <f t="shared" si="7"/>
        <v>0.0009</v>
      </c>
    </row>
    <row r="164" ht="15.75" customHeight="1">
      <c r="A164" s="1">
        <v>15.0</v>
      </c>
      <c r="B164" s="1">
        <v>15.0</v>
      </c>
      <c r="C164" s="1">
        <v>0.0</v>
      </c>
      <c r="D164" s="3" t="str">
        <f t="shared" si="1"/>
        <v>0</v>
      </c>
      <c r="E164" s="3">
        <v>0.7303331953767332</v>
      </c>
      <c r="F164" s="3">
        <v>0.0016636173674461265</v>
      </c>
      <c r="G164" s="3">
        <v>-0.022238940216497083</v>
      </c>
      <c r="H164" s="3">
        <v>3.0534150707757206</v>
      </c>
      <c r="I164" s="3">
        <v>2.876877279733188E-4</v>
      </c>
      <c r="J164" s="5" t="s">
        <v>42</v>
      </c>
      <c r="K164" s="6" t="s">
        <v>42</v>
      </c>
      <c r="L164" s="3" t="s">
        <v>27</v>
      </c>
      <c r="M164" s="1">
        <v>7.0</v>
      </c>
      <c r="N164" s="1" t="str">
        <f t="shared" si="6"/>
        <v>0.02175</v>
      </c>
      <c r="O164" s="1"/>
      <c r="P164" s="3"/>
      <c r="Q164" s="6" t="str">
        <f t="shared" si="7"/>
        <v>0.0218</v>
      </c>
    </row>
    <row r="165" ht="15.75" customHeight="1">
      <c r="A165" s="1">
        <v>5.0</v>
      </c>
      <c r="B165" s="1">
        <v>5.0</v>
      </c>
      <c r="C165" s="1">
        <v>17.5</v>
      </c>
      <c r="D165" s="3" t="str">
        <f t="shared" si="1"/>
        <v>0.175</v>
      </c>
      <c r="E165" s="3">
        <v>0.5445841833538715</v>
      </c>
      <c r="F165" s="3">
        <v>0.008207830850578038</v>
      </c>
      <c r="G165" s="3">
        <v>0.14378808672641552</v>
      </c>
      <c r="H165" s="3">
        <v>3.1496295781462256</v>
      </c>
      <c r="I165" s="3">
        <v>0.002694744921326788</v>
      </c>
      <c r="J165" s="5" t="s">
        <v>45</v>
      </c>
      <c r="K165" s="6" t="s">
        <v>42</v>
      </c>
      <c r="L165" s="3" t="s">
        <v>27</v>
      </c>
      <c r="M165" s="1">
        <v>7.0</v>
      </c>
      <c r="N165" s="1" t="str">
        <f t="shared" si="6"/>
        <v>0.00725</v>
      </c>
      <c r="O165" s="1"/>
      <c r="P165" s="3"/>
      <c r="Q165" s="6" t="str">
        <f t="shared" si="7"/>
        <v>0.0073</v>
      </c>
    </row>
    <row r="166" ht="15.75" customHeight="1">
      <c r="A166" s="1">
        <v>0.25</v>
      </c>
      <c r="B166" s="1">
        <v>0.25</v>
      </c>
      <c r="C166" s="1">
        <v>25.0</v>
      </c>
      <c r="D166" s="3" t="str">
        <f t="shared" si="1"/>
        <v>0.25</v>
      </c>
      <c r="E166" s="3">
        <v>0.45213683622282147</v>
      </c>
      <c r="F166" s="3">
        <v>0.014148490403947524</v>
      </c>
      <c r="G166" s="3">
        <v>0.18281377511835362</v>
      </c>
      <c r="H166" s="3">
        <v>3.1999853880852993</v>
      </c>
      <c r="I166" s="3">
        <v>0.0038921173251747557</v>
      </c>
      <c r="J166" s="5" t="s">
        <v>45</v>
      </c>
      <c r="K166" s="6" t="s">
        <v>42</v>
      </c>
      <c r="L166" s="3" t="s">
        <v>27</v>
      </c>
      <c r="M166" s="1">
        <v>7.0</v>
      </c>
      <c r="N166" s="1" t="str">
        <f t="shared" si="6"/>
        <v>0.0003625</v>
      </c>
      <c r="O166" s="1"/>
      <c r="P166" s="3"/>
      <c r="Q166" s="6" t="str">
        <f t="shared" si="7"/>
        <v>0.0004</v>
      </c>
    </row>
    <row r="167" ht="15.75" customHeight="1">
      <c r="A167" s="1">
        <v>0.3</v>
      </c>
      <c r="B167" s="1">
        <v>0.3</v>
      </c>
      <c r="C167" s="1">
        <v>25.0</v>
      </c>
      <c r="D167" s="3" t="str">
        <f t="shared" si="1"/>
        <v>0.25</v>
      </c>
      <c r="E167" s="3">
        <v>0.4066753509008287</v>
      </c>
      <c r="F167" s="3">
        <v>0.014216436739322717</v>
      </c>
      <c r="G167" s="3">
        <v>0.17856121579852657</v>
      </c>
      <c r="H167" s="3">
        <v>2.4691327883460747</v>
      </c>
      <c r="I167" s="3">
        <v>0.001491847377980339</v>
      </c>
      <c r="J167" s="5" t="s">
        <v>45</v>
      </c>
      <c r="K167" s="6" t="s">
        <v>42</v>
      </c>
      <c r="L167" s="3" t="s">
        <v>27</v>
      </c>
      <c r="M167" s="1">
        <v>7.0</v>
      </c>
      <c r="N167" s="1" t="str">
        <f t="shared" si="6"/>
        <v>0.000435</v>
      </c>
      <c r="O167" s="1"/>
      <c r="P167" s="3"/>
      <c r="Q167" s="6" t="str">
        <f t="shared" si="7"/>
        <v>0.0004</v>
      </c>
    </row>
    <row r="168" ht="15.75" customHeight="1">
      <c r="A168" s="1">
        <v>0.0</v>
      </c>
      <c r="B168" s="1">
        <v>0.0</v>
      </c>
      <c r="C168" s="1">
        <v>17.5</v>
      </c>
      <c r="D168" s="3" t="str">
        <f t="shared" si="1"/>
        <v>0.175</v>
      </c>
      <c r="E168" s="3">
        <v>0.4152017222024438</v>
      </c>
      <c r="F168" s="3">
        <v>0.007357180483723182</v>
      </c>
      <c r="G168" s="3">
        <v>0.13060029237457293</v>
      </c>
      <c r="H168" s="3">
        <v>2.4539819631729864</v>
      </c>
      <c r="I168" s="3">
        <v>0.004246478497972241</v>
      </c>
      <c r="J168" s="5" t="s">
        <v>45</v>
      </c>
      <c r="K168" s="6" t="s">
        <v>42</v>
      </c>
      <c r="L168" s="3" t="s">
        <v>27</v>
      </c>
      <c r="M168" s="1">
        <v>7.0</v>
      </c>
      <c r="N168" s="1" t="str">
        <f t="shared" si="6"/>
        <v>0</v>
      </c>
      <c r="O168" s="1"/>
      <c r="P168" s="3"/>
      <c r="Q168" s="6" t="str">
        <f t="shared" si="7"/>
        <v>0.0000</v>
      </c>
    </row>
    <row r="169" ht="15.75" customHeight="1">
      <c r="A169" s="1">
        <v>10.0</v>
      </c>
      <c r="B169" s="1">
        <v>10.0</v>
      </c>
      <c r="C169" s="1">
        <v>0.0</v>
      </c>
      <c r="D169" s="3" t="str">
        <f t="shared" si="1"/>
        <v>0</v>
      </c>
      <c r="E169" s="3">
        <v>0.5728902620262537</v>
      </c>
      <c r="F169" s="3">
        <v>0.0016242293885560411</v>
      </c>
      <c r="G169" s="3">
        <v>-0.023937270961158275</v>
      </c>
      <c r="H169" s="3">
        <v>2.87768796786515</v>
      </c>
      <c r="I169" s="3">
        <v>7.87166992473852E-5</v>
      </c>
      <c r="J169" s="5" t="s">
        <v>42</v>
      </c>
      <c r="K169" s="6" t="s">
        <v>42</v>
      </c>
      <c r="L169" s="3" t="s">
        <v>27</v>
      </c>
      <c r="M169" s="1">
        <v>7.0</v>
      </c>
      <c r="N169" s="1" t="str">
        <f t="shared" si="6"/>
        <v>0.0145</v>
      </c>
      <c r="O169" s="1"/>
      <c r="P169" s="3"/>
      <c r="Q169" s="6" t="str">
        <f t="shared" si="7"/>
        <v>0.0145</v>
      </c>
    </row>
    <row r="170" ht="15.75" customHeight="1">
      <c r="A170" s="1">
        <v>5.0</v>
      </c>
      <c r="B170" s="1">
        <v>5.0</v>
      </c>
      <c r="C170" s="1">
        <v>25.0</v>
      </c>
      <c r="D170" s="3" t="str">
        <f t="shared" si="1"/>
        <v>0.25</v>
      </c>
      <c r="E170" s="3">
        <v>0.5824751641507429</v>
      </c>
      <c r="F170" s="3">
        <v>0.017660295186970175</v>
      </c>
      <c r="G170" s="3">
        <v>0.2283013790083459</v>
      </c>
      <c r="H170" s="3">
        <v>3.5335697209598327</v>
      </c>
      <c r="I170" s="3">
        <v>0.0028490578740296806</v>
      </c>
      <c r="J170" s="5" t="s">
        <v>45</v>
      </c>
      <c r="K170" s="6" t="s">
        <v>42</v>
      </c>
      <c r="L170" s="3" t="s">
        <v>27</v>
      </c>
      <c r="M170" s="1">
        <v>7.0</v>
      </c>
      <c r="N170" s="1" t="str">
        <f t="shared" si="6"/>
        <v>0.00725</v>
      </c>
      <c r="O170" s="1"/>
      <c r="P170" s="3"/>
      <c r="Q170" s="6" t="str">
        <f t="shared" si="7"/>
        <v>0.0073</v>
      </c>
    </row>
    <row r="171" ht="15.75" customHeight="1">
      <c r="A171" s="1">
        <v>0.25</v>
      </c>
      <c r="B171" s="1">
        <v>0.25</v>
      </c>
      <c r="C171" s="1">
        <v>10.0</v>
      </c>
      <c r="D171" s="3" t="str">
        <f t="shared" si="1"/>
        <v>0.1</v>
      </c>
      <c r="E171" s="3">
        <v>0.3733598193918909</v>
      </c>
      <c r="F171" s="3">
        <v>0.006030842140825672</v>
      </c>
      <c r="G171" s="3">
        <v>0.07567937990372364</v>
      </c>
      <c r="H171" s="3">
        <v>2.484484957751252</v>
      </c>
      <c r="I171" s="3">
        <v>0.0025499063138304853</v>
      </c>
      <c r="J171" s="5" t="s">
        <v>45</v>
      </c>
      <c r="K171" s="6" t="s">
        <v>42</v>
      </c>
      <c r="L171" s="3" t="s">
        <v>27</v>
      </c>
      <c r="M171" s="1">
        <v>7.0</v>
      </c>
      <c r="N171" s="1" t="str">
        <f t="shared" si="6"/>
        <v>0.0003625</v>
      </c>
      <c r="O171" s="1"/>
      <c r="P171" s="3"/>
      <c r="Q171" s="6" t="str">
        <f t="shared" si="7"/>
        <v>0.0004</v>
      </c>
    </row>
    <row r="172" ht="15.75" customHeight="1">
      <c r="A172" s="1">
        <v>0.15</v>
      </c>
      <c r="B172" s="1">
        <v>0.15</v>
      </c>
      <c r="C172" s="1">
        <v>17.5</v>
      </c>
      <c r="D172" s="3" t="str">
        <f t="shared" si="1"/>
        <v>0.175</v>
      </c>
      <c r="E172" s="3">
        <v>0.42113414245403147</v>
      </c>
      <c r="F172" s="3">
        <v>0.007963246786283766</v>
      </c>
      <c r="G172" s="3">
        <v>0.17219660593165576</v>
      </c>
      <c r="H172" s="3">
        <v>2.836887545848847</v>
      </c>
      <c r="I172" s="3">
        <v>0.003204255017379266</v>
      </c>
      <c r="J172" s="5" t="s">
        <v>45</v>
      </c>
      <c r="K172" s="6" t="s">
        <v>42</v>
      </c>
      <c r="L172" s="3" t="s">
        <v>27</v>
      </c>
      <c r="M172" s="1">
        <v>7.0</v>
      </c>
      <c r="N172" s="1" t="str">
        <f t="shared" si="6"/>
        <v>0.0002175</v>
      </c>
      <c r="O172" s="1"/>
      <c r="P172" s="3"/>
      <c r="Q172" s="6" t="str">
        <f t="shared" si="7"/>
        <v>0.0002</v>
      </c>
    </row>
    <row r="173" ht="15.75" customHeight="1">
      <c r="A173" s="1">
        <v>0.6</v>
      </c>
      <c r="B173" s="1">
        <v>0.6</v>
      </c>
      <c r="C173" s="1">
        <v>10.0</v>
      </c>
      <c r="D173" s="3" t="str">
        <f t="shared" si="1"/>
        <v>0.1</v>
      </c>
      <c r="E173" s="3">
        <v>0.42535780165284537</v>
      </c>
      <c r="F173" s="3">
        <v>0.006334306276904289</v>
      </c>
      <c r="G173" s="3">
        <v>0.14500070178904256</v>
      </c>
      <c r="H173" s="3">
        <v>2.721076574464662</v>
      </c>
      <c r="I173" s="3">
        <v>0.0033239277761838507</v>
      </c>
      <c r="J173" s="5" t="s">
        <v>45</v>
      </c>
      <c r="K173" s="6" t="s">
        <v>42</v>
      </c>
      <c r="L173" s="3" t="s">
        <v>27</v>
      </c>
      <c r="M173" s="1">
        <v>7.0</v>
      </c>
      <c r="N173" s="1" t="str">
        <f t="shared" si="6"/>
        <v>0.00087</v>
      </c>
      <c r="O173" s="1"/>
      <c r="P173" s="3"/>
      <c r="Q173" s="6" t="str">
        <f t="shared" si="7"/>
        <v>0.0009</v>
      </c>
    </row>
    <row r="174" ht="15.75" customHeight="1">
      <c r="A174" s="1">
        <v>0.15</v>
      </c>
      <c r="B174" s="1">
        <v>0.15</v>
      </c>
      <c r="C174" s="1">
        <v>25.0</v>
      </c>
      <c r="D174" s="3" t="str">
        <f t="shared" si="1"/>
        <v>0.25</v>
      </c>
      <c r="E174" s="3">
        <v>0.47349249154517714</v>
      </c>
      <c r="F174" s="3">
        <v>0.014658673737187402</v>
      </c>
      <c r="G174" s="3">
        <v>0.23240778110270766</v>
      </c>
      <c r="H174" s="3">
        <v>3.238858812325906</v>
      </c>
      <c r="I174" s="3">
        <v>0.004510767950677999</v>
      </c>
      <c r="J174" s="5" t="s">
        <v>45</v>
      </c>
      <c r="K174" s="6" t="s">
        <v>42</v>
      </c>
      <c r="L174" s="3" t="s">
        <v>27</v>
      </c>
      <c r="M174" s="1">
        <v>7.0</v>
      </c>
      <c r="N174" s="1" t="str">
        <f t="shared" si="6"/>
        <v>0.0002175</v>
      </c>
      <c r="O174" s="1"/>
      <c r="P174" s="3"/>
      <c r="Q174" s="6" t="str">
        <f t="shared" si="7"/>
        <v>0.0002</v>
      </c>
    </row>
    <row r="175" ht="15.75" customHeight="1">
      <c r="A175" s="1">
        <v>0.3</v>
      </c>
      <c r="B175" s="1">
        <v>0.3</v>
      </c>
      <c r="C175" s="1">
        <v>10.0</v>
      </c>
      <c r="D175" s="3" t="str">
        <f t="shared" si="1"/>
        <v>0.1</v>
      </c>
      <c r="E175" s="3">
        <v>0.4262258945380321</v>
      </c>
      <c r="F175" s="3">
        <v>0.010022155393331948</v>
      </c>
      <c r="G175" s="3">
        <v>0.165760039535226</v>
      </c>
      <c r="H175" s="3">
        <v>2.6143793481817053</v>
      </c>
      <c r="I175" s="3">
        <v>0.0034903614716032642</v>
      </c>
      <c r="J175" s="5" t="s">
        <v>45</v>
      </c>
      <c r="K175" s="6" t="s">
        <v>42</v>
      </c>
      <c r="L175" s="3" t="s">
        <v>27</v>
      </c>
      <c r="M175" s="1">
        <v>7.0</v>
      </c>
      <c r="N175" s="1" t="str">
        <f t="shared" si="6"/>
        <v>0.000435</v>
      </c>
      <c r="O175" s="1"/>
      <c r="P175" s="3"/>
      <c r="Q175" s="6" t="str">
        <f t="shared" si="7"/>
        <v>0.0004</v>
      </c>
    </row>
    <row r="176" ht="15.75" customHeight="1">
      <c r="A176" s="1">
        <v>15.0</v>
      </c>
      <c r="B176" s="1">
        <v>15.0</v>
      </c>
      <c r="C176" s="1">
        <v>17.5</v>
      </c>
      <c r="D176" s="3" t="str">
        <f t="shared" si="1"/>
        <v>0.175</v>
      </c>
      <c r="E176" s="3">
        <v>0.8414922406943158</v>
      </c>
      <c r="F176" s="3">
        <v>0.012296446452801604</v>
      </c>
      <c r="G176" s="3">
        <v>0.1647670599172173</v>
      </c>
      <c r="H176" s="3">
        <v>4.246285157071924</v>
      </c>
      <c r="I176" s="3">
        <v>0.002093143586437373</v>
      </c>
      <c r="J176" s="5" t="s">
        <v>45</v>
      </c>
      <c r="K176" s="6" t="s">
        <v>42</v>
      </c>
      <c r="L176" s="3" t="s">
        <v>27</v>
      </c>
      <c r="M176" s="1">
        <v>7.0</v>
      </c>
      <c r="N176" s="1" t="str">
        <f t="shared" si="6"/>
        <v>0.02175</v>
      </c>
      <c r="O176" s="1"/>
      <c r="P176" s="3"/>
      <c r="Q176" s="6" t="str">
        <f t="shared" si="7"/>
        <v>0.0218</v>
      </c>
    </row>
    <row r="177" ht="15.75" customHeight="1">
      <c r="A177" s="1">
        <v>0.0</v>
      </c>
      <c r="B177" s="1">
        <v>0.0</v>
      </c>
      <c r="C177" s="1">
        <v>10.0</v>
      </c>
      <c r="D177" s="3" t="str">
        <f t="shared" si="1"/>
        <v>0.1</v>
      </c>
      <c r="E177" s="3">
        <v>0.371108301797125</v>
      </c>
      <c r="F177" s="3">
        <v>0.005719501574784957</v>
      </c>
      <c r="G177" s="3">
        <v>0.09113447399917196</v>
      </c>
      <c r="H177" s="3">
        <v>2.3952074969759236</v>
      </c>
      <c r="I177" s="3">
        <v>0.002742898159014743</v>
      </c>
      <c r="J177" s="5" t="s">
        <v>45</v>
      </c>
      <c r="K177" s="6" t="s">
        <v>42</v>
      </c>
      <c r="L177" s="3" t="s">
        <v>27</v>
      </c>
      <c r="M177" s="1">
        <v>7.0</v>
      </c>
      <c r="N177" s="1" t="str">
        <f t="shared" si="6"/>
        <v>0</v>
      </c>
      <c r="O177" s="1"/>
      <c r="P177" s="3"/>
      <c r="Q177" s="6" t="str">
        <f t="shared" si="7"/>
        <v>0.0000</v>
      </c>
    </row>
    <row r="178" ht="15.75" customHeight="1">
      <c r="A178" s="1">
        <v>0.3</v>
      </c>
      <c r="B178" s="1">
        <v>0.3</v>
      </c>
      <c r="C178" s="1">
        <v>0.0</v>
      </c>
      <c r="D178" s="3" t="str">
        <f t="shared" si="1"/>
        <v>0</v>
      </c>
      <c r="E178" s="3">
        <v>0.28234807900666564</v>
      </c>
      <c r="F178" s="3">
        <v>0.0013131492773076144</v>
      </c>
      <c r="G178" s="3">
        <v>-0.04037867993570621</v>
      </c>
      <c r="H178" s="3">
        <v>1.4925371790312811</v>
      </c>
      <c r="I178" s="3">
        <v>8.044528090746066E-5</v>
      </c>
      <c r="J178" s="5" t="s">
        <v>42</v>
      </c>
      <c r="K178" s="6" t="s">
        <v>42</v>
      </c>
      <c r="L178" s="3" t="s">
        <v>27</v>
      </c>
      <c r="M178" s="1">
        <v>7.0</v>
      </c>
      <c r="N178" s="1" t="str">
        <f t="shared" si="6"/>
        <v>0.000435</v>
      </c>
      <c r="O178" s="1"/>
      <c r="P178" s="3"/>
      <c r="Q178" s="6" t="str">
        <f t="shared" si="7"/>
        <v>0.0004</v>
      </c>
    </row>
    <row r="179" ht="15.75" customHeight="1">
      <c r="A179" s="1">
        <v>10.0</v>
      </c>
      <c r="B179" s="1">
        <v>10.0</v>
      </c>
      <c r="C179" s="1">
        <v>10.0</v>
      </c>
      <c r="D179" s="3" t="str">
        <f t="shared" si="1"/>
        <v>0.1</v>
      </c>
      <c r="E179" s="3">
        <v>0.6569563692736503</v>
      </c>
      <c r="F179" s="3">
        <v>0.01297333242078779</v>
      </c>
      <c r="G179" s="3">
        <v>0.11446921145602895</v>
      </c>
      <c r="H179" s="3">
        <v>3.565062568925176</v>
      </c>
      <c r="I179" s="3">
        <v>0.0024408939907290296</v>
      </c>
      <c r="J179" s="5" t="s">
        <v>45</v>
      </c>
      <c r="K179" s="6" t="s">
        <v>42</v>
      </c>
      <c r="L179" s="3" t="s">
        <v>27</v>
      </c>
      <c r="M179" s="1">
        <v>7.0</v>
      </c>
      <c r="N179" s="1" t="str">
        <f t="shared" si="6"/>
        <v>0.0145</v>
      </c>
      <c r="O179" s="1"/>
      <c r="P179" s="3"/>
      <c r="Q179" s="6" t="str">
        <f t="shared" si="7"/>
        <v>0.0145</v>
      </c>
    </row>
    <row r="180" ht="15.75" customHeight="1">
      <c r="A180" s="1">
        <v>15.0</v>
      </c>
      <c r="B180" s="1">
        <v>15.0</v>
      </c>
      <c r="C180" s="1">
        <v>25.0</v>
      </c>
      <c r="D180" s="3" t="str">
        <f t="shared" si="1"/>
        <v>0.25</v>
      </c>
      <c r="E180" s="3">
        <v>0.8670745723912513</v>
      </c>
      <c r="F180" s="3">
        <v>0.021108261855389488</v>
      </c>
      <c r="G180" s="3">
        <v>0.22367389882187394</v>
      </c>
      <c r="H180" s="3">
        <v>4.608291176339193</v>
      </c>
      <c r="I180" s="3">
        <v>0.002683087863513938</v>
      </c>
      <c r="J180" s="5" t="s">
        <v>45</v>
      </c>
      <c r="K180" s="6" t="s">
        <v>42</v>
      </c>
      <c r="L180" s="3" t="s">
        <v>27</v>
      </c>
      <c r="M180" s="1">
        <v>7.0</v>
      </c>
      <c r="N180" s="1" t="str">
        <f t="shared" si="6"/>
        <v>0.02175</v>
      </c>
      <c r="O180" s="1"/>
      <c r="P180" s="3"/>
      <c r="Q180" s="6" t="str">
        <f t="shared" si="7"/>
        <v>0.0218</v>
      </c>
    </row>
    <row r="181" ht="15.75" customHeight="1">
      <c r="A181" s="1">
        <v>0.15</v>
      </c>
      <c r="B181" s="1">
        <v>0.15</v>
      </c>
      <c r="C181" s="1">
        <v>10.0</v>
      </c>
      <c r="D181" s="3" t="str">
        <f t="shared" si="1"/>
        <v>0.1</v>
      </c>
      <c r="E181" s="3">
        <v>0.39917115543714865</v>
      </c>
      <c r="F181" s="3">
        <v>0.0066139260568485216</v>
      </c>
      <c r="G181" s="3">
        <v>0.10967917075274092</v>
      </c>
      <c r="H181" s="3">
        <v>2.6489953287384633</v>
      </c>
      <c r="I181" s="3">
        <v>0.0034657755702873633</v>
      </c>
      <c r="J181" s="5" t="s">
        <v>45</v>
      </c>
      <c r="K181" s="6" t="s">
        <v>42</v>
      </c>
      <c r="L181" s="3" t="s">
        <v>27</v>
      </c>
      <c r="M181" s="1">
        <v>7.0</v>
      </c>
      <c r="N181" s="1" t="str">
        <f t="shared" si="6"/>
        <v>0.0002175</v>
      </c>
      <c r="O181" s="1"/>
      <c r="P181" s="3"/>
      <c r="Q181" s="6" t="str">
        <f t="shared" si="7"/>
        <v>0.0002</v>
      </c>
    </row>
    <row r="182" ht="15.75" customHeight="1">
      <c r="A182" s="1">
        <v>0.25</v>
      </c>
      <c r="B182" s="1">
        <v>0.25</v>
      </c>
      <c r="C182" s="1">
        <v>17.5</v>
      </c>
      <c r="D182" s="3" t="str">
        <f t="shared" si="1"/>
        <v>0.175</v>
      </c>
      <c r="E182" s="3">
        <v>0.4188523129742945</v>
      </c>
      <c r="F182" s="3">
        <v>0.009241344802254817</v>
      </c>
      <c r="G182" s="3">
        <v>0.16210556994051217</v>
      </c>
      <c r="H182" s="3">
        <v>2.919716583348723</v>
      </c>
      <c r="I182" s="3">
        <v>0.0031831225525459275</v>
      </c>
      <c r="J182" s="5" t="s">
        <v>45</v>
      </c>
      <c r="K182" s="6" t="s">
        <v>42</v>
      </c>
      <c r="L182" s="3" t="s">
        <v>27</v>
      </c>
      <c r="M182" s="1">
        <v>7.0</v>
      </c>
      <c r="N182" s="1" t="str">
        <f t="shared" si="6"/>
        <v>0.0003625</v>
      </c>
      <c r="O182" s="1"/>
      <c r="P182" s="3"/>
      <c r="Q182" s="6" t="str">
        <f t="shared" si="7"/>
        <v>0.0004</v>
      </c>
    </row>
    <row r="183" ht="15.75" customHeight="1">
      <c r="A183" s="1">
        <v>0.6</v>
      </c>
      <c r="B183" s="1">
        <v>0.6</v>
      </c>
      <c r="C183" s="1">
        <v>0.0</v>
      </c>
      <c r="D183" s="3" t="str">
        <f t="shared" si="1"/>
        <v>0</v>
      </c>
      <c r="E183" s="3">
        <v>0.2878477011837693</v>
      </c>
      <c r="F183" s="3">
        <v>7.491364855845815E-4</v>
      </c>
      <c r="G183" s="3">
        <v>0.018690187257394908</v>
      </c>
      <c r="H183" s="3">
        <v>1.3937282749744413</v>
      </c>
      <c r="I183" s="3">
        <v>-6.178091629526622E-4</v>
      </c>
      <c r="J183" s="5" t="s">
        <v>42</v>
      </c>
      <c r="K183" s="6" t="s">
        <v>42</v>
      </c>
      <c r="L183" s="3" t="s">
        <v>27</v>
      </c>
      <c r="M183" s="1">
        <v>7.0</v>
      </c>
      <c r="N183" s="1" t="str">
        <f t="shared" si="6"/>
        <v>0.00087</v>
      </c>
      <c r="O183" s="1"/>
      <c r="P183" s="3"/>
      <c r="Q183" s="6" t="str">
        <f t="shared" si="7"/>
        <v>0.0009</v>
      </c>
    </row>
    <row r="184" ht="15.75" customHeight="1">
      <c r="A184" s="1">
        <v>15.0</v>
      </c>
      <c r="B184" s="1">
        <v>15.0</v>
      </c>
      <c r="C184" s="1">
        <v>10.0</v>
      </c>
      <c r="D184" s="3" t="str">
        <f t="shared" si="1"/>
        <v>0.1</v>
      </c>
      <c r="E184" s="3">
        <v>0.7754585616681067</v>
      </c>
      <c r="F184" s="3">
        <v>0.014582210529166174</v>
      </c>
      <c r="G184" s="3">
        <v>0.10828127394366382</v>
      </c>
      <c r="H184" s="3">
        <v>4.016064151017866</v>
      </c>
      <c r="I184" s="3">
        <v>0.0027123813000538045</v>
      </c>
      <c r="J184" s="5" t="s">
        <v>45</v>
      </c>
      <c r="K184" s="6" t="s">
        <v>42</v>
      </c>
      <c r="L184" s="3" t="s">
        <v>27</v>
      </c>
      <c r="M184" s="1">
        <v>7.0</v>
      </c>
      <c r="N184" s="1" t="str">
        <f t="shared" si="6"/>
        <v>0.02175</v>
      </c>
      <c r="O184" s="1"/>
      <c r="P184" s="3"/>
      <c r="Q184" s="6" t="str">
        <f t="shared" si="7"/>
        <v>0.0218</v>
      </c>
    </row>
    <row r="185" ht="15.75" customHeight="1">
      <c r="A185" s="1">
        <v>0.6</v>
      </c>
      <c r="B185" s="1">
        <v>0.6</v>
      </c>
      <c r="C185" s="1">
        <v>17.5</v>
      </c>
      <c r="D185" s="3" t="str">
        <f t="shared" si="1"/>
        <v>0.175</v>
      </c>
      <c r="E185" s="3">
        <v>0.43403893008453387</v>
      </c>
      <c r="F185" s="3">
        <v>0.008679961314765963</v>
      </c>
      <c r="G185" s="3">
        <v>0.16390849430221732</v>
      </c>
      <c r="H185" s="3">
        <v>2.836895154973704</v>
      </c>
      <c r="I185" s="3">
        <v>0.0031841928169396225</v>
      </c>
      <c r="J185" s="5" t="s">
        <v>45</v>
      </c>
      <c r="K185" s="6" t="s">
        <v>42</v>
      </c>
      <c r="L185" s="3" t="s">
        <v>27</v>
      </c>
      <c r="M185" s="1">
        <v>7.0</v>
      </c>
      <c r="N185" s="1" t="str">
        <f t="shared" si="6"/>
        <v>0.00087</v>
      </c>
      <c r="O185" s="1"/>
      <c r="P185" s="3"/>
      <c r="Q185" s="6" t="str">
        <f t="shared" si="7"/>
        <v>0.0009</v>
      </c>
    </row>
    <row r="186" ht="15.75" customHeight="1">
      <c r="A186" s="1">
        <v>0.15</v>
      </c>
      <c r="B186" s="1">
        <v>0.15</v>
      </c>
      <c r="C186" s="1">
        <v>0.0</v>
      </c>
      <c r="D186" s="3" t="str">
        <f t="shared" si="1"/>
        <v>0</v>
      </c>
      <c r="E186" s="3">
        <v>0.27693722284926</v>
      </c>
      <c r="F186" s="3">
        <v>6.249060830853654E-4</v>
      </c>
      <c r="G186" s="3">
        <v>-0.03702450998324047</v>
      </c>
      <c r="H186" s="3">
        <v>1.459853916592139</v>
      </c>
      <c r="I186" s="3">
        <v>-2.354086501552121E-4</v>
      </c>
      <c r="J186" s="5" t="s">
        <v>42</v>
      </c>
      <c r="K186" s="6" t="s">
        <v>42</v>
      </c>
      <c r="L186" s="3" t="s">
        <v>27</v>
      </c>
      <c r="M186" s="1">
        <v>7.0</v>
      </c>
      <c r="N186" s="1" t="str">
        <f t="shared" si="6"/>
        <v>0.0002175</v>
      </c>
      <c r="O186" s="1"/>
      <c r="P186" s="3"/>
      <c r="Q186" s="6" t="str">
        <f t="shared" si="7"/>
        <v>0.0002</v>
      </c>
    </row>
    <row r="187" ht="15.75" customHeight="1">
      <c r="A187" s="1">
        <v>0.3</v>
      </c>
      <c r="B187" s="1">
        <v>0.3</v>
      </c>
      <c r="C187" s="1">
        <v>17.5</v>
      </c>
      <c r="D187" s="3" t="str">
        <f t="shared" si="1"/>
        <v>0.175</v>
      </c>
      <c r="E187" s="3">
        <v>0.41475887882094525</v>
      </c>
      <c r="F187" s="3">
        <v>0.006341561948549447</v>
      </c>
      <c r="G187" s="3">
        <v>0.140909497995242</v>
      </c>
      <c r="H187" s="3">
        <v>2.877690330260759</v>
      </c>
      <c r="I187" s="3">
        <v>0.003449588224282027</v>
      </c>
      <c r="J187" s="5" t="s">
        <v>45</v>
      </c>
      <c r="K187" s="6" t="s">
        <v>42</v>
      </c>
      <c r="L187" s="3" t="s">
        <v>27</v>
      </c>
      <c r="M187" s="1">
        <v>7.0</v>
      </c>
      <c r="N187" s="1" t="str">
        <f t="shared" si="6"/>
        <v>0.000435</v>
      </c>
      <c r="O187" s="1"/>
      <c r="P187" s="3"/>
      <c r="Q187" s="6" t="str">
        <f t="shared" si="7"/>
        <v>0.0004</v>
      </c>
    </row>
    <row r="188" ht="15.75" customHeight="1">
      <c r="A188" s="1">
        <v>0.0</v>
      </c>
      <c r="B188" s="1">
        <v>0.0</v>
      </c>
      <c r="C188" s="1">
        <v>25.0</v>
      </c>
      <c r="D188" s="3" t="str">
        <f t="shared" si="1"/>
        <v>0.25</v>
      </c>
      <c r="E188" s="3">
        <v>0.4387259443972157</v>
      </c>
      <c r="F188" s="3">
        <v>0.011910562204105572</v>
      </c>
      <c r="G188" s="3">
        <v>0.16971211333329694</v>
      </c>
      <c r="H188" s="3">
        <v>2.68456501818312</v>
      </c>
      <c r="I188" s="3">
        <v>0.004443240534283816</v>
      </c>
      <c r="J188" s="5" t="s">
        <v>45</v>
      </c>
      <c r="K188" s="6" t="s">
        <v>42</v>
      </c>
      <c r="L188" s="3" t="s">
        <v>27</v>
      </c>
      <c r="M188" s="1">
        <v>7.0</v>
      </c>
      <c r="N188" s="1" t="str">
        <f t="shared" si="6"/>
        <v>0</v>
      </c>
      <c r="O188" s="1"/>
      <c r="P188" s="3"/>
      <c r="Q188" s="6" t="str">
        <f t="shared" si="7"/>
        <v>0.0000</v>
      </c>
    </row>
    <row r="189" ht="15.75" customHeight="1">
      <c r="A189" s="1">
        <v>5.0</v>
      </c>
      <c r="B189" s="1">
        <v>5.0</v>
      </c>
      <c r="C189" s="1">
        <v>10.0</v>
      </c>
      <c r="D189" s="3" t="str">
        <f t="shared" si="1"/>
        <v>0.1</v>
      </c>
      <c r="E189" s="3">
        <v>0.5137144049489384</v>
      </c>
      <c r="F189" s="3">
        <v>0.009018284972949622</v>
      </c>
      <c r="G189" s="3">
        <v>0.13218788128786296</v>
      </c>
      <c r="H189" s="3">
        <v>3.125005589985064</v>
      </c>
      <c r="I189" s="3">
        <v>0.00244045944507563</v>
      </c>
      <c r="J189" s="5" t="s">
        <v>45</v>
      </c>
      <c r="K189" s="6" t="s">
        <v>42</v>
      </c>
      <c r="L189" s="3" t="s">
        <v>27</v>
      </c>
      <c r="M189" s="1">
        <v>7.0</v>
      </c>
      <c r="N189" s="1" t="str">
        <f t="shared" si="6"/>
        <v>0.00725</v>
      </c>
      <c r="O189" s="1"/>
      <c r="P189" s="3"/>
      <c r="Q189" s="6" t="str">
        <f t="shared" si="7"/>
        <v>0.0073</v>
      </c>
    </row>
    <row r="190" ht="15.75" customHeight="1">
      <c r="A190" s="1">
        <v>0.0</v>
      </c>
      <c r="B190" s="1">
        <v>0.0</v>
      </c>
      <c r="C190" s="1">
        <v>10.0</v>
      </c>
      <c r="D190" s="3" t="str">
        <f t="shared" si="1"/>
        <v>0.1</v>
      </c>
      <c r="E190" s="3">
        <v>0.3683492933715686</v>
      </c>
      <c r="F190" s="3">
        <v>9.11869996386958E-4</v>
      </c>
      <c r="G190" s="3">
        <v>0.04701221374328357</v>
      </c>
      <c r="H190" s="3">
        <v>3.3726815484211348</v>
      </c>
      <c r="I190" s="3">
        <v>0.0010892390561728447</v>
      </c>
      <c r="J190" s="5" t="s">
        <v>47</v>
      </c>
      <c r="K190" s="6"/>
      <c r="L190" s="3"/>
      <c r="M190" s="1">
        <v>8.0</v>
      </c>
      <c r="N190" s="1" t="str">
        <f t="shared" ref="N190:N217" si="8">B190*0.2856</f>
        <v>0</v>
      </c>
      <c r="O190" s="1" t="s">
        <v>48</v>
      </c>
      <c r="P190" s="8" t="s">
        <v>49</v>
      </c>
      <c r="Q190" s="6" t="str">
        <f t="shared" ref="Q190:Q217" si="9">B190*0.53</f>
        <v>0.0000</v>
      </c>
    </row>
    <row r="191" ht="15.75" customHeight="1">
      <c r="A191" s="1">
        <v>9.5</v>
      </c>
      <c r="B191" s="1">
        <v>9.5</v>
      </c>
      <c r="C191" s="1">
        <v>25.0</v>
      </c>
      <c r="D191" s="3" t="str">
        <f t="shared" si="1"/>
        <v>0.25</v>
      </c>
      <c r="E191" s="3">
        <v>2.201232912063952</v>
      </c>
      <c r="F191" s="3">
        <v>0.029273295855234787</v>
      </c>
      <c r="G191" s="3">
        <v>0.27075333087720155</v>
      </c>
      <c r="H191" s="3">
        <v>33.33333333333333</v>
      </c>
      <c r="I191" s="3">
        <v>0.009452430164100079</v>
      </c>
      <c r="J191" s="5" t="s">
        <v>47</v>
      </c>
      <c r="K191" s="6"/>
      <c r="L191" s="3"/>
      <c r="M191" s="1">
        <v>8.0</v>
      </c>
      <c r="N191" s="1" t="str">
        <f t="shared" si="8"/>
        <v>2.7132</v>
      </c>
      <c r="O191" s="1"/>
      <c r="P191" s="3"/>
      <c r="Q191" s="6" t="str">
        <f t="shared" si="9"/>
        <v>5.0350</v>
      </c>
    </row>
    <row r="192" ht="15.75" customHeight="1">
      <c r="A192" s="1">
        <v>0.95</v>
      </c>
      <c r="B192" s="1">
        <v>0.95</v>
      </c>
      <c r="C192" s="1">
        <v>10.0</v>
      </c>
      <c r="D192" s="3" t="str">
        <f t="shared" si="1"/>
        <v>0.1</v>
      </c>
      <c r="E192" s="3">
        <v>0.5350256898457877</v>
      </c>
      <c r="F192" s="3">
        <v>0.003988727040285716</v>
      </c>
      <c r="G192" s="3">
        <v>0.09372191593845591</v>
      </c>
      <c r="H192" s="3">
        <v>5.633798524073779</v>
      </c>
      <c r="I192" s="3">
        <v>0.001453460229628379</v>
      </c>
      <c r="J192" s="5" t="s">
        <v>47</v>
      </c>
      <c r="K192" s="6"/>
      <c r="L192" s="3"/>
      <c r="M192" s="1">
        <v>8.0</v>
      </c>
      <c r="N192" s="1" t="str">
        <f t="shared" si="8"/>
        <v>0.27132</v>
      </c>
      <c r="O192" s="1"/>
      <c r="P192" s="3"/>
      <c r="Q192" s="6" t="str">
        <f t="shared" si="9"/>
        <v>0.5035</v>
      </c>
    </row>
    <row r="193" ht="15.75" customHeight="1">
      <c r="A193" s="1">
        <v>4.7</v>
      </c>
      <c r="B193" s="1">
        <v>4.7</v>
      </c>
      <c r="C193" s="1">
        <v>0.0</v>
      </c>
      <c r="D193" s="3" t="str">
        <f t="shared" si="1"/>
        <v>0</v>
      </c>
      <c r="E193" s="3">
        <v>0.618560304043667</v>
      </c>
      <c r="F193" s="3">
        <v>0.010000402753386546</v>
      </c>
      <c r="G193" s="3">
        <v>0.06100097227802359</v>
      </c>
      <c r="H193" s="3">
        <v>10.15225825800268</v>
      </c>
      <c r="I193" s="3">
        <v>0.0016751910485504617</v>
      </c>
      <c r="J193" s="5" t="s">
        <v>31</v>
      </c>
      <c r="K193" s="6"/>
      <c r="L193" s="3"/>
      <c r="M193" s="1">
        <v>8.0</v>
      </c>
      <c r="N193" s="1" t="str">
        <f t="shared" si="8"/>
        <v>1.34232</v>
      </c>
      <c r="O193" s="1"/>
      <c r="P193" s="3"/>
      <c r="Q193" s="6" t="str">
        <f t="shared" si="9"/>
        <v>2.4910</v>
      </c>
    </row>
    <row r="194" ht="15.75" customHeight="1">
      <c r="A194" s="1">
        <v>14.2</v>
      </c>
      <c r="B194" s="1">
        <v>14.2</v>
      </c>
      <c r="C194" s="1">
        <v>10.0</v>
      </c>
      <c r="D194" s="3" t="str">
        <f t="shared" si="1"/>
        <v>0.1</v>
      </c>
      <c r="E194" s="3">
        <v>2.0846706930201213</v>
      </c>
      <c r="F194" s="3">
        <v>0.04674949255833784</v>
      </c>
      <c r="G194" s="3">
        <v>0.20137328769691454</v>
      </c>
      <c r="H194" s="3">
        <v>32.25806451612903</v>
      </c>
      <c r="I194" s="3">
        <v>0.006582038814184996</v>
      </c>
      <c r="J194" s="5" t="s">
        <v>47</v>
      </c>
      <c r="K194" s="6"/>
      <c r="L194" s="3"/>
      <c r="M194" s="1">
        <v>8.0</v>
      </c>
      <c r="N194" s="1" t="str">
        <f t="shared" si="8"/>
        <v>4.05552</v>
      </c>
      <c r="O194" s="1"/>
      <c r="P194" s="3"/>
      <c r="Q194" s="6" t="str">
        <f t="shared" si="9"/>
        <v>7.5260</v>
      </c>
    </row>
    <row r="195" ht="15.75" customHeight="1">
      <c r="A195" s="1">
        <v>0.95</v>
      </c>
      <c r="B195" s="1">
        <v>0.95</v>
      </c>
      <c r="C195" s="1">
        <v>17.5</v>
      </c>
      <c r="D195" s="3" t="str">
        <f t="shared" si="1"/>
        <v>0.175</v>
      </c>
      <c r="E195" s="3">
        <v>0.6386280009001006</v>
      </c>
      <c r="F195" s="3">
        <v>0.006097352669103506</v>
      </c>
      <c r="G195" s="3">
        <v>0.11185816700341378</v>
      </c>
      <c r="H195" s="3">
        <v>7.434912117244999</v>
      </c>
      <c r="I195" s="3">
        <v>0.003326940859322912</v>
      </c>
      <c r="J195" s="5" t="s">
        <v>47</v>
      </c>
      <c r="K195" s="6"/>
      <c r="L195" s="3"/>
      <c r="M195" s="1">
        <v>8.0</v>
      </c>
      <c r="N195" s="1" t="str">
        <f t="shared" si="8"/>
        <v>0.27132</v>
      </c>
      <c r="O195" s="1"/>
      <c r="P195" s="3"/>
      <c r="Q195" s="6" t="str">
        <f t="shared" si="9"/>
        <v>0.5035</v>
      </c>
    </row>
    <row r="196" ht="15.75" customHeight="1">
      <c r="A196" s="1">
        <v>0.0</v>
      </c>
      <c r="B196" s="1">
        <v>0.0</v>
      </c>
      <c r="C196" s="1">
        <v>25.0</v>
      </c>
      <c r="D196" s="3" t="str">
        <f t="shared" si="1"/>
        <v>0.25</v>
      </c>
      <c r="E196" s="3">
        <v>0.5281758646066559</v>
      </c>
      <c r="F196" s="3">
        <v>0.0046749983617437076</v>
      </c>
      <c r="G196" s="3">
        <v>0.15572963914535332</v>
      </c>
      <c r="H196" s="3">
        <v>6.968618567240864</v>
      </c>
      <c r="I196" s="3">
        <v>0.0050614154822262725</v>
      </c>
      <c r="J196" s="5" t="s">
        <v>47</v>
      </c>
      <c r="K196" s="6"/>
      <c r="L196" s="3"/>
      <c r="M196" s="1">
        <v>8.0</v>
      </c>
      <c r="N196" s="1" t="str">
        <f t="shared" si="8"/>
        <v>0</v>
      </c>
      <c r="O196" s="1"/>
      <c r="P196" s="3"/>
      <c r="Q196" s="6" t="str">
        <f t="shared" si="9"/>
        <v>0.0000</v>
      </c>
    </row>
    <row r="197" ht="15.75" customHeight="1">
      <c r="A197" s="1">
        <v>0.29</v>
      </c>
      <c r="B197" s="1">
        <v>0.29</v>
      </c>
      <c r="C197" s="1">
        <v>0.0</v>
      </c>
      <c r="D197" s="3" t="str">
        <f t="shared" si="1"/>
        <v>0</v>
      </c>
      <c r="E197" s="3">
        <v>0.31750157799459294</v>
      </c>
      <c r="F197" s="3">
        <v>3.85069926241527E-4</v>
      </c>
      <c r="G197" s="3">
        <v>0.03973213353244842</v>
      </c>
      <c r="H197" s="3">
        <v>2.1621624672940563</v>
      </c>
      <c r="I197" s="3">
        <v>-1.4923786558898589E-4</v>
      </c>
      <c r="J197" s="5" t="s">
        <v>31</v>
      </c>
      <c r="K197" s="6"/>
      <c r="L197" s="3"/>
      <c r="M197" s="1">
        <v>8.0</v>
      </c>
      <c r="N197" s="1" t="str">
        <f t="shared" si="8"/>
        <v>0.082824</v>
      </c>
      <c r="O197" s="1"/>
      <c r="P197" s="3"/>
      <c r="Q197" s="6" t="str">
        <f t="shared" si="9"/>
        <v>0.1537</v>
      </c>
    </row>
    <row r="198" ht="15.75" customHeight="1">
      <c r="A198" s="1">
        <v>14.2</v>
      </c>
      <c r="B198" s="1">
        <v>14.2</v>
      </c>
      <c r="C198" s="1">
        <v>17.5</v>
      </c>
      <c r="D198" s="3" t="str">
        <f t="shared" si="1"/>
        <v>0.175</v>
      </c>
      <c r="E198" s="3">
        <v>2.6141814197775157</v>
      </c>
      <c r="F198" s="3">
        <v>0.04282938375859709</v>
      </c>
      <c r="G198" s="3">
        <v>0.26148058908587357</v>
      </c>
      <c r="H198" s="3">
        <v>38.46153846153846</v>
      </c>
      <c r="I198" s="3">
        <v>0.009596329601813475</v>
      </c>
      <c r="J198" s="5" t="s">
        <v>47</v>
      </c>
      <c r="K198" s="6"/>
      <c r="L198" s="3"/>
      <c r="M198" s="1">
        <v>8.0</v>
      </c>
      <c r="N198" s="1" t="str">
        <f t="shared" si="8"/>
        <v>4.05552</v>
      </c>
      <c r="O198" s="1"/>
      <c r="P198" s="3"/>
      <c r="Q198" s="6" t="str">
        <f t="shared" si="9"/>
        <v>7.5260</v>
      </c>
    </row>
    <row r="199" ht="15.75" customHeight="1">
      <c r="A199" s="1">
        <v>9.5</v>
      </c>
      <c r="B199" s="1">
        <v>9.5</v>
      </c>
      <c r="C199" s="1">
        <v>10.0</v>
      </c>
      <c r="D199" s="3" t="str">
        <f t="shared" si="1"/>
        <v>0.1</v>
      </c>
      <c r="E199" s="3">
        <v>1.5785803018706157</v>
      </c>
      <c r="F199" s="3">
        <v>0.03195972549601239</v>
      </c>
      <c r="G199" s="3">
        <v>0.14907630557509133</v>
      </c>
      <c r="H199" s="3">
        <v>23.809523809523807</v>
      </c>
      <c r="I199" s="3">
        <v>0.005503320056196949</v>
      </c>
      <c r="J199" s="5" t="s">
        <v>47</v>
      </c>
      <c r="K199" s="6"/>
      <c r="L199" s="3"/>
      <c r="M199" s="1">
        <v>8.0</v>
      </c>
      <c r="N199" s="1" t="str">
        <f t="shared" si="8"/>
        <v>2.7132</v>
      </c>
      <c r="O199" s="1"/>
      <c r="P199" s="3"/>
      <c r="Q199" s="6" t="str">
        <f t="shared" si="9"/>
        <v>5.0350</v>
      </c>
    </row>
    <row r="200" ht="15.75" customHeight="1">
      <c r="A200" s="1">
        <v>0.95</v>
      </c>
      <c r="B200" s="1">
        <v>0.95</v>
      </c>
      <c r="C200" s="1">
        <v>0.0</v>
      </c>
      <c r="D200" s="3" t="str">
        <f t="shared" si="1"/>
        <v>0</v>
      </c>
      <c r="E200" s="3">
        <v>0.3737744054142467</v>
      </c>
      <c r="F200" s="3">
        <v>0.0029198737261494625</v>
      </c>
      <c r="G200" s="3">
        <v>0.03893201852825423</v>
      </c>
      <c r="H200" s="3">
        <v>3.6697242951181623</v>
      </c>
      <c r="I200" s="3">
        <v>3.166207498846822E-4</v>
      </c>
      <c r="J200" s="5" t="s">
        <v>31</v>
      </c>
      <c r="K200" s="6"/>
      <c r="L200" s="3"/>
      <c r="M200" s="1">
        <v>8.0</v>
      </c>
      <c r="N200" s="1" t="str">
        <f t="shared" si="8"/>
        <v>0.27132</v>
      </c>
      <c r="O200" s="1"/>
      <c r="P200" s="3"/>
      <c r="Q200" s="6" t="str">
        <f t="shared" si="9"/>
        <v>0.5035</v>
      </c>
    </row>
    <row r="201" ht="15.75" customHeight="1">
      <c r="A201" s="1">
        <v>14.2</v>
      </c>
      <c r="B201" s="1">
        <v>14.2</v>
      </c>
      <c r="C201" s="1">
        <v>25.0</v>
      </c>
      <c r="D201" s="3" t="str">
        <f t="shared" si="1"/>
        <v>0.25</v>
      </c>
      <c r="E201" s="3">
        <v>1.3455775232261074</v>
      </c>
      <c r="F201" s="3">
        <v>0.017362394271748766</v>
      </c>
      <c r="G201" s="3">
        <v>0.2052743771469676</v>
      </c>
      <c r="H201" s="3">
        <v>20.0</v>
      </c>
      <c r="I201" s="3">
        <v>0.007302837260199334</v>
      </c>
      <c r="J201" s="5" t="s">
        <v>47</v>
      </c>
      <c r="K201" s="6"/>
      <c r="L201" s="3"/>
      <c r="M201" s="1">
        <v>8.0</v>
      </c>
      <c r="N201" s="1" t="str">
        <f t="shared" si="8"/>
        <v>4.05552</v>
      </c>
      <c r="O201" s="1"/>
      <c r="P201" s="3"/>
      <c r="Q201" s="6" t="str">
        <f t="shared" si="9"/>
        <v>7.5260</v>
      </c>
    </row>
    <row r="202" ht="15.75" customHeight="1">
      <c r="A202" s="1">
        <v>9.5</v>
      </c>
      <c r="B202" s="1">
        <v>9.5</v>
      </c>
      <c r="C202" s="1">
        <v>17.5</v>
      </c>
      <c r="D202" s="3" t="str">
        <f t="shared" si="1"/>
        <v>0.175</v>
      </c>
      <c r="E202" s="3">
        <v>1.8858671179244662</v>
      </c>
      <c r="F202" s="3">
        <v>0.03587922612798408</v>
      </c>
      <c r="G202" s="3">
        <v>0.2302268329632735</v>
      </c>
      <c r="H202" s="3">
        <v>27.777777777777775</v>
      </c>
      <c r="I202" s="3">
        <v>0.00699562121756387</v>
      </c>
      <c r="J202" s="5" t="s">
        <v>47</v>
      </c>
      <c r="K202" s="6"/>
      <c r="L202" s="3"/>
      <c r="M202" s="1">
        <v>8.0</v>
      </c>
      <c r="N202" s="1" t="str">
        <f t="shared" si="8"/>
        <v>2.7132</v>
      </c>
      <c r="O202" s="1"/>
      <c r="P202" s="3"/>
      <c r="Q202" s="6" t="str">
        <f t="shared" si="9"/>
        <v>5.0350</v>
      </c>
    </row>
    <row r="203" ht="15.75" customHeight="1">
      <c r="A203" s="1">
        <v>19.0</v>
      </c>
      <c r="B203" s="1">
        <v>19.0</v>
      </c>
      <c r="C203" s="1">
        <v>0.0</v>
      </c>
      <c r="D203" s="3" t="str">
        <f t="shared" si="1"/>
        <v>0</v>
      </c>
      <c r="E203" s="3">
        <v>1.6362396062459243</v>
      </c>
      <c r="F203" s="3">
        <v>0.05423109449716711</v>
      </c>
      <c r="G203" s="3">
        <v>0.18732934851578786</v>
      </c>
      <c r="H203" s="3">
        <v>39.99999999999999</v>
      </c>
      <c r="I203" s="3">
        <v>0.007458625586268218</v>
      </c>
      <c r="J203" s="5" t="s">
        <v>31</v>
      </c>
      <c r="K203" s="6"/>
      <c r="L203" s="3"/>
      <c r="M203" s="1">
        <v>8.0</v>
      </c>
      <c r="N203" s="1" t="str">
        <f t="shared" si="8"/>
        <v>5.4264</v>
      </c>
      <c r="O203" s="1"/>
      <c r="P203" s="3"/>
      <c r="Q203" s="6" t="str">
        <f t="shared" si="9"/>
        <v>10.0700</v>
      </c>
    </row>
    <row r="204" ht="15.75" customHeight="1">
      <c r="A204" s="1">
        <v>0.29</v>
      </c>
      <c r="B204" s="1">
        <v>0.29</v>
      </c>
      <c r="C204" s="1">
        <v>25.0</v>
      </c>
      <c r="D204" s="3" t="str">
        <f t="shared" si="1"/>
        <v>0.25</v>
      </c>
      <c r="E204" s="3">
        <v>0.5741681938398182</v>
      </c>
      <c r="F204" s="3">
        <v>0.006493348557796003</v>
      </c>
      <c r="G204" s="3">
        <v>0.15922684309878077</v>
      </c>
      <c r="H204" s="3">
        <v>7.797296115688045</v>
      </c>
      <c r="I204" s="3">
        <v>0.004940762543146616</v>
      </c>
      <c r="J204" s="5" t="s">
        <v>47</v>
      </c>
      <c r="K204" s="6"/>
      <c r="L204" s="3"/>
      <c r="M204" s="1">
        <v>8.0</v>
      </c>
      <c r="N204" s="1" t="str">
        <f t="shared" si="8"/>
        <v>0.082824</v>
      </c>
      <c r="O204" s="1"/>
      <c r="P204" s="3"/>
      <c r="Q204" s="6" t="str">
        <f t="shared" si="9"/>
        <v>0.1537</v>
      </c>
    </row>
    <row r="205" ht="15.75" customHeight="1">
      <c r="A205" s="1">
        <v>14.2</v>
      </c>
      <c r="B205" s="1">
        <v>14.2</v>
      </c>
      <c r="C205" s="1">
        <v>0.0</v>
      </c>
      <c r="D205" s="3" t="str">
        <f t="shared" si="1"/>
        <v>0</v>
      </c>
      <c r="E205" s="3">
        <v>1.2630200830731346</v>
      </c>
      <c r="F205" s="3">
        <v>0.03028637104177178</v>
      </c>
      <c r="G205" s="3">
        <v>0.1431793851123362</v>
      </c>
      <c r="H205" s="3">
        <v>28.57142857142857</v>
      </c>
      <c r="I205" s="3">
        <v>0.005628351106142439</v>
      </c>
      <c r="J205" s="5" t="s">
        <v>31</v>
      </c>
      <c r="K205" s="6"/>
      <c r="L205" s="3"/>
      <c r="M205" s="1">
        <v>8.0</v>
      </c>
      <c r="N205" s="1" t="str">
        <f t="shared" si="8"/>
        <v>4.05552</v>
      </c>
      <c r="O205" s="1"/>
      <c r="P205" s="3"/>
      <c r="Q205" s="6" t="str">
        <f t="shared" si="9"/>
        <v>7.5260</v>
      </c>
    </row>
    <row r="206" ht="15.75" customHeight="1">
      <c r="A206" s="1">
        <v>19.0</v>
      </c>
      <c r="B206" s="1">
        <v>19.0</v>
      </c>
      <c r="C206" s="1">
        <v>25.0</v>
      </c>
      <c r="D206" s="3" t="str">
        <f t="shared" si="1"/>
        <v>0.25</v>
      </c>
      <c r="E206" s="3">
        <v>3.5124649633260865</v>
      </c>
      <c r="F206" s="3">
        <v>0.06795191884010045</v>
      </c>
      <c r="G206" s="3">
        <v>0.35166426176456456</v>
      </c>
      <c r="H206" s="3">
        <v>52.631578947368425</v>
      </c>
      <c r="I206" s="3">
        <v>0.014735583884644993</v>
      </c>
      <c r="J206" s="5" t="s">
        <v>47</v>
      </c>
      <c r="K206" s="6"/>
      <c r="L206" s="3"/>
      <c r="M206" s="1">
        <v>8.0</v>
      </c>
      <c r="N206" s="1" t="str">
        <f t="shared" si="8"/>
        <v>5.4264</v>
      </c>
      <c r="O206" s="1"/>
      <c r="P206" s="3"/>
      <c r="Q206" s="6" t="str">
        <f t="shared" si="9"/>
        <v>10.0700</v>
      </c>
    </row>
    <row r="207" ht="15.75" customHeight="1">
      <c r="A207" s="1">
        <v>19.0</v>
      </c>
      <c r="B207" s="1">
        <v>19.0</v>
      </c>
      <c r="C207" s="1">
        <v>17.5</v>
      </c>
      <c r="D207" s="3" t="str">
        <f t="shared" si="1"/>
        <v>0.175</v>
      </c>
      <c r="E207" s="3">
        <v>3.2338194705201917</v>
      </c>
      <c r="F207" s="3">
        <v>0.05349341903089412</v>
      </c>
      <c r="G207" s="3">
        <v>0.2813607118687407</v>
      </c>
      <c r="H207" s="3">
        <v>45.45454545454546</v>
      </c>
      <c r="I207" s="3">
        <v>0.010514813885363947</v>
      </c>
      <c r="J207" s="5" t="s">
        <v>47</v>
      </c>
      <c r="K207" s="6"/>
      <c r="L207" s="3"/>
      <c r="M207" s="1">
        <v>8.0</v>
      </c>
      <c r="N207" s="1" t="str">
        <f t="shared" si="8"/>
        <v>5.4264</v>
      </c>
      <c r="O207" s="1"/>
      <c r="P207" s="3"/>
      <c r="Q207" s="6" t="str">
        <f t="shared" si="9"/>
        <v>10.0700</v>
      </c>
    </row>
    <row r="208" ht="15.75" customHeight="1">
      <c r="A208" s="1">
        <v>0.29</v>
      </c>
      <c r="B208" s="1">
        <v>0.29</v>
      </c>
      <c r="C208" s="1">
        <v>10.0</v>
      </c>
      <c r="D208" s="3" t="str">
        <f t="shared" si="1"/>
        <v>0.1</v>
      </c>
      <c r="E208" s="3">
        <v>0.42785853221685444</v>
      </c>
      <c r="F208" s="3">
        <v>0.0031074464596814993</v>
      </c>
      <c r="G208" s="3">
        <v>0.05689178001408279</v>
      </c>
      <c r="H208" s="3">
        <v>4.123710646588594</v>
      </c>
      <c r="I208" s="3">
        <v>0.001359161659537332</v>
      </c>
      <c r="J208" s="5" t="s">
        <v>47</v>
      </c>
      <c r="K208" s="6"/>
      <c r="L208" s="3"/>
      <c r="M208" s="1">
        <v>8.0</v>
      </c>
      <c r="N208" s="1" t="str">
        <f t="shared" si="8"/>
        <v>0.082824</v>
      </c>
      <c r="O208" s="1"/>
      <c r="P208" s="3"/>
      <c r="Q208" s="6" t="str">
        <f t="shared" si="9"/>
        <v>0.1537</v>
      </c>
    </row>
    <row r="209" ht="15.75" customHeight="1">
      <c r="A209" s="1">
        <v>14.2</v>
      </c>
      <c r="B209" s="1">
        <v>14.2</v>
      </c>
      <c r="C209" s="1">
        <v>25.0</v>
      </c>
      <c r="D209" s="3" t="str">
        <f t="shared" si="1"/>
        <v>0.25</v>
      </c>
      <c r="E209" s="3">
        <v>2.9750047690818535</v>
      </c>
      <c r="F209" s="3">
        <v>0.05190044402213892</v>
      </c>
      <c r="G209" s="3">
        <v>0.3146053739073401</v>
      </c>
      <c r="H209" s="3">
        <v>45.45454545454546</v>
      </c>
      <c r="I209" s="3">
        <v>0.012136689433124098</v>
      </c>
      <c r="J209" s="5" t="s">
        <v>47</v>
      </c>
      <c r="K209" s="6"/>
      <c r="L209" s="3"/>
      <c r="M209" s="1">
        <v>8.0</v>
      </c>
      <c r="N209" s="1" t="str">
        <f t="shared" si="8"/>
        <v>4.05552</v>
      </c>
      <c r="O209" s="1"/>
      <c r="P209" s="3"/>
      <c r="Q209" s="6" t="str">
        <f t="shared" si="9"/>
        <v>7.5260</v>
      </c>
    </row>
    <row r="210" ht="15.75" customHeight="1">
      <c r="A210" s="1">
        <v>0.0</v>
      </c>
      <c r="B210" s="1">
        <v>0.0</v>
      </c>
      <c r="C210" s="1">
        <v>17.5</v>
      </c>
      <c r="D210" s="3" t="str">
        <f t="shared" si="1"/>
        <v>0.175</v>
      </c>
      <c r="E210" s="3">
        <v>0.4505212355712946</v>
      </c>
      <c r="F210" s="3">
        <v>0.0039507146812997225</v>
      </c>
      <c r="G210" s="3">
        <v>0.10275328447255061</v>
      </c>
      <c r="H210" s="3">
        <v>5.141389135741668</v>
      </c>
      <c r="I210" s="3">
        <v>0.0023780462170504904</v>
      </c>
      <c r="J210" s="5" t="s">
        <v>47</v>
      </c>
      <c r="K210" s="6"/>
      <c r="L210" s="3"/>
      <c r="M210" s="1">
        <v>8.0</v>
      </c>
      <c r="N210" s="1" t="str">
        <f t="shared" si="8"/>
        <v>0</v>
      </c>
      <c r="O210" s="1"/>
      <c r="P210" s="3"/>
      <c r="Q210" s="6" t="str">
        <f t="shared" si="9"/>
        <v>0.0000</v>
      </c>
    </row>
    <row r="211" ht="15.75" customHeight="1">
      <c r="A211" s="1">
        <v>9.5</v>
      </c>
      <c r="B211" s="1">
        <v>9.5</v>
      </c>
      <c r="C211" s="1">
        <v>0.0</v>
      </c>
      <c r="D211" s="3" t="str">
        <f t="shared" si="1"/>
        <v>0</v>
      </c>
      <c r="E211" s="3">
        <v>0.9157186582601633</v>
      </c>
      <c r="F211" s="3">
        <v>0.021037042508063975</v>
      </c>
      <c r="G211" s="3">
        <v>0.09947951221810913</v>
      </c>
      <c r="H211" s="3">
        <v>18.867924528301888</v>
      </c>
      <c r="I211" s="3">
        <v>0.003623722362776041</v>
      </c>
      <c r="J211" s="5" t="s">
        <v>31</v>
      </c>
      <c r="K211" s="6"/>
      <c r="L211" s="3"/>
      <c r="M211" s="1">
        <v>8.0</v>
      </c>
      <c r="N211" s="1" t="str">
        <f t="shared" si="8"/>
        <v>2.7132</v>
      </c>
      <c r="O211" s="1"/>
      <c r="P211" s="3"/>
      <c r="Q211" s="6" t="str">
        <f t="shared" si="9"/>
        <v>5.0350</v>
      </c>
    </row>
    <row r="212" ht="15.75" customHeight="1">
      <c r="A212" s="1">
        <v>4.7</v>
      </c>
      <c r="B212" s="1">
        <v>4.7</v>
      </c>
      <c r="C212" s="1">
        <v>10.0</v>
      </c>
      <c r="D212" s="3" t="str">
        <f t="shared" si="1"/>
        <v>0.1</v>
      </c>
      <c r="E212" s="3">
        <v>1.018675288287525</v>
      </c>
      <c r="F212" s="3">
        <v>0.022979254484503026</v>
      </c>
      <c r="G212" s="3">
        <v>0.1267970893294862</v>
      </c>
      <c r="H212" s="3">
        <v>13.513513513513518</v>
      </c>
      <c r="I212" s="3">
        <v>0.0036468825473732723</v>
      </c>
      <c r="J212" s="5" t="s">
        <v>47</v>
      </c>
      <c r="K212" s="6"/>
      <c r="L212" s="3"/>
      <c r="M212" s="1">
        <v>8.0</v>
      </c>
      <c r="N212" s="1" t="str">
        <f t="shared" si="8"/>
        <v>1.34232</v>
      </c>
      <c r="O212" s="1"/>
      <c r="P212" s="3"/>
      <c r="Q212" s="6" t="str">
        <f t="shared" si="9"/>
        <v>2.4910</v>
      </c>
    </row>
    <row r="213" ht="15.75" customHeight="1">
      <c r="A213" s="1">
        <v>0.0</v>
      </c>
      <c r="B213" s="1">
        <v>0.0</v>
      </c>
      <c r="C213" s="1">
        <v>10.0</v>
      </c>
      <c r="D213" s="3" t="str">
        <f t="shared" si="1"/>
        <v>0.1</v>
      </c>
      <c r="E213" s="3">
        <v>0.3693493434969393</v>
      </c>
      <c r="F213" s="3">
        <v>0.0029843767652812906</v>
      </c>
      <c r="G213" s="3">
        <v>0.05862858596836329</v>
      </c>
      <c r="H213" s="3">
        <v>3.656307479537312</v>
      </c>
      <c r="I213" s="3">
        <v>0.0012194309854502063</v>
      </c>
      <c r="J213" s="5" t="s">
        <v>47</v>
      </c>
      <c r="K213" s="6"/>
      <c r="L213" s="3"/>
      <c r="M213" s="1">
        <v>8.0</v>
      </c>
      <c r="N213" s="1" t="str">
        <f t="shared" si="8"/>
        <v>0</v>
      </c>
      <c r="O213" s="1"/>
      <c r="P213" s="3"/>
      <c r="Q213" s="6" t="str">
        <f t="shared" si="9"/>
        <v>0.0000</v>
      </c>
    </row>
    <row r="214" ht="15.75" customHeight="1">
      <c r="A214" s="1">
        <v>4.7</v>
      </c>
      <c r="B214" s="1">
        <v>4.7</v>
      </c>
      <c r="C214" s="1">
        <v>17.5</v>
      </c>
      <c r="D214" s="3" t="str">
        <f t="shared" si="1"/>
        <v>0.175</v>
      </c>
      <c r="E214" s="3">
        <v>1.148566127655203</v>
      </c>
      <c r="F214" s="3">
        <v>0.01439868286207323</v>
      </c>
      <c r="G214" s="3">
        <v>0.16922422222285372</v>
      </c>
      <c r="H214" s="3">
        <v>16.528687135862967</v>
      </c>
      <c r="I214" s="3">
        <v>0.0047126214702751315</v>
      </c>
      <c r="J214" s="5" t="s">
        <v>47</v>
      </c>
      <c r="K214" s="6"/>
      <c r="L214" s="3"/>
      <c r="M214" s="1">
        <v>8.0</v>
      </c>
      <c r="N214" s="1" t="str">
        <f t="shared" si="8"/>
        <v>1.34232</v>
      </c>
      <c r="O214" s="1"/>
      <c r="P214" s="3"/>
      <c r="Q214" s="6" t="str">
        <f t="shared" si="9"/>
        <v>2.4910</v>
      </c>
    </row>
    <row r="215" ht="15.75" customHeight="1">
      <c r="A215" s="1">
        <v>19.0</v>
      </c>
      <c r="B215" s="1">
        <v>19.0</v>
      </c>
      <c r="C215" s="1">
        <v>10.0</v>
      </c>
      <c r="D215" s="3" t="str">
        <f t="shared" si="1"/>
        <v>0.1</v>
      </c>
      <c r="E215" s="3">
        <v>2.5575169583570614</v>
      </c>
      <c r="F215" s="3">
        <v>0.05561627266465855</v>
      </c>
      <c r="G215" s="3">
        <v>0.2413665445269857</v>
      </c>
      <c r="H215" s="3">
        <v>41.66666666666666</v>
      </c>
      <c r="I215" s="3">
        <v>0.008696805749008663</v>
      </c>
      <c r="J215" s="5" t="s">
        <v>47</v>
      </c>
      <c r="K215" s="6"/>
      <c r="L215" s="3"/>
      <c r="M215" s="1">
        <v>8.0</v>
      </c>
      <c r="N215" s="1" t="str">
        <f t="shared" si="8"/>
        <v>5.4264</v>
      </c>
      <c r="O215" s="1"/>
      <c r="P215" s="3"/>
      <c r="Q215" s="6" t="str">
        <f t="shared" si="9"/>
        <v>10.0700</v>
      </c>
    </row>
    <row r="216" ht="15.75" customHeight="1">
      <c r="A216" s="1">
        <v>0.29</v>
      </c>
      <c r="B216" s="1">
        <v>0.29</v>
      </c>
      <c r="C216" s="1">
        <v>17.5</v>
      </c>
      <c r="D216" s="3" t="str">
        <f t="shared" si="1"/>
        <v>0.175</v>
      </c>
      <c r="E216" s="3">
        <v>0.4948207883567139</v>
      </c>
      <c r="F216" s="3">
        <v>0.005118513974359786</v>
      </c>
      <c r="G216" s="3">
        <v>0.12952977775016528</v>
      </c>
      <c r="H216" s="3">
        <v>6.0422931205198624</v>
      </c>
      <c r="I216" s="3">
        <v>0.0025237766866133826</v>
      </c>
      <c r="J216" s="5" t="s">
        <v>47</v>
      </c>
      <c r="K216" s="6"/>
      <c r="L216" s="3"/>
      <c r="M216" s="1">
        <v>8.0</v>
      </c>
      <c r="N216" s="1" t="str">
        <f t="shared" si="8"/>
        <v>0.082824</v>
      </c>
      <c r="O216" s="1"/>
      <c r="P216" s="3"/>
      <c r="Q216" s="6" t="str">
        <f t="shared" si="9"/>
        <v>0.1537</v>
      </c>
    </row>
    <row r="217" ht="15.75" customHeight="1">
      <c r="A217" s="1">
        <v>0.95</v>
      </c>
      <c r="B217" s="1">
        <v>0.95</v>
      </c>
      <c r="C217" s="1">
        <v>25.0</v>
      </c>
      <c r="D217" s="3" t="str">
        <f t="shared" si="1"/>
        <v>0.25</v>
      </c>
      <c r="E217" s="3">
        <v>0.6876935826306247</v>
      </c>
      <c r="F217" s="3">
        <v>0.008728180181712054</v>
      </c>
      <c r="G217" s="3">
        <v>0.21008148693807405</v>
      </c>
      <c r="H217" s="3">
        <v>10.1010101010101</v>
      </c>
      <c r="I217" s="3">
        <v>0.005880218969657382</v>
      </c>
      <c r="J217" s="5" t="s">
        <v>47</v>
      </c>
      <c r="K217" s="6"/>
      <c r="L217" s="3"/>
      <c r="M217" s="1">
        <v>8.0</v>
      </c>
      <c r="N217" s="1" t="str">
        <f t="shared" si="8"/>
        <v>0.27132</v>
      </c>
      <c r="O217" s="1"/>
      <c r="P217" s="3"/>
      <c r="Q217" s="6" t="str">
        <f t="shared" si="9"/>
        <v>0.5035</v>
      </c>
    </row>
    <row r="218" ht="15.75" customHeight="1">
      <c r="A218" s="1">
        <v>30.0</v>
      </c>
      <c r="B218" s="1">
        <v>30.0</v>
      </c>
      <c r="C218" s="1">
        <v>25.0</v>
      </c>
      <c r="D218" s="3" t="str">
        <f t="shared" si="1"/>
        <v>0.25</v>
      </c>
      <c r="E218" s="3">
        <v>1.3418559676189028</v>
      </c>
      <c r="F218" s="3">
        <v>0.012093768077413306</v>
      </c>
      <c r="G218" s="3">
        <v>0.26725444089093797</v>
      </c>
      <c r="H218" s="3">
        <v>5.899693965632795</v>
      </c>
      <c r="I218" s="3">
        <v>0.004230046064988328</v>
      </c>
      <c r="J218" s="5" t="s">
        <v>45</v>
      </c>
      <c r="K218" s="6" t="s">
        <v>42</v>
      </c>
      <c r="L218" s="3" t="s">
        <v>27</v>
      </c>
      <c r="M218" s="1">
        <v>9.0</v>
      </c>
      <c r="N218" s="1" t="str">
        <f t="shared" ref="N218:N245" si="10">B218*0.00145</f>
        <v>0.0435</v>
      </c>
      <c r="O218" s="1" t="s">
        <v>50</v>
      </c>
      <c r="P218" s="8" t="s">
        <v>51</v>
      </c>
      <c r="Q218" s="6" t="str">
        <f t="shared" ref="Q218:Q245" si="11">B218*0.00145</f>
        <v>0.0435</v>
      </c>
    </row>
    <row r="219" ht="15.75" customHeight="1">
      <c r="A219" s="1">
        <v>10.0</v>
      </c>
      <c r="B219" s="1">
        <v>10.0</v>
      </c>
      <c r="C219" s="1">
        <v>0.0</v>
      </c>
      <c r="D219" s="3" t="str">
        <f t="shared" si="1"/>
        <v>0</v>
      </c>
      <c r="E219" s="3">
        <v>0.5693806351748335</v>
      </c>
      <c r="F219" s="3">
        <v>0.0014814714505224052</v>
      </c>
      <c r="G219" s="3">
        <v>0.015572603099488047</v>
      </c>
      <c r="H219" s="3">
        <v>2.6845636261680133</v>
      </c>
      <c r="I219" s="3">
        <v>-6.803965961941355E-5</v>
      </c>
      <c r="J219" s="5" t="s">
        <v>42</v>
      </c>
      <c r="K219" s="6" t="s">
        <v>42</v>
      </c>
      <c r="L219" s="3" t="s">
        <v>27</v>
      </c>
      <c r="M219" s="1">
        <v>9.0</v>
      </c>
      <c r="N219" s="1" t="str">
        <f t="shared" si="10"/>
        <v>0.0145</v>
      </c>
      <c r="O219" s="1"/>
      <c r="P219" s="3"/>
      <c r="Q219" s="6" t="str">
        <f t="shared" si="11"/>
        <v>0.0145</v>
      </c>
    </row>
    <row r="220" ht="15.75" customHeight="1">
      <c r="A220" s="1">
        <v>15.0</v>
      </c>
      <c r="B220" s="1">
        <v>15.0</v>
      </c>
      <c r="C220" s="1">
        <v>10.0</v>
      </c>
      <c r="D220" s="3" t="str">
        <f t="shared" si="1"/>
        <v>0.1</v>
      </c>
      <c r="E220" s="3">
        <v>0.790539186593137</v>
      </c>
      <c r="F220" s="3">
        <v>0.0073369614277310645</v>
      </c>
      <c r="G220" s="3">
        <v>0.14140678546640406</v>
      </c>
      <c r="H220" s="3">
        <v>3.6429871063043175</v>
      </c>
      <c r="I220" s="3">
        <v>0.002127166285526026</v>
      </c>
      <c r="J220" s="5" t="s">
        <v>45</v>
      </c>
      <c r="K220" s="6" t="s">
        <v>42</v>
      </c>
      <c r="L220" s="3" t="s">
        <v>27</v>
      </c>
      <c r="M220" s="1">
        <v>9.0</v>
      </c>
      <c r="N220" s="1" t="str">
        <f t="shared" si="10"/>
        <v>0.02175</v>
      </c>
      <c r="O220" s="1"/>
      <c r="P220" s="3"/>
      <c r="Q220" s="6" t="str">
        <f t="shared" si="11"/>
        <v>0.0218</v>
      </c>
    </row>
    <row r="221" ht="15.75" customHeight="1">
      <c r="A221" s="1">
        <v>50.0</v>
      </c>
      <c r="B221" s="1">
        <v>50.0</v>
      </c>
      <c r="C221" s="1">
        <v>0.0</v>
      </c>
      <c r="D221" s="3" t="str">
        <f t="shared" si="1"/>
        <v>0</v>
      </c>
      <c r="E221" s="3">
        <v>1.8819291352214005</v>
      </c>
      <c r="F221" s="3">
        <v>0.0056221519267567075</v>
      </c>
      <c r="G221" s="3">
        <v>0.07362750620396552</v>
      </c>
      <c r="H221" s="3">
        <v>7.220248291886848</v>
      </c>
      <c r="I221" s="3">
        <v>0.0015887298716622741</v>
      </c>
      <c r="J221" s="5" t="s">
        <v>42</v>
      </c>
      <c r="K221" s="6" t="s">
        <v>42</v>
      </c>
      <c r="L221" s="3" t="s">
        <v>27</v>
      </c>
      <c r="M221" s="1">
        <v>9.0</v>
      </c>
      <c r="N221" s="1" t="str">
        <f t="shared" si="10"/>
        <v>0.0725</v>
      </c>
      <c r="O221" s="1"/>
      <c r="P221" s="3"/>
      <c r="Q221" s="6" t="str">
        <f t="shared" si="11"/>
        <v>0.0725</v>
      </c>
    </row>
    <row r="222" ht="15.75" customHeight="1">
      <c r="A222" s="1">
        <v>30.0</v>
      </c>
      <c r="B222" s="1">
        <v>30.0</v>
      </c>
      <c r="C222" s="1">
        <v>17.5</v>
      </c>
      <c r="D222" s="3" t="str">
        <f t="shared" si="1"/>
        <v>0.175</v>
      </c>
      <c r="E222" s="3">
        <v>1.2966774048270353</v>
      </c>
      <c r="F222" s="3">
        <v>0.012205774436301157</v>
      </c>
      <c r="G222" s="3">
        <v>0.1965617004148832</v>
      </c>
      <c r="H222" s="3">
        <v>5.571037976623868</v>
      </c>
      <c r="I222" s="3">
        <v>0.0026976313141873903</v>
      </c>
      <c r="J222" s="5" t="s">
        <v>45</v>
      </c>
      <c r="K222" s="6" t="s">
        <v>42</v>
      </c>
      <c r="L222" s="3" t="s">
        <v>27</v>
      </c>
      <c r="M222" s="1">
        <v>9.0</v>
      </c>
      <c r="N222" s="1" t="str">
        <f t="shared" si="10"/>
        <v>0.0435</v>
      </c>
      <c r="O222" s="1"/>
      <c r="P222" s="3"/>
      <c r="Q222" s="6" t="str">
        <f t="shared" si="11"/>
        <v>0.0435</v>
      </c>
    </row>
    <row r="223" ht="15.75" customHeight="1">
      <c r="A223" s="1">
        <v>15.0</v>
      </c>
      <c r="B223" s="1">
        <v>15.0</v>
      </c>
      <c r="C223" s="1">
        <v>25.0</v>
      </c>
      <c r="D223" s="3" t="str">
        <f t="shared" si="1"/>
        <v>0.25</v>
      </c>
      <c r="E223" s="3">
        <v>0.876861432551014</v>
      </c>
      <c r="F223" s="3">
        <v>0.009621553446346673</v>
      </c>
      <c r="G223" s="3">
        <v>0.22608094380512356</v>
      </c>
      <c r="H223" s="3">
        <v>4.106776001362014</v>
      </c>
      <c r="I223" s="3">
        <v>0.004595698098415507</v>
      </c>
      <c r="J223" s="5" t="s">
        <v>45</v>
      </c>
      <c r="K223" s="6" t="s">
        <v>42</v>
      </c>
      <c r="L223" s="3" t="s">
        <v>27</v>
      </c>
      <c r="M223" s="1">
        <v>9.0</v>
      </c>
      <c r="N223" s="1" t="str">
        <f t="shared" si="10"/>
        <v>0.02175</v>
      </c>
      <c r="O223" s="1"/>
      <c r="P223" s="3"/>
      <c r="Q223" s="6" t="str">
        <f t="shared" si="11"/>
        <v>0.0218</v>
      </c>
    </row>
    <row r="224" ht="15.75" customHeight="1">
      <c r="A224" s="1">
        <v>20.0</v>
      </c>
      <c r="B224" s="1">
        <v>20.0</v>
      </c>
      <c r="C224" s="1">
        <v>0.0</v>
      </c>
      <c r="D224" s="3" t="str">
        <f t="shared" si="1"/>
        <v>0</v>
      </c>
      <c r="E224" s="3">
        <v>0.8648610516410418</v>
      </c>
      <c r="F224" s="3">
        <v>0.0025114458857159443</v>
      </c>
      <c r="G224" s="3">
        <v>0.039485087241978745</v>
      </c>
      <c r="H224" s="3">
        <v>3.724395144855998</v>
      </c>
      <c r="I224" s="3">
        <v>7.225961690774593E-4</v>
      </c>
      <c r="J224" s="5" t="s">
        <v>42</v>
      </c>
      <c r="K224" s="6" t="s">
        <v>42</v>
      </c>
      <c r="L224" s="3" t="s">
        <v>27</v>
      </c>
      <c r="M224" s="1">
        <v>9.0</v>
      </c>
      <c r="N224" s="1" t="str">
        <f t="shared" si="10"/>
        <v>0.029</v>
      </c>
      <c r="O224" s="1"/>
      <c r="P224" s="3"/>
      <c r="Q224" s="6" t="str">
        <f t="shared" si="11"/>
        <v>0.0290</v>
      </c>
    </row>
    <row r="225" ht="15.75" customHeight="1">
      <c r="A225" s="1">
        <v>0.0</v>
      </c>
      <c r="B225" s="1">
        <v>0.0</v>
      </c>
      <c r="C225" s="1">
        <v>25.0</v>
      </c>
      <c r="D225" s="3" t="str">
        <f t="shared" si="1"/>
        <v>0.25</v>
      </c>
      <c r="E225" s="3">
        <v>0.41987194396900523</v>
      </c>
      <c r="F225" s="3">
        <v>0.007809720565821221</v>
      </c>
      <c r="G225" s="3">
        <v>0.21644865644918843</v>
      </c>
      <c r="H225" s="3">
        <v>2.6845642691460614</v>
      </c>
      <c r="I225" s="3">
        <v>0.00199909570947061</v>
      </c>
      <c r="J225" s="5" t="s">
        <v>45</v>
      </c>
      <c r="K225" s="6" t="s">
        <v>42</v>
      </c>
      <c r="L225" s="3" t="s">
        <v>27</v>
      </c>
      <c r="M225" s="1">
        <v>9.0</v>
      </c>
      <c r="N225" s="1" t="str">
        <f t="shared" si="10"/>
        <v>0</v>
      </c>
      <c r="O225" s="1"/>
      <c r="P225" s="3"/>
      <c r="Q225" s="6" t="str">
        <f t="shared" si="11"/>
        <v>0.0000</v>
      </c>
    </row>
    <row r="226" ht="15.75" customHeight="1">
      <c r="A226" s="1">
        <v>5.0</v>
      </c>
      <c r="B226" s="1">
        <v>5.0</v>
      </c>
      <c r="C226" s="1">
        <v>25.0</v>
      </c>
      <c r="D226" s="3" t="str">
        <f t="shared" si="1"/>
        <v>0.25</v>
      </c>
      <c r="E226" s="3">
        <v>0.6007184181697113</v>
      </c>
      <c r="F226" s="3">
        <v>0.007649844237216423</v>
      </c>
      <c r="G226" s="3">
        <v>0.21598797972895756</v>
      </c>
      <c r="H226" s="3">
        <v>3.252032751880981</v>
      </c>
      <c r="I226" s="3">
        <v>0.004126161864767601</v>
      </c>
      <c r="J226" s="5" t="s">
        <v>45</v>
      </c>
      <c r="K226" s="6" t="s">
        <v>42</v>
      </c>
      <c r="L226" s="3" t="s">
        <v>27</v>
      </c>
      <c r="M226" s="1">
        <v>9.0</v>
      </c>
      <c r="N226" s="1" t="str">
        <f t="shared" si="10"/>
        <v>0.00725</v>
      </c>
      <c r="O226" s="1"/>
      <c r="P226" s="3"/>
      <c r="Q226" s="6" t="str">
        <f t="shared" si="11"/>
        <v>0.0073</v>
      </c>
    </row>
    <row r="227" ht="15.75" customHeight="1">
      <c r="A227" s="1">
        <v>0.0</v>
      </c>
      <c r="B227" s="1">
        <v>0.0</v>
      </c>
      <c r="C227" s="1">
        <v>17.5</v>
      </c>
      <c r="D227" s="3" t="str">
        <f t="shared" si="1"/>
        <v>0.175</v>
      </c>
      <c r="E227" s="3">
        <v>0.34247423143215916</v>
      </c>
      <c r="F227" s="3">
        <v>0.003744426229300115</v>
      </c>
      <c r="G227" s="3">
        <v>0.1280732474760754</v>
      </c>
      <c r="H227" s="3">
        <v>2.094243071013901</v>
      </c>
      <c r="I227" s="3">
        <v>4.825503818137178E-5</v>
      </c>
      <c r="J227" s="5" t="s">
        <v>45</v>
      </c>
      <c r="K227" s="6" t="s">
        <v>42</v>
      </c>
      <c r="L227" s="3" t="s">
        <v>27</v>
      </c>
      <c r="M227" s="1">
        <v>9.0</v>
      </c>
      <c r="N227" s="1" t="str">
        <f t="shared" si="10"/>
        <v>0</v>
      </c>
      <c r="O227" s="1"/>
      <c r="P227" s="3"/>
      <c r="Q227" s="6" t="str">
        <f t="shared" si="11"/>
        <v>0.0000</v>
      </c>
    </row>
    <row r="228" ht="15.75" customHeight="1">
      <c r="A228" s="1">
        <v>15.0</v>
      </c>
      <c r="B228" s="1">
        <v>15.0</v>
      </c>
      <c r="C228" s="1">
        <v>17.5</v>
      </c>
      <c r="D228" s="3" t="str">
        <f t="shared" si="1"/>
        <v>0.175</v>
      </c>
      <c r="E228" s="3">
        <v>0.8383445184760435</v>
      </c>
      <c r="F228" s="3">
        <v>0.008913094129453212</v>
      </c>
      <c r="G228" s="3">
        <v>0.17589546222066466</v>
      </c>
      <c r="H228" s="3">
        <v>3.649635807183435</v>
      </c>
      <c r="I228" s="3">
        <v>0.00268943898402663</v>
      </c>
      <c r="J228" s="5" t="s">
        <v>45</v>
      </c>
      <c r="K228" s="6" t="s">
        <v>42</v>
      </c>
      <c r="L228" s="3" t="s">
        <v>27</v>
      </c>
      <c r="M228" s="1">
        <v>9.0</v>
      </c>
      <c r="N228" s="1" t="str">
        <f t="shared" si="10"/>
        <v>0.02175</v>
      </c>
      <c r="O228" s="1"/>
      <c r="P228" s="3"/>
      <c r="Q228" s="6" t="str">
        <f t="shared" si="11"/>
        <v>0.0218</v>
      </c>
    </row>
    <row r="229" ht="15.75" customHeight="1">
      <c r="A229" s="1">
        <v>50.0</v>
      </c>
      <c r="B229" s="1">
        <v>50.0</v>
      </c>
      <c r="C229" s="1">
        <v>10.0</v>
      </c>
      <c r="D229" s="3" t="str">
        <f t="shared" si="1"/>
        <v>0.1</v>
      </c>
      <c r="E229" s="3">
        <v>1.844254051780614</v>
      </c>
      <c r="F229" s="3">
        <v>0.009806130099291658</v>
      </c>
      <c r="G229" s="3">
        <v>0.16648815903669045</v>
      </c>
      <c r="H229" s="3">
        <v>7.547161246277453</v>
      </c>
      <c r="I229" s="3">
        <v>0.00340578352733633</v>
      </c>
      <c r="J229" s="5" t="s">
        <v>45</v>
      </c>
      <c r="K229" s="6" t="s">
        <v>42</v>
      </c>
      <c r="L229" s="3" t="s">
        <v>27</v>
      </c>
      <c r="M229" s="1">
        <v>9.0</v>
      </c>
      <c r="N229" s="1" t="str">
        <f t="shared" si="10"/>
        <v>0.0725</v>
      </c>
      <c r="O229" s="1"/>
      <c r="P229" s="3"/>
      <c r="Q229" s="6" t="str">
        <f t="shared" si="11"/>
        <v>0.0725</v>
      </c>
    </row>
    <row r="230" ht="15.75" customHeight="1">
      <c r="A230" s="1">
        <v>5.0</v>
      </c>
      <c r="B230" s="1">
        <v>5.0</v>
      </c>
      <c r="C230" s="1">
        <v>17.5</v>
      </c>
      <c r="D230" s="3" t="str">
        <f t="shared" si="1"/>
        <v>0.175</v>
      </c>
      <c r="E230" s="3">
        <v>0.5016710858963285</v>
      </c>
      <c r="F230" s="3">
        <v>0.006197010217990742</v>
      </c>
      <c r="G230" s="3">
        <v>0.14931878010364918</v>
      </c>
      <c r="H230" s="3">
        <v>2.649010437329661</v>
      </c>
      <c r="I230" s="3">
        <v>0.00206283711850707</v>
      </c>
      <c r="J230" s="5" t="s">
        <v>45</v>
      </c>
      <c r="K230" s="6" t="s">
        <v>42</v>
      </c>
      <c r="L230" s="3" t="s">
        <v>27</v>
      </c>
      <c r="M230" s="1">
        <v>9.0</v>
      </c>
      <c r="N230" s="1" t="str">
        <f t="shared" si="10"/>
        <v>0.00725</v>
      </c>
      <c r="O230" s="1"/>
      <c r="P230" s="3"/>
      <c r="Q230" s="6" t="str">
        <f t="shared" si="11"/>
        <v>0.0073</v>
      </c>
    </row>
    <row r="231" ht="15.75" customHeight="1">
      <c r="A231" s="1">
        <v>30.0</v>
      </c>
      <c r="B231" s="1">
        <v>30.0</v>
      </c>
      <c r="C231" s="1">
        <v>0.0</v>
      </c>
      <c r="D231" s="3" t="str">
        <f t="shared" si="1"/>
        <v>0</v>
      </c>
      <c r="E231" s="3">
        <v>1.1831491812449493</v>
      </c>
      <c r="F231" s="3">
        <v>0.003649332369849318</v>
      </c>
      <c r="G231" s="3">
        <v>0.029023350134117054</v>
      </c>
      <c r="H231" s="3">
        <v>4.866182789051194</v>
      </c>
      <c r="I231" s="3">
        <v>0.0010271674640968675</v>
      </c>
      <c r="J231" s="5" t="s">
        <v>42</v>
      </c>
      <c r="K231" s="6" t="s">
        <v>42</v>
      </c>
      <c r="L231" s="3" t="s">
        <v>27</v>
      </c>
      <c r="M231" s="1">
        <v>9.0</v>
      </c>
      <c r="N231" s="1" t="str">
        <f t="shared" si="10"/>
        <v>0.0435</v>
      </c>
      <c r="O231" s="1"/>
      <c r="P231" s="3"/>
      <c r="Q231" s="6" t="str">
        <f t="shared" si="11"/>
        <v>0.0435</v>
      </c>
    </row>
    <row r="232" ht="15.75" customHeight="1">
      <c r="A232" s="1">
        <v>20.0</v>
      </c>
      <c r="B232" s="1">
        <v>20.0</v>
      </c>
      <c r="C232" s="1">
        <v>17.5</v>
      </c>
      <c r="D232" s="3" t="str">
        <f t="shared" si="1"/>
        <v>0.175</v>
      </c>
      <c r="E232" s="3">
        <v>0.9798016625110636</v>
      </c>
      <c r="F232" s="3">
        <v>0.00937463235615675</v>
      </c>
      <c r="G232" s="3">
        <v>0.16048530157191532</v>
      </c>
      <c r="H232" s="3">
        <v>4.140787258947871</v>
      </c>
      <c r="I232" s="3">
        <v>0.003155003846790662</v>
      </c>
      <c r="J232" s="5" t="s">
        <v>45</v>
      </c>
      <c r="K232" s="6" t="s">
        <v>42</v>
      </c>
      <c r="L232" s="3" t="s">
        <v>27</v>
      </c>
      <c r="M232" s="1">
        <v>9.0</v>
      </c>
      <c r="N232" s="1" t="str">
        <f t="shared" si="10"/>
        <v>0.029</v>
      </c>
      <c r="O232" s="1"/>
      <c r="P232" s="3"/>
      <c r="Q232" s="6" t="str">
        <f t="shared" si="11"/>
        <v>0.0290</v>
      </c>
    </row>
    <row r="233" ht="15.75" customHeight="1">
      <c r="A233" s="1">
        <v>10.0</v>
      </c>
      <c r="B233" s="1">
        <v>10.0</v>
      </c>
      <c r="C233" s="1">
        <v>10.0</v>
      </c>
      <c r="D233" s="3" t="str">
        <f t="shared" si="1"/>
        <v>0.1</v>
      </c>
      <c r="E233" s="3">
        <v>0.6386904687606089</v>
      </c>
      <c r="F233" s="3">
        <v>0.0071343517650445856</v>
      </c>
      <c r="G233" s="3">
        <v>0.12335146602869218</v>
      </c>
      <c r="H233" s="3">
        <v>2.8368567545254813</v>
      </c>
      <c r="I233" s="3">
        <v>0.0023453028664346225</v>
      </c>
      <c r="J233" s="5" t="s">
        <v>45</v>
      </c>
      <c r="K233" s="6" t="s">
        <v>42</v>
      </c>
      <c r="L233" s="3" t="s">
        <v>27</v>
      </c>
      <c r="M233" s="1">
        <v>9.0</v>
      </c>
      <c r="N233" s="1" t="str">
        <f t="shared" si="10"/>
        <v>0.0145</v>
      </c>
      <c r="O233" s="1"/>
      <c r="P233" s="3"/>
      <c r="Q233" s="6" t="str">
        <f t="shared" si="11"/>
        <v>0.0145</v>
      </c>
    </row>
    <row r="234" ht="15.75" customHeight="1">
      <c r="A234" s="1">
        <v>50.0</v>
      </c>
      <c r="B234" s="1">
        <v>50.0</v>
      </c>
      <c r="C234" s="1">
        <v>17.5</v>
      </c>
      <c r="D234" s="3" t="str">
        <f t="shared" si="1"/>
        <v>0.175</v>
      </c>
      <c r="E234" s="3">
        <v>2.136357373606638</v>
      </c>
      <c r="F234" s="3">
        <v>0.01325612255386083</v>
      </c>
      <c r="G234" s="3">
        <v>0.20829579519727237</v>
      </c>
      <c r="H234" s="3">
        <v>8.385780067831389</v>
      </c>
      <c r="I234" s="3">
        <v>0.005014852506441417</v>
      </c>
      <c r="J234" s="5" t="s">
        <v>45</v>
      </c>
      <c r="K234" s="6" t="s">
        <v>42</v>
      </c>
      <c r="L234" s="3" t="s">
        <v>27</v>
      </c>
      <c r="M234" s="1">
        <v>9.0</v>
      </c>
      <c r="N234" s="1" t="str">
        <f t="shared" si="10"/>
        <v>0.0725</v>
      </c>
      <c r="O234" s="1"/>
      <c r="P234" s="3"/>
      <c r="Q234" s="6" t="str">
        <f t="shared" si="11"/>
        <v>0.0725</v>
      </c>
    </row>
    <row r="235" ht="15.75" customHeight="1">
      <c r="A235" s="1">
        <v>5.0</v>
      </c>
      <c r="B235" s="1">
        <v>5.0</v>
      </c>
      <c r="C235" s="1">
        <v>0.0</v>
      </c>
      <c r="D235" s="3" t="str">
        <f t="shared" si="1"/>
        <v>0</v>
      </c>
      <c r="E235" s="3">
        <v>0.39626605095910417</v>
      </c>
      <c r="F235" s="3">
        <v>0.0013906480190401128</v>
      </c>
      <c r="G235" s="3">
        <v>8.609746422381104E-4</v>
      </c>
      <c r="H235" s="3">
        <v>2.209941522470173</v>
      </c>
      <c r="I235" s="3">
        <v>-4.611221929459036E-5</v>
      </c>
      <c r="J235" s="5" t="s">
        <v>42</v>
      </c>
      <c r="K235" s="6" t="s">
        <v>42</v>
      </c>
      <c r="L235" s="3" t="s">
        <v>27</v>
      </c>
      <c r="M235" s="1">
        <v>9.0</v>
      </c>
      <c r="N235" s="1" t="str">
        <f t="shared" si="10"/>
        <v>0.00725</v>
      </c>
      <c r="O235" s="1"/>
      <c r="P235" s="3"/>
      <c r="Q235" s="6" t="str">
        <f t="shared" si="11"/>
        <v>0.0073</v>
      </c>
    </row>
    <row r="236" ht="15.75" customHeight="1">
      <c r="A236" s="1">
        <v>0.0</v>
      </c>
      <c r="B236" s="1">
        <v>0.0</v>
      </c>
      <c r="C236" s="1">
        <v>10.0</v>
      </c>
      <c r="D236" s="3" t="str">
        <f t="shared" si="1"/>
        <v>0.1</v>
      </c>
      <c r="E236" s="3">
        <v>0.3087616046624318</v>
      </c>
      <c r="F236" s="3">
        <v>0.0026326150112760977</v>
      </c>
      <c r="G236" s="3">
        <v>0.09255746454354674</v>
      </c>
      <c r="H236" s="3">
        <v>1.8099545451764754</v>
      </c>
      <c r="I236" s="3">
        <v>-2.4340541657689833E-4</v>
      </c>
      <c r="J236" s="5" t="s">
        <v>45</v>
      </c>
      <c r="K236" s="6" t="s">
        <v>42</v>
      </c>
      <c r="L236" s="3" t="s">
        <v>27</v>
      </c>
      <c r="M236" s="1">
        <v>9.0</v>
      </c>
      <c r="N236" s="1" t="str">
        <f t="shared" si="10"/>
        <v>0</v>
      </c>
      <c r="O236" s="1"/>
      <c r="P236" s="3"/>
      <c r="Q236" s="6" t="str">
        <f t="shared" si="11"/>
        <v>0.0000</v>
      </c>
    </row>
    <row r="237" ht="15.75" customHeight="1">
      <c r="A237" s="1">
        <v>10.0</v>
      </c>
      <c r="B237" s="1">
        <v>10.0</v>
      </c>
      <c r="C237" s="1">
        <v>25.0</v>
      </c>
      <c r="D237" s="3" t="str">
        <f t="shared" si="1"/>
        <v>0.25</v>
      </c>
      <c r="E237" s="3">
        <v>0.7158914739073273</v>
      </c>
      <c r="F237" s="3">
        <v>0.009572137423097898</v>
      </c>
      <c r="G237" s="3">
        <v>0.22620975155713385</v>
      </c>
      <c r="H237" s="3">
        <v>3.795066872071833</v>
      </c>
      <c r="I237" s="3">
        <v>0.0041519261913823165</v>
      </c>
      <c r="J237" s="5" t="s">
        <v>45</v>
      </c>
      <c r="K237" s="6" t="s">
        <v>42</v>
      </c>
      <c r="L237" s="3" t="s">
        <v>27</v>
      </c>
      <c r="M237" s="1">
        <v>9.0</v>
      </c>
      <c r="N237" s="1" t="str">
        <f t="shared" si="10"/>
        <v>0.0145</v>
      </c>
      <c r="O237" s="1"/>
      <c r="P237" s="3"/>
      <c r="Q237" s="6" t="str">
        <f t="shared" si="11"/>
        <v>0.0145</v>
      </c>
    </row>
    <row r="238" ht="15.75" customHeight="1">
      <c r="A238" s="1">
        <v>0.0</v>
      </c>
      <c r="B238" s="1">
        <v>0.0</v>
      </c>
      <c r="C238" s="1">
        <v>10.0</v>
      </c>
      <c r="D238" s="3" t="str">
        <f t="shared" si="1"/>
        <v>0.1</v>
      </c>
      <c r="E238" s="3">
        <v>0.370153950148172</v>
      </c>
      <c r="F238" s="3">
        <v>0.0042376216192487725</v>
      </c>
      <c r="G238" s="3">
        <v>0.10282313492270767</v>
      </c>
      <c r="H238" s="3">
        <v>2.0100522096717337</v>
      </c>
      <c r="I238" s="3">
        <v>6.476291333165681E-4</v>
      </c>
      <c r="J238" s="5" t="s">
        <v>45</v>
      </c>
      <c r="K238" s="6" t="s">
        <v>42</v>
      </c>
      <c r="L238" s="3" t="s">
        <v>27</v>
      </c>
      <c r="M238" s="1">
        <v>9.0</v>
      </c>
      <c r="N238" s="1" t="str">
        <f t="shared" si="10"/>
        <v>0</v>
      </c>
      <c r="O238" s="1"/>
      <c r="P238" s="3"/>
      <c r="Q238" s="6" t="str">
        <f t="shared" si="11"/>
        <v>0.0000</v>
      </c>
    </row>
    <row r="239" ht="15.75" customHeight="1">
      <c r="A239" s="1">
        <v>20.0</v>
      </c>
      <c r="B239" s="1">
        <v>20.0</v>
      </c>
      <c r="C239" s="1">
        <v>25.0</v>
      </c>
      <c r="D239" s="3" t="str">
        <f t="shared" si="1"/>
        <v>0.25</v>
      </c>
      <c r="E239" s="3">
        <v>1.0514160199684215</v>
      </c>
      <c r="F239" s="3">
        <v>0.010437098657579936</v>
      </c>
      <c r="G239" s="3">
        <v>0.2208328199688604</v>
      </c>
      <c r="H239" s="3">
        <v>4.629628182013224</v>
      </c>
      <c r="I239" s="3">
        <v>0.004693376089510946</v>
      </c>
      <c r="J239" s="5" t="s">
        <v>45</v>
      </c>
      <c r="K239" s="6" t="s">
        <v>42</v>
      </c>
      <c r="L239" s="3" t="s">
        <v>27</v>
      </c>
      <c r="M239" s="1">
        <v>9.0</v>
      </c>
      <c r="N239" s="1" t="str">
        <f t="shared" si="10"/>
        <v>0.029</v>
      </c>
      <c r="O239" s="1"/>
      <c r="P239" s="3"/>
      <c r="Q239" s="6" t="str">
        <f t="shared" si="11"/>
        <v>0.0290</v>
      </c>
    </row>
    <row r="240" ht="15.75" customHeight="1">
      <c r="A240" s="1">
        <v>30.0</v>
      </c>
      <c r="B240" s="1">
        <v>30.0</v>
      </c>
      <c r="C240" s="1">
        <v>10.0</v>
      </c>
      <c r="D240" s="3" t="str">
        <f t="shared" si="1"/>
        <v>0.1</v>
      </c>
      <c r="E240" s="3">
        <v>1.2922880054820265</v>
      </c>
      <c r="F240" s="3">
        <v>0.010859459340488747</v>
      </c>
      <c r="G240" s="3">
        <v>0.12130811179235756</v>
      </c>
      <c r="H240" s="3">
        <v>5.2219297132603515</v>
      </c>
      <c r="I240" s="3">
        <v>0.0027108848614586997</v>
      </c>
      <c r="J240" s="5" t="s">
        <v>45</v>
      </c>
      <c r="K240" s="6" t="s">
        <v>42</v>
      </c>
      <c r="L240" s="3" t="s">
        <v>27</v>
      </c>
      <c r="M240" s="1">
        <v>9.0</v>
      </c>
      <c r="N240" s="1" t="str">
        <f t="shared" si="10"/>
        <v>0.0435</v>
      </c>
      <c r="O240" s="1"/>
      <c r="P240" s="3"/>
      <c r="Q240" s="6" t="str">
        <f t="shared" si="11"/>
        <v>0.0435</v>
      </c>
    </row>
    <row r="241" ht="15.75" customHeight="1">
      <c r="A241" s="1">
        <v>20.0</v>
      </c>
      <c r="B241" s="1">
        <v>20.0</v>
      </c>
      <c r="C241" s="1">
        <v>10.0</v>
      </c>
      <c r="D241" s="3" t="str">
        <f t="shared" si="1"/>
        <v>0.1</v>
      </c>
      <c r="E241" s="3">
        <v>0.8428767226286983</v>
      </c>
      <c r="F241" s="3">
        <v>0.0065442289062385625</v>
      </c>
      <c r="G241" s="3">
        <v>0.12113808489900357</v>
      </c>
      <c r="H241" s="3">
        <v>4.089979485572319</v>
      </c>
      <c r="I241" s="3">
        <v>0.002248222447896315</v>
      </c>
      <c r="J241" s="5" t="s">
        <v>45</v>
      </c>
      <c r="K241" s="6" t="s">
        <v>42</v>
      </c>
      <c r="L241" s="3" t="s">
        <v>27</v>
      </c>
      <c r="M241" s="1">
        <v>9.0</v>
      </c>
      <c r="N241" s="1" t="str">
        <f t="shared" si="10"/>
        <v>0.029</v>
      </c>
      <c r="O241" s="1"/>
      <c r="P241" s="3"/>
      <c r="Q241" s="6" t="str">
        <f t="shared" si="11"/>
        <v>0.0290</v>
      </c>
    </row>
    <row r="242" ht="15.75" customHeight="1">
      <c r="A242" s="1">
        <v>50.0</v>
      </c>
      <c r="B242" s="1">
        <v>50.0</v>
      </c>
      <c r="C242" s="1">
        <v>25.0</v>
      </c>
      <c r="D242" s="3" t="str">
        <f t="shared" si="1"/>
        <v>0.25</v>
      </c>
      <c r="E242" s="3">
        <v>1.9166365130655527</v>
      </c>
      <c r="F242" s="3">
        <v>0.014353071918641234</v>
      </c>
      <c r="G242" s="3">
        <v>0.25018740345055235</v>
      </c>
      <c r="H242" s="3">
        <v>8.657968554154715</v>
      </c>
      <c r="I242" s="3">
        <v>0.005100811832067488</v>
      </c>
      <c r="J242" s="5" t="s">
        <v>45</v>
      </c>
      <c r="K242" s="6" t="s">
        <v>42</v>
      </c>
      <c r="L242" s="3" t="s">
        <v>27</v>
      </c>
      <c r="M242" s="1">
        <v>9.0</v>
      </c>
      <c r="N242" s="1" t="str">
        <f t="shared" si="10"/>
        <v>0.0725</v>
      </c>
      <c r="O242" s="1"/>
      <c r="P242" s="3"/>
      <c r="Q242" s="6" t="str">
        <f t="shared" si="11"/>
        <v>0.0725</v>
      </c>
    </row>
    <row r="243" ht="15.75" customHeight="1">
      <c r="A243" s="1">
        <v>10.0</v>
      </c>
      <c r="B243" s="1">
        <v>10.0</v>
      </c>
      <c r="C243" s="1">
        <v>17.5</v>
      </c>
      <c r="D243" s="3" t="str">
        <f t="shared" si="1"/>
        <v>0.175</v>
      </c>
      <c r="E243" s="3">
        <v>0.6473439344799286</v>
      </c>
      <c r="F243" s="3">
        <v>0.0087172000590174</v>
      </c>
      <c r="G243" s="3">
        <v>0.1910386835490221</v>
      </c>
      <c r="H243" s="3">
        <v>3.200006597495417</v>
      </c>
      <c r="I243" s="3">
        <v>0.0023389893005444466</v>
      </c>
      <c r="J243" s="5" t="s">
        <v>45</v>
      </c>
      <c r="K243" s="6" t="s">
        <v>42</v>
      </c>
      <c r="L243" s="3" t="s">
        <v>27</v>
      </c>
      <c r="M243" s="1">
        <v>9.0</v>
      </c>
      <c r="N243" s="1" t="str">
        <f t="shared" si="10"/>
        <v>0.0145</v>
      </c>
      <c r="O243" s="1"/>
      <c r="P243" s="3"/>
      <c r="Q243" s="6" t="str">
        <f t="shared" si="11"/>
        <v>0.0145</v>
      </c>
    </row>
    <row r="244" ht="15.75" customHeight="1">
      <c r="A244" s="1">
        <v>5.0</v>
      </c>
      <c r="B244" s="1">
        <v>5.0</v>
      </c>
      <c r="C244" s="1">
        <v>10.0</v>
      </c>
      <c r="D244" s="3" t="str">
        <f t="shared" si="1"/>
        <v>0.1</v>
      </c>
      <c r="E244" s="3">
        <v>0.4530978050186004</v>
      </c>
      <c r="F244" s="3">
        <v>0.004892496499581841</v>
      </c>
      <c r="G244" s="3">
        <v>0.16000215170417897</v>
      </c>
      <c r="H244" s="3">
        <v>2.3121371879848556</v>
      </c>
      <c r="I244" s="3">
        <v>0.0013363930065634511</v>
      </c>
      <c r="J244" s="5" t="s">
        <v>45</v>
      </c>
      <c r="K244" s="6" t="s">
        <v>42</v>
      </c>
      <c r="L244" s="3" t="s">
        <v>27</v>
      </c>
      <c r="M244" s="1">
        <v>9.0</v>
      </c>
      <c r="N244" s="1" t="str">
        <f t="shared" si="10"/>
        <v>0.00725</v>
      </c>
      <c r="O244" s="1"/>
      <c r="P244" s="3"/>
      <c r="Q244" s="6" t="str">
        <f t="shared" si="11"/>
        <v>0.0073</v>
      </c>
    </row>
    <row r="245" ht="15.75" customHeight="1">
      <c r="A245" s="1">
        <v>15.0</v>
      </c>
      <c r="B245" s="1">
        <v>15.0</v>
      </c>
      <c r="C245" s="1">
        <v>0.0</v>
      </c>
      <c r="D245" s="3" t="str">
        <f t="shared" si="1"/>
        <v>0</v>
      </c>
      <c r="E245" s="3">
        <v>0.720357602026756</v>
      </c>
      <c r="F245" s="3">
        <v>0.0020250667626942613</v>
      </c>
      <c r="G245" s="3">
        <v>0.03341069128103491</v>
      </c>
      <c r="H245" s="3">
        <v>3.7523459367626844</v>
      </c>
      <c r="I245" s="3">
        <v>3.5861896771974613E-4</v>
      </c>
      <c r="J245" s="5" t="s">
        <v>42</v>
      </c>
      <c r="K245" s="6" t="s">
        <v>42</v>
      </c>
      <c r="L245" s="3" t="s">
        <v>27</v>
      </c>
      <c r="M245" s="1">
        <v>9.0</v>
      </c>
      <c r="N245" s="1" t="str">
        <f t="shared" si="10"/>
        <v>0.02175</v>
      </c>
      <c r="O245" s="1"/>
      <c r="P245" s="3"/>
      <c r="Q245" s="6" t="str">
        <f t="shared" si="11"/>
        <v>0.0218</v>
      </c>
    </row>
    <row r="246" ht="15.75" customHeight="1">
      <c r="A246" s="1">
        <v>0.0</v>
      </c>
      <c r="B246" s="1">
        <v>0.0</v>
      </c>
      <c r="C246" s="1">
        <v>10.0</v>
      </c>
      <c r="D246" s="3" t="str">
        <f t="shared" si="1"/>
        <v>0.1</v>
      </c>
      <c r="E246" s="3">
        <v>0.321913112761383</v>
      </c>
      <c r="F246" s="3">
        <v>0.004985768348085458</v>
      </c>
      <c r="G246" s="3">
        <v>0.10216669036775605</v>
      </c>
      <c r="H246" s="3">
        <v>2.5157306683669916</v>
      </c>
      <c r="I246" s="3">
        <v>6.766915924813714E-4</v>
      </c>
      <c r="J246" s="5" t="s">
        <v>30</v>
      </c>
      <c r="K246" s="6" t="s">
        <v>31</v>
      </c>
      <c r="L246" s="3" t="s">
        <v>27</v>
      </c>
      <c r="M246" s="1">
        <v>10.0</v>
      </c>
      <c r="N246" s="1" t="str">
        <f t="shared" ref="N246:N273" si="12">B246*0.2856</f>
        <v>0</v>
      </c>
      <c r="O246" s="17" t="s">
        <v>52</v>
      </c>
      <c r="P246" s="3" t="s">
        <v>53</v>
      </c>
      <c r="Q246" s="6" t="str">
        <f t="shared" ref="Q246:Q273" si="13">B246*0.53</f>
        <v>0.0000</v>
      </c>
    </row>
    <row r="247" ht="15.75" customHeight="1">
      <c r="A247" s="1">
        <v>0.29</v>
      </c>
      <c r="B247" s="1">
        <v>0.29</v>
      </c>
      <c r="C247" s="1">
        <v>0.0</v>
      </c>
      <c r="D247" s="3" t="str">
        <f t="shared" si="1"/>
        <v>0</v>
      </c>
      <c r="E247" s="3">
        <v>0.2899125504523387</v>
      </c>
      <c r="F247" s="3">
        <v>0.0013875479121672144</v>
      </c>
      <c r="G247" s="3">
        <v>0.00730332417716395</v>
      </c>
      <c r="H247" s="3">
        <v>2.4691328615152175</v>
      </c>
      <c r="I247" s="3">
        <v>-8.153177856191213E-5</v>
      </c>
      <c r="J247" s="5" t="s">
        <v>31</v>
      </c>
      <c r="K247" s="6" t="s">
        <v>31</v>
      </c>
      <c r="L247" s="3" t="s">
        <v>27</v>
      </c>
      <c r="M247" s="1">
        <v>10.0</v>
      </c>
      <c r="N247" s="1" t="str">
        <f t="shared" si="12"/>
        <v>0.082824</v>
      </c>
      <c r="O247" s="1"/>
      <c r="P247" s="3"/>
      <c r="Q247" s="6" t="str">
        <f t="shared" si="13"/>
        <v>0.1537</v>
      </c>
    </row>
    <row r="248" ht="15.75" customHeight="1">
      <c r="A248" s="1">
        <v>6.6</v>
      </c>
      <c r="B248" s="1">
        <v>6.6</v>
      </c>
      <c r="C248" s="1">
        <v>10.0</v>
      </c>
      <c r="D248" s="3" t="str">
        <f t="shared" si="1"/>
        <v>0.1</v>
      </c>
      <c r="E248" s="3">
        <v>0.7886477287793084</v>
      </c>
      <c r="F248" s="3">
        <v>0.0868637676358022</v>
      </c>
      <c r="G248" s="3">
        <v>0.26803277354261035</v>
      </c>
      <c r="H248" s="3">
        <v>23.255813953488374</v>
      </c>
      <c r="I248" s="3">
        <v>0.0041926310712457615</v>
      </c>
      <c r="J248" s="5" t="s">
        <v>30</v>
      </c>
      <c r="K248" s="6" t="s">
        <v>31</v>
      </c>
      <c r="L248" s="3" t="s">
        <v>27</v>
      </c>
      <c r="M248" s="1">
        <v>10.0</v>
      </c>
      <c r="N248" s="1" t="str">
        <f t="shared" si="12"/>
        <v>1.88496</v>
      </c>
      <c r="O248" s="1"/>
      <c r="P248" s="3"/>
      <c r="Q248" s="6" t="str">
        <f t="shared" si="13"/>
        <v>3.4980</v>
      </c>
    </row>
    <row r="249" ht="15.75" customHeight="1">
      <c r="A249" s="1">
        <v>0.0</v>
      </c>
      <c r="B249" s="1">
        <v>0.0</v>
      </c>
      <c r="C249" s="1">
        <v>25.0</v>
      </c>
      <c r="D249" s="3" t="str">
        <f t="shared" si="1"/>
        <v>0.25</v>
      </c>
      <c r="E249" s="3">
        <v>0.39878150207869417</v>
      </c>
      <c r="F249" s="3">
        <v>0.01896957107798711</v>
      </c>
      <c r="G249" s="3">
        <v>0.25325000950232324</v>
      </c>
      <c r="H249" s="3">
        <v>3.6563068734275723</v>
      </c>
      <c r="I249" s="3">
        <v>0.0020742902627017747</v>
      </c>
      <c r="J249" s="5" t="s">
        <v>30</v>
      </c>
      <c r="K249" s="6" t="s">
        <v>31</v>
      </c>
      <c r="L249" s="3" t="s">
        <v>27</v>
      </c>
      <c r="M249" s="1">
        <v>10.0</v>
      </c>
      <c r="N249" s="1" t="str">
        <f t="shared" si="12"/>
        <v>0</v>
      </c>
      <c r="O249" s="1"/>
      <c r="P249" s="3"/>
      <c r="Q249" s="6" t="str">
        <f t="shared" si="13"/>
        <v>0.0000</v>
      </c>
    </row>
    <row r="250" ht="15.75" customHeight="1">
      <c r="A250" s="1">
        <v>0.76</v>
      </c>
      <c r="B250" s="1">
        <v>0.76</v>
      </c>
      <c r="C250" s="1">
        <v>0.0</v>
      </c>
      <c r="D250" s="3" t="str">
        <f t="shared" si="1"/>
        <v>0</v>
      </c>
      <c r="E250" s="3">
        <v>0.30714176604692467</v>
      </c>
      <c r="F250" s="3">
        <v>0.0017593151018932113</v>
      </c>
      <c r="G250" s="3">
        <v>-0.02160253724232808</v>
      </c>
      <c r="H250" s="3">
        <v>3.7593988502921585</v>
      </c>
      <c r="I250" s="3">
        <v>-2.6328909104028977E-5</v>
      </c>
      <c r="J250" s="5" t="s">
        <v>31</v>
      </c>
      <c r="K250" s="6" t="s">
        <v>31</v>
      </c>
      <c r="L250" s="3" t="s">
        <v>27</v>
      </c>
      <c r="M250" s="1">
        <v>10.0</v>
      </c>
      <c r="N250" s="1" t="str">
        <f t="shared" si="12"/>
        <v>0.217056</v>
      </c>
      <c r="O250" s="1"/>
      <c r="P250" s="3"/>
      <c r="Q250" s="6" t="str">
        <f t="shared" si="13"/>
        <v>0.4028</v>
      </c>
    </row>
    <row r="251" ht="15.75" customHeight="1">
      <c r="A251" s="1">
        <v>4.7</v>
      </c>
      <c r="B251" s="1">
        <v>4.7</v>
      </c>
      <c r="C251" s="1">
        <v>0.0</v>
      </c>
      <c r="D251" s="3" t="str">
        <f t="shared" si="1"/>
        <v>0</v>
      </c>
      <c r="E251" s="3">
        <v>0.5605409462128766</v>
      </c>
      <c r="F251" s="3">
        <v>0.008915612207727755</v>
      </c>
      <c r="G251" s="3">
        <v>0.04263509018316258</v>
      </c>
      <c r="H251" s="3">
        <v>9.615384615384615</v>
      </c>
      <c r="I251" s="3">
        <v>0.001995487417688409</v>
      </c>
      <c r="J251" s="5" t="s">
        <v>31</v>
      </c>
      <c r="K251" s="6" t="s">
        <v>31</v>
      </c>
      <c r="L251" s="3" t="s">
        <v>27</v>
      </c>
      <c r="M251" s="1">
        <v>10.0</v>
      </c>
      <c r="N251" s="1" t="str">
        <f t="shared" si="12"/>
        <v>1.34232</v>
      </c>
      <c r="O251" s="1"/>
      <c r="P251" s="3"/>
      <c r="Q251" s="6" t="str">
        <f t="shared" si="13"/>
        <v>2.4910</v>
      </c>
    </row>
    <row r="252" ht="15.75" customHeight="1">
      <c r="A252" s="1">
        <v>0.57</v>
      </c>
      <c r="B252" s="1">
        <v>0.57</v>
      </c>
      <c r="C252" s="1">
        <v>17.5</v>
      </c>
      <c r="D252" s="3" t="str">
        <f t="shared" si="1"/>
        <v>0.175</v>
      </c>
      <c r="E252" s="3">
        <v>0.39240275747956</v>
      </c>
      <c r="F252" s="3">
        <v>0.008479603713203483</v>
      </c>
      <c r="G252" s="3">
        <v>0.1703825642820318</v>
      </c>
      <c r="H252" s="3">
        <v>3.7383174028950124</v>
      </c>
      <c r="I252" s="3">
        <v>0.0010940222026960076</v>
      </c>
      <c r="J252" s="5" t="s">
        <v>30</v>
      </c>
      <c r="K252" s="6" t="s">
        <v>31</v>
      </c>
      <c r="L252" s="3" t="s">
        <v>27</v>
      </c>
      <c r="M252" s="1">
        <v>10.0</v>
      </c>
      <c r="N252" s="1" t="str">
        <f t="shared" si="12"/>
        <v>0.162792</v>
      </c>
      <c r="O252" s="1"/>
      <c r="P252" s="3"/>
      <c r="Q252" s="6" t="str">
        <f t="shared" si="13"/>
        <v>0.3021</v>
      </c>
    </row>
    <row r="253" ht="15.75" customHeight="1">
      <c r="A253" s="1">
        <v>0.76</v>
      </c>
      <c r="B253" s="1">
        <v>0.76</v>
      </c>
      <c r="C253" s="1">
        <v>10.0</v>
      </c>
      <c r="D253" s="3" t="str">
        <f t="shared" si="1"/>
        <v>0.1</v>
      </c>
      <c r="E253" s="3">
        <v>0.3959306818058588</v>
      </c>
      <c r="F253" s="3">
        <v>0.008936434828383619</v>
      </c>
      <c r="G253" s="3">
        <v>0.17017597234486004</v>
      </c>
      <c r="H253" s="3">
        <v>3.8240909065419713</v>
      </c>
      <c r="I253" s="3">
        <v>0.0013359369837034844</v>
      </c>
      <c r="J253" s="5" t="s">
        <v>30</v>
      </c>
      <c r="K253" s="6" t="s">
        <v>31</v>
      </c>
      <c r="L253" s="3" t="s">
        <v>27</v>
      </c>
      <c r="M253" s="1">
        <v>10.0</v>
      </c>
      <c r="N253" s="1" t="str">
        <f t="shared" si="12"/>
        <v>0.217056</v>
      </c>
      <c r="O253" s="1"/>
      <c r="P253" s="3"/>
      <c r="Q253" s="6" t="str">
        <f t="shared" si="13"/>
        <v>0.4028</v>
      </c>
    </row>
    <row r="254" ht="15.75" customHeight="1">
      <c r="A254" s="1">
        <v>0.28</v>
      </c>
      <c r="B254" s="1">
        <v>0.28</v>
      </c>
      <c r="C254" s="1">
        <v>25.0</v>
      </c>
      <c r="D254" s="3" t="str">
        <f t="shared" si="1"/>
        <v>0.25</v>
      </c>
      <c r="E254" s="3">
        <v>0.4472679908421534</v>
      </c>
      <c r="F254" s="3">
        <v>0.01105680229616799</v>
      </c>
      <c r="G254" s="3">
        <v>0.2630022671439042</v>
      </c>
      <c r="H254" s="3">
        <v>3.79506729067255</v>
      </c>
      <c r="I254" s="3">
        <v>0.0019552199506514562</v>
      </c>
      <c r="J254" s="5" t="s">
        <v>30</v>
      </c>
      <c r="K254" s="6" t="s">
        <v>31</v>
      </c>
      <c r="L254" s="3" t="s">
        <v>27</v>
      </c>
      <c r="M254" s="1">
        <v>10.0</v>
      </c>
      <c r="N254" s="1" t="str">
        <f t="shared" si="12"/>
        <v>0.079968</v>
      </c>
      <c r="O254" s="1"/>
      <c r="P254" s="3"/>
      <c r="Q254" s="6" t="str">
        <f t="shared" si="13"/>
        <v>0.1484</v>
      </c>
    </row>
    <row r="255" ht="15.75" customHeight="1">
      <c r="A255" s="1">
        <v>0.76</v>
      </c>
      <c r="B255" s="1">
        <v>0.76</v>
      </c>
      <c r="C255" s="1">
        <v>17.5</v>
      </c>
      <c r="D255" s="3" t="str">
        <f t="shared" si="1"/>
        <v>0.175</v>
      </c>
      <c r="E255" s="3">
        <v>0.41310768768910644</v>
      </c>
      <c r="F255" s="3">
        <v>0.00828406082313236</v>
      </c>
      <c r="G255" s="3">
        <v>0.18302427879844885</v>
      </c>
      <c r="H255" s="3">
        <v>4.201681722132453</v>
      </c>
      <c r="I255" s="3">
        <v>0.0014303867050788292</v>
      </c>
      <c r="J255" s="5" t="s">
        <v>30</v>
      </c>
      <c r="K255" s="6" t="s">
        <v>31</v>
      </c>
      <c r="L255" s="3" t="s">
        <v>27</v>
      </c>
      <c r="M255" s="1">
        <v>10.0</v>
      </c>
      <c r="N255" s="1" t="str">
        <f t="shared" si="12"/>
        <v>0.217056</v>
      </c>
      <c r="O255" s="1"/>
      <c r="P255" s="3"/>
      <c r="Q255" s="6" t="str">
        <f t="shared" si="13"/>
        <v>0.4028</v>
      </c>
    </row>
    <row r="256" ht="15.75" customHeight="1">
      <c r="A256" s="1">
        <v>0.95</v>
      </c>
      <c r="B256" s="1">
        <v>0.95</v>
      </c>
      <c r="C256" s="1">
        <v>10.0</v>
      </c>
      <c r="D256" s="3" t="str">
        <f t="shared" si="1"/>
        <v>0.1</v>
      </c>
      <c r="E256" s="3">
        <v>0.38576096782671915</v>
      </c>
      <c r="F256" s="3">
        <v>0.010471746352773481</v>
      </c>
      <c r="G256" s="3">
        <v>0.15480993070385451</v>
      </c>
      <c r="H256" s="3">
        <v>4.914000615012655</v>
      </c>
      <c r="I256" s="3">
        <v>0.0013238834898515062</v>
      </c>
      <c r="J256" s="5" t="s">
        <v>30</v>
      </c>
      <c r="K256" s="6" t="s">
        <v>31</v>
      </c>
      <c r="L256" s="3" t="s">
        <v>27</v>
      </c>
      <c r="M256" s="1">
        <v>10.0</v>
      </c>
      <c r="N256" s="1" t="str">
        <f t="shared" si="12"/>
        <v>0.27132</v>
      </c>
      <c r="O256" s="1"/>
      <c r="P256" s="3"/>
      <c r="Q256" s="6" t="str">
        <f t="shared" si="13"/>
        <v>0.5035</v>
      </c>
    </row>
    <row r="257" ht="15.75" customHeight="1">
      <c r="A257" s="1">
        <v>0.95</v>
      </c>
      <c r="B257" s="1">
        <v>0.95</v>
      </c>
      <c r="C257" s="1">
        <v>17.5</v>
      </c>
      <c r="D257" s="3" t="str">
        <f t="shared" si="1"/>
        <v>0.175</v>
      </c>
      <c r="E257" s="3">
        <v>0.4200691952969203</v>
      </c>
      <c r="F257" s="3">
        <v>0.009733207751755034</v>
      </c>
      <c r="G257" s="3">
        <v>0.18131853203545234</v>
      </c>
      <c r="H257" s="3">
        <v>4.405285899233716</v>
      </c>
      <c r="I257" s="3">
        <v>0.0016677598693851051</v>
      </c>
      <c r="J257" s="5" t="s">
        <v>30</v>
      </c>
      <c r="K257" s="6" t="s">
        <v>31</v>
      </c>
      <c r="L257" s="3" t="s">
        <v>27</v>
      </c>
      <c r="M257" s="1">
        <v>10.0</v>
      </c>
      <c r="N257" s="1" t="str">
        <f t="shared" si="12"/>
        <v>0.27132</v>
      </c>
      <c r="O257" s="1"/>
      <c r="P257" s="3"/>
      <c r="Q257" s="6" t="str">
        <f t="shared" si="13"/>
        <v>0.5035</v>
      </c>
    </row>
    <row r="258" ht="15.75" customHeight="1">
      <c r="A258" s="1">
        <v>0.57</v>
      </c>
      <c r="B258" s="1">
        <v>0.57</v>
      </c>
      <c r="C258" s="1">
        <v>10.0</v>
      </c>
      <c r="D258" s="3" t="str">
        <f t="shared" si="1"/>
        <v>0.1</v>
      </c>
      <c r="E258" s="3">
        <v>0.38075112603685674</v>
      </c>
      <c r="F258" s="3">
        <v>0.008527340900778245</v>
      </c>
      <c r="G258" s="3">
        <v>0.15224726754742957</v>
      </c>
      <c r="H258" s="3">
        <v>3.724394501711604</v>
      </c>
      <c r="I258" s="3">
        <v>0.0011168500570913273</v>
      </c>
      <c r="J258" s="5" t="s">
        <v>30</v>
      </c>
      <c r="K258" s="6" t="s">
        <v>31</v>
      </c>
      <c r="L258" s="3" t="s">
        <v>27</v>
      </c>
      <c r="M258" s="1">
        <v>10.0</v>
      </c>
      <c r="N258" s="1" t="str">
        <f t="shared" si="12"/>
        <v>0.162792</v>
      </c>
      <c r="O258" s="1"/>
      <c r="P258" s="3"/>
      <c r="Q258" s="6" t="str">
        <f t="shared" si="13"/>
        <v>0.3021</v>
      </c>
    </row>
    <row r="259" ht="15.75" customHeight="1">
      <c r="A259" s="1">
        <v>9.5</v>
      </c>
      <c r="B259" s="1">
        <v>9.5</v>
      </c>
      <c r="C259" s="1">
        <v>0.0</v>
      </c>
      <c r="D259" s="3" t="str">
        <f t="shared" si="1"/>
        <v>0</v>
      </c>
      <c r="E259" s="3">
        <v>0.8567834451492433</v>
      </c>
      <c r="F259" s="3">
        <v>0.016916635915325513</v>
      </c>
      <c r="G259" s="3">
        <v>0.10394357535369625</v>
      </c>
      <c r="H259" s="3">
        <v>18.181818181818183</v>
      </c>
      <c r="I259" s="3">
        <v>0.0037008273747512095</v>
      </c>
      <c r="J259" s="5" t="s">
        <v>31</v>
      </c>
      <c r="K259" s="6" t="s">
        <v>31</v>
      </c>
      <c r="L259" s="3" t="s">
        <v>27</v>
      </c>
      <c r="M259" s="1">
        <v>10.0</v>
      </c>
      <c r="N259" s="1" t="str">
        <f t="shared" si="12"/>
        <v>2.7132</v>
      </c>
      <c r="O259" s="1"/>
      <c r="P259" s="3"/>
      <c r="Q259" s="6" t="str">
        <f t="shared" si="13"/>
        <v>5.0350</v>
      </c>
    </row>
    <row r="260" ht="15.75" customHeight="1">
      <c r="A260" s="1">
        <v>0.28</v>
      </c>
      <c r="B260" s="1">
        <v>0.28</v>
      </c>
      <c r="C260" s="1">
        <v>10.0</v>
      </c>
      <c r="D260" s="3" t="str">
        <f t="shared" si="1"/>
        <v>0.1</v>
      </c>
      <c r="E260" s="3">
        <v>0.3550200849774386</v>
      </c>
      <c r="F260" s="3">
        <v>0.006386611916899451</v>
      </c>
      <c r="G260" s="3">
        <v>0.11793423413315329</v>
      </c>
      <c r="H260" s="3">
        <v>2.9197140437635807</v>
      </c>
      <c r="I260" s="3">
        <v>6.592005906926202E-4</v>
      </c>
      <c r="J260" s="5" t="s">
        <v>30</v>
      </c>
      <c r="K260" s="6" t="s">
        <v>31</v>
      </c>
      <c r="L260" s="3" t="s">
        <v>27</v>
      </c>
      <c r="M260" s="1">
        <v>10.0</v>
      </c>
      <c r="N260" s="1" t="str">
        <f t="shared" si="12"/>
        <v>0.079968</v>
      </c>
      <c r="O260" s="1"/>
      <c r="P260" s="3"/>
      <c r="Q260" s="6" t="str">
        <f t="shared" si="13"/>
        <v>0.1484</v>
      </c>
    </row>
    <row r="261" ht="15.75" customHeight="1">
      <c r="A261" s="1">
        <v>0.95</v>
      </c>
      <c r="B261" s="1">
        <v>0.95</v>
      </c>
      <c r="C261" s="1">
        <v>25.0</v>
      </c>
      <c r="D261" s="3" t="str">
        <f t="shared" si="1"/>
        <v>0.25</v>
      </c>
      <c r="E261" s="3">
        <v>0.47539162773609844</v>
      </c>
      <c r="F261" s="3">
        <v>0.01952916731255626</v>
      </c>
      <c r="G261" s="3">
        <v>0.2687177288021736</v>
      </c>
      <c r="H261" s="3">
        <v>5.420054219775088</v>
      </c>
      <c r="I261" s="3">
        <v>0.002521592439597065</v>
      </c>
      <c r="J261" s="5" t="s">
        <v>30</v>
      </c>
      <c r="K261" s="6" t="s">
        <v>31</v>
      </c>
      <c r="L261" s="3" t="s">
        <v>27</v>
      </c>
      <c r="M261" s="1">
        <v>10.0</v>
      </c>
      <c r="N261" s="1" t="str">
        <f t="shared" si="12"/>
        <v>0.27132</v>
      </c>
      <c r="O261" s="1"/>
      <c r="P261" s="3"/>
      <c r="Q261" s="6" t="str">
        <f t="shared" si="13"/>
        <v>0.5035</v>
      </c>
    </row>
    <row r="262" ht="15.75" customHeight="1">
      <c r="A262" s="1">
        <v>14.2</v>
      </c>
      <c r="B262" s="1">
        <v>14.2</v>
      </c>
      <c r="C262" s="1">
        <v>0.0</v>
      </c>
      <c r="D262" s="3" t="str">
        <f t="shared" si="1"/>
        <v>0</v>
      </c>
      <c r="E262" s="3">
        <v>1.1572433511779012</v>
      </c>
      <c r="F262" s="3">
        <v>0.02493505849062918</v>
      </c>
      <c r="G262" s="3">
        <v>0.11584616516162749</v>
      </c>
      <c r="H262" s="3">
        <v>25.641025641025635</v>
      </c>
      <c r="I262" s="3">
        <v>0.005075582075671881</v>
      </c>
      <c r="J262" s="5" t="s">
        <v>31</v>
      </c>
      <c r="K262" s="6" t="s">
        <v>31</v>
      </c>
      <c r="L262" s="3" t="s">
        <v>27</v>
      </c>
      <c r="M262" s="1">
        <v>10.0</v>
      </c>
      <c r="N262" s="1" t="str">
        <f t="shared" si="12"/>
        <v>4.05552</v>
      </c>
      <c r="O262" s="1"/>
      <c r="P262" s="3"/>
      <c r="Q262" s="6" t="str">
        <f t="shared" si="13"/>
        <v>7.5260</v>
      </c>
    </row>
    <row r="263" ht="15.75" customHeight="1">
      <c r="A263" s="1">
        <v>18.9</v>
      </c>
      <c r="B263" s="1">
        <v>18.9</v>
      </c>
      <c r="C263" s="1">
        <v>10.0</v>
      </c>
      <c r="D263" s="3" t="str">
        <f t="shared" si="1"/>
        <v>0.1</v>
      </c>
      <c r="E263" s="3">
        <v>1.511405452901152</v>
      </c>
      <c r="F263" s="3">
        <v>0.21300739442172972</v>
      </c>
      <c r="G263" s="3">
        <v>0.5602523928009215</v>
      </c>
      <c r="H263" s="3">
        <v>62.5</v>
      </c>
      <c r="I263" s="3">
        <v>0.009539043043104059</v>
      </c>
      <c r="J263" s="5" t="s">
        <v>30</v>
      </c>
      <c r="K263" s="6" t="s">
        <v>31</v>
      </c>
      <c r="L263" s="3" t="s">
        <v>27</v>
      </c>
      <c r="M263" s="1">
        <v>10.0</v>
      </c>
      <c r="N263" s="1" t="str">
        <f t="shared" si="12"/>
        <v>5.39784</v>
      </c>
      <c r="O263" s="1"/>
      <c r="P263" s="3"/>
      <c r="Q263" s="6" t="str">
        <f t="shared" si="13"/>
        <v>10.0170</v>
      </c>
    </row>
    <row r="264" ht="15.75" customHeight="1">
      <c r="A264" s="1">
        <v>0.0</v>
      </c>
      <c r="B264" s="1">
        <v>0.0</v>
      </c>
      <c r="C264" s="1">
        <v>17.5</v>
      </c>
      <c r="D264" s="3" t="str">
        <f t="shared" si="1"/>
        <v>0.175</v>
      </c>
      <c r="E264" s="3">
        <v>0.34526485880131447</v>
      </c>
      <c r="F264" s="3">
        <v>0.007753100716462432</v>
      </c>
      <c r="G264" s="3">
        <v>0.15536923425811</v>
      </c>
      <c r="H264" s="3">
        <v>2.5806407547388686</v>
      </c>
      <c r="I264" s="3">
        <v>6.541015616098149E-4</v>
      </c>
      <c r="J264" s="5" t="s">
        <v>30</v>
      </c>
      <c r="K264" s="6" t="s">
        <v>31</v>
      </c>
      <c r="L264" s="3" t="s">
        <v>27</v>
      </c>
      <c r="M264" s="1">
        <v>10.0</v>
      </c>
      <c r="N264" s="1" t="str">
        <f t="shared" si="12"/>
        <v>0</v>
      </c>
      <c r="O264" s="1"/>
      <c r="P264" s="3"/>
      <c r="Q264" s="6" t="str">
        <f t="shared" si="13"/>
        <v>0.0000</v>
      </c>
    </row>
    <row r="265" ht="15.75" customHeight="1">
      <c r="A265" s="1">
        <v>14.2</v>
      </c>
      <c r="B265" s="1">
        <v>14.2</v>
      </c>
      <c r="C265" s="1">
        <v>10.0</v>
      </c>
      <c r="D265" s="3" t="str">
        <f t="shared" si="1"/>
        <v>0.1</v>
      </c>
      <c r="E265" s="3">
        <v>1.2597020283940628</v>
      </c>
      <c r="F265" s="3">
        <v>0.17055725620345202</v>
      </c>
      <c r="G265" s="3">
        <v>0.44337293519009824</v>
      </c>
      <c r="H265" s="3">
        <v>55.55555555555555</v>
      </c>
      <c r="I265" s="3">
        <v>0.00837937897104403</v>
      </c>
      <c r="J265" s="5" t="s">
        <v>30</v>
      </c>
      <c r="K265" s="6" t="s">
        <v>31</v>
      </c>
      <c r="L265" s="3" t="s">
        <v>27</v>
      </c>
      <c r="M265" s="1">
        <v>10.0</v>
      </c>
      <c r="N265" s="1" t="str">
        <f t="shared" si="12"/>
        <v>4.05552</v>
      </c>
      <c r="O265" s="1"/>
      <c r="P265" s="3"/>
      <c r="Q265" s="6" t="str">
        <f t="shared" si="13"/>
        <v>7.5260</v>
      </c>
    </row>
    <row r="266" ht="15.75" customHeight="1">
      <c r="A266" s="1">
        <v>18.9</v>
      </c>
      <c r="B266" s="1">
        <v>18.9</v>
      </c>
      <c r="C266" s="1">
        <v>0.0</v>
      </c>
      <c r="D266" s="3" t="str">
        <f t="shared" si="1"/>
        <v>0</v>
      </c>
      <c r="E266" s="3">
        <v>1.4707334792702047</v>
      </c>
      <c r="F266" s="3">
        <v>0.03269828109265563</v>
      </c>
      <c r="G266" s="3">
        <v>0.16710005710920262</v>
      </c>
      <c r="H266" s="3">
        <v>33.333333333333336</v>
      </c>
      <c r="I266" s="3">
        <v>0.006915139503784626</v>
      </c>
      <c r="J266" s="5" t="s">
        <v>31</v>
      </c>
      <c r="K266" s="6" t="s">
        <v>31</v>
      </c>
      <c r="L266" s="3" t="s">
        <v>27</v>
      </c>
      <c r="M266" s="1">
        <v>10.0</v>
      </c>
      <c r="N266" s="1" t="str">
        <f t="shared" si="12"/>
        <v>5.39784</v>
      </c>
      <c r="O266" s="1"/>
      <c r="P266" s="3"/>
      <c r="Q266" s="6" t="str">
        <f t="shared" si="13"/>
        <v>10.0170</v>
      </c>
    </row>
    <row r="267" ht="15.75" customHeight="1">
      <c r="A267" s="1">
        <v>0.57</v>
      </c>
      <c r="B267" s="1">
        <v>0.57</v>
      </c>
      <c r="C267" s="1">
        <v>25.0</v>
      </c>
      <c r="D267" s="3" t="str">
        <f t="shared" si="1"/>
        <v>0.25</v>
      </c>
      <c r="E267" s="3">
        <v>0.4390250061513854</v>
      </c>
      <c r="F267" s="3">
        <v>0.020450438465001095</v>
      </c>
      <c r="G267" s="3">
        <v>0.13964034444642048</v>
      </c>
      <c r="H267" s="3">
        <v>4.773270614101612</v>
      </c>
      <c r="I267" s="3">
        <v>0.00255983245353723</v>
      </c>
      <c r="J267" s="5" t="s">
        <v>30</v>
      </c>
      <c r="K267" s="6" t="s">
        <v>31</v>
      </c>
      <c r="L267" s="3" t="s">
        <v>27</v>
      </c>
      <c r="M267" s="1">
        <v>10.0</v>
      </c>
      <c r="N267" s="1" t="str">
        <f t="shared" si="12"/>
        <v>0.162792</v>
      </c>
      <c r="O267" s="1"/>
      <c r="P267" s="3"/>
      <c r="Q267" s="6" t="str">
        <f t="shared" si="13"/>
        <v>0.3021</v>
      </c>
    </row>
    <row r="268" ht="15.75" customHeight="1">
      <c r="A268" s="1">
        <v>0.28</v>
      </c>
      <c r="B268" s="1">
        <v>0.28</v>
      </c>
      <c r="C268" s="1">
        <v>17.5</v>
      </c>
      <c r="D268" s="3" t="str">
        <f t="shared" si="1"/>
        <v>0.175</v>
      </c>
      <c r="E268" s="3">
        <v>0.36857780556667613</v>
      </c>
      <c r="F268" s="3">
        <v>0.007525066499369864</v>
      </c>
      <c r="G268" s="3">
        <v>0.15686928180165027</v>
      </c>
      <c r="H268" s="3">
        <v>3.25201908754299</v>
      </c>
      <c r="I268" s="3">
        <v>0.0011749939342848622</v>
      </c>
      <c r="J268" s="5" t="s">
        <v>30</v>
      </c>
      <c r="K268" s="6" t="s">
        <v>31</v>
      </c>
      <c r="L268" s="3" t="s">
        <v>27</v>
      </c>
      <c r="M268" s="1">
        <v>10.0</v>
      </c>
      <c r="N268" s="1" t="str">
        <f t="shared" si="12"/>
        <v>0.079968</v>
      </c>
      <c r="O268" s="1"/>
      <c r="P268" s="3"/>
      <c r="Q268" s="6" t="str">
        <f t="shared" si="13"/>
        <v>0.1484</v>
      </c>
    </row>
    <row r="269" ht="15.75" customHeight="1">
      <c r="A269" s="1">
        <v>6.6</v>
      </c>
      <c r="B269" s="1">
        <v>6.6</v>
      </c>
      <c r="C269" s="1">
        <v>0.0</v>
      </c>
      <c r="D269" s="3" t="str">
        <f t="shared" si="1"/>
        <v>0</v>
      </c>
      <c r="E269" s="3">
        <v>0.6681087424181971</v>
      </c>
      <c r="F269" s="3">
        <v>0.012512169471319692</v>
      </c>
      <c r="G269" s="3">
        <v>0.07250579350029362</v>
      </c>
      <c r="H269" s="3">
        <v>13.157894736842106</v>
      </c>
      <c r="I269" s="3">
        <v>0.002550898601533961</v>
      </c>
      <c r="J269" s="5" t="s">
        <v>31</v>
      </c>
      <c r="K269" s="6" t="s">
        <v>31</v>
      </c>
      <c r="L269" s="3" t="s">
        <v>27</v>
      </c>
      <c r="M269" s="1">
        <v>10.0</v>
      </c>
      <c r="N269" s="1" t="str">
        <f t="shared" si="12"/>
        <v>1.88496</v>
      </c>
      <c r="O269" s="1"/>
      <c r="P269" s="3"/>
      <c r="Q269" s="6" t="str">
        <f t="shared" si="13"/>
        <v>3.4980</v>
      </c>
    </row>
    <row r="270" ht="15.75" customHeight="1">
      <c r="A270" s="1">
        <v>9.5</v>
      </c>
      <c r="B270" s="1">
        <v>9.5</v>
      </c>
      <c r="C270" s="1">
        <v>10.0</v>
      </c>
      <c r="D270" s="3" t="str">
        <f t="shared" si="1"/>
        <v>0.1</v>
      </c>
      <c r="E270" s="3">
        <v>0.9442963388145019</v>
      </c>
      <c r="F270" s="3">
        <v>0.12253740836649857</v>
      </c>
      <c r="G270" s="3">
        <v>0.3171960724030455</v>
      </c>
      <c r="H270" s="3">
        <v>35.714285714285715</v>
      </c>
      <c r="I270" s="3">
        <v>0.005595164146242448</v>
      </c>
      <c r="J270" s="5" t="s">
        <v>30</v>
      </c>
      <c r="K270" s="6" t="s">
        <v>31</v>
      </c>
      <c r="L270" s="3" t="s">
        <v>27</v>
      </c>
      <c r="M270" s="1">
        <v>10.0</v>
      </c>
      <c r="N270" s="1" t="str">
        <f t="shared" si="12"/>
        <v>2.7132</v>
      </c>
      <c r="O270" s="1"/>
      <c r="P270" s="3"/>
      <c r="Q270" s="6" t="str">
        <f t="shared" si="13"/>
        <v>5.0350</v>
      </c>
    </row>
    <row r="271" ht="15.75" customHeight="1">
      <c r="A271" s="1">
        <v>0.57</v>
      </c>
      <c r="B271" s="1">
        <v>0.57</v>
      </c>
      <c r="C271" s="1">
        <v>0.0</v>
      </c>
      <c r="D271" s="3" t="str">
        <f t="shared" si="1"/>
        <v>0</v>
      </c>
      <c r="E271" s="3">
        <v>0.3047004666303588</v>
      </c>
      <c r="F271" s="3">
        <v>0.0016741783492176024</v>
      </c>
      <c r="G271" s="3">
        <v>0.032451132970871543</v>
      </c>
      <c r="H271" s="3">
        <v>2.8985128667950057</v>
      </c>
      <c r="I271" s="3">
        <v>-6.639068303666666E-5</v>
      </c>
      <c r="J271" s="5" t="s">
        <v>31</v>
      </c>
      <c r="K271" s="6" t="s">
        <v>31</v>
      </c>
      <c r="L271" s="3" t="s">
        <v>27</v>
      </c>
      <c r="M271" s="1">
        <v>10.0</v>
      </c>
      <c r="N271" s="1" t="str">
        <f t="shared" si="12"/>
        <v>0.162792</v>
      </c>
      <c r="O271" s="1"/>
      <c r="P271" s="3"/>
      <c r="Q271" s="6" t="str">
        <f t="shared" si="13"/>
        <v>0.3021</v>
      </c>
    </row>
    <row r="272" ht="15.75" customHeight="1">
      <c r="A272" s="1">
        <v>0.76</v>
      </c>
      <c r="B272" s="1">
        <v>0.76</v>
      </c>
      <c r="C272" s="1">
        <v>25.0</v>
      </c>
      <c r="D272" s="3" t="str">
        <f t="shared" si="1"/>
        <v>0.25</v>
      </c>
      <c r="E272" s="3">
        <v>0.4305296441641228</v>
      </c>
      <c r="F272" s="3">
        <v>0.02038762114610143</v>
      </c>
      <c r="G272" s="3">
        <v>0.21321529799956063</v>
      </c>
      <c r="H272" s="3">
        <v>4.4943856242743685</v>
      </c>
      <c r="I272" s="3">
        <v>0.0017745226403991978</v>
      </c>
      <c r="J272" s="5" t="s">
        <v>30</v>
      </c>
      <c r="K272" s="6" t="s">
        <v>31</v>
      </c>
      <c r="L272" s="3" t="s">
        <v>27</v>
      </c>
      <c r="M272" s="1">
        <v>10.0</v>
      </c>
      <c r="N272" s="1" t="str">
        <f t="shared" si="12"/>
        <v>0.217056</v>
      </c>
      <c r="O272" s="1"/>
      <c r="P272" s="3"/>
      <c r="Q272" s="6" t="str">
        <f t="shared" si="13"/>
        <v>0.4028</v>
      </c>
    </row>
    <row r="273" ht="15.75" customHeight="1">
      <c r="A273" s="1">
        <v>4.7</v>
      </c>
      <c r="B273" s="1">
        <v>4.7</v>
      </c>
      <c r="C273" s="1">
        <v>10.0</v>
      </c>
      <c r="D273" s="3" t="str">
        <f t="shared" si="1"/>
        <v>0.1</v>
      </c>
      <c r="E273" s="3">
        <v>0.6328066038319224</v>
      </c>
      <c r="F273" s="3">
        <v>0.05077185739999594</v>
      </c>
      <c r="G273" s="3">
        <v>0.18146792113631438</v>
      </c>
      <c r="H273" s="3">
        <v>17.241379310344826</v>
      </c>
      <c r="I273" s="3">
        <v>0.003089760906705947</v>
      </c>
      <c r="J273" s="5" t="s">
        <v>30</v>
      </c>
      <c r="K273" s="6" t="s">
        <v>31</v>
      </c>
      <c r="L273" s="3" t="s">
        <v>27</v>
      </c>
      <c r="M273" s="1">
        <v>10.0</v>
      </c>
      <c r="N273" s="1" t="str">
        <f t="shared" si="12"/>
        <v>1.34232</v>
      </c>
      <c r="O273" s="1"/>
      <c r="P273" s="3"/>
      <c r="Q273" s="6" t="str">
        <f t="shared" si="13"/>
        <v>2.4910</v>
      </c>
    </row>
    <row r="274" ht="15.75" customHeight="1">
      <c r="A274" s="1">
        <v>0.6</v>
      </c>
      <c r="B274" s="1">
        <v>0.6</v>
      </c>
      <c r="C274" s="1">
        <v>25.0</v>
      </c>
      <c r="D274" s="3" t="str">
        <f t="shared" si="1"/>
        <v>0.25</v>
      </c>
      <c r="E274" s="3">
        <v>2.735725044837631</v>
      </c>
      <c r="F274" s="3">
        <v>0.0834379947812055</v>
      </c>
      <c r="G274" s="3">
        <v>0.41488869431969133</v>
      </c>
      <c r="H274" s="3">
        <v>11.049672791466378</v>
      </c>
      <c r="I274" s="3">
        <v>0.004730441179707293</v>
      </c>
      <c r="J274" s="5" t="s">
        <v>54</v>
      </c>
      <c r="K274" s="6" t="s">
        <v>55</v>
      </c>
      <c r="L274" s="3" t="s">
        <v>27</v>
      </c>
      <c r="M274" s="1">
        <v>11.0</v>
      </c>
      <c r="N274" s="1" t="str">
        <f t="shared" ref="N274:N329" si="14">B274</f>
        <v>0.6</v>
      </c>
      <c r="O274" s="1" t="s">
        <v>56</v>
      </c>
      <c r="P274" s="8" t="s">
        <v>57</v>
      </c>
      <c r="Q274" s="6" t="str">
        <f t="shared" ref="Q274:Q329" si="15">B274</f>
        <v>0.6000</v>
      </c>
    </row>
    <row r="275" ht="15.75" customHeight="1">
      <c r="A275" s="1">
        <v>0.25</v>
      </c>
      <c r="B275" s="1">
        <v>0.25</v>
      </c>
      <c r="C275" s="1">
        <v>0.0</v>
      </c>
      <c r="D275" s="3" t="str">
        <f t="shared" si="1"/>
        <v>0</v>
      </c>
      <c r="E275" s="3">
        <v>1.0109365588174835</v>
      </c>
      <c r="F275" s="3">
        <v>0.0033769647276037287</v>
      </c>
      <c r="G275" s="3">
        <v>-0.0374652794355943</v>
      </c>
      <c r="H275" s="3">
        <v>5.1150836226532705</v>
      </c>
      <c r="I275" s="3">
        <v>5.722399332661783E-4</v>
      </c>
      <c r="J275" s="5" t="s">
        <v>55</v>
      </c>
      <c r="K275" s="6" t="s">
        <v>55</v>
      </c>
      <c r="L275" s="3" t="s">
        <v>27</v>
      </c>
      <c r="M275" s="1">
        <v>11.0</v>
      </c>
      <c r="N275" s="1" t="str">
        <f t="shared" si="14"/>
        <v>0.25</v>
      </c>
      <c r="O275" s="1"/>
      <c r="P275" s="16" t="s">
        <v>58</v>
      </c>
      <c r="Q275" s="6" t="str">
        <f t="shared" si="15"/>
        <v>0.2500</v>
      </c>
    </row>
    <row r="276" ht="15.75" customHeight="1">
      <c r="A276" s="1">
        <v>0.0</v>
      </c>
      <c r="B276" s="1">
        <v>0.0</v>
      </c>
      <c r="C276" s="1">
        <v>10.0</v>
      </c>
      <c r="D276" s="3" t="str">
        <f t="shared" si="1"/>
        <v>0.1</v>
      </c>
      <c r="E276" s="3">
        <v>0.47159921335457533</v>
      </c>
      <c r="F276" s="3">
        <v>0.007785023437313407</v>
      </c>
      <c r="G276" s="3">
        <v>0.11675265880372787</v>
      </c>
      <c r="H276" s="3">
        <v>2.797190311059659</v>
      </c>
      <c r="I276" s="3">
        <v>0.007216077452602568</v>
      </c>
      <c r="J276" s="5" t="s">
        <v>54</v>
      </c>
      <c r="K276" s="6" t="s">
        <v>55</v>
      </c>
      <c r="L276" s="3" t="s">
        <v>27</v>
      </c>
      <c r="M276" s="1">
        <v>11.0</v>
      </c>
      <c r="N276" s="1" t="str">
        <f t="shared" si="14"/>
        <v>0</v>
      </c>
      <c r="O276" s="1"/>
      <c r="P276" s="3"/>
      <c r="Q276" s="6" t="str">
        <f t="shared" si="15"/>
        <v>0.0000</v>
      </c>
    </row>
    <row r="277" ht="15.75" customHeight="1">
      <c r="A277" s="1">
        <v>0.0</v>
      </c>
      <c r="B277" s="1">
        <v>0.05</v>
      </c>
      <c r="C277" s="1">
        <v>25.0</v>
      </c>
      <c r="D277" s="3" t="str">
        <f t="shared" si="1"/>
        <v>0.25</v>
      </c>
      <c r="E277" s="3">
        <v>0.9606165862944005</v>
      </c>
      <c r="F277" s="3">
        <v>0.024250788510079953</v>
      </c>
      <c r="G277" s="3">
        <v>0.396579993234102</v>
      </c>
      <c r="H277" s="3">
        <v>12.269970078882249</v>
      </c>
      <c r="I277" s="3">
        <v>0.027955644853351273</v>
      </c>
      <c r="J277" s="5" t="s">
        <v>54</v>
      </c>
      <c r="K277" s="6" t="s">
        <v>55</v>
      </c>
      <c r="L277" s="3" t="s">
        <v>27</v>
      </c>
      <c r="M277" s="1">
        <v>11.0</v>
      </c>
      <c r="N277" s="1" t="str">
        <f t="shared" si="14"/>
        <v>0.05</v>
      </c>
      <c r="O277" s="1"/>
      <c r="P277" s="3"/>
      <c r="Q277" s="6" t="str">
        <f t="shared" si="15"/>
        <v>0.0500</v>
      </c>
    </row>
    <row r="278" ht="15.75" customHeight="1">
      <c r="A278" s="1">
        <v>0.0</v>
      </c>
      <c r="B278" s="1">
        <v>0.3</v>
      </c>
      <c r="C278" s="1">
        <v>10.0</v>
      </c>
      <c r="D278" s="3" t="str">
        <f t="shared" si="1"/>
        <v>0.1</v>
      </c>
      <c r="E278" s="3">
        <v>0.9899959180447077</v>
      </c>
      <c r="F278" s="3">
        <v>0.034796072796238565</v>
      </c>
      <c r="G278" s="3">
        <v>0.10129786205063629</v>
      </c>
      <c r="H278" s="3">
        <v>6.472472232282502</v>
      </c>
      <c r="I278" s="3">
        <v>0.0021259076156568864</v>
      </c>
      <c r="J278" s="5" t="s">
        <v>54</v>
      </c>
      <c r="K278" s="6" t="s">
        <v>55</v>
      </c>
      <c r="L278" s="3" t="s">
        <v>27</v>
      </c>
      <c r="M278" s="1">
        <v>11.0</v>
      </c>
      <c r="N278" s="1" t="str">
        <f t="shared" si="14"/>
        <v>0.3</v>
      </c>
      <c r="O278" s="1"/>
      <c r="P278" s="3"/>
      <c r="Q278" s="6" t="str">
        <f t="shared" si="15"/>
        <v>0.3000</v>
      </c>
    </row>
    <row r="279" ht="15.75" customHeight="1">
      <c r="A279" s="1">
        <v>0.0</v>
      </c>
      <c r="B279" s="1">
        <v>0.0</v>
      </c>
      <c r="C279" s="1">
        <v>17.5</v>
      </c>
      <c r="D279" s="3" t="str">
        <f t="shared" si="1"/>
        <v>0.175</v>
      </c>
      <c r="E279" s="3">
        <v>0.6177261601468135</v>
      </c>
      <c r="F279" s="3">
        <v>0.011737247598667126</v>
      </c>
      <c r="G279" s="3">
        <v>0.2724656858016282</v>
      </c>
      <c r="H279" s="3">
        <v>3.96039595348093</v>
      </c>
      <c r="I279" s="3">
        <v>0.011148646841202248</v>
      </c>
      <c r="J279" s="5" t="s">
        <v>54</v>
      </c>
      <c r="K279" s="6" t="s">
        <v>55</v>
      </c>
      <c r="L279" s="3" t="s">
        <v>27</v>
      </c>
      <c r="M279" s="1">
        <v>11.0</v>
      </c>
      <c r="N279" s="1" t="str">
        <f t="shared" si="14"/>
        <v>0</v>
      </c>
      <c r="O279" s="1"/>
      <c r="P279" s="3"/>
      <c r="Q279" s="6" t="str">
        <f t="shared" si="15"/>
        <v>0.0000</v>
      </c>
    </row>
    <row r="280" ht="15.75" customHeight="1">
      <c r="A280" s="1">
        <v>0.0</v>
      </c>
      <c r="B280" s="1">
        <v>0.15</v>
      </c>
      <c r="C280" s="1">
        <v>17.5</v>
      </c>
      <c r="D280" s="3" t="str">
        <f t="shared" si="1"/>
        <v>0.175</v>
      </c>
      <c r="E280" s="3">
        <v>0.7298512372228161</v>
      </c>
      <c r="F280" s="3">
        <v>0.04967470840040866</v>
      </c>
      <c r="G280" s="3">
        <v>0.29321770929704594</v>
      </c>
      <c r="H280" s="3">
        <v>5.602251842664067</v>
      </c>
      <c r="I280" s="3">
        <v>0.005676838299856091</v>
      </c>
      <c r="J280" s="5" t="s">
        <v>54</v>
      </c>
      <c r="K280" s="6" t="s">
        <v>55</v>
      </c>
      <c r="L280" s="3" t="s">
        <v>27</v>
      </c>
      <c r="M280" s="1">
        <v>11.0</v>
      </c>
      <c r="N280" s="1" t="str">
        <f t="shared" si="14"/>
        <v>0.15</v>
      </c>
      <c r="O280" s="1"/>
      <c r="P280" s="3"/>
      <c r="Q280" s="6" t="str">
        <f t="shared" si="15"/>
        <v>0.1500</v>
      </c>
    </row>
    <row r="281" ht="15.75" customHeight="1">
      <c r="A281" s="1">
        <v>0.0</v>
      </c>
      <c r="B281" s="1">
        <v>0.3</v>
      </c>
      <c r="C281" s="1">
        <v>25.0</v>
      </c>
      <c r="D281" s="3" t="str">
        <f t="shared" si="1"/>
        <v>0.25</v>
      </c>
      <c r="E281" s="3">
        <v>1.219717259180919</v>
      </c>
      <c r="F281" s="3">
        <v>0.04616391123159063</v>
      </c>
      <c r="G281" s="3">
        <v>0.38014449830335495</v>
      </c>
      <c r="H281" s="3">
        <v>7.905115106210671</v>
      </c>
      <c r="I281" s="3">
        <v>0.007057178577083115</v>
      </c>
      <c r="J281" s="5" t="s">
        <v>54</v>
      </c>
      <c r="K281" s="6" t="s">
        <v>55</v>
      </c>
      <c r="L281" s="3" t="s">
        <v>27</v>
      </c>
      <c r="M281" s="1">
        <v>11.0</v>
      </c>
      <c r="N281" s="1" t="str">
        <f t="shared" si="14"/>
        <v>0.3</v>
      </c>
      <c r="O281" s="1"/>
      <c r="P281" s="3"/>
      <c r="Q281" s="6" t="str">
        <f t="shared" si="15"/>
        <v>0.3000</v>
      </c>
    </row>
    <row r="282" ht="15.75" customHeight="1">
      <c r="A282" s="1">
        <v>0.0</v>
      </c>
      <c r="B282" s="1">
        <v>0.6</v>
      </c>
      <c r="C282" s="1">
        <v>10.0</v>
      </c>
      <c r="D282" s="3" t="str">
        <f t="shared" si="1"/>
        <v>0.1</v>
      </c>
      <c r="E282" s="3">
        <v>2.629965875805056</v>
      </c>
      <c r="F282" s="3">
        <v>0.03095211110598292</v>
      </c>
      <c r="G282" s="3">
        <v>0.20953670585060957</v>
      </c>
      <c r="H282" s="3">
        <v>10.989010989010987</v>
      </c>
      <c r="I282" s="3">
        <v>0.0022135606107383243</v>
      </c>
      <c r="J282" s="5" t="s">
        <v>54</v>
      </c>
      <c r="K282" s="6" t="s">
        <v>55</v>
      </c>
      <c r="L282" s="3" t="s">
        <v>27</v>
      </c>
      <c r="M282" s="1">
        <v>11.0</v>
      </c>
      <c r="N282" s="1" t="str">
        <f t="shared" si="14"/>
        <v>0.6</v>
      </c>
      <c r="O282" s="1"/>
      <c r="P282" s="3"/>
      <c r="Q282" s="6" t="str">
        <f t="shared" si="15"/>
        <v>0.6000</v>
      </c>
    </row>
    <row r="283" ht="15.75" customHeight="1">
      <c r="A283" s="1">
        <v>0.0</v>
      </c>
      <c r="B283" s="1">
        <v>0.3</v>
      </c>
      <c r="C283" s="1">
        <v>0.0</v>
      </c>
      <c r="D283" s="3" t="str">
        <f t="shared" si="1"/>
        <v>0</v>
      </c>
      <c r="E283" s="3">
        <v>1.5835748178218045</v>
      </c>
      <c r="F283" s="3">
        <v>0.004912534438150087</v>
      </c>
      <c r="G283" s="3">
        <v>-6.938165973502386E-4</v>
      </c>
      <c r="H283" s="3">
        <v>6.309155650731485</v>
      </c>
      <c r="I283" s="3">
        <v>0.001089769424120493</v>
      </c>
      <c r="J283" s="5" t="s">
        <v>55</v>
      </c>
      <c r="K283" s="6" t="s">
        <v>55</v>
      </c>
      <c r="L283" s="3" t="s">
        <v>27</v>
      </c>
      <c r="M283" s="1">
        <v>11.0</v>
      </c>
      <c r="N283" s="1" t="str">
        <f t="shared" si="14"/>
        <v>0.3</v>
      </c>
      <c r="O283" s="1"/>
      <c r="P283" s="3"/>
      <c r="Q283" s="6" t="str">
        <f t="shared" si="15"/>
        <v>0.3000</v>
      </c>
    </row>
    <row r="284" ht="15.75" customHeight="1">
      <c r="A284" s="1">
        <v>0.0</v>
      </c>
      <c r="B284" s="1">
        <v>1.0</v>
      </c>
      <c r="C284" s="1">
        <v>0.0</v>
      </c>
      <c r="D284" s="3" t="str">
        <f t="shared" si="1"/>
        <v>0</v>
      </c>
      <c r="E284" s="3">
        <v>10.0</v>
      </c>
      <c r="F284" s="3">
        <v>0.11996941287179491</v>
      </c>
      <c r="G284" s="3">
        <v>0.3012483750386593</v>
      </c>
      <c r="H284" s="10">
        <v>1000.0</v>
      </c>
      <c r="I284" s="3">
        <v>7.505096540977862E-4</v>
      </c>
      <c r="J284" s="5" t="s">
        <v>55</v>
      </c>
      <c r="K284" s="6" t="s">
        <v>55</v>
      </c>
      <c r="L284" s="3" t="s">
        <v>27</v>
      </c>
      <c r="M284" s="1">
        <v>11.0</v>
      </c>
      <c r="N284" s="1" t="str">
        <f t="shared" si="14"/>
        <v>1</v>
      </c>
      <c r="O284" s="1"/>
      <c r="P284" s="3"/>
      <c r="Q284" s="6" t="str">
        <f t="shared" si="15"/>
        <v>1.0000</v>
      </c>
    </row>
    <row r="285" ht="15.75" customHeight="1">
      <c r="A285" s="1">
        <v>0.0</v>
      </c>
      <c r="B285" s="1">
        <v>0.05</v>
      </c>
      <c r="C285" s="1">
        <v>10.0</v>
      </c>
      <c r="D285" s="3" t="str">
        <f t="shared" si="1"/>
        <v>0.1</v>
      </c>
      <c r="E285" s="3">
        <v>0.5145283899514903</v>
      </c>
      <c r="F285" s="3">
        <v>0.01232659567643858</v>
      </c>
      <c r="G285" s="3">
        <v>0.17072792162313943</v>
      </c>
      <c r="H285" s="3">
        <v>4.2462864162231275</v>
      </c>
      <c r="I285" s="3">
        <v>0.007018755008705109</v>
      </c>
      <c r="J285" s="5" t="s">
        <v>54</v>
      </c>
      <c r="K285" s="6" t="s">
        <v>55</v>
      </c>
      <c r="L285" s="3" t="s">
        <v>27</v>
      </c>
      <c r="M285" s="1">
        <v>11.0</v>
      </c>
      <c r="N285" s="1" t="str">
        <f t="shared" si="14"/>
        <v>0.05</v>
      </c>
      <c r="O285" s="1"/>
      <c r="P285" s="3"/>
      <c r="Q285" s="6" t="str">
        <f t="shared" si="15"/>
        <v>0.0500</v>
      </c>
    </row>
    <row r="286" ht="15.75" customHeight="1">
      <c r="A286" s="1">
        <v>0.0</v>
      </c>
      <c r="B286" s="1">
        <v>0.3</v>
      </c>
      <c r="C286" s="1">
        <v>17.5</v>
      </c>
      <c r="D286" s="3" t="str">
        <f t="shared" si="1"/>
        <v>0.175</v>
      </c>
      <c r="E286" s="3">
        <v>1.0397991242593727</v>
      </c>
      <c r="F286" s="3">
        <v>0.05399880989019462</v>
      </c>
      <c r="G286" s="3">
        <v>0.26892568428966634</v>
      </c>
      <c r="H286" s="3">
        <v>5.899694352539021</v>
      </c>
      <c r="I286" s="3">
        <v>0.003567519094635794</v>
      </c>
      <c r="J286" s="5" t="s">
        <v>54</v>
      </c>
      <c r="K286" s="6" t="s">
        <v>55</v>
      </c>
      <c r="L286" s="3" t="s">
        <v>27</v>
      </c>
      <c r="M286" s="1">
        <v>11.0</v>
      </c>
      <c r="N286" s="1" t="str">
        <f t="shared" si="14"/>
        <v>0.3</v>
      </c>
      <c r="O286" s="1"/>
      <c r="P286" s="3"/>
      <c r="Q286" s="6" t="str">
        <f t="shared" si="15"/>
        <v>0.3000</v>
      </c>
    </row>
    <row r="287" ht="15.75" customHeight="1">
      <c r="A287" s="1">
        <v>0.0</v>
      </c>
      <c r="B287" s="1">
        <v>0.0</v>
      </c>
      <c r="C287" s="1">
        <v>10.0</v>
      </c>
      <c r="D287" s="3" t="str">
        <f t="shared" si="1"/>
        <v>0.1</v>
      </c>
      <c r="E287" s="3">
        <v>0.49204372399960417</v>
      </c>
      <c r="F287" s="3">
        <v>0.010893942567684327</v>
      </c>
      <c r="G287" s="3">
        <v>0.1746062898871149</v>
      </c>
      <c r="H287" s="3">
        <v>2.9629696704156196</v>
      </c>
      <c r="I287" s="3">
        <v>0.007724095363394726</v>
      </c>
      <c r="J287" s="5" t="s">
        <v>54</v>
      </c>
      <c r="K287" s="6" t="s">
        <v>55</v>
      </c>
      <c r="L287" s="3" t="s">
        <v>27</v>
      </c>
      <c r="M287" s="1">
        <v>11.0</v>
      </c>
      <c r="N287" s="1" t="str">
        <f t="shared" si="14"/>
        <v>0</v>
      </c>
      <c r="O287" s="1"/>
      <c r="P287" s="3"/>
      <c r="Q287" s="6" t="str">
        <f t="shared" si="15"/>
        <v>0.0000</v>
      </c>
    </row>
    <row r="288" ht="15.75" customHeight="1">
      <c r="A288" s="1">
        <v>0.0</v>
      </c>
      <c r="B288" s="1">
        <v>0.05</v>
      </c>
      <c r="C288" s="1">
        <v>0.0</v>
      </c>
      <c r="D288" s="3" t="str">
        <f t="shared" si="1"/>
        <v>0</v>
      </c>
      <c r="E288" s="3">
        <v>0.3263959522697532</v>
      </c>
      <c r="F288" s="3">
        <v>9.609920498074439E-4</v>
      </c>
      <c r="G288" s="3">
        <v>-0.0551011856664696</v>
      </c>
      <c r="H288" s="3">
        <v>2.0512792790411885</v>
      </c>
      <c r="I288" s="3">
        <v>-2.7870110519298726E-4</v>
      </c>
      <c r="J288" s="5" t="s">
        <v>55</v>
      </c>
      <c r="K288" s="6" t="s">
        <v>55</v>
      </c>
      <c r="L288" s="3" t="s">
        <v>27</v>
      </c>
      <c r="M288" s="1">
        <v>11.0</v>
      </c>
      <c r="N288" s="1" t="str">
        <f t="shared" si="14"/>
        <v>0.05</v>
      </c>
      <c r="O288" s="1"/>
      <c r="P288" s="3"/>
      <c r="Q288" s="6" t="str">
        <f t="shared" si="15"/>
        <v>0.0500</v>
      </c>
    </row>
    <row r="289" ht="15.75" customHeight="1">
      <c r="A289" s="1">
        <v>0.0</v>
      </c>
      <c r="B289" s="1">
        <v>0.05</v>
      </c>
      <c r="C289" s="1">
        <v>17.5</v>
      </c>
      <c r="D289" s="3" t="str">
        <f t="shared" si="1"/>
        <v>0.175</v>
      </c>
      <c r="E289" s="3">
        <v>0.6958977722657911</v>
      </c>
      <c r="F289" s="3">
        <v>0.016420201116610224</v>
      </c>
      <c r="G289" s="3">
        <v>0.2971710475751361</v>
      </c>
      <c r="H289" s="3">
        <v>5.540167759747989</v>
      </c>
      <c r="I289" s="3">
        <v>0.012827734326776263</v>
      </c>
      <c r="J289" s="5" t="s">
        <v>54</v>
      </c>
      <c r="K289" s="6" t="s">
        <v>55</v>
      </c>
      <c r="L289" s="3" t="s">
        <v>27</v>
      </c>
      <c r="M289" s="1">
        <v>11.0</v>
      </c>
      <c r="N289" s="1" t="str">
        <f t="shared" si="14"/>
        <v>0.05</v>
      </c>
      <c r="O289" s="1"/>
      <c r="P289" s="3"/>
      <c r="Q289" s="6" t="str">
        <f t="shared" si="15"/>
        <v>0.0500</v>
      </c>
    </row>
    <row r="290" ht="15.75" customHeight="1">
      <c r="A290" s="1">
        <v>0.0</v>
      </c>
      <c r="B290" s="1">
        <v>0.15</v>
      </c>
      <c r="C290" s="1">
        <v>25.0</v>
      </c>
      <c r="D290" s="3" t="str">
        <f t="shared" si="1"/>
        <v>0.25</v>
      </c>
      <c r="E290" s="3">
        <v>0.8454010847364748</v>
      </c>
      <c r="F290" s="3">
        <v>0.018323912773219236</v>
      </c>
      <c r="G290" s="3">
        <v>0.3190768732472674</v>
      </c>
      <c r="H290" s="3">
        <v>7.380049977200135</v>
      </c>
      <c r="I290" s="3">
        <v>0.008361274657978524</v>
      </c>
      <c r="J290" s="5" t="s">
        <v>54</v>
      </c>
      <c r="K290" s="6" t="s">
        <v>55</v>
      </c>
      <c r="L290" s="3" t="s">
        <v>27</v>
      </c>
      <c r="M290" s="1">
        <v>11.0</v>
      </c>
      <c r="N290" s="1" t="str">
        <f t="shared" si="14"/>
        <v>0.15</v>
      </c>
      <c r="O290" s="1"/>
      <c r="P290" s="3"/>
      <c r="Q290" s="6" t="str">
        <f t="shared" si="15"/>
        <v>0.1500</v>
      </c>
    </row>
    <row r="291" ht="15.75" customHeight="1">
      <c r="A291" s="1">
        <v>0.0</v>
      </c>
      <c r="B291" s="1">
        <v>0.25</v>
      </c>
      <c r="C291" s="1">
        <v>10.0</v>
      </c>
      <c r="D291" s="3" t="str">
        <f t="shared" si="1"/>
        <v>0.1</v>
      </c>
      <c r="E291" s="3">
        <v>0.7879529814643862</v>
      </c>
      <c r="F291" s="3">
        <v>0.04567939068946597</v>
      </c>
      <c r="G291" s="3">
        <v>0.17048942161448044</v>
      </c>
      <c r="H291" s="3">
        <v>5.479453871540835</v>
      </c>
      <c r="I291" s="3">
        <v>0.002591517263967346</v>
      </c>
      <c r="J291" s="5" t="s">
        <v>54</v>
      </c>
      <c r="K291" s="6" t="s">
        <v>55</v>
      </c>
      <c r="L291" s="3" t="s">
        <v>27</v>
      </c>
      <c r="M291" s="1">
        <v>11.0</v>
      </c>
      <c r="N291" s="1" t="str">
        <f t="shared" si="14"/>
        <v>0.25</v>
      </c>
      <c r="O291" s="1"/>
      <c r="P291" s="3"/>
      <c r="Q291" s="6" t="str">
        <f t="shared" si="15"/>
        <v>0.2500</v>
      </c>
    </row>
    <row r="292" ht="15.75" customHeight="1">
      <c r="A292" s="1">
        <v>0.0</v>
      </c>
      <c r="B292" s="1">
        <v>0.15</v>
      </c>
      <c r="C292" s="1">
        <v>0.0</v>
      </c>
      <c r="D292" s="3" t="str">
        <f t="shared" si="1"/>
        <v>0</v>
      </c>
      <c r="E292" s="3">
        <v>0.5787143543325628</v>
      </c>
      <c r="F292" s="3">
        <v>0.00270754144509724</v>
      </c>
      <c r="G292" s="3">
        <v>-0.04477438323826011</v>
      </c>
      <c r="H292" s="3">
        <v>3.7243950548265836</v>
      </c>
      <c r="I292" s="3">
        <v>2.5722530399258786E-4</v>
      </c>
      <c r="J292" s="5" t="s">
        <v>55</v>
      </c>
      <c r="K292" s="6" t="s">
        <v>55</v>
      </c>
      <c r="L292" s="3" t="s">
        <v>27</v>
      </c>
      <c r="M292" s="1">
        <v>11.0</v>
      </c>
      <c r="N292" s="1" t="str">
        <f t="shared" si="14"/>
        <v>0.15</v>
      </c>
      <c r="O292" s="1"/>
      <c r="P292" s="3"/>
      <c r="Q292" s="6" t="str">
        <f t="shared" si="15"/>
        <v>0.1500</v>
      </c>
    </row>
    <row r="293" ht="15.75" customHeight="1">
      <c r="A293" s="1">
        <v>0.0</v>
      </c>
      <c r="B293" s="1">
        <v>0.05</v>
      </c>
      <c r="C293" s="1">
        <v>17.5</v>
      </c>
      <c r="D293" s="3" t="str">
        <f t="shared" si="1"/>
        <v>0.175</v>
      </c>
      <c r="E293" s="3">
        <v>0.6787941764018813</v>
      </c>
      <c r="F293" s="3">
        <v>0.01733499500058125</v>
      </c>
      <c r="G293" s="3">
        <v>0.30115349402871916</v>
      </c>
      <c r="H293" s="3">
        <v>5.449589511782154</v>
      </c>
      <c r="I293" s="3">
        <v>0.013366289246011874</v>
      </c>
      <c r="J293" s="5" t="s">
        <v>54</v>
      </c>
      <c r="K293" s="6" t="s">
        <v>55</v>
      </c>
      <c r="L293" s="3" t="s">
        <v>27</v>
      </c>
      <c r="M293" s="1">
        <v>11.0</v>
      </c>
      <c r="N293" s="1" t="str">
        <f t="shared" si="14"/>
        <v>0.05</v>
      </c>
      <c r="O293" s="1"/>
      <c r="P293" s="3"/>
      <c r="Q293" s="6" t="str">
        <f t="shared" si="15"/>
        <v>0.0500</v>
      </c>
    </row>
    <row r="294" ht="15.75" customHeight="1">
      <c r="A294" s="1">
        <v>0.0</v>
      </c>
      <c r="B294" s="1">
        <v>0.8</v>
      </c>
      <c r="C294" s="1">
        <v>0.0</v>
      </c>
      <c r="D294" s="3" t="str">
        <f t="shared" si="1"/>
        <v>0</v>
      </c>
      <c r="E294" s="3">
        <v>10.0</v>
      </c>
      <c r="F294" s="3">
        <v>0.08078771730706347</v>
      </c>
      <c r="G294" s="3">
        <v>0.15239709189285866</v>
      </c>
      <c r="H294" s="10">
        <v>333.83207895567057</v>
      </c>
      <c r="I294" s="3">
        <v>-0.002267271838768903</v>
      </c>
      <c r="J294" s="5" t="s">
        <v>55</v>
      </c>
      <c r="K294" s="6" t="s">
        <v>55</v>
      </c>
      <c r="L294" s="3" t="s">
        <v>27</v>
      </c>
      <c r="M294" s="1">
        <v>11.0</v>
      </c>
      <c r="N294" s="1" t="str">
        <f t="shared" si="14"/>
        <v>0.8</v>
      </c>
      <c r="O294" s="1"/>
      <c r="P294" s="3"/>
      <c r="Q294" s="6" t="str">
        <f t="shared" si="15"/>
        <v>0.8000</v>
      </c>
    </row>
    <row r="295" ht="15.75" customHeight="1">
      <c r="A295" s="1">
        <v>0.0</v>
      </c>
      <c r="B295" s="1">
        <v>0.15</v>
      </c>
      <c r="C295" s="1">
        <v>25.0</v>
      </c>
      <c r="D295" s="3" t="str">
        <f t="shared" si="1"/>
        <v>0.25</v>
      </c>
      <c r="E295" s="3">
        <v>0.8476768085651453</v>
      </c>
      <c r="F295" s="3">
        <v>0.01853171456119162</v>
      </c>
      <c r="G295" s="3">
        <v>0.273386675287412</v>
      </c>
      <c r="H295" s="3">
        <v>6.734007777339525</v>
      </c>
      <c r="I295" s="3">
        <v>0.009579330143160623</v>
      </c>
      <c r="J295" s="5" t="s">
        <v>54</v>
      </c>
      <c r="K295" s="6" t="s">
        <v>55</v>
      </c>
      <c r="L295" s="3" t="s">
        <v>27</v>
      </c>
      <c r="M295" s="1">
        <v>11.0</v>
      </c>
      <c r="N295" s="1" t="str">
        <f t="shared" si="14"/>
        <v>0.15</v>
      </c>
      <c r="O295" s="1"/>
      <c r="P295" s="3"/>
      <c r="Q295" s="6" t="str">
        <f t="shared" si="15"/>
        <v>0.1500</v>
      </c>
    </row>
    <row r="296" ht="15.75" customHeight="1">
      <c r="A296" s="1">
        <v>0.0</v>
      </c>
      <c r="B296" s="1">
        <v>0.6</v>
      </c>
      <c r="C296" s="1">
        <v>17.5</v>
      </c>
      <c r="D296" s="3" t="str">
        <f t="shared" si="1"/>
        <v>0.175</v>
      </c>
      <c r="E296" s="3">
        <v>2.615569497368755</v>
      </c>
      <c r="F296" s="3">
        <v>0.08002061228306101</v>
      </c>
      <c r="G296" s="3">
        <v>0.3469746921382407</v>
      </c>
      <c r="H296" s="3">
        <v>9.950247470460912</v>
      </c>
      <c r="I296" s="3">
        <v>0.0020705292380245044</v>
      </c>
      <c r="J296" s="5" t="s">
        <v>54</v>
      </c>
      <c r="K296" s="6" t="s">
        <v>55</v>
      </c>
      <c r="L296" s="3" t="s">
        <v>27</v>
      </c>
      <c r="M296" s="1">
        <v>11.0</v>
      </c>
      <c r="N296" s="1" t="str">
        <f t="shared" si="14"/>
        <v>0.6</v>
      </c>
      <c r="O296" s="1"/>
      <c r="P296" s="3"/>
      <c r="Q296" s="6" t="str">
        <f t="shared" si="15"/>
        <v>0.6000</v>
      </c>
    </row>
    <row r="297" ht="15.75" customHeight="1">
      <c r="A297" s="1">
        <v>0.0</v>
      </c>
      <c r="B297" s="1">
        <v>0.25</v>
      </c>
      <c r="C297" s="1">
        <v>25.0</v>
      </c>
      <c r="D297" s="3" t="str">
        <f t="shared" si="1"/>
        <v>0.25</v>
      </c>
      <c r="E297" s="3">
        <v>1.058438393921838</v>
      </c>
      <c r="F297" s="3">
        <v>0.08534659203571482</v>
      </c>
      <c r="G297" s="3">
        <v>0.42966947419688717</v>
      </c>
      <c r="H297" s="3">
        <v>7.168459396374339</v>
      </c>
      <c r="I297" s="3">
        <v>0.008743645919013422</v>
      </c>
      <c r="J297" s="5" t="s">
        <v>54</v>
      </c>
      <c r="K297" s="6" t="s">
        <v>55</v>
      </c>
      <c r="L297" s="3" t="s">
        <v>27</v>
      </c>
      <c r="M297" s="1">
        <v>11.0</v>
      </c>
      <c r="N297" s="1" t="str">
        <f t="shared" si="14"/>
        <v>0.25</v>
      </c>
      <c r="O297" s="1"/>
      <c r="P297" s="3"/>
      <c r="Q297" s="6" t="str">
        <f t="shared" si="15"/>
        <v>0.2500</v>
      </c>
    </row>
    <row r="298" ht="15.75" customHeight="1">
      <c r="A298" s="1">
        <v>0.0</v>
      </c>
      <c r="B298" s="1">
        <v>0.6</v>
      </c>
      <c r="C298" s="1">
        <v>0.0</v>
      </c>
      <c r="D298" s="3" t="str">
        <f t="shared" si="1"/>
        <v>0</v>
      </c>
      <c r="E298" s="3">
        <v>6.915602853010542</v>
      </c>
      <c r="F298" s="3">
        <v>0.018103579257626172</v>
      </c>
      <c r="G298" s="3">
        <v>0.018192975921727417</v>
      </c>
      <c r="H298" s="3">
        <v>22.22222222222222</v>
      </c>
      <c r="I298" s="3">
        <v>0.0036135581974102993</v>
      </c>
      <c r="J298" s="5" t="s">
        <v>55</v>
      </c>
      <c r="K298" s="6" t="s">
        <v>55</v>
      </c>
      <c r="L298" s="3" t="s">
        <v>27</v>
      </c>
      <c r="M298" s="1">
        <v>11.0</v>
      </c>
      <c r="N298" s="1" t="str">
        <f t="shared" si="14"/>
        <v>0.6</v>
      </c>
      <c r="O298" s="1"/>
      <c r="P298" s="3"/>
      <c r="Q298" s="6" t="str">
        <f t="shared" si="15"/>
        <v>0.6000</v>
      </c>
    </row>
    <row r="299" ht="15.75" customHeight="1">
      <c r="A299" s="1">
        <v>0.0</v>
      </c>
      <c r="B299" s="1">
        <v>0.15</v>
      </c>
      <c r="C299" s="1">
        <v>10.0</v>
      </c>
      <c r="D299" s="3" t="str">
        <f t="shared" si="1"/>
        <v>0.1</v>
      </c>
      <c r="E299" s="3">
        <v>0.5897786078705327</v>
      </c>
      <c r="F299" s="3">
        <v>0.028238337665706485</v>
      </c>
      <c r="G299" s="3">
        <v>0.1545256928368256</v>
      </c>
      <c r="H299" s="3">
        <v>4.8661847461000844</v>
      </c>
      <c r="I299" s="3">
        <v>0.0023767445668151956</v>
      </c>
      <c r="J299" s="5" t="s">
        <v>54</v>
      </c>
      <c r="K299" s="6" t="s">
        <v>55</v>
      </c>
      <c r="L299" s="3" t="s">
        <v>27</v>
      </c>
      <c r="M299" s="1">
        <v>11.0</v>
      </c>
      <c r="N299" s="1" t="str">
        <f t="shared" si="14"/>
        <v>0.15</v>
      </c>
      <c r="O299" s="1"/>
      <c r="P299" s="3"/>
      <c r="Q299" s="6" t="str">
        <f t="shared" si="15"/>
        <v>0.1500</v>
      </c>
    </row>
    <row r="300" ht="15.75" customHeight="1">
      <c r="A300" s="1">
        <v>0.0</v>
      </c>
      <c r="B300" s="1">
        <v>0.25</v>
      </c>
      <c r="C300" s="1">
        <v>17.5</v>
      </c>
      <c r="D300" s="3" t="str">
        <f t="shared" si="1"/>
        <v>0.175</v>
      </c>
      <c r="E300" s="3">
        <v>0.8883156398839451</v>
      </c>
      <c r="F300" s="3">
        <v>0.08293943170026602</v>
      </c>
      <c r="G300" s="3">
        <v>0.40501663302470003</v>
      </c>
      <c r="H300" s="3">
        <v>6.514661720949165</v>
      </c>
      <c r="I300" s="3">
        <v>0.005586151686761662</v>
      </c>
      <c r="J300" s="5" t="s">
        <v>54</v>
      </c>
      <c r="K300" s="6" t="s">
        <v>55</v>
      </c>
      <c r="L300" s="3" t="s">
        <v>27</v>
      </c>
      <c r="M300" s="1">
        <v>11.0</v>
      </c>
      <c r="N300" s="1" t="str">
        <f t="shared" si="14"/>
        <v>0.25</v>
      </c>
      <c r="O300" s="1"/>
      <c r="P300" s="3"/>
      <c r="Q300" s="6" t="str">
        <f t="shared" si="15"/>
        <v>0.2500</v>
      </c>
    </row>
    <row r="301" ht="15.75" customHeight="1">
      <c r="A301" s="1">
        <v>0.0</v>
      </c>
      <c r="B301" s="1">
        <v>0.0</v>
      </c>
      <c r="C301" s="1">
        <v>25.0</v>
      </c>
      <c r="D301" s="3" t="str">
        <f t="shared" si="1"/>
        <v>0.25</v>
      </c>
      <c r="E301" s="3">
        <v>0.7846856630644578</v>
      </c>
      <c r="F301" s="3">
        <v>0.01812968092186119</v>
      </c>
      <c r="G301" s="3">
        <v>0.36018195544412335</v>
      </c>
      <c r="H301" s="3">
        <v>6.644519536805577</v>
      </c>
      <c r="I301" s="3">
        <v>0.020867861349559223</v>
      </c>
      <c r="J301" s="5" t="s">
        <v>54</v>
      </c>
      <c r="K301" s="6" t="s">
        <v>55</v>
      </c>
      <c r="L301" s="3" t="s">
        <v>27</v>
      </c>
      <c r="M301" s="1">
        <v>11.0</v>
      </c>
      <c r="N301" s="1" t="str">
        <f t="shared" si="14"/>
        <v>0</v>
      </c>
      <c r="O301" s="1"/>
      <c r="P301" s="3"/>
      <c r="Q301" s="6" t="str">
        <f t="shared" si="15"/>
        <v>0.0000</v>
      </c>
    </row>
    <row r="302" ht="15.75" customHeight="1">
      <c r="A302" s="1">
        <v>0.0</v>
      </c>
      <c r="B302" s="1">
        <v>0.05</v>
      </c>
      <c r="C302" s="1">
        <v>10.0</v>
      </c>
      <c r="D302" s="3" t="str">
        <f t="shared" si="1"/>
        <v>0.1</v>
      </c>
      <c r="E302" s="3">
        <v>0.370032388118894</v>
      </c>
      <c r="F302" s="3">
        <v>0.007150594270803323</v>
      </c>
      <c r="G302" s="3">
        <v>0.06595877269124095</v>
      </c>
      <c r="H302" s="3">
        <v>3.2520453080144263</v>
      </c>
      <c r="I302" s="3">
        <v>0.0017283500168380258</v>
      </c>
      <c r="J302" s="5" t="s">
        <v>59</v>
      </c>
      <c r="K302" s="6" t="s">
        <v>55</v>
      </c>
      <c r="L302" s="3" t="s">
        <v>19</v>
      </c>
      <c r="M302" s="1">
        <v>12.0</v>
      </c>
      <c r="N302" s="1" t="str">
        <f t="shared" si="14"/>
        <v>0.05</v>
      </c>
      <c r="O302" s="1" t="s">
        <v>60</v>
      </c>
      <c r="P302" s="3" t="s">
        <v>61</v>
      </c>
      <c r="Q302" s="6" t="str">
        <f t="shared" si="15"/>
        <v>0.0500</v>
      </c>
    </row>
    <row r="303" ht="15.75" customHeight="1">
      <c r="A303" s="1">
        <v>0.0</v>
      </c>
      <c r="B303" s="1">
        <v>0.6</v>
      </c>
      <c r="C303" s="1">
        <v>10.0</v>
      </c>
      <c r="D303" s="3" t="str">
        <f t="shared" si="1"/>
        <v>0.1</v>
      </c>
      <c r="E303" s="3">
        <v>2.342019277827547</v>
      </c>
      <c r="F303" s="3">
        <v>0.020920738825650077</v>
      </c>
      <c r="G303" s="3">
        <v>0.1439426441431061</v>
      </c>
      <c r="H303" s="3">
        <v>13.333333333333336</v>
      </c>
      <c r="I303" s="3">
        <v>0.0025893901482756665</v>
      </c>
      <c r="J303" s="5" t="s">
        <v>59</v>
      </c>
      <c r="K303" s="6" t="s">
        <v>55</v>
      </c>
      <c r="L303" s="3" t="s">
        <v>19</v>
      </c>
      <c r="M303" s="1">
        <v>12.0</v>
      </c>
      <c r="N303" s="1" t="str">
        <f t="shared" si="14"/>
        <v>0.6</v>
      </c>
      <c r="O303" s="1"/>
      <c r="P303" s="3"/>
      <c r="Q303" s="6" t="str">
        <f t="shared" si="15"/>
        <v>0.6000</v>
      </c>
    </row>
    <row r="304" ht="15.75" customHeight="1">
      <c r="A304" s="1">
        <v>0.0</v>
      </c>
      <c r="B304" s="1">
        <v>0.8</v>
      </c>
      <c r="C304" s="1">
        <v>0.0</v>
      </c>
      <c r="D304" s="3" t="str">
        <f t="shared" si="1"/>
        <v>0</v>
      </c>
      <c r="E304" s="3">
        <v>10.0</v>
      </c>
      <c r="F304" s="3">
        <v>0.04446715682057237</v>
      </c>
      <c r="G304" s="3">
        <v>0.11131576370043328</v>
      </c>
      <c r="H304" s="3">
        <v>58.82352941176469</v>
      </c>
      <c r="I304" s="3">
        <v>6.397066925681871E-4</v>
      </c>
      <c r="J304" s="5" t="s">
        <v>55</v>
      </c>
      <c r="K304" s="6" t="s">
        <v>55</v>
      </c>
      <c r="L304" s="3" t="s">
        <v>19</v>
      </c>
      <c r="M304" s="1">
        <v>12.0</v>
      </c>
      <c r="N304" s="1" t="str">
        <f t="shared" si="14"/>
        <v>0.8</v>
      </c>
      <c r="O304" s="1"/>
      <c r="P304" s="3"/>
      <c r="Q304" s="6" t="str">
        <f t="shared" si="15"/>
        <v>0.8000</v>
      </c>
    </row>
    <row r="305" ht="15.75" customHeight="1">
      <c r="A305" s="1">
        <v>0.0</v>
      </c>
      <c r="B305" s="1">
        <v>0.15</v>
      </c>
      <c r="C305" s="1">
        <v>17.5</v>
      </c>
      <c r="D305" s="3" t="str">
        <f t="shared" si="1"/>
        <v>0.175</v>
      </c>
      <c r="E305" s="3">
        <v>0.5324127027287143</v>
      </c>
      <c r="F305" s="3">
        <v>0.022209481395740666</v>
      </c>
      <c r="G305" s="3">
        <v>0.16491470997442514</v>
      </c>
      <c r="H305" s="3">
        <v>5.305038507917963</v>
      </c>
      <c r="I305" s="3">
        <v>0.0017970809024089388</v>
      </c>
      <c r="J305" s="5" t="s">
        <v>59</v>
      </c>
      <c r="K305" s="6" t="s">
        <v>55</v>
      </c>
      <c r="L305" s="3" t="s">
        <v>19</v>
      </c>
      <c r="M305" s="1">
        <v>12.0</v>
      </c>
      <c r="N305" s="1" t="str">
        <f t="shared" si="14"/>
        <v>0.15</v>
      </c>
      <c r="O305" s="1"/>
      <c r="P305" s="3"/>
      <c r="Q305" s="6" t="str">
        <f t="shared" si="15"/>
        <v>0.1500</v>
      </c>
    </row>
    <row r="306" ht="15.75" customHeight="1">
      <c r="A306" s="1">
        <v>0.0</v>
      </c>
      <c r="B306" s="1">
        <v>0.0</v>
      </c>
      <c r="C306" s="1">
        <v>10.0</v>
      </c>
      <c r="D306" s="3" t="str">
        <f t="shared" si="1"/>
        <v>0.1</v>
      </c>
      <c r="E306" s="3">
        <v>0.3943766674346815</v>
      </c>
      <c r="F306" s="3">
        <v>0.008765262071319065</v>
      </c>
      <c r="G306" s="3">
        <v>0.13822383884507006</v>
      </c>
      <c r="H306" s="3">
        <v>2.777804513524578</v>
      </c>
      <c r="I306" s="3">
        <v>0.003988947953525213</v>
      </c>
      <c r="J306" s="5" t="s">
        <v>59</v>
      </c>
      <c r="K306" s="6" t="s">
        <v>55</v>
      </c>
      <c r="L306" s="3" t="s">
        <v>19</v>
      </c>
      <c r="M306" s="1">
        <v>12.0</v>
      </c>
      <c r="N306" s="1" t="str">
        <f t="shared" si="14"/>
        <v>0</v>
      </c>
      <c r="O306" s="1"/>
      <c r="P306" s="3"/>
      <c r="Q306" s="6" t="str">
        <f t="shared" si="15"/>
        <v>0.0000</v>
      </c>
    </row>
    <row r="307" ht="15.75" customHeight="1">
      <c r="A307" s="1">
        <v>0.0</v>
      </c>
      <c r="B307" s="1">
        <v>0.0</v>
      </c>
      <c r="C307" s="1">
        <v>17.5</v>
      </c>
      <c r="D307" s="3" t="str">
        <f t="shared" si="1"/>
        <v>0.175</v>
      </c>
      <c r="E307" s="3">
        <v>0.4751027472908261</v>
      </c>
      <c r="F307" s="3">
        <v>0.01046038908699766</v>
      </c>
      <c r="G307" s="3">
        <v>0.19841967840787866</v>
      </c>
      <c r="H307" s="3">
        <v>2.684561990875008</v>
      </c>
      <c r="I307" s="3">
        <v>0.0067531948004024185</v>
      </c>
      <c r="J307" s="5" t="s">
        <v>59</v>
      </c>
      <c r="K307" s="6" t="s">
        <v>55</v>
      </c>
      <c r="L307" s="3" t="s">
        <v>19</v>
      </c>
      <c r="M307" s="1">
        <v>12.0</v>
      </c>
      <c r="N307" s="1" t="str">
        <f t="shared" si="14"/>
        <v>0</v>
      </c>
      <c r="O307" s="1"/>
      <c r="P307" s="3"/>
      <c r="Q307" s="6" t="str">
        <f t="shared" si="15"/>
        <v>0.0000</v>
      </c>
    </row>
    <row r="308" ht="15.75" customHeight="1">
      <c r="A308" s="1">
        <v>0.0</v>
      </c>
      <c r="B308" s="1">
        <v>1.0</v>
      </c>
      <c r="C308" s="1">
        <v>0.0</v>
      </c>
      <c r="D308" s="3" t="str">
        <f t="shared" si="1"/>
        <v>0</v>
      </c>
      <c r="E308" s="3">
        <v>10.0</v>
      </c>
      <c r="F308" s="3">
        <v>0.07731673951238924</v>
      </c>
      <c r="G308" s="3">
        <v>0.20666322890969469</v>
      </c>
      <c r="H308" s="3">
        <v>100.0</v>
      </c>
      <c r="I308" s="3">
        <v>3.057809249762955E-4</v>
      </c>
      <c r="J308" s="5" t="s">
        <v>55</v>
      </c>
      <c r="K308" s="6" t="s">
        <v>55</v>
      </c>
      <c r="L308" s="3" t="s">
        <v>19</v>
      </c>
      <c r="M308" s="1">
        <v>12.0</v>
      </c>
      <c r="N308" s="1" t="str">
        <f t="shared" si="14"/>
        <v>1</v>
      </c>
      <c r="O308" s="1"/>
      <c r="P308" s="3"/>
      <c r="Q308" s="6" t="str">
        <f t="shared" si="15"/>
        <v>1.0000</v>
      </c>
    </row>
    <row r="309" ht="15.75" customHeight="1">
      <c r="A309" s="1">
        <v>0.0</v>
      </c>
      <c r="B309" s="1">
        <v>0.15</v>
      </c>
      <c r="C309" s="1">
        <v>25.0</v>
      </c>
      <c r="D309" s="3" t="str">
        <f t="shared" si="1"/>
        <v>0.25</v>
      </c>
      <c r="E309" s="3">
        <v>0.5814353217848255</v>
      </c>
      <c r="F309" s="3">
        <v>0.01877234460316641</v>
      </c>
      <c r="G309" s="3">
        <v>0.21428257780478532</v>
      </c>
      <c r="H309" s="3">
        <v>5.347592374501604</v>
      </c>
      <c r="I309" s="3">
        <v>0.0028040139237306937</v>
      </c>
      <c r="J309" s="5" t="s">
        <v>59</v>
      </c>
      <c r="K309" s="6" t="s">
        <v>55</v>
      </c>
      <c r="L309" s="3" t="s">
        <v>19</v>
      </c>
      <c r="M309" s="1">
        <v>12.0</v>
      </c>
      <c r="N309" s="1" t="str">
        <f t="shared" si="14"/>
        <v>0.15</v>
      </c>
      <c r="O309" s="1"/>
      <c r="P309" s="3"/>
      <c r="Q309" s="6" t="str">
        <f t="shared" si="15"/>
        <v>0.1500</v>
      </c>
    </row>
    <row r="310" ht="15.75" customHeight="1">
      <c r="A310" s="1">
        <v>0.0</v>
      </c>
      <c r="B310" s="1">
        <v>0.05</v>
      </c>
      <c r="C310" s="1">
        <v>0.0</v>
      </c>
      <c r="D310" s="3" t="str">
        <f t="shared" si="1"/>
        <v>0</v>
      </c>
      <c r="E310" s="3">
        <v>0.3203769740081017</v>
      </c>
      <c r="F310" s="3">
        <v>0.001987289929048104</v>
      </c>
      <c r="G310" s="3">
        <v>-0.0045920485924515475</v>
      </c>
      <c r="H310" s="3">
        <v>2.0725404857369654</v>
      </c>
      <c r="I310" s="3">
        <v>-4.0723913855860924E-4</v>
      </c>
      <c r="J310" s="5" t="s">
        <v>55</v>
      </c>
      <c r="K310" s="6" t="s">
        <v>55</v>
      </c>
      <c r="L310" s="3" t="s">
        <v>19</v>
      </c>
      <c r="M310" s="1">
        <v>12.0</v>
      </c>
      <c r="N310" s="1" t="str">
        <f t="shared" si="14"/>
        <v>0.05</v>
      </c>
      <c r="O310" s="1"/>
      <c r="P310" s="3"/>
      <c r="Q310" s="6" t="str">
        <f t="shared" si="15"/>
        <v>0.0500</v>
      </c>
    </row>
    <row r="311" ht="15.75" customHeight="1">
      <c r="A311" s="1">
        <v>0.0</v>
      </c>
      <c r="B311" s="1">
        <v>0.25</v>
      </c>
      <c r="C311" s="1">
        <v>25.0</v>
      </c>
      <c r="D311" s="3" t="str">
        <f t="shared" si="1"/>
        <v>0.25</v>
      </c>
      <c r="E311" s="3">
        <v>0.7032582472764981</v>
      </c>
      <c r="F311" s="3">
        <v>0.01679736462142498</v>
      </c>
      <c r="G311" s="3">
        <v>0.208118388778321</v>
      </c>
      <c r="H311" s="3">
        <v>6.557389520653532</v>
      </c>
      <c r="I311" s="3">
        <v>0.0025388852032258227</v>
      </c>
      <c r="J311" s="5" t="s">
        <v>59</v>
      </c>
      <c r="K311" s="6" t="s">
        <v>55</v>
      </c>
      <c r="L311" s="3" t="s">
        <v>19</v>
      </c>
      <c r="M311" s="1">
        <v>12.0</v>
      </c>
      <c r="N311" s="1" t="str">
        <f t="shared" si="14"/>
        <v>0.25</v>
      </c>
      <c r="O311" s="1"/>
      <c r="P311" s="3"/>
      <c r="Q311" s="6" t="str">
        <f t="shared" si="15"/>
        <v>0.2500</v>
      </c>
    </row>
    <row r="312" ht="15.75" customHeight="1">
      <c r="A312" s="1">
        <v>0.0</v>
      </c>
      <c r="B312" s="1">
        <v>0.05</v>
      </c>
      <c r="C312" s="1">
        <v>17.5</v>
      </c>
      <c r="D312" s="3" t="str">
        <f t="shared" si="1"/>
        <v>0.175</v>
      </c>
      <c r="E312" s="3">
        <v>0.42786650066454157</v>
      </c>
      <c r="F312" s="3">
        <v>0.010833723829597491</v>
      </c>
      <c r="G312" s="3">
        <v>0.11852856225928565</v>
      </c>
      <c r="H312" s="3">
        <v>3.305753660505299</v>
      </c>
      <c r="I312" s="3">
        <v>0.003282359876650976</v>
      </c>
      <c r="J312" s="5" t="s">
        <v>59</v>
      </c>
      <c r="K312" s="6" t="s">
        <v>55</v>
      </c>
      <c r="L312" s="3" t="s">
        <v>19</v>
      </c>
      <c r="M312" s="1">
        <v>12.0</v>
      </c>
      <c r="N312" s="1" t="str">
        <f t="shared" si="14"/>
        <v>0.05</v>
      </c>
      <c r="O312" s="1"/>
      <c r="P312" s="3"/>
      <c r="Q312" s="6" t="str">
        <f t="shared" si="15"/>
        <v>0.0500</v>
      </c>
    </row>
    <row r="313" ht="15.75" customHeight="1">
      <c r="A313" s="1">
        <v>0.0</v>
      </c>
      <c r="B313" s="1">
        <v>0.15</v>
      </c>
      <c r="C313" s="1">
        <v>0.0</v>
      </c>
      <c r="D313" s="3" t="str">
        <f t="shared" si="1"/>
        <v>0</v>
      </c>
      <c r="E313" s="3">
        <v>0.4899815322587051</v>
      </c>
      <c r="F313" s="3">
        <v>0.004672402985483785</v>
      </c>
      <c r="G313" s="3">
        <v>-0.004039849380010008</v>
      </c>
      <c r="H313" s="3">
        <v>3.5650618581319473</v>
      </c>
      <c r="I313" s="3">
        <v>3.7247610971620666E-4</v>
      </c>
      <c r="J313" s="5" t="s">
        <v>55</v>
      </c>
      <c r="K313" s="6" t="s">
        <v>55</v>
      </c>
      <c r="L313" s="3" t="s">
        <v>19</v>
      </c>
      <c r="M313" s="1">
        <v>12.0</v>
      </c>
      <c r="N313" s="1" t="str">
        <f t="shared" si="14"/>
        <v>0.15</v>
      </c>
      <c r="O313" s="1"/>
      <c r="P313" s="3"/>
      <c r="Q313" s="6" t="str">
        <f t="shared" si="15"/>
        <v>0.1500</v>
      </c>
    </row>
    <row r="314" ht="15.75" customHeight="1">
      <c r="A314" s="1">
        <v>0.0</v>
      </c>
      <c r="B314" s="1">
        <v>0.6</v>
      </c>
      <c r="C314" s="1">
        <v>17.5</v>
      </c>
      <c r="D314" s="3" t="str">
        <f t="shared" si="1"/>
        <v>0.175</v>
      </c>
      <c r="E314" s="3">
        <v>2.324307962716485</v>
      </c>
      <c r="F314" s="3">
        <v>0.03324353371773746</v>
      </c>
      <c r="G314" s="3">
        <v>0.2243027013049269</v>
      </c>
      <c r="H314" s="3">
        <v>12.658227848101266</v>
      </c>
      <c r="I314" s="3">
        <v>0.002734604743419314</v>
      </c>
      <c r="J314" s="5" t="s">
        <v>59</v>
      </c>
      <c r="K314" s="6" t="s">
        <v>55</v>
      </c>
      <c r="L314" s="3" t="s">
        <v>19</v>
      </c>
      <c r="M314" s="1">
        <v>12.0</v>
      </c>
      <c r="N314" s="1" t="str">
        <f t="shared" si="14"/>
        <v>0.6</v>
      </c>
      <c r="O314" s="1"/>
      <c r="P314" s="3"/>
      <c r="Q314" s="6" t="str">
        <f t="shared" si="15"/>
        <v>0.6000</v>
      </c>
    </row>
    <row r="315" ht="15.75" customHeight="1">
      <c r="A315" s="1">
        <v>0.0</v>
      </c>
      <c r="B315" s="1">
        <v>0.25</v>
      </c>
      <c r="C315" s="1">
        <v>10.0</v>
      </c>
      <c r="D315" s="3" t="str">
        <f t="shared" si="1"/>
        <v>0.1</v>
      </c>
      <c r="E315" s="3">
        <v>0.6287103356369063</v>
      </c>
      <c r="F315" s="3">
        <v>0.013382126983682702</v>
      </c>
      <c r="G315" s="3">
        <v>0.11357634127122096</v>
      </c>
      <c r="H315" s="3">
        <v>7.272729258565413</v>
      </c>
      <c r="I315" s="3">
        <v>0.0014421754119406938</v>
      </c>
      <c r="J315" s="5" t="s">
        <v>59</v>
      </c>
      <c r="K315" s="6" t="s">
        <v>55</v>
      </c>
      <c r="L315" s="3" t="s">
        <v>19</v>
      </c>
      <c r="M315" s="1">
        <v>12.0</v>
      </c>
      <c r="N315" s="1" t="str">
        <f t="shared" si="14"/>
        <v>0.25</v>
      </c>
      <c r="O315" s="1"/>
      <c r="P315" s="3"/>
      <c r="Q315" s="6" t="str">
        <f t="shared" si="15"/>
        <v>0.2500</v>
      </c>
    </row>
    <row r="316" ht="15.75" customHeight="1">
      <c r="A316" s="1">
        <v>0.0</v>
      </c>
      <c r="B316" s="1">
        <v>0.3</v>
      </c>
      <c r="C316" s="1">
        <v>17.5</v>
      </c>
      <c r="D316" s="3" t="str">
        <f t="shared" si="1"/>
        <v>0.175</v>
      </c>
      <c r="E316" s="3">
        <v>0.8403292603742558</v>
      </c>
      <c r="F316" s="3">
        <v>0.0174910230890776</v>
      </c>
      <c r="G316" s="3">
        <v>0.16713942659504522</v>
      </c>
      <c r="H316" s="3">
        <v>6.968651503496554</v>
      </c>
      <c r="I316" s="3">
        <v>0.001722356857255334</v>
      </c>
      <c r="J316" s="5" t="s">
        <v>59</v>
      </c>
      <c r="K316" s="6" t="s">
        <v>55</v>
      </c>
      <c r="L316" s="3" t="s">
        <v>19</v>
      </c>
      <c r="M316" s="1">
        <v>12.0</v>
      </c>
      <c r="N316" s="1" t="str">
        <f t="shared" si="14"/>
        <v>0.3</v>
      </c>
      <c r="O316" s="1"/>
      <c r="P316" s="3"/>
      <c r="Q316" s="6" t="str">
        <f t="shared" si="15"/>
        <v>0.3000</v>
      </c>
    </row>
    <row r="317" ht="15.75" customHeight="1">
      <c r="A317" s="1">
        <v>0.0</v>
      </c>
      <c r="B317" s="1">
        <v>0.6</v>
      </c>
      <c r="C317" s="1">
        <v>0.0</v>
      </c>
      <c r="D317" s="3" t="str">
        <f t="shared" si="1"/>
        <v>0</v>
      </c>
      <c r="E317" s="3">
        <v>6.0038986287370815</v>
      </c>
      <c r="F317" s="3">
        <v>0.01620260968958402</v>
      </c>
      <c r="G317" s="3">
        <v>0.058997116461037225</v>
      </c>
      <c r="H317" s="3">
        <v>20.0</v>
      </c>
      <c r="I317" s="3">
        <v>0.003505876529144747</v>
      </c>
      <c r="J317" s="5" t="s">
        <v>55</v>
      </c>
      <c r="K317" s="6" t="s">
        <v>55</v>
      </c>
      <c r="L317" s="3" t="s">
        <v>19</v>
      </c>
      <c r="M317" s="1">
        <v>12.0</v>
      </c>
      <c r="N317" s="1" t="str">
        <f t="shared" si="14"/>
        <v>0.6</v>
      </c>
      <c r="O317" s="1"/>
      <c r="P317" s="3"/>
      <c r="Q317" s="6" t="str">
        <f t="shared" si="15"/>
        <v>0.6000</v>
      </c>
    </row>
    <row r="318" ht="15.75" customHeight="1">
      <c r="A318" s="1">
        <v>0.0</v>
      </c>
      <c r="B318" s="1">
        <v>0.0</v>
      </c>
      <c r="C318" s="1">
        <v>25.0</v>
      </c>
      <c r="D318" s="3" t="str">
        <f t="shared" si="1"/>
        <v>0.25</v>
      </c>
      <c r="E318" s="3">
        <v>0.5642052675121961</v>
      </c>
      <c r="F318" s="3">
        <v>0.012982342411730706</v>
      </c>
      <c r="G318" s="3">
        <v>0.2582225848783307</v>
      </c>
      <c r="H318" s="3">
        <v>3.9682529804993156</v>
      </c>
      <c r="I318" s="3">
        <v>0.010595122972372226</v>
      </c>
      <c r="J318" s="5" t="s">
        <v>59</v>
      </c>
      <c r="K318" s="6" t="s">
        <v>55</v>
      </c>
      <c r="L318" s="3" t="s">
        <v>19</v>
      </c>
      <c r="M318" s="1">
        <v>12.0</v>
      </c>
      <c r="N318" s="1" t="str">
        <f t="shared" si="14"/>
        <v>0</v>
      </c>
      <c r="O318" s="1"/>
      <c r="P318" s="3"/>
      <c r="Q318" s="6" t="str">
        <f t="shared" si="15"/>
        <v>0.0000</v>
      </c>
    </row>
    <row r="319" ht="15.75" customHeight="1">
      <c r="A319" s="1">
        <v>0.0</v>
      </c>
      <c r="B319" s="1">
        <v>0.05</v>
      </c>
      <c r="C319" s="1">
        <v>10.0</v>
      </c>
      <c r="D319" s="3" t="str">
        <f t="shared" si="1"/>
        <v>0.1</v>
      </c>
      <c r="E319" s="3">
        <v>0.3807583062094829</v>
      </c>
      <c r="F319" s="3">
        <v>0.014957157279419984</v>
      </c>
      <c r="G319" s="3">
        <v>0.0809621775277285</v>
      </c>
      <c r="H319" s="3">
        <v>3.9920162489841977</v>
      </c>
      <c r="I319" s="3">
        <v>0.002093749613995192</v>
      </c>
      <c r="J319" s="5" t="s">
        <v>59</v>
      </c>
      <c r="K319" s="6" t="s">
        <v>55</v>
      </c>
      <c r="L319" s="3" t="s">
        <v>19</v>
      </c>
      <c r="M319" s="1">
        <v>12.0</v>
      </c>
      <c r="N319" s="1" t="str">
        <f t="shared" si="14"/>
        <v>0.05</v>
      </c>
      <c r="O319" s="1"/>
      <c r="P319" s="3"/>
      <c r="Q319" s="6" t="str">
        <f t="shared" si="15"/>
        <v>0.0500</v>
      </c>
    </row>
    <row r="320" ht="15.75" customHeight="1">
      <c r="A320" s="1">
        <v>0.0</v>
      </c>
      <c r="B320" s="1">
        <v>0.3</v>
      </c>
      <c r="C320" s="1">
        <v>25.0</v>
      </c>
      <c r="D320" s="3" t="str">
        <f t="shared" si="1"/>
        <v>0.25</v>
      </c>
      <c r="E320" s="3">
        <v>0.8282066881722006</v>
      </c>
      <c r="F320" s="3">
        <v>0.023875816237387062</v>
      </c>
      <c r="G320" s="3">
        <v>0.22987328793792128</v>
      </c>
      <c r="H320" s="3">
        <v>7.220230770583252</v>
      </c>
      <c r="I320" s="3">
        <v>0.002345793083818215</v>
      </c>
      <c r="J320" s="5" t="s">
        <v>59</v>
      </c>
      <c r="K320" s="6" t="s">
        <v>55</v>
      </c>
      <c r="L320" s="3" t="s">
        <v>19</v>
      </c>
      <c r="M320" s="1">
        <v>12.0</v>
      </c>
      <c r="N320" s="1" t="str">
        <f t="shared" si="14"/>
        <v>0.3</v>
      </c>
      <c r="O320" s="1"/>
      <c r="P320" s="3"/>
      <c r="Q320" s="6" t="str">
        <f t="shared" si="15"/>
        <v>0.3000</v>
      </c>
    </row>
    <row r="321" ht="15.75" customHeight="1">
      <c r="A321" s="1">
        <v>0.0</v>
      </c>
      <c r="B321" s="1">
        <v>0.6</v>
      </c>
      <c r="C321" s="1">
        <v>10.0</v>
      </c>
      <c r="D321" s="3" t="str">
        <f t="shared" si="1"/>
        <v>0.1</v>
      </c>
      <c r="E321" s="3">
        <v>2.312629651628529</v>
      </c>
      <c r="F321" s="3">
        <v>0.022748345202004493</v>
      </c>
      <c r="G321" s="3">
        <v>0.13695218312767987</v>
      </c>
      <c r="H321" s="3">
        <v>13.60547799082653</v>
      </c>
      <c r="I321" s="3">
        <v>0.002619815076379081</v>
      </c>
      <c r="J321" s="5" t="s">
        <v>59</v>
      </c>
      <c r="K321" s="6" t="s">
        <v>55</v>
      </c>
      <c r="L321" s="3" t="s">
        <v>19</v>
      </c>
      <c r="M321" s="1">
        <v>12.0</v>
      </c>
      <c r="N321" s="1" t="str">
        <f t="shared" si="14"/>
        <v>0.6</v>
      </c>
      <c r="O321" s="1"/>
      <c r="P321" s="3"/>
      <c r="Q321" s="6" t="str">
        <f t="shared" si="15"/>
        <v>0.6000</v>
      </c>
    </row>
    <row r="322" ht="15.75" customHeight="1">
      <c r="A322" s="1">
        <v>0.0</v>
      </c>
      <c r="B322" s="1">
        <v>0.0</v>
      </c>
      <c r="C322" s="1">
        <v>17.5</v>
      </c>
      <c r="D322" s="3" t="str">
        <f t="shared" si="1"/>
        <v>0.175</v>
      </c>
      <c r="E322" s="3">
        <v>0.4670677746003626</v>
      </c>
      <c r="F322" s="3">
        <v>0.010482225753239094</v>
      </c>
      <c r="G322" s="3">
        <v>0.1826917667718655</v>
      </c>
      <c r="H322" s="3">
        <v>2.5316436588398044</v>
      </c>
      <c r="I322" s="3">
        <v>0.0073327935442129965</v>
      </c>
      <c r="J322" s="5" t="s">
        <v>59</v>
      </c>
      <c r="K322" s="6" t="s">
        <v>55</v>
      </c>
      <c r="L322" s="3" t="s">
        <v>19</v>
      </c>
      <c r="M322" s="1">
        <v>12.0</v>
      </c>
      <c r="N322" s="1" t="str">
        <f t="shared" si="14"/>
        <v>0</v>
      </c>
      <c r="O322" s="1"/>
      <c r="P322" s="3"/>
      <c r="Q322" s="6" t="str">
        <f t="shared" si="15"/>
        <v>0.0000</v>
      </c>
    </row>
    <row r="323" ht="15.75" customHeight="1">
      <c r="A323" s="1">
        <v>0.0</v>
      </c>
      <c r="B323" s="1">
        <v>0.3</v>
      </c>
      <c r="C323" s="1">
        <v>0.0</v>
      </c>
      <c r="D323" s="3" t="str">
        <f t="shared" si="1"/>
        <v>0</v>
      </c>
      <c r="E323" s="3">
        <v>1.266036803963154</v>
      </c>
      <c r="F323" s="3">
        <v>0.0047917063272642346</v>
      </c>
      <c r="G323" s="3">
        <v>0.00639766377291473</v>
      </c>
      <c r="H323" s="3">
        <v>6.07901515251547</v>
      </c>
      <c r="I323" s="3">
        <v>6.360282279012433E-4</v>
      </c>
      <c r="J323" s="5" t="s">
        <v>55</v>
      </c>
      <c r="K323" s="6" t="s">
        <v>55</v>
      </c>
      <c r="L323" s="3" t="s">
        <v>19</v>
      </c>
      <c r="M323" s="1">
        <v>12.0</v>
      </c>
      <c r="N323" s="1" t="str">
        <f t="shared" si="14"/>
        <v>0.3</v>
      </c>
      <c r="O323" s="1"/>
      <c r="P323" s="3"/>
      <c r="Q323" s="6" t="str">
        <f t="shared" si="15"/>
        <v>0.3000</v>
      </c>
    </row>
    <row r="324" ht="15.75" customHeight="1">
      <c r="A324" s="1">
        <v>0.0</v>
      </c>
      <c r="B324" s="1">
        <v>0.25</v>
      </c>
      <c r="C324" s="1">
        <v>0.0</v>
      </c>
      <c r="D324" s="3" t="str">
        <f t="shared" si="1"/>
        <v>0</v>
      </c>
      <c r="E324" s="3">
        <v>0.7427508534263938</v>
      </c>
      <c r="F324" s="3">
        <v>0.004168969094615093</v>
      </c>
      <c r="G324" s="3">
        <v>-0.03447601956772117</v>
      </c>
      <c r="H324" s="3">
        <v>4.683838288491893</v>
      </c>
      <c r="I324" s="3">
        <v>4.5914003712341916E-4</v>
      </c>
      <c r="J324" s="5" t="s">
        <v>55</v>
      </c>
      <c r="K324" s="6" t="s">
        <v>55</v>
      </c>
      <c r="L324" s="3" t="s">
        <v>19</v>
      </c>
      <c r="M324" s="1">
        <v>12.0</v>
      </c>
      <c r="N324" s="1" t="str">
        <f t="shared" si="14"/>
        <v>0.25</v>
      </c>
      <c r="O324" s="1"/>
      <c r="P324" s="3"/>
      <c r="Q324" s="6" t="str">
        <f t="shared" si="15"/>
        <v>0.2500</v>
      </c>
    </row>
    <row r="325" ht="15.75" customHeight="1">
      <c r="A325" s="1">
        <v>0.0</v>
      </c>
      <c r="B325" s="1">
        <v>0.15</v>
      </c>
      <c r="C325" s="1">
        <v>10.0</v>
      </c>
      <c r="D325" s="3" t="str">
        <f t="shared" si="1"/>
        <v>0.1</v>
      </c>
      <c r="E325" s="3">
        <v>0.4775765141717258</v>
      </c>
      <c r="F325" s="3">
        <v>0.010508501014776902</v>
      </c>
      <c r="G325" s="3">
        <v>0.10351876908612123</v>
      </c>
      <c r="H325" s="3">
        <v>5.63380578270657</v>
      </c>
      <c r="I325" s="3">
        <v>0.00125854005211486</v>
      </c>
      <c r="J325" s="5" t="s">
        <v>59</v>
      </c>
      <c r="K325" s="6" t="s">
        <v>55</v>
      </c>
      <c r="L325" s="3" t="s">
        <v>19</v>
      </c>
      <c r="M325" s="1">
        <v>12.0</v>
      </c>
      <c r="N325" s="1" t="str">
        <f t="shared" si="14"/>
        <v>0.15</v>
      </c>
      <c r="O325" s="1"/>
      <c r="P325" s="3"/>
      <c r="Q325" s="6" t="str">
        <f t="shared" si="15"/>
        <v>0.1500</v>
      </c>
    </row>
    <row r="326" ht="15.75" customHeight="1">
      <c r="A326" s="1">
        <v>0.0</v>
      </c>
      <c r="B326" s="1">
        <v>0.05</v>
      </c>
      <c r="C326" s="1">
        <v>25.0</v>
      </c>
      <c r="D326" s="3" t="str">
        <f t="shared" si="1"/>
        <v>0.25</v>
      </c>
      <c r="E326" s="3">
        <v>0.4900446938948726</v>
      </c>
      <c r="F326" s="3">
        <v>0.010847024006775556</v>
      </c>
      <c r="G326" s="3">
        <v>0.19383345536063157</v>
      </c>
      <c r="H326" s="3">
        <v>4.672896103774558</v>
      </c>
      <c r="I326" s="3">
        <v>0.005437100717859385</v>
      </c>
      <c r="J326" s="5" t="s">
        <v>59</v>
      </c>
      <c r="K326" s="6" t="s">
        <v>55</v>
      </c>
      <c r="L326" s="3" t="s">
        <v>19</v>
      </c>
      <c r="M326" s="1">
        <v>12.0</v>
      </c>
      <c r="N326" s="1" t="str">
        <f t="shared" si="14"/>
        <v>0.05</v>
      </c>
      <c r="O326" s="1"/>
      <c r="P326" s="3"/>
      <c r="Q326" s="6" t="str">
        <f t="shared" si="15"/>
        <v>0.0500</v>
      </c>
    </row>
    <row r="327" ht="15.75" customHeight="1">
      <c r="A327" s="1">
        <v>0.0</v>
      </c>
      <c r="B327" s="1">
        <v>0.3</v>
      </c>
      <c r="C327" s="1">
        <v>10.0</v>
      </c>
      <c r="D327" s="3" t="str">
        <f t="shared" si="1"/>
        <v>0.1</v>
      </c>
      <c r="E327" s="3">
        <v>0.7830380050921455</v>
      </c>
      <c r="F327" s="3">
        <v>0.014045506199469945</v>
      </c>
      <c r="G327" s="3">
        <v>0.11088055450668854</v>
      </c>
      <c r="H327" s="3">
        <v>7.721872708371148</v>
      </c>
      <c r="I327" s="3">
        <v>0.0013067843542200475</v>
      </c>
      <c r="J327" s="5" t="s">
        <v>59</v>
      </c>
      <c r="K327" s="6" t="s">
        <v>55</v>
      </c>
      <c r="L327" s="3" t="s">
        <v>19</v>
      </c>
      <c r="M327" s="1">
        <v>12.0</v>
      </c>
      <c r="N327" s="1" t="str">
        <f t="shared" si="14"/>
        <v>0.3</v>
      </c>
      <c r="O327" s="1"/>
      <c r="P327" s="3"/>
      <c r="Q327" s="6" t="str">
        <f t="shared" si="15"/>
        <v>0.3000</v>
      </c>
    </row>
    <row r="328" ht="15.75" customHeight="1">
      <c r="A328" s="1">
        <v>0.0</v>
      </c>
      <c r="B328" s="1">
        <v>0.6</v>
      </c>
      <c r="C328" s="1">
        <v>25.0</v>
      </c>
      <c r="D328" s="3" t="str">
        <f t="shared" si="1"/>
        <v>0.25</v>
      </c>
      <c r="E328" s="3">
        <v>2.293149180698847</v>
      </c>
      <c r="F328" s="3">
        <v>0.02872134450713469</v>
      </c>
      <c r="G328" s="3">
        <v>0.24064669538855976</v>
      </c>
      <c r="H328" s="3">
        <v>11.299463502922219</v>
      </c>
      <c r="I328" s="3">
        <v>0.002478055119076117</v>
      </c>
      <c r="J328" s="5" t="s">
        <v>59</v>
      </c>
      <c r="K328" s="6" t="s">
        <v>55</v>
      </c>
      <c r="L328" s="3" t="s">
        <v>19</v>
      </c>
      <c r="M328" s="1">
        <v>12.0</v>
      </c>
      <c r="N328" s="1" t="str">
        <f t="shared" si="14"/>
        <v>0.6</v>
      </c>
      <c r="O328" s="1"/>
      <c r="P328" s="3"/>
      <c r="Q328" s="6" t="str">
        <f t="shared" si="15"/>
        <v>0.6000</v>
      </c>
    </row>
    <row r="329" ht="15.75" customHeight="1">
      <c r="A329" s="1">
        <v>0.0</v>
      </c>
      <c r="B329" s="1">
        <v>0.25</v>
      </c>
      <c r="C329" s="1">
        <v>17.5</v>
      </c>
      <c r="D329" s="3" t="str">
        <f t="shared" si="1"/>
        <v>0.175</v>
      </c>
      <c r="E329" s="3">
        <v>0.6344258819914866</v>
      </c>
      <c r="F329" s="3">
        <v>0.023494189885690044</v>
      </c>
      <c r="G329" s="3">
        <v>0.17221115394649522</v>
      </c>
      <c r="H329" s="3">
        <v>6.349185383428592</v>
      </c>
      <c r="I329" s="3">
        <v>0.0017098745733491148</v>
      </c>
      <c r="J329" s="5" t="s">
        <v>59</v>
      </c>
      <c r="K329" s="6" t="s">
        <v>55</v>
      </c>
      <c r="L329" s="3" t="s">
        <v>19</v>
      </c>
      <c r="M329" s="1">
        <v>12.0</v>
      </c>
      <c r="N329" s="1" t="str">
        <f t="shared" si="14"/>
        <v>0.25</v>
      </c>
      <c r="O329" s="1"/>
      <c r="P329" s="3"/>
      <c r="Q329" s="6" t="str">
        <f t="shared" si="15"/>
        <v>0.2500</v>
      </c>
    </row>
    <row r="330" ht="15.75" customHeight="1">
      <c r="A330" s="1">
        <v>0.0</v>
      </c>
      <c r="B330" s="1">
        <v>0.6</v>
      </c>
      <c r="C330" s="1">
        <v>25.0</v>
      </c>
      <c r="D330" s="3" t="str">
        <f t="shared" si="1"/>
        <v>0.25</v>
      </c>
      <c r="E330" s="3">
        <v>0.46496043375896484</v>
      </c>
      <c r="F330" s="3">
        <v>0.009558427120953283</v>
      </c>
      <c r="G330" s="3">
        <v>0.21703808885622755</v>
      </c>
      <c r="H330" s="3">
        <v>2.8777000923043</v>
      </c>
      <c r="I330" s="3">
        <v>0.0030804481579969987</v>
      </c>
      <c r="J330" s="5" t="s">
        <v>62</v>
      </c>
      <c r="K330" s="1" t="s">
        <v>63</v>
      </c>
      <c r="L330" s="3" t="s">
        <v>27</v>
      </c>
      <c r="M330" s="1">
        <v>13.0</v>
      </c>
      <c r="N330" s="1">
        <v>0.0</v>
      </c>
      <c r="O330" s="3" t="s">
        <v>64</v>
      </c>
      <c r="P330" s="3" t="s">
        <v>65</v>
      </c>
      <c r="Q330" s="1">
        <v>0.0</v>
      </c>
    </row>
    <row r="331" ht="15.75" customHeight="1">
      <c r="A331" s="1">
        <v>10.0</v>
      </c>
      <c r="B331" s="1">
        <v>10.0</v>
      </c>
      <c r="C331" s="1">
        <v>10.0</v>
      </c>
      <c r="D331" s="3" t="str">
        <f t="shared" si="1"/>
        <v>0.1</v>
      </c>
      <c r="E331" s="3">
        <v>0.4714673929841244</v>
      </c>
      <c r="F331" s="3">
        <v>0.0054048408482260165</v>
      </c>
      <c r="G331" s="3">
        <v>0.16323268453137219</v>
      </c>
      <c r="H331" s="3">
        <v>1.8867924653265025</v>
      </c>
      <c r="I331" s="3">
        <v>0.004642444530316378</v>
      </c>
      <c r="J331" s="5" t="s">
        <v>62</v>
      </c>
      <c r="K331" s="1" t="s">
        <v>63</v>
      </c>
      <c r="L331" s="3" t="s">
        <v>27</v>
      </c>
      <c r="M331" s="1">
        <v>13.0</v>
      </c>
      <c r="N331" s="1">
        <v>0.0</v>
      </c>
      <c r="O331" s="3"/>
      <c r="P331" s="3"/>
      <c r="Q331" s="1">
        <v>0.0</v>
      </c>
    </row>
    <row r="332" ht="15.75" customHeight="1">
      <c r="A332" s="1">
        <v>0.0</v>
      </c>
      <c r="B332" s="1">
        <v>0.0</v>
      </c>
      <c r="C332" s="1">
        <v>17.5</v>
      </c>
      <c r="D332" s="3" t="str">
        <f t="shared" si="1"/>
        <v>0.175</v>
      </c>
      <c r="E332" s="3">
        <v>0.39575975130561725</v>
      </c>
      <c r="F332" s="3">
        <v>0.002754462264330455</v>
      </c>
      <c r="G332" s="3">
        <v>0.15243987251251545</v>
      </c>
      <c r="H332" s="3">
        <v>2.4539866279415463</v>
      </c>
      <c r="I332" s="3">
        <v>9.737456550464249E-4</v>
      </c>
      <c r="J332" s="5" t="s">
        <v>62</v>
      </c>
      <c r="K332" s="1" t="s">
        <v>63</v>
      </c>
      <c r="L332" s="3" t="s">
        <v>27</v>
      </c>
      <c r="M332" s="1">
        <v>13.0</v>
      </c>
      <c r="N332" s="1">
        <v>0.0</v>
      </c>
      <c r="O332" s="3"/>
      <c r="P332" s="3"/>
      <c r="Q332" s="1">
        <v>0.0</v>
      </c>
    </row>
    <row r="333" ht="15.75" customHeight="1">
      <c r="A333" s="1">
        <v>0.15</v>
      </c>
      <c r="B333" s="1">
        <v>0.15</v>
      </c>
      <c r="C333" s="1">
        <v>0.0</v>
      </c>
      <c r="D333" s="3" t="str">
        <f t="shared" si="1"/>
        <v>0</v>
      </c>
      <c r="E333" s="3">
        <v>0.2818880218486599</v>
      </c>
      <c r="F333" s="3">
        <v>5.5915246537163855E-5</v>
      </c>
      <c r="G333" s="3">
        <v>-0.0040738479153561435</v>
      </c>
      <c r="H333" s="3">
        <v>1.6597498592295301</v>
      </c>
      <c r="I333" s="3">
        <v>-3.256521650503042E-4</v>
      </c>
      <c r="J333" s="5" t="s">
        <v>66</v>
      </c>
      <c r="K333" s="1" t="s">
        <v>63</v>
      </c>
      <c r="L333" s="3" t="s">
        <v>27</v>
      </c>
      <c r="M333" s="1">
        <v>13.0</v>
      </c>
      <c r="N333" s="1">
        <v>0.0</v>
      </c>
      <c r="O333" s="3"/>
      <c r="P333" s="3"/>
      <c r="Q333" s="1">
        <v>0.0</v>
      </c>
    </row>
    <row r="334" ht="15.75" customHeight="1">
      <c r="A334" s="1">
        <v>5.0</v>
      </c>
      <c r="B334" s="1">
        <v>5.0</v>
      </c>
      <c r="C334" s="1">
        <v>25.0</v>
      </c>
      <c r="D334" s="3" t="str">
        <f t="shared" si="1"/>
        <v>0.25</v>
      </c>
      <c r="E334" s="3">
        <v>0.4999806594676208</v>
      </c>
      <c r="F334" s="3">
        <v>0.01379454281588655</v>
      </c>
      <c r="G334" s="3">
        <v>0.13462025530905042</v>
      </c>
      <c r="H334" s="3">
        <v>3.199997898153722</v>
      </c>
      <c r="I334" s="3">
        <v>0.005274301450526283</v>
      </c>
      <c r="J334" s="5" t="s">
        <v>62</v>
      </c>
      <c r="K334" s="1" t="s">
        <v>63</v>
      </c>
      <c r="L334" s="3" t="s">
        <v>27</v>
      </c>
      <c r="M334" s="1">
        <v>13.0</v>
      </c>
      <c r="N334" s="1">
        <v>0.0</v>
      </c>
      <c r="O334" s="3"/>
      <c r="P334" s="3"/>
      <c r="Q334" s="1">
        <v>0.0</v>
      </c>
    </row>
    <row r="335" ht="15.75" customHeight="1">
      <c r="A335" s="1">
        <v>0.3</v>
      </c>
      <c r="B335" s="1">
        <v>0.3</v>
      </c>
      <c r="C335" s="1">
        <v>10.0</v>
      </c>
      <c r="D335" s="3" t="str">
        <f t="shared" si="1"/>
        <v>0.1</v>
      </c>
      <c r="E335" s="3">
        <v>0.3868309306164252</v>
      </c>
      <c r="F335" s="3">
        <v>0.0041656803454148735</v>
      </c>
      <c r="G335" s="3">
        <v>0.14045254803432294</v>
      </c>
      <c r="H335" s="3">
        <v>2.259889957167308</v>
      </c>
      <c r="I335" s="3">
        <v>0.001000464419392364</v>
      </c>
      <c r="J335" s="5" t="s">
        <v>62</v>
      </c>
      <c r="K335" s="1" t="s">
        <v>63</v>
      </c>
      <c r="L335" s="3" t="s">
        <v>27</v>
      </c>
      <c r="M335" s="1">
        <v>13.0</v>
      </c>
      <c r="N335" s="1">
        <v>0.0</v>
      </c>
      <c r="O335" s="3"/>
      <c r="P335" s="3"/>
      <c r="Q335" s="1">
        <v>0.0</v>
      </c>
    </row>
    <row r="336" ht="15.75" customHeight="1">
      <c r="A336" s="1">
        <v>0.25</v>
      </c>
      <c r="B336" s="1">
        <v>0.25</v>
      </c>
      <c r="C336" s="1">
        <v>0.0</v>
      </c>
      <c r="D336" s="3" t="str">
        <f t="shared" si="1"/>
        <v>0</v>
      </c>
      <c r="E336" s="3">
        <v>0.29004294263264596</v>
      </c>
      <c r="F336" s="3">
        <v>-4.1190542545909337E-4</v>
      </c>
      <c r="G336" s="3">
        <v>-0.005449684550332234</v>
      </c>
      <c r="H336" s="3">
        <v>1.8264854154000225</v>
      </c>
      <c r="I336" s="3">
        <v>-9.885299126840934E-5</v>
      </c>
      <c r="J336" s="5" t="s">
        <v>66</v>
      </c>
      <c r="K336" s="1" t="s">
        <v>63</v>
      </c>
      <c r="L336" s="3" t="s">
        <v>27</v>
      </c>
      <c r="M336" s="1">
        <v>13.0</v>
      </c>
      <c r="N336" s="1">
        <v>0.0</v>
      </c>
      <c r="O336" s="3"/>
      <c r="P336" s="3"/>
      <c r="Q336" s="1">
        <v>0.0</v>
      </c>
    </row>
    <row r="337" ht="15.75" customHeight="1">
      <c r="A337" s="1">
        <v>0.15</v>
      </c>
      <c r="B337" s="1">
        <v>0.15</v>
      </c>
      <c r="C337" s="1">
        <v>25.0</v>
      </c>
      <c r="D337" s="3" t="str">
        <f t="shared" si="1"/>
        <v>0.25</v>
      </c>
      <c r="E337" s="3">
        <v>0.46406484978372814</v>
      </c>
      <c r="F337" s="3">
        <v>0.007112090617133547</v>
      </c>
      <c r="G337" s="3">
        <v>0.24509164477194856</v>
      </c>
      <c r="H337" s="3">
        <v>3.1495956596290053</v>
      </c>
      <c r="I337" s="3">
        <v>0.0016893788918404123</v>
      </c>
      <c r="J337" s="5" t="s">
        <v>62</v>
      </c>
      <c r="K337" s="1" t="s">
        <v>63</v>
      </c>
      <c r="L337" s="3" t="s">
        <v>27</v>
      </c>
      <c r="M337" s="1">
        <v>13.0</v>
      </c>
      <c r="N337" s="1">
        <v>0.0</v>
      </c>
      <c r="O337" s="3"/>
      <c r="P337" s="3"/>
      <c r="Q337" s="1">
        <v>0.0</v>
      </c>
    </row>
    <row r="338" ht="15.75" customHeight="1">
      <c r="A338" s="1">
        <v>5.0</v>
      </c>
      <c r="B338" s="1">
        <v>5.0</v>
      </c>
      <c r="C338" s="1">
        <v>10.0</v>
      </c>
      <c r="D338" s="3" t="str">
        <f t="shared" si="1"/>
        <v>0.1</v>
      </c>
      <c r="E338" s="3">
        <v>0.45719465411025945</v>
      </c>
      <c r="F338" s="3">
        <v>0.005657858056516146</v>
      </c>
      <c r="G338" s="3">
        <v>0.1257724551961642</v>
      </c>
      <c r="H338" s="3">
        <v>1.9704435932789708</v>
      </c>
      <c r="I338" s="3">
        <v>0.0040478058643110965</v>
      </c>
      <c r="J338" s="5" t="s">
        <v>62</v>
      </c>
      <c r="K338" s="1" t="s">
        <v>63</v>
      </c>
      <c r="L338" s="3" t="s">
        <v>27</v>
      </c>
      <c r="M338" s="1">
        <v>13.0</v>
      </c>
      <c r="N338" s="1">
        <v>0.0</v>
      </c>
      <c r="O338" s="3"/>
      <c r="P338" s="3"/>
      <c r="Q338" s="1">
        <v>0.0</v>
      </c>
    </row>
    <row r="339" ht="15.75" customHeight="1">
      <c r="A339" s="1">
        <v>1.0</v>
      </c>
      <c r="B339" s="1">
        <v>1.0</v>
      </c>
      <c r="C339" s="1">
        <v>17.5</v>
      </c>
      <c r="D339" s="3" t="str">
        <f t="shared" si="1"/>
        <v>0.175</v>
      </c>
      <c r="E339" s="3">
        <v>0.5211057430174016</v>
      </c>
      <c r="F339" s="3">
        <v>0.006122349759063313</v>
      </c>
      <c r="G339" s="3">
        <v>0.19327080851795098</v>
      </c>
      <c r="H339" s="3">
        <v>2.72109817776532</v>
      </c>
      <c r="I339" s="3">
        <v>0.006666781284255423</v>
      </c>
      <c r="J339" s="5" t="s">
        <v>62</v>
      </c>
      <c r="K339" s="1" t="s">
        <v>63</v>
      </c>
      <c r="L339" s="3" t="s">
        <v>27</v>
      </c>
      <c r="M339" s="1">
        <v>13.0</v>
      </c>
      <c r="N339" s="1">
        <v>0.0</v>
      </c>
      <c r="O339" s="3"/>
      <c r="P339" s="3"/>
      <c r="Q339" s="1">
        <v>0.0</v>
      </c>
    </row>
    <row r="340" ht="15.75" customHeight="1">
      <c r="A340" s="1">
        <v>15.0</v>
      </c>
      <c r="B340" s="1">
        <v>15.0</v>
      </c>
      <c r="C340" s="1">
        <v>0.0</v>
      </c>
      <c r="D340" s="3" t="str">
        <f t="shared" si="1"/>
        <v>0</v>
      </c>
      <c r="E340" s="3">
        <v>0.3012256603849151</v>
      </c>
      <c r="F340" s="3">
        <v>-6.0126392054829424E-5</v>
      </c>
      <c r="G340" s="3">
        <v>-0.003717887702039402</v>
      </c>
      <c r="H340" s="3">
        <v>1.8779348498372352</v>
      </c>
      <c r="I340" s="3">
        <v>-4.6320829562809807E-5</v>
      </c>
      <c r="J340" s="5" t="s">
        <v>66</v>
      </c>
      <c r="K340" s="1" t="s">
        <v>63</v>
      </c>
      <c r="L340" s="3" t="s">
        <v>27</v>
      </c>
      <c r="M340" s="1">
        <v>13.0</v>
      </c>
      <c r="N340" s="1">
        <v>0.0</v>
      </c>
      <c r="O340" s="3"/>
      <c r="P340" s="3"/>
      <c r="Q340" s="1">
        <v>0.0</v>
      </c>
    </row>
    <row r="341" ht="15.75" customHeight="1">
      <c r="A341" s="1">
        <v>10.0</v>
      </c>
      <c r="B341" s="1">
        <v>10.0</v>
      </c>
      <c r="C341" s="1">
        <v>25.0</v>
      </c>
      <c r="D341" s="3" t="str">
        <f t="shared" si="1"/>
        <v>0.25</v>
      </c>
      <c r="E341" s="3">
        <v>0.6059419446141996</v>
      </c>
      <c r="F341" s="3">
        <v>0.009770511066712766</v>
      </c>
      <c r="G341" s="3">
        <v>0.2563829758029157</v>
      </c>
      <c r="H341" s="3">
        <v>3.527336690459075</v>
      </c>
      <c r="I341" s="3">
        <v>0.008945633085879697</v>
      </c>
      <c r="J341" s="5" t="s">
        <v>62</v>
      </c>
      <c r="K341" s="1" t="s">
        <v>63</v>
      </c>
      <c r="L341" s="3" t="s">
        <v>27</v>
      </c>
      <c r="M341" s="1">
        <v>13.0</v>
      </c>
      <c r="N341" s="1">
        <v>0.0</v>
      </c>
      <c r="O341" s="3"/>
      <c r="P341" s="3"/>
      <c r="Q341" s="1">
        <v>0.0</v>
      </c>
    </row>
    <row r="342" ht="15.75" customHeight="1">
      <c r="A342" s="1">
        <v>0.15</v>
      </c>
      <c r="B342" s="1">
        <v>0.15</v>
      </c>
      <c r="C342" s="1">
        <v>17.5</v>
      </c>
      <c r="D342" s="3" t="str">
        <f t="shared" si="1"/>
        <v>0.175</v>
      </c>
      <c r="E342" s="3">
        <v>0.435546788858431</v>
      </c>
      <c r="F342" s="3">
        <v>0.005978642615376272</v>
      </c>
      <c r="G342" s="3">
        <v>0.2027673521234663</v>
      </c>
      <c r="H342" s="3">
        <v>2.7211075398139286</v>
      </c>
      <c r="I342" s="3">
        <v>0.0018416952800868712</v>
      </c>
      <c r="J342" s="5" t="s">
        <v>62</v>
      </c>
      <c r="K342" s="1" t="s">
        <v>63</v>
      </c>
      <c r="L342" s="3" t="s">
        <v>27</v>
      </c>
      <c r="M342" s="1">
        <v>13.0</v>
      </c>
      <c r="N342" s="1">
        <v>0.0</v>
      </c>
      <c r="O342" s="3"/>
      <c r="P342" s="3"/>
      <c r="Q342" s="1">
        <v>0.0</v>
      </c>
    </row>
    <row r="343" ht="15.75" customHeight="1">
      <c r="A343" s="1">
        <v>0.3</v>
      </c>
      <c r="B343" s="1">
        <v>0.3</v>
      </c>
      <c r="C343" s="1">
        <v>25.0</v>
      </c>
      <c r="D343" s="3" t="str">
        <f t="shared" si="1"/>
        <v>0.25</v>
      </c>
      <c r="E343" s="3">
        <v>0.4755002456187884</v>
      </c>
      <c r="F343" s="3">
        <v>0.006807910952310587</v>
      </c>
      <c r="G343" s="3">
        <v>0.23079316849837084</v>
      </c>
      <c r="H343" s="3">
        <v>3.053434178582398</v>
      </c>
      <c r="I343" s="3">
        <v>0.0026794483301306442</v>
      </c>
      <c r="J343" s="5" t="s">
        <v>62</v>
      </c>
      <c r="K343" s="1" t="s">
        <v>63</v>
      </c>
      <c r="L343" s="3" t="s">
        <v>27</v>
      </c>
      <c r="M343" s="1">
        <v>13.0</v>
      </c>
      <c r="N343" s="1">
        <v>0.0</v>
      </c>
      <c r="O343" s="3"/>
      <c r="P343" s="3"/>
      <c r="Q343" s="1">
        <v>0.0</v>
      </c>
    </row>
    <row r="344" ht="15.75" customHeight="1">
      <c r="A344" s="1">
        <v>0.6</v>
      </c>
      <c r="B344" s="1">
        <v>0.6</v>
      </c>
      <c r="C344" s="1">
        <v>0.0</v>
      </c>
      <c r="D344" s="3" t="str">
        <f t="shared" si="1"/>
        <v>0</v>
      </c>
      <c r="E344" s="3">
        <v>0.28516147540587616</v>
      </c>
      <c r="F344" s="3">
        <v>1.374872827091876E-4</v>
      </c>
      <c r="G344" s="3">
        <v>-0.033008983560017136</v>
      </c>
      <c r="H344" s="3">
        <v>1.7467247999506013</v>
      </c>
      <c r="I344" s="3">
        <v>-4.936495963375077E-4</v>
      </c>
      <c r="J344" s="5" t="s">
        <v>66</v>
      </c>
      <c r="K344" s="1" t="s">
        <v>63</v>
      </c>
      <c r="L344" s="3" t="s">
        <v>27</v>
      </c>
      <c r="M344" s="1">
        <v>13.0</v>
      </c>
      <c r="N344" s="1">
        <v>0.0</v>
      </c>
      <c r="O344" s="3"/>
      <c r="P344" s="3"/>
      <c r="Q344" s="1">
        <v>0.0</v>
      </c>
    </row>
    <row r="345" ht="15.75" customHeight="1">
      <c r="A345" s="1">
        <v>15.0</v>
      </c>
      <c r="B345" s="1">
        <v>15.0</v>
      </c>
      <c r="C345" s="1">
        <v>25.0</v>
      </c>
      <c r="D345" s="3" t="str">
        <f t="shared" si="1"/>
        <v>0.25</v>
      </c>
      <c r="E345" s="3">
        <v>0.553139503433196</v>
      </c>
      <c r="F345" s="3">
        <v>0.013574643835315238</v>
      </c>
      <c r="G345" s="3">
        <v>0.21949426685519247</v>
      </c>
      <c r="H345" s="3">
        <v>3.3222482378797054</v>
      </c>
      <c r="I345" s="3">
        <v>0.008153841839296749</v>
      </c>
      <c r="J345" s="5" t="s">
        <v>62</v>
      </c>
      <c r="K345" s="1" t="s">
        <v>63</v>
      </c>
      <c r="L345" s="3" t="s">
        <v>27</v>
      </c>
      <c r="M345" s="1">
        <v>13.0</v>
      </c>
      <c r="N345" s="1">
        <v>0.0</v>
      </c>
      <c r="O345" s="3"/>
      <c r="P345" s="3"/>
      <c r="Q345" s="1">
        <v>0.0</v>
      </c>
    </row>
    <row r="346" ht="15.75" customHeight="1">
      <c r="A346" s="1">
        <v>0.25</v>
      </c>
      <c r="B346" s="1">
        <v>0.25</v>
      </c>
      <c r="C346" s="1">
        <v>17.5</v>
      </c>
      <c r="D346" s="3" t="str">
        <f t="shared" si="1"/>
        <v>0.175</v>
      </c>
      <c r="E346" s="3">
        <v>0.433983525712518</v>
      </c>
      <c r="F346" s="3">
        <v>0.00687675799807037</v>
      </c>
      <c r="G346" s="3">
        <v>0.18162992056026073</v>
      </c>
      <c r="H346" s="3">
        <v>2.919719952291001</v>
      </c>
      <c r="I346" s="3">
        <v>0.0016267238431153276</v>
      </c>
      <c r="J346" s="5" t="s">
        <v>62</v>
      </c>
      <c r="K346" s="1" t="s">
        <v>63</v>
      </c>
      <c r="L346" s="3" t="s">
        <v>27</v>
      </c>
      <c r="M346" s="1">
        <v>13.0</v>
      </c>
      <c r="N346" s="1">
        <v>0.0</v>
      </c>
      <c r="O346" s="3"/>
      <c r="P346" s="3"/>
      <c r="Q346" s="1">
        <v>0.0</v>
      </c>
    </row>
    <row r="347" ht="15.75" customHeight="1">
      <c r="A347" s="1">
        <v>0.6</v>
      </c>
      <c r="B347" s="1">
        <v>0.6</v>
      </c>
      <c r="C347" s="1">
        <v>17.5</v>
      </c>
      <c r="D347" s="3" t="str">
        <f t="shared" si="1"/>
        <v>0.175</v>
      </c>
      <c r="E347" s="3">
        <v>0.42769275463527034</v>
      </c>
      <c r="F347" s="3">
        <v>0.006422758597079909</v>
      </c>
      <c r="G347" s="3">
        <v>0.19632283077704327</v>
      </c>
      <c r="H347" s="3">
        <v>2.9629439210373354</v>
      </c>
      <c r="I347" s="3">
        <v>0.0015880323533793029</v>
      </c>
      <c r="J347" s="5" t="s">
        <v>62</v>
      </c>
      <c r="K347" s="1" t="s">
        <v>63</v>
      </c>
      <c r="L347" s="3" t="s">
        <v>27</v>
      </c>
      <c r="M347" s="1">
        <v>13.0</v>
      </c>
      <c r="N347" s="1">
        <v>0.0</v>
      </c>
      <c r="O347" s="3"/>
      <c r="P347" s="3"/>
      <c r="Q347" s="1">
        <v>0.0</v>
      </c>
    </row>
    <row r="348" ht="15.75" customHeight="1">
      <c r="A348" s="1">
        <v>0.0</v>
      </c>
      <c r="B348" s="1">
        <v>0.0</v>
      </c>
      <c r="C348" s="1">
        <v>10.0</v>
      </c>
      <c r="D348" s="3" t="str">
        <f t="shared" si="1"/>
        <v>0.1</v>
      </c>
      <c r="E348" s="3">
        <v>0.3391941642756644</v>
      </c>
      <c r="F348" s="3">
        <v>0.0014429318523412628</v>
      </c>
      <c r="G348" s="3">
        <v>0.061774435687056206</v>
      </c>
      <c r="H348" s="3">
        <v>2.0833340477910127</v>
      </c>
      <c r="I348" s="3">
        <v>8.910796108893212E-6</v>
      </c>
      <c r="J348" s="5" t="s">
        <v>62</v>
      </c>
      <c r="K348" s="1" t="s">
        <v>63</v>
      </c>
      <c r="L348" s="3" t="s">
        <v>27</v>
      </c>
      <c r="M348" s="1">
        <v>13.0</v>
      </c>
      <c r="N348" s="1">
        <v>0.0</v>
      </c>
      <c r="O348" s="3"/>
      <c r="P348" s="3"/>
      <c r="Q348" s="1">
        <v>0.0</v>
      </c>
    </row>
    <row r="349" ht="15.75" customHeight="1">
      <c r="A349" s="1">
        <v>5.0</v>
      </c>
      <c r="B349" s="1">
        <v>5.0</v>
      </c>
      <c r="C349" s="1">
        <v>17.5</v>
      </c>
      <c r="D349" s="3" t="str">
        <f t="shared" si="1"/>
        <v>0.175</v>
      </c>
      <c r="E349" s="3">
        <v>0.48571168216650107</v>
      </c>
      <c r="F349" s="3">
        <v>0.006346312573781013</v>
      </c>
      <c r="G349" s="3">
        <v>0.1893223210515267</v>
      </c>
      <c r="H349" s="3">
        <v>2.6490145098990157</v>
      </c>
      <c r="I349" s="3">
        <v>0.005684529608243564</v>
      </c>
      <c r="J349" s="5" t="s">
        <v>62</v>
      </c>
      <c r="K349" s="1" t="s">
        <v>63</v>
      </c>
      <c r="L349" s="3" t="s">
        <v>27</v>
      </c>
      <c r="M349" s="1">
        <v>13.0</v>
      </c>
      <c r="N349" s="1">
        <v>0.0</v>
      </c>
      <c r="O349" s="3"/>
      <c r="P349" s="3"/>
      <c r="Q349" s="1">
        <v>0.0</v>
      </c>
    </row>
    <row r="350" ht="15.75" customHeight="1">
      <c r="A350" s="1">
        <v>0.15</v>
      </c>
      <c r="B350" s="1">
        <v>0.15</v>
      </c>
      <c r="C350" s="1">
        <v>10.0</v>
      </c>
      <c r="D350" s="3" t="str">
        <f t="shared" si="1"/>
        <v>0.1</v>
      </c>
      <c r="E350" s="3">
        <v>0.3650460136942128</v>
      </c>
      <c r="F350" s="3">
        <v>0.00615756154013297</v>
      </c>
      <c r="G350" s="3">
        <v>0.12885655700977827</v>
      </c>
      <c r="H350" s="3">
        <v>1.9607862400373814</v>
      </c>
      <c r="I350" s="3">
        <v>3.7264072173434117E-4</v>
      </c>
      <c r="J350" s="5" t="s">
        <v>62</v>
      </c>
      <c r="K350" s="1" t="s">
        <v>63</v>
      </c>
      <c r="L350" s="3" t="s">
        <v>27</v>
      </c>
      <c r="M350" s="1">
        <v>13.0</v>
      </c>
      <c r="N350" s="1">
        <v>0.0</v>
      </c>
      <c r="O350" s="3"/>
      <c r="P350" s="3"/>
      <c r="Q350" s="1">
        <v>0.0</v>
      </c>
    </row>
    <row r="351" ht="15.75" customHeight="1">
      <c r="A351" s="1">
        <v>1.0</v>
      </c>
      <c r="B351" s="1">
        <v>1.0</v>
      </c>
      <c r="C351" s="1">
        <v>0.0</v>
      </c>
      <c r="D351" s="3" t="str">
        <f t="shared" si="1"/>
        <v>0</v>
      </c>
      <c r="E351" s="3">
        <v>0.2919984533112462</v>
      </c>
      <c r="F351" s="3">
        <v>3.7792732697580094E-4</v>
      </c>
      <c r="G351" s="3">
        <v>-0.051854671478224645</v>
      </c>
      <c r="H351" s="3">
        <v>1.9704437632785579</v>
      </c>
      <c r="I351" s="3">
        <v>-2.5540430764469865E-4</v>
      </c>
      <c r="J351" s="5" t="s">
        <v>66</v>
      </c>
      <c r="K351" s="1" t="s">
        <v>63</v>
      </c>
      <c r="L351" s="3" t="s">
        <v>27</v>
      </c>
      <c r="M351" s="1">
        <v>13.0</v>
      </c>
      <c r="N351" s="1">
        <v>0.0</v>
      </c>
      <c r="O351" s="3"/>
      <c r="P351" s="3"/>
      <c r="Q351" s="1">
        <v>0.0</v>
      </c>
    </row>
    <row r="352" ht="15.75" customHeight="1">
      <c r="A352" s="1">
        <v>15.0</v>
      </c>
      <c r="B352" s="1">
        <v>15.0</v>
      </c>
      <c r="C352" s="1">
        <v>10.0</v>
      </c>
      <c r="D352" s="3" t="str">
        <f t="shared" si="1"/>
        <v>0.1</v>
      </c>
      <c r="E352" s="3">
        <v>0.47620924000201886</v>
      </c>
      <c r="F352" s="3">
        <v>0.006402282794293701</v>
      </c>
      <c r="G352" s="3">
        <v>0.15815250256451918</v>
      </c>
      <c r="H352" s="3">
        <v>2.6143295148688823</v>
      </c>
      <c r="I352" s="3">
        <v>0.004995281950843132</v>
      </c>
      <c r="J352" s="5" t="s">
        <v>62</v>
      </c>
      <c r="K352" s="1" t="s">
        <v>63</v>
      </c>
      <c r="L352" s="3" t="s">
        <v>27</v>
      </c>
      <c r="M352" s="1">
        <v>13.0</v>
      </c>
      <c r="N352" s="1">
        <v>0.0</v>
      </c>
      <c r="O352" s="3"/>
      <c r="P352" s="3"/>
      <c r="Q352" s="1">
        <v>0.0</v>
      </c>
    </row>
    <row r="353" ht="15.75" customHeight="1">
      <c r="A353" s="1">
        <v>0.3</v>
      </c>
      <c r="B353" s="1">
        <v>0.3</v>
      </c>
      <c r="C353" s="1">
        <v>17.5</v>
      </c>
      <c r="D353" s="3" t="str">
        <f t="shared" si="1"/>
        <v>0.175</v>
      </c>
      <c r="E353" s="3">
        <v>0.4298127293941089</v>
      </c>
      <c r="F353" s="3">
        <v>0.007939043646453627</v>
      </c>
      <c r="G353" s="3">
        <v>0.18678513945982245</v>
      </c>
      <c r="H353" s="3">
        <v>2.9411788241209593</v>
      </c>
      <c r="I353" s="3">
        <v>0.001535948582522314</v>
      </c>
      <c r="J353" s="5" t="s">
        <v>62</v>
      </c>
      <c r="K353" s="1" t="s">
        <v>63</v>
      </c>
      <c r="L353" s="3" t="s">
        <v>27</v>
      </c>
      <c r="M353" s="1">
        <v>13.0</v>
      </c>
      <c r="N353" s="1">
        <v>0.0</v>
      </c>
      <c r="O353" s="3"/>
      <c r="P353" s="3"/>
      <c r="Q353" s="1">
        <v>0.0</v>
      </c>
    </row>
    <row r="354" ht="15.75" customHeight="1">
      <c r="A354" s="1">
        <v>0.25</v>
      </c>
      <c r="B354" s="1">
        <v>0.25</v>
      </c>
      <c r="C354" s="1">
        <v>25.0</v>
      </c>
      <c r="D354" s="3" t="str">
        <f t="shared" si="1"/>
        <v>0.25</v>
      </c>
      <c r="E354" s="3">
        <v>0.47322381483837994</v>
      </c>
      <c r="F354" s="3">
        <v>0.011907819756176843</v>
      </c>
      <c r="G354" s="3">
        <v>0.2345364650674916</v>
      </c>
      <c r="H354" s="3">
        <v>3.2000109082139288</v>
      </c>
      <c r="I354" s="3">
        <v>0.0034800573142548773</v>
      </c>
      <c r="J354" s="5" t="s">
        <v>62</v>
      </c>
      <c r="K354" s="1" t="s">
        <v>63</v>
      </c>
      <c r="L354" s="3" t="s">
        <v>27</v>
      </c>
      <c r="M354" s="1">
        <v>13.0</v>
      </c>
      <c r="N354" s="1">
        <v>0.0</v>
      </c>
      <c r="O354" s="3"/>
      <c r="P354" s="3"/>
      <c r="Q354" s="1">
        <v>0.0</v>
      </c>
    </row>
    <row r="355" ht="15.75" customHeight="1">
      <c r="A355" s="1">
        <v>5.0</v>
      </c>
      <c r="B355" s="1">
        <v>5.0</v>
      </c>
      <c r="C355" s="1">
        <v>0.0</v>
      </c>
      <c r="D355" s="3" t="str">
        <f t="shared" si="1"/>
        <v>0</v>
      </c>
      <c r="E355" s="3">
        <v>0.28798523463671805</v>
      </c>
      <c r="F355" s="3">
        <v>9.437601102455675E-5</v>
      </c>
      <c r="G355" s="3">
        <v>-0.05065317290456872</v>
      </c>
      <c r="H355" s="3">
        <v>1.9323681684616503</v>
      </c>
      <c r="I355" s="3">
        <v>-3.2224055454159115E-4</v>
      </c>
      <c r="J355" s="5" t="s">
        <v>66</v>
      </c>
      <c r="K355" s="1" t="s">
        <v>63</v>
      </c>
      <c r="L355" s="3" t="s">
        <v>27</v>
      </c>
      <c r="M355" s="1">
        <v>13.0</v>
      </c>
      <c r="N355" s="1">
        <v>0.0</v>
      </c>
      <c r="O355" s="3"/>
      <c r="P355" s="3"/>
      <c r="Q355" s="1">
        <v>0.0</v>
      </c>
    </row>
    <row r="356" ht="15.75" customHeight="1">
      <c r="A356" s="1">
        <v>0.0</v>
      </c>
      <c r="B356" s="1">
        <v>0.0</v>
      </c>
      <c r="C356" s="1">
        <v>25.0</v>
      </c>
      <c r="D356" s="3" t="str">
        <f t="shared" si="1"/>
        <v>0.25</v>
      </c>
      <c r="E356" s="3">
        <v>0.40923792167810685</v>
      </c>
      <c r="F356" s="3">
        <v>0.006472546670690745</v>
      </c>
      <c r="G356" s="3">
        <v>0.13369281030878677</v>
      </c>
      <c r="H356" s="3">
        <v>2.6845762201370196</v>
      </c>
      <c r="I356" s="3">
        <v>0.0012366840308705718</v>
      </c>
      <c r="J356" s="5" t="s">
        <v>62</v>
      </c>
      <c r="K356" s="1" t="s">
        <v>63</v>
      </c>
      <c r="L356" s="3" t="s">
        <v>27</v>
      </c>
      <c r="M356" s="1">
        <v>13.0</v>
      </c>
      <c r="N356" s="1">
        <v>0.0</v>
      </c>
      <c r="O356" s="3"/>
      <c r="P356" s="3"/>
      <c r="Q356" s="1">
        <v>0.0</v>
      </c>
    </row>
    <row r="357" ht="15.75" customHeight="1">
      <c r="A357" s="1">
        <v>15.0</v>
      </c>
      <c r="B357" s="1">
        <v>15.0</v>
      </c>
      <c r="C357" s="1">
        <v>17.5</v>
      </c>
      <c r="D357" s="3" t="str">
        <f t="shared" si="1"/>
        <v>0.175</v>
      </c>
      <c r="E357" s="3">
        <v>0.5231147870793628</v>
      </c>
      <c r="F357" s="3">
        <v>0.008687468119373383</v>
      </c>
      <c r="G357" s="3">
        <v>0.08115940216426376</v>
      </c>
      <c r="H357" s="3">
        <v>3.30577217446272</v>
      </c>
      <c r="I357" s="3">
        <v>0.007127756481174292</v>
      </c>
      <c r="J357" s="5" t="s">
        <v>62</v>
      </c>
      <c r="K357" s="1" t="s">
        <v>63</v>
      </c>
      <c r="L357" s="3" t="s">
        <v>27</v>
      </c>
      <c r="M357" s="1">
        <v>13.0</v>
      </c>
      <c r="N357" s="1">
        <v>0.0</v>
      </c>
      <c r="O357" s="3"/>
      <c r="P357" s="3"/>
      <c r="Q357" s="1">
        <v>0.0</v>
      </c>
    </row>
    <row r="358" ht="15.75" customHeight="1">
      <c r="A358" s="1">
        <v>1.0</v>
      </c>
      <c r="B358" s="1">
        <v>1.0</v>
      </c>
      <c r="C358" s="1">
        <v>17.5</v>
      </c>
      <c r="D358" s="3" t="str">
        <f t="shared" si="1"/>
        <v>0.175</v>
      </c>
      <c r="E358" s="3">
        <v>0.45383063330221224</v>
      </c>
      <c r="F358" s="3">
        <v>0.0037734012897957985</v>
      </c>
      <c r="G358" s="3">
        <v>0.1580085295714937</v>
      </c>
      <c r="H358" s="3">
        <v>3.338897683191531</v>
      </c>
      <c r="I358" s="3">
        <v>0.0028653680646387666</v>
      </c>
      <c r="J358" s="5" t="s">
        <v>67</v>
      </c>
      <c r="K358" s="6" t="s">
        <v>68</v>
      </c>
      <c r="L358" s="3" t="s">
        <v>27</v>
      </c>
      <c r="M358" s="1">
        <v>14.0</v>
      </c>
      <c r="N358" s="1">
        <v>0.143525</v>
      </c>
      <c r="O358" s="1" t="s">
        <v>69</v>
      </c>
      <c r="P358" s="1" t="s">
        <v>70</v>
      </c>
      <c r="Q358" s="6"/>
    </row>
    <row r="359" ht="15.75" customHeight="1">
      <c r="A359" s="1">
        <v>0.6</v>
      </c>
      <c r="B359" s="1">
        <v>0.6</v>
      </c>
      <c r="C359" s="1">
        <v>17.5</v>
      </c>
      <c r="D359" s="3" t="str">
        <f t="shared" si="1"/>
        <v>0.175</v>
      </c>
      <c r="E359" s="3">
        <v>0.4482635691399764</v>
      </c>
      <c r="F359" s="3">
        <v>0.004467152491857829</v>
      </c>
      <c r="G359" s="3">
        <v>0.15790355562624991</v>
      </c>
      <c r="H359" s="3">
        <v>3.4305315717978924</v>
      </c>
      <c r="I359" s="3">
        <v>0.0028099261995842735</v>
      </c>
      <c r="J359" s="5" t="s">
        <v>67</v>
      </c>
      <c r="K359" s="6" t="s">
        <v>68</v>
      </c>
      <c r="L359" s="3" t="s">
        <v>27</v>
      </c>
      <c r="M359" s="1">
        <v>14.0</v>
      </c>
      <c r="N359" s="1">
        <v>0.154311</v>
      </c>
      <c r="O359" s="1"/>
      <c r="P359" s="3"/>
      <c r="Q359" s="6"/>
    </row>
    <row r="360" ht="15.75" customHeight="1">
      <c r="A360" s="1">
        <v>20.0</v>
      </c>
      <c r="B360" s="1">
        <v>20.0</v>
      </c>
      <c r="C360" s="1">
        <v>17.5</v>
      </c>
      <c r="D360" s="3" t="str">
        <f t="shared" si="1"/>
        <v>0.175</v>
      </c>
      <c r="E360" s="3">
        <v>1.508571664260747</v>
      </c>
      <c r="F360" s="3">
        <v>0.12320414231922</v>
      </c>
      <c r="G360" s="3">
        <v>0.3772909769306364</v>
      </c>
      <c r="H360" s="3">
        <v>52.631578947368425</v>
      </c>
      <c r="I360" s="3">
        <v>0.0071542193536921</v>
      </c>
      <c r="J360" s="5" t="s">
        <v>67</v>
      </c>
      <c r="K360" s="6" t="s">
        <v>68</v>
      </c>
      <c r="L360" s="3" t="s">
        <v>27</v>
      </c>
      <c r="M360" s="1">
        <v>14.0</v>
      </c>
      <c r="N360" s="1">
        <v>2.8705</v>
      </c>
      <c r="O360" s="1"/>
      <c r="P360" s="3"/>
      <c r="Q360" s="6"/>
    </row>
    <row r="361" ht="15.75" customHeight="1">
      <c r="A361" s="1">
        <v>15.0</v>
      </c>
      <c r="B361" s="1">
        <v>15.0</v>
      </c>
      <c r="C361" s="1">
        <v>17.5</v>
      </c>
      <c r="D361" s="3" t="str">
        <f t="shared" si="1"/>
        <v>0.175</v>
      </c>
      <c r="E361" s="3">
        <v>1.0886402908919106</v>
      </c>
      <c r="F361" s="3">
        <v>0.04225909370075508</v>
      </c>
      <c r="G361" s="3">
        <v>0.249360214017341</v>
      </c>
      <c r="H361" s="3">
        <v>21.739130434782606</v>
      </c>
      <c r="I361" s="3">
        <v>0.004233982438045701</v>
      </c>
      <c r="J361" s="5" t="s">
        <v>67</v>
      </c>
      <c r="K361" s="6" t="s">
        <v>68</v>
      </c>
      <c r="L361" s="3" t="s">
        <v>27</v>
      </c>
      <c r="M361" s="1">
        <v>14.0</v>
      </c>
      <c r="N361" s="1">
        <v>1.4425</v>
      </c>
      <c r="O361" s="1"/>
      <c r="P361" s="3"/>
      <c r="Q361" s="6"/>
    </row>
    <row r="362" ht="15.75" customHeight="1">
      <c r="A362" s="1">
        <v>10.0</v>
      </c>
      <c r="B362" s="1">
        <v>10.0</v>
      </c>
      <c r="C362" s="1">
        <v>17.5</v>
      </c>
      <c r="D362" s="3" t="str">
        <f t="shared" si="1"/>
        <v>0.175</v>
      </c>
      <c r="E362" s="3">
        <v>1.068781073423898</v>
      </c>
      <c r="F362" s="3">
        <v>0.080042051794686</v>
      </c>
      <c r="G362" s="3">
        <v>0.2892043635774807</v>
      </c>
      <c r="H362" s="3">
        <v>39.99999999999999</v>
      </c>
      <c r="I362" s="3">
        <v>0.006177853102469773</v>
      </c>
      <c r="J362" s="5" t="s">
        <v>67</v>
      </c>
      <c r="K362" s="6" t="s">
        <v>68</v>
      </c>
      <c r="L362" s="3" t="s">
        <v>27</v>
      </c>
      <c r="M362" s="1">
        <v>14.0</v>
      </c>
      <c r="N362" s="1">
        <v>2.2877</v>
      </c>
      <c r="O362" s="1"/>
      <c r="P362" s="3"/>
      <c r="Q362" s="6"/>
    </row>
    <row r="363" ht="15.75" customHeight="1">
      <c r="A363" s="1">
        <v>30.0</v>
      </c>
      <c r="B363" s="1">
        <v>30.0</v>
      </c>
      <c r="C363" s="1">
        <v>17.5</v>
      </c>
      <c r="D363" s="3" t="str">
        <f t="shared" si="1"/>
        <v>0.175</v>
      </c>
      <c r="E363" s="3">
        <v>2.2258290864070926</v>
      </c>
      <c r="F363" s="3">
        <v>0.3031821956117608</v>
      </c>
      <c r="G363" s="3">
        <v>0.7735252879076497</v>
      </c>
      <c r="H363" s="3">
        <v>90.90909090909092</v>
      </c>
      <c r="I363" s="3">
        <v>0.016729729109539765</v>
      </c>
      <c r="J363" s="5" t="s">
        <v>67</v>
      </c>
      <c r="K363" s="6" t="s">
        <v>68</v>
      </c>
      <c r="L363" s="3" t="s">
        <v>27</v>
      </c>
      <c r="M363" s="1">
        <v>14.0</v>
      </c>
      <c r="N363" s="1">
        <v>6.8631</v>
      </c>
      <c r="O363" s="1"/>
      <c r="P363" s="3"/>
      <c r="Q363" s="6"/>
    </row>
    <row r="364" ht="15.75" customHeight="1">
      <c r="A364" s="1">
        <v>15.0</v>
      </c>
      <c r="B364" s="1">
        <v>15.0</v>
      </c>
      <c r="C364" s="1">
        <v>17.5</v>
      </c>
      <c r="D364" s="3" t="str">
        <f t="shared" si="1"/>
        <v>0.175</v>
      </c>
      <c r="E364" s="3">
        <v>1.4698941230867337</v>
      </c>
      <c r="F364" s="3">
        <v>0.18362374895470773</v>
      </c>
      <c r="G364" s="3">
        <v>0.4872956565057679</v>
      </c>
      <c r="H364" s="3">
        <v>66.66666666666667</v>
      </c>
      <c r="I364" s="3">
        <v>0.009125498264465154</v>
      </c>
      <c r="J364" s="5" t="s">
        <v>67</v>
      </c>
      <c r="K364" s="6" t="s">
        <v>68</v>
      </c>
      <c r="L364" s="3" t="s">
        <v>27</v>
      </c>
      <c r="M364" s="1">
        <v>14.0</v>
      </c>
      <c r="N364" s="1">
        <v>3.857775</v>
      </c>
      <c r="O364" s="1"/>
      <c r="P364" s="3"/>
      <c r="Q364" s="6"/>
    </row>
    <row r="365" ht="15.75" customHeight="1">
      <c r="A365" s="1">
        <v>20.0</v>
      </c>
      <c r="B365" s="1">
        <v>20.0</v>
      </c>
      <c r="C365" s="1">
        <v>17.5</v>
      </c>
      <c r="D365" s="3" t="str">
        <f t="shared" si="1"/>
        <v>0.175</v>
      </c>
      <c r="E365" s="3">
        <v>1.791305209962023</v>
      </c>
      <c r="F365" s="3">
        <v>0.23084367948556522</v>
      </c>
      <c r="G365" s="3">
        <v>0.576952848967993</v>
      </c>
      <c r="H365" s="3">
        <v>90.90909090909092</v>
      </c>
      <c r="I365" s="3">
        <v>0.010932662791055314</v>
      </c>
      <c r="J365" s="5" t="s">
        <v>67</v>
      </c>
      <c r="K365" s="6" t="s">
        <v>68</v>
      </c>
      <c r="L365" s="3" t="s">
        <v>27</v>
      </c>
      <c r="M365" s="1">
        <v>14.0</v>
      </c>
      <c r="N365" s="1">
        <v>4.5754</v>
      </c>
      <c r="O365" s="1"/>
      <c r="P365" s="3"/>
      <c r="Q365" s="6"/>
    </row>
    <row r="366" ht="15.75" customHeight="1">
      <c r="A366" s="1">
        <v>5.0</v>
      </c>
      <c r="B366" s="1">
        <v>5.0</v>
      </c>
      <c r="C366" s="1">
        <v>17.5</v>
      </c>
      <c r="D366" s="3" t="str">
        <f t="shared" si="1"/>
        <v>0.175</v>
      </c>
      <c r="E366" s="3">
        <v>0.6006035011029959</v>
      </c>
      <c r="F366" s="3">
        <v>0.009517966906752173</v>
      </c>
      <c r="G366" s="3">
        <v>0.18852440568602402</v>
      </c>
      <c r="H366" s="3">
        <v>6.430846316746502</v>
      </c>
      <c r="I366" s="3">
        <v>0.0027029130732918044</v>
      </c>
      <c r="J366" s="5" t="s">
        <v>67</v>
      </c>
      <c r="K366" s="6" t="s">
        <v>68</v>
      </c>
      <c r="L366" s="3" t="s">
        <v>27</v>
      </c>
      <c r="M366" s="1">
        <v>14.0</v>
      </c>
      <c r="N366" s="1">
        <v>0.4817805</v>
      </c>
      <c r="O366" s="1"/>
      <c r="P366" s="3"/>
      <c r="Q366" s="6"/>
    </row>
    <row r="367" ht="15.75" customHeight="1">
      <c r="A367" s="1">
        <v>0.6</v>
      </c>
      <c r="B367" s="1">
        <v>0.6</v>
      </c>
      <c r="C367" s="1">
        <v>17.5</v>
      </c>
      <c r="D367" s="3" t="str">
        <f t="shared" si="1"/>
        <v>0.175</v>
      </c>
      <c r="E367" s="3">
        <v>0.417553607217093</v>
      </c>
      <c r="F367" s="3">
        <v>0.004805048992786082</v>
      </c>
      <c r="G367" s="3">
        <v>0.16657474720678922</v>
      </c>
      <c r="H367" s="3">
        <v>3.149601434942715</v>
      </c>
      <c r="I367" s="3">
        <v>0.0017130088365940512</v>
      </c>
      <c r="J367" s="5" t="s">
        <v>67</v>
      </c>
      <c r="K367" s="6" t="s">
        <v>68</v>
      </c>
      <c r="L367" s="3" t="s">
        <v>27</v>
      </c>
      <c r="M367" s="1">
        <v>14.0</v>
      </c>
      <c r="N367" s="1">
        <v>0.0577</v>
      </c>
      <c r="O367" s="1"/>
      <c r="P367" s="3"/>
      <c r="Q367" s="6"/>
    </row>
    <row r="368" ht="15.75" customHeight="1">
      <c r="A368" s="1">
        <v>5.0</v>
      </c>
      <c r="B368" s="1">
        <v>5.0</v>
      </c>
      <c r="C368" s="1">
        <v>17.5</v>
      </c>
      <c r="D368" s="3" t="str">
        <f t="shared" si="1"/>
        <v>0.175</v>
      </c>
      <c r="E368" s="3">
        <v>0.7558731533870479</v>
      </c>
      <c r="F368" s="3">
        <v>0.036181898112486136</v>
      </c>
      <c r="G368" s="3">
        <v>0.24432117093885763</v>
      </c>
      <c r="H368" s="3">
        <v>17.241379310344826</v>
      </c>
      <c r="I368" s="3">
        <v>0.005278765405785327</v>
      </c>
      <c r="J368" s="5" t="s">
        <v>67</v>
      </c>
      <c r="K368" s="6" t="s">
        <v>68</v>
      </c>
      <c r="L368" s="3" t="s">
        <v>27</v>
      </c>
      <c r="M368" s="1">
        <v>14.0</v>
      </c>
      <c r="N368" s="1">
        <v>1.285925</v>
      </c>
      <c r="O368" s="1"/>
      <c r="P368" s="3"/>
      <c r="Q368" s="6"/>
    </row>
    <row r="369" ht="15.75" customHeight="1">
      <c r="A369" s="1">
        <v>10.0</v>
      </c>
      <c r="B369" s="1">
        <v>10.0</v>
      </c>
      <c r="C369" s="1">
        <v>17.5</v>
      </c>
      <c r="D369" s="3" t="str">
        <f t="shared" si="1"/>
        <v>0.175</v>
      </c>
      <c r="E369" s="3">
        <v>1.1176035990282496</v>
      </c>
      <c r="F369" s="3">
        <v>0.10079997044523893</v>
      </c>
      <c r="G369" s="3">
        <v>0.36299707909127976</v>
      </c>
      <c r="H369" s="3">
        <v>43.47826086956522</v>
      </c>
      <c r="I369" s="3">
        <v>0.007153197205496287</v>
      </c>
      <c r="J369" s="5" t="s">
        <v>67</v>
      </c>
      <c r="K369" s="6" t="s">
        <v>68</v>
      </c>
      <c r="L369" s="3" t="s">
        <v>27</v>
      </c>
      <c r="M369" s="1">
        <v>14.0</v>
      </c>
      <c r="N369" s="1">
        <v>2.57185</v>
      </c>
      <c r="O369" s="1"/>
      <c r="P369" s="3"/>
      <c r="Q369" s="6"/>
    </row>
    <row r="370" ht="15.75" customHeight="1">
      <c r="A370" s="1">
        <v>20.0</v>
      </c>
      <c r="B370" s="1">
        <v>20.0</v>
      </c>
      <c r="C370" s="1">
        <v>17.5</v>
      </c>
      <c r="D370" s="3" t="str">
        <f t="shared" si="1"/>
        <v>0.175</v>
      </c>
      <c r="E370" s="3">
        <v>1.3429092739071518</v>
      </c>
      <c r="F370" s="3">
        <v>0.06747643911492018</v>
      </c>
      <c r="G370" s="3">
        <v>0.3066291486299364</v>
      </c>
      <c r="H370" s="3">
        <v>31.25</v>
      </c>
      <c r="I370" s="3">
        <v>0.0056294218992271675</v>
      </c>
      <c r="J370" s="5" t="s">
        <v>67</v>
      </c>
      <c r="K370" s="6" t="s">
        <v>68</v>
      </c>
      <c r="L370" s="3" t="s">
        <v>27</v>
      </c>
      <c r="M370" s="1">
        <v>14.0</v>
      </c>
      <c r="N370" s="1">
        <v>1.9242805</v>
      </c>
      <c r="O370" s="1"/>
      <c r="P370" s="3"/>
      <c r="Q370" s="6"/>
    </row>
    <row r="371" ht="15.75" customHeight="1">
      <c r="A371" s="1">
        <v>0.6</v>
      </c>
      <c r="B371" s="1">
        <v>0.6</v>
      </c>
      <c r="C371" s="1">
        <v>17.5</v>
      </c>
      <c r="D371" s="3" t="str">
        <f t="shared" si="1"/>
        <v>0.175</v>
      </c>
      <c r="E371" s="3">
        <v>0.4420651775742472</v>
      </c>
      <c r="F371" s="3">
        <v>0.006115684282640462</v>
      </c>
      <c r="G371" s="3">
        <v>0.14746911869966906</v>
      </c>
      <c r="H371" s="3">
        <v>3.2520532273541596</v>
      </c>
      <c r="I371" s="3">
        <v>0.0022604066439298152</v>
      </c>
      <c r="J371" s="5" t="s">
        <v>67</v>
      </c>
      <c r="K371" s="6" t="s">
        <v>68</v>
      </c>
      <c r="L371" s="3" t="s">
        <v>27</v>
      </c>
      <c r="M371" s="1">
        <v>14.0</v>
      </c>
      <c r="N371" s="1">
        <v>0.086115</v>
      </c>
      <c r="O371" s="1"/>
      <c r="P371" s="3"/>
      <c r="Q371" s="6"/>
    </row>
    <row r="372" ht="15.75" customHeight="1">
      <c r="A372" s="1">
        <v>1.0</v>
      </c>
      <c r="B372" s="1">
        <v>1.0</v>
      </c>
      <c r="C372" s="1">
        <v>17.5</v>
      </c>
      <c r="D372" s="3" t="str">
        <f t="shared" si="1"/>
        <v>0.175</v>
      </c>
      <c r="E372" s="3">
        <v>0.4645233081725371</v>
      </c>
      <c r="F372" s="3">
        <v>0.006406680994192785</v>
      </c>
      <c r="G372" s="3">
        <v>0.17695139970634866</v>
      </c>
      <c r="H372" s="3">
        <v>3.8910503602155218</v>
      </c>
      <c r="I372" s="3">
        <v>0.0028670057573533247</v>
      </c>
      <c r="J372" s="5" t="s">
        <v>67</v>
      </c>
      <c r="K372" s="6" t="s">
        <v>68</v>
      </c>
      <c r="L372" s="3" t="s">
        <v>27</v>
      </c>
      <c r="M372" s="1">
        <v>14.0</v>
      </c>
      <c r="N372" s="1">
        <v>0.22877</v>
      </c>
      <c r="O372" s="1"/>
      <c r="P372" s="3"/>
      <c r="Q372" s="6"/>
    </row>
    <row r="373" ht="15.75" customHeight="1">
      <c r="A373" s="1">
        <v>30.0</v>
      </c>
      <c r="B373" s="1">
        <v>30.0</v>
      </c>
      <c r="C373" s="1">
        <v>17.5</v>
      </c>
      <c r="D373" s="3" t="str">
        <f t="shared" si="1"/>
        <v>0.175</v>
      </c>
      <c r="E373" s="3">
        <v>2.551045329362057</v>
      </c>
      <c r="F373" s="3">
        <v>0.26672210121967427</v>
      </c>
      <c r="G373" s="3">
        <v>0.8426522945872204</v>
      </c>
      <c r="H373" s="3">
        <v>83.33333333333333</v>
      </c>
      <c r="I373" s="3">
        <v>0.022304909443590606</v>
      </c>
      <c r="J373" s="5" t="s">
        <v>67</v>
      </c>
      <c r="K373" s="6" t="s">
        <v>68</v>
      </c>
      <c r="L373" s="3" t="s">
        <v>27</v>
      </c>
      <c r="M373" s="1">
        <v>14.0</v>
      </c>
      <c r="N373" s="1">
        <v>7.71555</v>
      </c>
      <c r="O373" s="1"/>
      <c r="P373" s="3"/>
      <c r="Q373" s="6"/>
    </row>
    <row r="374" ht="15.75" customHeight="1">
      <c r="A374" s="1">
        <v>15.0</v>
      </c>
      <c r="B374" s="1">
        <v>15.0</v>
      </c>
      <c r="C374" s="1">
        <v>17.5</v>
      </c>
      <c r="D374" s="3" t="str">
        <f t="shared" si="1"/>
        <v>0.175</v>
      </c>
      <c r="E374" s="3">
        <v>1.2203874965103694</v>
      </c>
      <c r="F374" s="3">
        <v>0.07463235291137414</v>
      </c>
      <c r="G374" s="3">
        <v>0.31833252368682663</v>
      </c>
      <c r="H374" s="3">
        <v>35.714285714285715</v>
      </c>
      <c r="I374" s="3">
        <v>0.006132349854173255</v>
      </c>
      <c r="J374" s="5" t="s">
        <v>67</v>
      </c>
      <c r="K374" s="6" t="s">
        <v>68</v>
      </c>
      <c r="L374" s="3" t="s">
        <v>27</v>
      </c>
      <c r="M374" s="1">
        <v>14.0</v>
      </c>
      <c r="N374" s="1">
        <v>2.152875</v>
      </c>
      <c r="O374" s="1"/>
      <c r="P374" s="3"/>
      <c r="Q374" s="6"/>
    </row>
    <row r="375" ht="15.75" customHeight="1">
      <c r="A375" s="1">
        <v>30.0</v>
      </c>
      <c r="B375" s="1">
        <v>30.0</v>
      </c>
      <c r="C375" s="1">
        <v>17.5</v>
      </c>
      <c r="D375" s="3" t="str">
        <f t="shared" si="1"/>
        <v>0.175</v>
      </c>
      <c r="E375" s="3">
        <v>1.9733824109069074</v>
      </c>
      <c r="F375" s="3">
        <v>0.2197668854673821</v>
      </c>
      <c r="G375" s="3">
        <v>0.5506392000795464</v>
      </c>
      <c r="H375" s="3">
        <v>83.33333333333331</v>
      </c>
      <c r="I375" s="3">
        <v>0.01008380522232074</v>
      </c>
      <c r="J375" s="5" t="s">
        <v>67</v>
      </c>
      <c r="K375" s="6" t="s">
        <v>68</v>
      </c>
      <c r="L375" s="3" t="s">
        <v>27</v>
      </c>
      <c r="M375" s="1">
        <v>14.0</v>
      </c>
      <c r="N375" s="1">
        <v>4.30575</v>
      </c>
      <c r="O375" s="1"/>
      <c r="P375" s="3"/>
      <c r="Q375" s="6"/>
    </row>
    <row r="376" ht="15.75" customHeight="1">
      <c r="A376" s="1">
        <v>1.0</v>
      </c>
      <c r="B376" s="1">
        <v>1.0</v>
      </c>
      <c r="C376" s="1">
        <v>17.5</v>
      </c>
      <c r="D376" s="3" t="str">
        <f t="shared" si="1"/>
        <v>0.175</v>
      </c>
      <c r="E376" s="3">
        <v>0.4360309220076447</v>
      </c>
      <c r="F376" s="3">
        <v>0.005218209981725551</v>
      </c>
      <c r="G376" s="3">
        <v>0.17433780051049996</v>
      </c>
      <c r="H376" s="3">
        <v>3.1999863256859955</v>
      </c>
      <c r="I376" s="3">
        <v>0.0019046566226190633</v>
      </c>
      <c r="J376" s="5" t="s">
        <v>67</v>
      </c>
      <c r="K376" s="6" t="s">
        <v>68</v>
      </c>
      <c r="L376" s="3" t="s">
        <v>27</v>
      </c>
      <c r="M376" s="1">
        <v>14.0</v>
      </c>
      <c r="N376" s="1">
        <v>9.715E-4</v>
      </c>
      <c r="O376" s="1"/>
      <c r="P376" s="3"/>
      <c r="Q376" s="6"/>
    </row>
    <row r="377" ht="15.75" customHeight="1">
      <c r="A377" s="1">
        <v>15.0</v>
      </c>
      <c r="B377" s="1">
        <v>15.0</v>
      </c>
      <c r="C377" s="1">
        <v>17.5</v>
      </c>
      <c r="D377" s="3" t="str">
        <f t="shared" si="1"/>
        <v>0.175</v>
      </c>
      <c r="E377" s="3">
        <v>1.4506409587034712</v>
      </c>
      <c r="F377" s="3">
        <v>0.153828162280217</v>
      </c>
      <c r="G377" s="3">
        <v>0.4572454497217108</v>
      </c>
      <c r="H377" s="3">
        <v>66.66666666666666</v>
      </c>
      <c r="I377" s="3">
        <v>0.00934606382217492</v>
      </c>
      <c r="J377" s="5" t="s">
        <v>67</v>
      </c>
      <c r="K377" s="6" t="s">
        <v>68</v>
      </c>
      <c r="L377" s="3" t="s">
        <v>27</v>
      </c>
      <c r="M377" s="1">
        <v>14.0</v>
      </c>
      <c r="N377" s="1">
        <v>3.43155</v>
      </c>
      <c r="O377" s="1"/>
      <c r="P377" s="3"/>
      <c r="Q377" s="6"/>
    </row>
    <row r="378" ht="15.75" customHeight="1">
      <c r="A378" s="1">
        <v>10.0</v>
      </c>
      <c r="B378" s="1">
        <v>10.0</v>
      </c>
      <c r="C378" s="1">
        <v>17.5</v>
      </c>
      <c r="D378" s="3" t="str">
        <f t="shared" si="1"/>
        <v>0.175</v>
      </c>
      <c r="E378" s="3">
        <v>0.8404396918112244</v>
      </c>
      <c r="F378" s="3">
        <v>0.024628000192410078</v>
      </c>
      <c r="G378" s="3">
        <v>0.2107056447004163</v>
      </c>
      <c r="H378" s="3">
        <v>12.987012987012985</v>
      </c>
      <c r="I378" s="3">
        <v>0.004199609578792427</v>
      </c>
      <c r="J378" s="5" t="s">
        <v>67</v>
      </c>
      <c r="K378" s="6" t="s">
        <v>68</v>
      </c>
      <c r="L378" s="3" t="s">
        <v>27</v>
      </c>
      <c r="M378" s="1">
        <v>14.0</v>
      </c>
      <c r="N378" s="1">
        <v>0.9607195</v>
      </c>
      <c r="O378" s="1"/>
      <c r="P378" s="3"/>
      <c r="Q378" s="6"/>
    </row>
    <row r="379" ht="15.75" customHeight="1">
      <c r="A379" s="1">
        <v>5.0</v>
      </c>
      <c r="B379" s="1">
        <v>5.0</v>
      </c>
      <c r="C379" s="1">
        <v>17.5</v>
      </c>
      <c r="D379" s="3" t="str">
        <f t="shared" si="1"/>
        <v>0.175</v>
      </c>
      <c r="E379" s="3">
        <v>0.739124005903909</v>
      </c>
      <c r="F379" s="3">
        <v>0.03064382156913324</v>
      </c>
      <c r="G379" s="3">
        <v>0.2344536336268931</v>
      </c>
      <c r="H379" s="3">
        <v>14.925373134328357</v>
      </c>
      <c r="I379" s="3">
        <v>0.005116363982997543</v>
      </c>
      <c r="J379" s="5" t="s">
        <v>67</v>
      </c>
      <c r="K379" s="6" t="s">
        <v>68</v>
      </c>
      <c r="L379" s="3" t="s">
        <v>27</v>
      </c>
      <c r="M379" s="1">
        <v>14.0</v>
      </c>
      <c r="N379" s="1">
        <v>1.14385</v>
      </c>
      <c r="O379" s="1"/>
      <c r="P379" s="3"/>
      <c r="Q379" s="6"/>
    </row>
    <row r="380" ht="15.75" customHeight="1">
      <c r="A380" s="1">
        <v>20.0</v>
      </c>
      <c r="B380" s="1">
        <v>20.0</v>
      </c>
      <c r="C380" s="1">
        <v>17.5</v>
      </c>
      <c r="D380" s="3" t="str">
        <f t="shared" si="1"/>
        <v>0.175</v>
      </c>
      <c r="E380" s="3">
        <v>1.7898213811082424</v>
      </c>
      <c r="F380" s="3">
        <v>0.2582110058599575</v>
      </c>
      <c r="G380" s="3">
        <v>0.6064334231843329</v>
      </c>
      <c r="H380" s="3">
        <v>90.90909090909092</v>
      </c>
      <c r="I380" s="3">
        <v>0.01120599475265302</v>
      </c>
      <c r="J380" s="5" t="s">
        <v>67</v>
      </c>
      <c r="K380" s="6" t="s">
        <v>68</v>
      </c>
      <c r="L380" s="3" t="s">
        <v>27</v>
      </c>
      <c r="M380" s="1">
        <v>14.0</v>
      </c>
      <c r="N380" s="1">
        <v>5.1437</v>
      </c>
      <c r="O380" s="1"/>
      <c r="P380" s="3"/>
      <c r="Q380" s="6"/>
    </row>
    <row r="381" ht="15.75" customHeight="1">
      <c r="A381" s="1">
        <v>0.6</v>
      </c>
      <c r="B381" s="1">
        <v>0.6</v>
      </c>
      <c r="C381" s="1">
        <v>17.5</v>
      </c>
      <c r="D381" s="3" t="str">
        <f t="shared" si="1"/>
        <v>0.175</v>
      </c>
      <c r="E381" s="3">
        <v>0.43415958926131243</v>
      </c>
      <c r="F381" s="3">
        <v>0.006507684196230658</v>
      </c>
      <c r="G381" s="3">
        <v>0.17442487575714727</v>
      </c>
      <c r="H381" s="3">
        <v>3.853565805581554</v>
      </c>
      <c r="I381" s="3">
        <v>0.0030074465226241666</v>
      </c>
      <c r="J381" s="5" t="s">
        <v>67</v>
      </c>
      <c r="K381" s="6" t="s">
        <v>68</v>
      </c>
      <c r="L381" s="3" t="s">
        <v>27</v>
      </c>
      <c r="M381" s="1">
        <v>14.0</v>
      </c>
      <c r="N381" s="1">
        <v>0.137262</v>
      </c>
      <c r="O381" s="1"/>
      <c r="P381" s="3"/>
      <c r="Q381" s="6"/>
    </row>
    <row r="382" ht="15.75" customHeight="1">
      <c r="A382" s="1">
        <v>5.0</v>
      </c>
      <c r="B382" s="1">
        <v>5.0</v>
      </c>
      <c r="C382" s="1">
        <v>17.5</v>
      </c>
      <c r="D382" s="3" t="str">
        <f t="shared" si="1"/>
        <v>0.175</v>
      </c>
      <c r="E382" s="3">
        <v>0.6250441972507907</v>
      </c>
      <c r="F382" s="3">
        <v>0.015798281640537384</v>
      </c>
      <c r="G382" s="3">
        <v>0.1877520794786416</v>
      </c>
      <c r="H382" s="3">
        <v>9.029330149082954</v>
      </c>
      <c r="I382" s="3">
        <v>0.003017184499449665</v>
      </c>
      <c r="J382" s="5" t="s">
        <v>67</v>
      </c>
      <c r="K382" s="6" t="s">
        <v>68</v>
      </c>
      <c r="L382" s="3" t="s">
        <v>27</v>
      </c>
      <c r="M382" s="1">
        <v>14.0</v>
      </c>
      <c r="N382" s="1">
        <v>0.717625</v>
      </c>
      <c r="O382" s="1"/>
      <c r="P382" s="3"/>
      <c r="Q382" s="6"/>
    </row>
    <row r="383" ht="15.75" customHeight="1">
      <c r="A383" s="1">
        <v>1.0</v>
      </c>
      <c r="B383" s="1">
        <v>1.0</v>
      </c>
      <c r="C383" s="1">
        <v>17.5</v>
      </c>
      <c r="D383" s="3" t="str">
        <f t="shared" si="1"/>
        <v>0.175</v>
      </c>
      <c r="E383" s="3">
        <v>0.4525197746422362</v>
      </c>
      <c r="F383" s="3">
        <v>0.005050610940880486</v>
      </c>
      <c r="G383" s="3">
        <v>0.15380488296954842</v>
      </c>
      <c r="H383" s="3">
        <v>4.4052868815421995</v>
      </c>
      <c r="I383" s="3">
        <v>0.002492995283626216</v>
      </c>
      <c r="J383" s="5" t="s">
        <v>67</v>
      </c>
      <c r="K383" s="6" t="s">
        <v>68</v>
      </c>
      <c r="L383" s="3" t="s">
        <v>27</v>
      </c>
      <c r="M383" s="1">
        <v>14.0</v>
      </c>
      <c r="N383" s="1">
        <v>0.257185</v>
      </c>
      <c r="O383" s="1"/>
      <c r="P383" s="3"/>
      <c r="Q383" s="6"/>
    </row>
    <row r="384" ht="15.75" customHeight="1">
      <c r="A384" s="1">
        <v>30.0</v>
      </c>
      <c r="B384" s="1">
        <v>30.0</v>
      </c>
      <c r="C384" s="1">
        <v>17.5</v>
      </c>
      <c r="D384" s="3" t="str">
        <f t="shared" si="1"/>
        <v>0.175</v>
      </c>
      <c r="E384" s="3">
        <v>1.7999996591383949</v>
      </c>
      <c r="F384" s="3">
        <v>0.1375868025675454</v>
      </c>
      <c r="G384" s="3">
        <v>0.38513401040187567</v>
      </c>
      <c r="H384" s="3">
        <v>55.55555555555555</v>
      </c>
      <c r="I384" s="3">
        <v>0.00706747573404614</v>
      </c>
      <c r="J384" s="5" t="s">
        <v>67</v>
      </c>
      <c r="K384" s="6" t="s">
        <v>68</v>
      </c>
      <c r="L384" s="3" t="s">
        <v>27</v>
      </c>
      <c r="M384" s="1">
        <v>14.0</v>
      </c>
      <c r="N384" s="1">
        <v>2.885</v>
      </c>
      <c r="O384" s="1"/>
      <c r="P384" s="3"/>
      <c r="Q384" s="6"/>
    </row>
    <row r="385" ht="15.75" customHeight="1">
      <c r="A385" s="1">
        <v>10.0</v>
      </c>
      <c r="B385" s="1">
        <v>10.0</v>
      </c>
      <c r="C385" s="1">
        <v>17.5</v>
      </c>
      <c r="D385" s="3" t="str">
        <f t="shared" si="1"/>
        <v>0.175</v>
      </c>
      <c r="E385" s="3">
        <v>0.8953590084413949</v>
      </c>
      <c r="F385" s="3">
        <v>0.047321070142953434</v>
      </c>
      <c r="G385" s="3">
        <v>0.22894307873281472</v>
      </c>
      <c r="H385" s="3">
        <v>21.276595744680854</v>
      </c>
      <c r="I385" s="3">
        <v>0.004821735811279284</v>
      </c>
      <c r="J385" s="5" t="s">
        <v>67</v>
      </c>
      <c r="K385" s="6" t="s">
        <v>68</v>
      </c>
      <c r="L385" s="3" t="s">
        <v>27</v>
      </c>
      <c r="M385" s="1">
        <v>14.0</v>
      </c>
      <c r="N385" s="1">
        <v>1.43525</v>
      </c>
      <c r="O385" s="1"/>
      <c r="P385" s="3"/>
      <c r="Q385" s="6"/>
    </row>
    <row r="386" ht="15.75" customHeight="1">
      <c r="A386" s="1">
        <v>0.0</v>
      </c>
      <c r="B386" s="1">
        <v>0.05</v>
      </c>
      <c r="C386" s="1">
        <v>17.5</v>
      </c>
      <c r="D386" s="3" t="str">
        <f t="shared" si="1"/>
        <v>0.175</v>
      </c>
      <c r="E386" s="3">
        <v>0.35155542289153313</v>
      </c>
      <c r="F386" s="3">
        <v>0.011412715808915752</v>
      </c>
      <c r="G386" s="3">
        <v>0.14646745893213076</v>
      </c>
      <c r="H386" s="3">
        <v>3.8684715729077976</v>
      </c>
      <c r="I386" s="3">
        <v>1.0436905185455883E-4</v>
      </c>
      <c r="J386" s="5" t="s">
        <v>71</v>
      </c>
      <c r="K386" s="6" t="s">
        <v>55</v>
      </c>
      <c r="L386" s="3" t="s">
        <v>23</v>
      </c>
      <c r="M386" s="1">
        <v>15.0</v>
      </c>
      <c r="N386" s="1" t="str">
        <f t="shared" ref="N386:N413" si="16">B386</f>
        <v>0.05</v>
      </c>
      <c r="O386" s="1" t="s">
        <v>72</v>
      </c>
      <c r="P386" s="8" t="s">
        <v>73</v>
      </c>
      <c r="Q386" s="6" t="str">
        <f t="shared" ref="Q386:Q426" si="17">B386</f>
        <v>0.0500</v>
      </c>
    </row>
    <row r="387" ht="15.75" customHeight="1">
      <c r="A387" s="1">
        <v>0.0</v>
      </c>
      <c r="B387" s="1">
        <v>0.15</v>
      </c>
      <c r="C387" s="1">
        <v>25.0</v>
      </c>
      <c r="D387" s="3" t="str">
        <f t="shared" si="1"/>
        <v>0.25</v>
      </c>
      <c r="E387" s="3">
        <v>0.5638922342792841</v>
      </c>
      <c r="F387" s="3">
        <v>0.01770821027981978</v>
      </c>
      <c r="G387" s="3">
        <v>0.22790204696862415</v>
      </c>
      <c r="H387" s="3">
        <v>6.514639256247638</v>
      </c>
      <c r="I387" s="3">
        <v>8.403201313710584E-4</v>
      </c>
      <c r="J387" s="5" t="s">
        <v>71</v>
      </c>
      <c r="K387" s="6" t="s">
        <v>55</v>
      </c>
      <c r="L387" s="3" t="s">
        <v>23</v>
      </c>
      <c r="M387" s="1">
        <v>15.0</v>
      </c>
      <c r="N387" s="1" t="str">
        <f t="shared" si="16"/>
        <v>0.15</v>
      </c>
      <c r="O387" s="1"/>
      <c r="P387" s="3"/>
      <c r="Q387" s="6" t="str">
        <f t="shared" si="17"/>
        <v>0.1500</v>
      </c>
    </row>
    <row r="388" ht="15.75" customHeight="1">
      <c r="A388" s="1">
        <v>0.0</v>
      </c>
      <c r="B388" s="1">
        <v>1.0</v>
      </c>
      <c r="C388" s="1">
        <v>10.0</v>
      </c>
      <c r="D388" s="3" t="str">
        <f t="shared" si="1"/>
        <v>0.1</v>
      </c>
      <c r="E388" s="3">
        <v>7.342767311012477</v>
      </c>
      <c r="F388" s="3">
        <v>0.05080014949962018</v>
      </c>
      <c r="G388" s="3">
        <v>0.20171370459736382</v>
      </c>
      <c r="H388" s="3">
        <v>32.25806451612903</v>
      </c>
      <c r="I388" s="3">
        <v>0.0012437637542175028</v>
      </c>
      <c r="J388" s="5" t="s">
        <v>71</v>
      </c>
      <c r="K388" s="6" t="s">
        <v>55</v>
      </c>
      <c r="L388" s="3" t="s">
        <v>23</v>
      </c>
      <c r="M388" s="1">
        <v>15.0</v>
      </c>
      <c r="N388" s="1" t="str">
        <f t="shared" si="16"/>
        <v>1</v>
      </c>
      <c r="O388" s="1"/>
      <c r="P388" s="3"/>
      <c r="Q388" s="6" t="str">
        <f t="shared" si="17"/>
        <v>1.0000</v>
      </c>
    </row>
    <row r="389" ht="15.75" customHeight="1">
      <c r="A389" s="1">
        <v>0.0</v>
      </c>
      <c r="B389" s="1">
        <v>0.15</v>
      </c>
      <c r="C389" s="1">
        <v>17.5</v>
      </c>
      <c r="D389" s="3" t="str">
        <f t="shared" si="1"/>
        <v>0.175</v>
      </c>
      <c r="E389" s="3">
        <v>0.5214099335337831</v>
      </c>
      <c r="F389" s="3">
        <v>0.015135484730022061</v>
      </c>
      <c r="G389" s="3">
        <v>0.12488829118911071</v>
      </c>
      <c r="H389" s="3">
        <v>6.269601925320996</v>
      </c>
      <c r="I389" s="3">
        <v>6.843195254844798E-4</v>
      </c>
      <c r="J389" s="5" t="s">
        <v>55</v>
      </c>
      <c r="K389" s="6" t="s">
        <v>55</v>
      </c>
      <c r="L389" s="3" t="s">
        <v>23</v>
      </c>
      <c r="M389" s="1">
        <v>15.0</v>
      </c>
      <c r="N389" s="1" t="str">
        <f t="shared" si="16"/>
        <v>0.15</v>
      </c>
      <c r="O389" s="1"/>
      <c r="P389" s="3"/>
      <c r="Q389" s="6" t="str">
        <f t="shared" si="17"/>
        <v>0.1500</v>
      </c>
    </row>
    <row r="390" ht="15.75" customHeight="1">
      <c r="A390" s="1">
        <v>0.0</v>
      </c>
      <c r="B390" s="1">
        <v>0.0</v>
      </c>
      <c r="C390" s="1">
        <v>10.0</v>
      </c>
      <c r="D390" s="3" t="str">
        <f t="shared" si="1"/>
        <v>0.1</v>
      </c>
      <c r="E390" s="3">
        <v>0.3049807479206789</v>
      </c>
      <c r="F390" s="3">
        <v>0.012973451427412715</v>
      </c>
      <c r="G390" s="3">
        <v>0.10664739962142622</v>
      </c>
      <c r="H390" s="3">
        <v>2.9196944566261327</v>
      </c>
      <c r="I390" s="3">
        <v>3.448290761541746E-5</v>
      </c>
      <c r="J390" s="5" t="s">
        <v>71</v>
      </c>
      <c r="K390" s="6" t="s">
        <v>55</v>
      </c>
      <c r="L390" s="3" t="s">
        <v>23</v>
      </c>
      <c r="M390" s="1">
        <v>15.0</v>
      </c>
      <c r="N390" s="1" t="str">
        <f t="shared" si="16"/>
        <v>0</v>
      </c>
      <c r="O390" s="1"/>
      <c r="P390" s="3"/>
      <c r="Q390" s="6" t="str">
        <f t="shared" si="17"/>
        <v>0.0000</v>
      </c>
    </row>
    <row r="391" ht="15.75" customHeight="1">
      <c r="A391" s="1">
        <v>0.0</v>
      </c>
      <c r="B391" s="1">
        <v>0.3</v>
      </c>
      <c r="C391" s="1">
        <v>10.0</v>
      </c>
      <c r="D391" s="3" t="str">
        <f t="shared" si="1"/>
        <v>0.1</v>
      </c>
      <c r="E391" s="3">
        <v>0.7785843780599419</v>
      </c>
      <c r="F391" s="3">
        <v>0.01508582827458814</v>
      </c>
      <c r="G391" s="3">
        <v>0.11558526141890213</v>
      </c>
      <c r="H391" s="3">
        <v>8.163334539138006</v>
      </c>
      <c r="I391" s="3">
        <v>0.00102768283948812</v>
      </c>
      <c r="J391" s="5" t="s">
        <v>55</v>
      </c>
      <c r="K391" s="6" t="s">
        <v>55</v>
      </c>
      <c r="L391" s="3" t="s">
        <v>23</v>
      </c>
      <c r="M391" s="1">
        <v>15.0</v>
      </c>
      <c r="N391" s="1" t="str">
        <f t="shared" si="16"/>
        <v>0.3</v>
      </c>
      <c r="O391" s="1"/>
      <c r="P391" s="3"/>
      <c r="Q391" s="6" t="str">
        <f t="shared" si="17"/>
        <v>0.3000</v>
      </c>
    </row>
    <row r="392" ht="15.75" customHeight="1">
      <c r="A392" s="1">
        <v>0.0</v>
      </c>
      <c r="B392" s="1">
        <v>1.0</v>
      </c>
      <c r="C392" s="1">
        <v>0.0</v>
      </c>
      <c r="D392" s="3" t="str">
        <f t="shared" si="1"/>
        <v>0</v>
      </c>
      <c r="E392" s="3">
        <v>10.0</v>
      </c>
      <c r="F392" s="3">
        <v>0.05999438779065529</v>
      </c>
      <c r="G392" s="3">
        <v>0.16075440545055375</v>
      </c>
      <c r="H392" s="3">
        <v>66.66666666666667</v>
      </c>
      <c r="I392" s="3">
        <v>0.0027725742861792746</v>
      </c>
      <c r="J392" s="5" t="s">
        <v>71</v>
      </c>
      <c r="K392" s="6" t="s">
        <v>55</v>
      </c>
      <c r="L392" s="3" t="s">
        <v>23</v>
      </c>
      <c r="M392" s="1">
        <v>15.0</v>
      </c>
      <c r="N392" s="1" t="str">
        <f t="shared" si="16"/>
        <v>1</v>
      </c>
      <c r="O392" s="1"/>
      <c r="P392" s="3"/>
      <c r="Q392" s="6" t="str">
        <f t="shared" si="17"/>
        <v>1.0000</v>
      </c>
    </row>
    <row r="393" ht="15.75" customHeight="1">
      <c r="A393" s="1">
        <v>0.0</v>
      </c>
      <c r="B393" s="1">
        <v>0.0</v>
      </c>
      <c r="C393" s="1">
        <v>17.5</v>
      </c>
      <c r="D393" s="3" t="str">
        <f t="shared" si="1"/>
        <v>0.175</v>
      </c>
      <c r="E393" s="3">
        <v>0.35256951799907005</v>
      </c>
      <c r="F393" s="3">
        <v>0.019878068994044682</v>
      </c>
      <c r="G393" s="3">
        <v>0.21885723496735898</v>
      </c>
      <c r="H393" s="3">
        <v>4.576661652395424</v>
      </c>
      <c r="I393" s="3">
        <v>3.367626291681039E-4</v>
      </c>
      <c r="J393" s="5" t="s">
        <v>71</v>
      </c>
      <c r="K393" s="6" t="s">
        <v>55</v>
      </c>
      <c r="L393" s="3" t="s">
        <v>23</v>
      </c>
      <c r="M393" s="1">
        <v>15.0</v>
      </c>
      <c r="N393" s="1" t="str">
        <f t="shared" si="16"/>
        <v>0</v>
      </c>
      <c r="O393" s="1"/>
      <c r="P393" s="3"/>
      <c r="Q393" s="6" t="str">
        <f t="shared" si="17"/>
        <v>0.0000</v>
      </c>
    </row>
    <row r="394" ht="15.75" customHeight="1">
      <c r="A394" s="1">
        <v>0.0</v>
      </c>
      <c r="B394" s="1">
        <v>0.05</v>
      </c>
      <c r="C394" s="1">
        <v>0.0</v>
      </c>
      <c r="D394" s="3" t="str">
        <f t="shared" si="1"/>
        <v>0</v>
      </c>
      <c r="E394" s="3">
        <v>0.33323268609686946</v>
      </c>
      <c r="F394" s="3">
        <v>0.002247371577765486</v>
      </c>
      <c r="G394" s="3">
        <v>0.020201625095729425</v>
      </c>
      <c r="H394" s="3">
        <v>2.2857193722581055</v>
      </c>
      <c r="I394" s="3">
        <v>1.8785104134278613E-4</v>
      </c>
      <c r="J394" s="5" t="s">
        <v>55</v>
      </c>
      <c r="K394" s="6" t="s">
        <v>55</v>
      </c>
      <c r="L394" s="3" t="s">
        <v>23</v>
      </c>
      <c r="M394" s="1">
        <v>15.0</v>
      </c>
      <c r="N394" s="1" t="str">
        <f t="shared" si="16"/>
        <v>0.05</v>
      </c>
      <c r="O394" s="1"/>
      <c r="P394" s="3"/>
      <c r="Q394" s="6" t="str">
        <f t="shared" si="17"/>
        <v>0.0500</v>
      </c>
    </row>
    <row r="395" ht="15.75" customHeight="1">
      <c r="A395" s="1">
        <v>0.0</v>
      </c>
      <c r="B395" s="1">
        <v>0.25</v>
      </c>
      <c r="C395" s="1">
        <v>25.0</v>
      </c>
      <c r="D395" s="3" t="str">
        <f t="shared" si="1"/>
        <v>0.25</v>
      </c>
      <c r="E395" s="3">
        <v>0.6871340463535281</v>
      </c>
      <c r="F395" s="3">
        <v>0.019205041681720915</v>
      </c>
      <c r="G395" s="3">
        <v>0.2232459620899273</v>
      </c>
      <c r="H395" s="3">
        <v>7.117434390560267</v>
      </c>
      <c r="I395" s="3">
        <v>9.364886729338745E-4</v>
      </c>
      <c r="J395" s="5" t="s">
        <v>71</v>
      </c>
      <c r="K395" s="6" t="s">
        <v>55</v>
      </c>
      <c r="L395" s="3" t="s">
        <v>23</v>
      </c>
      <c r="M395" s="1">
        <v>15.0</v>
      </c>
      <c r="N395" s="1" t="str">
        <f t="shared" si="16"/>
        <v>0.25</v>
      </c>
      <c r="O395" s="1"/>
      <c r="P395" s="3"/>
      <c r="Q395" s="6" t="str">
        <f t="shared" si="17"/>
        <v>0.2500</v>
      </c>
    </row>
    <row r="396" ht="15.75" customHeight="1">
      <c r="A396" s="1">
        <v>0.0</v>
      </c>
      <c r="B396" s="1">
        <v>1.0</v>
      </c>
      <c r="C396" s="1">
        <v>25.0</v>
      </c>
      <c r="D396" s="3" t="str">
        <f t="shared" si="1"/>
        <v>0.25</v>
      </c>
      <c r="E396" s="3">
        <v>6.261312642280208</v>
      </c>
      <c r="F396" s="3">
        <v>0.08774071956559207</v>
      </c>
      <c r="G396" s="3">
        <v>0.3158744089945318</v>
      </c>
      <c r="H396" s="3">
        <v>25.641025641025642</v>
      </c>
      <c r="I396" s="3">
        <v>-0.003234134826411439</v>
      </c>
      <c r="J396" s="5" t="s">
        <v>71</v>
      </c>
      <c r="K396" s="6" t="s">
        <v>55</v>
      </c>
      <c r="L396" s="3" t="s">
        <v>23</v>
      </c>
      <c r="M396" s="1">
        <v>15.0</v>
      </c>
      <c r="N396" s="1" t="str">
        <f t="shared" si="16"/>
        <v>1</v>
      </c>
      <c r="O396" s="1"/>
      <c r="P396" s="3"/>
      <c r="Q396" s="6" t="str">
        <f t="shared" si="17"/>
        <v>1.0000</v>
      </c>
    </row>
    <row r="397" ht="15.75" customHeight="1">
      <c r="A397" s="1">
        <v>0.0</v>
      </c>
      <c r="B397" s="1">
        <v>0.15</v>
      </c>
      <c r="C397" s="1">
        <v>0.0</v>
      </c>
      <c r="D397" s="3" t="str">
        <f t="shared" si="1"/>
        <v>0</v>
      </c>
      <c r="E397" s="3">
        <v>0.4810529539989391</v>
      </c>
      <c r="F397" s="3">
        <v>0.0022186847957258128</v>
      </c>
      <c r="G397" s="3">
        <v>0.06962694783400336</v>
      </c>
      <c r="H397" s="3">
        <v>3.7807183761429033</v>
      </c>
      <c r="I397" s="3">
        <v>7.075900140259325E-4</v>
      </c>
      <c r="J397" s="5" t="s">
        <v>71</v>
      </c>
      <c r="K397" s="6" t="s">
        <v>55</v>
      </c>
      <c r="L397" s="3" t="s">
        <v>23</v>
      </c>
      <c r="M397" s="1">
        <v>15.0</v>
      </c>
      <c r="N397" s="1" t="str">
        <f t="shared" si="16"/>
        <v>0.15</v>
      </c>
      <c r="O397" s="1"/>
      <c r="P397" s="3"/>
      <c r="Q397" s="6" t="str">
        <f t="shared" si="17"/>
        <v>0.1500</v>
      </c>
    </row>
    <row r="398" ht="15.75" customHeight="1">
      <c r="A398" s="1">
        <v>0.0</v>
      </c>
      <c r="B398" s="1">
        <v>0.6</v>
      </c>
      <c r="C398" s="1">
        <v>17.5</v>
      </c>
      <c r="D398" s="3" t="str">
        <f t="shared" si="1"/>
        <v>0.175</v>
      </c>
      <c r="E398" s="3">
        <v>2.0005197579721776</v>
      </c>
      <c r="F398" s="3">
        <v>0.029558031204543186</v>
      </c>
      <c r="G398" s="3">
        <v>0.22725808133028513</v>
      </c>
      <c r="H398" s="3">
        <v>14.492753623188404</v>
      </c>
      <c r="I398" s="3">
        <v>0.002593749420216264</v>
      </c>
      <c r="J398" s="5" t="s">
        <v>55</v>
      </c>
      <c r="K398" s="6" t="s">
        <v>55</v>
      </c>
      <c r="L398" s="3" t="s">
        <v>23</v>
      </c>
      <c r="M398" s="1">
        <v>15.0</v>
      </c>
      <c r="N398" s="1" t="str">
        <f t="shared" si="16"/>
        <v>0.6</v>
      </c>
      <c r="O398" s="1"/>
      <c r="P398" s="3"/>
      <c r="Q398" s="6" t="str">
        <f t="shared" si="17"/>
        <v>0.6000</v>
      </c>
    </row>
    <row r="399" ht="15.75" customHeight="1">
      <c r="A399" s="1">
        <v>0.0</v>
      </c>
      <c r="B399" s="1">
        <v>0.25</v>
      </c>
      <c r="C399" s="1">
        <v>10.0</v>
      </c>
      <c r="D399" s="3" t="str">
        <f t="shared" si="1"/>
        <v>0.1</v>
      </c>
      <c r="E399" s="3">
        <v>0.6447172284110286</v>
      </c>
      <c r="F399" s="3">
        <v>0.012574858853558812</v>
      </c>
      <c r="G399" s="3">
        <v>0.11858868883265727</v>
      </c>
      <c r="H399" s="3">
        <v>6.472499980728704</v>
      </c>
      <c r="I399" s="3">
        <v>8.513915577701356E-4</v>
      </c>
      <c r="J399" s="5" t="s">
        <v>71</v>
      </c>
      <c r="K399" s="6" t="s">
        <v>55</v>
      </c>
      <c r="L399" s="3" t="s">
        <v>23</v>
      </c>
      <c r="M399" s="1">
        <v>15.0</v>
      </c>
      <c r="N399" s="1" t="str">
        <f t="shared" si="16"/>
        <v>0.25</v>
      </c>
      <c r="O399" s="1"/>
      <c r="P399" s="3"/>
      <c r="Q399" s="6" t="str">
        <f t="shared" si="17"/>
        <v>0.2500</v>
      </c>
    </row>
    <row r="400" ht="15.75" customHeight="1">
      <c r="A400" s="1">
        <v>0.0</v>
      </c>
      <c r="B400" s="1">
        <v>0.3</v>
      </c>
      <c r="C400" s="1">
        <v>17.5</v>
      </c>
      <c r="D400" s="3" t="str">
        <f t="shared" si="1"/>
        <v>0.175</v>
      </c>
      <c r="E400" s="3">
        <v>0.7968921770255595</v>
      </c>
      <c r="F400" s="3">
        <v>0.027471341889216787</v>
      </c>
      <c r="G400" s="3">
        <v>0.20683366455092045</v>
      </c>
      <c r="H400" s="3">
        <v>8.032140228318648</v>
      </c>
      <c r="I400" s="3">
        <v>0.0010266986332820374</v>
      </c>
      <c r="J400" s="5" t="s">
        <v>71</v>
      </c>
      <c r="K400" s="6" t="s">
        <v>55</v>
      </c>
      <c r="L400" s="3" t="s">
        <v>23</v>
      </c>
      <c r="M400" s="1">
        <v>15.0</v>
      </c>
      <c r="N400" s="1" t="str">
        <f t="shared" si="16"/>
        <v>0.3</v>
      </c>
      <c r="O400" s="1"/>
      <c r="P400" s="3"/>
      <c r="Q400" s="6" t="str">
        <f t="shared" si="17"/>
        <v>0.3000</v>
      </c>
    </row>
    <row r="401" ht="15.75" customHeight="1">
      <c r="A401" s="1">
        <v>0.0</v>
      </c>
      <c r="B401" s="1">
        <v>0.6</v>
      </c>
      <c r="C401" s="1">
        <v>0.0</v>
      </c>
      <c r="D401" s="3" t="str">
        <f t="shared" si="1"/>
        <v>0</v>
      </c>
      <c r="E401" s="3">
        <v>5.571063818857096</v>
      </c>
      <c r="F401" s="3">
        <v>0.01546968452077866</v>
      </c>
      <c r="G401" s="3">
        <v>0.08204153771091038</v>
      </c>
      <c r="H401" s="3">
        <v>17.857142857142854</v>
      </c>
      <c r="I401" s="3">
        <v>0.004546029747710678</v>
      </c>
      <c r="J401" s="5" t="s">
        <v>71</v>
      </c>
      <c r="K401" s="6" t="s">
        <v>55</v>
      </c>
      <c r="L401" s="3" t="s">
        <v>23</v>
      </c>
      <c r="M401" s="1">
        <v>15.0</v>
      </c>
      <c r="N401" s="1" t="str">
        <f t="shared" si="16"/>
        <v>0.6</v>
      </c>
      <c r="O401" s="1"/>
      <c r="P401" s="3"/>
      <c r="Q401" s="6" t="str">
        <f t="shared" si="17"/>
        <v>0.6000</v>
      </c>
    </row>
    <row r="402" ht="15.75" customHeight="1">
      <c r="A402" s="1">
        <v>0.0</v>
      </c>
      <c r="B402" s="1">
        <v>0.0</v>
      </c>
      <c r="C402" s="1">
        <v>25.0</v>
      </c>
      <c r="D402" s="3" t="str">
        <f t="shared" si="1"/>
        <v>0.25</v>
      </c>
      <c r="E402" s="3">
        <v>0.3654347461495439</v>
      </c>
      <c r="F402" s="3">
        <v>0.022421623950928393</v>
      </c>
      <c r="G402" s="3">
        <v>0.22270302392362007</v>
      </c>
      <c r="H402" s="3">
        <v>4.683841769745328</v>
      </c>
      <c r="I402" s="3">
        <v>7.984047898363482E-4</v>
      </c>
      <c r="J402" s="5" t="s">
        <v>71</v>
      </c>
      <c r="K402" s="6" t="s">
        <v>55</v>
      </c>
      <c r="L402" s="3" t="s">
        <v>23</v>
      </c>
      <c r="M402" s="1">
        <v>15.0</v>
      </c>
      <c r="N402" s="1" t="str">
        <f t="shared" si="16"/>
        <v>0</v>
      </c>
      <c r="O402" s="1"/>
      <c r="P402" s="3"/>
      <c r="Q402" s="6" t="str">
        <f t="shared" si="17"/>
        <v>0.0000</v>
      </c>
    </row>
    <row r="403" ht="15.75" customHeight="1">
      <c r="A403" s="1">
        <v>0.0</v>
      </c>
      <c r="B403" s="1">
        <v>0.05</v>
      </c>
      <c r="C403" s="1">
        <v>10.0</v>
      </c>
      <c r="D403" s="3" t="str">
        <f t="shared" si="1"/>
        <v>0.1</v>
      </c>
      <c r="E403" s="3">
        <v>0.33201804212250274</v>
      </c>
      <c r="F403" s="3">
        <v>0.009646847271750365</v>
      </c>
      <c r="G403" s="3">
        <v>0.09563976068318958</v>
      </c>
      <c r="H403" s="3">
        <v>3.407155529726026</v>
      </c>
      <c r="I403" s="3">
        <v>3.0955937158420356E-4</v>
      </c>
      <c r="J403" s="5" t="s">
        <v>71</v>
      </c>
      <c r="K403" s="6" t="s">
        <v>55</v>
      </c>
      <c r="L403" s="3" t="s">
        <v>23</v>
      </c>
      <c r="M403" s="1">
        <v>15.0</v>
      </c>
      <c r="N403" s="1" t="str">
        <f t="shared" si="16"/>
        <v>0.05</v>
      </c>
      <c r="O403" s="1"/>
      <c r="P403" s="3"/>
      <c r="Q403" s="6" t="str">
        <f t="shared" si="17"/>
        <v>0.0500</v>
      </c>
    </row>
    <row r="404" ht="15.75" customHeight="1">
      <c r="A404" s="1">
        <v>0.0</v>
      </c>
      <c r="B404" s="1">
        <v>0.3</v>
      </c>
      <c r="C404" s="1">
        <v>25.0</v>
      </c>
      <c r="D404" s="3" t="str">
        <f t="shared" si="1"/>
        <v>0.25</v>
      </c>
      <c r="E404" s="3">
        <v>0.8334687534731803</v>
      </c>
      <c r="F404" s="3">
        <v>0.029769613306656586</v>
      </c>
      <c r="G404" s="3">
        <v>0.24685532490732132</v>
      </c>
      <c r="H404" s="3">
        <v>7.843117152649652</v>
      </c>
      <c r="I404" s="3">
        <v>0.00119752644883361</v>
      </c>
      <c r="J404" s="5" t="s">
        <v>55</v>
      </c>
      <c r="K404" s="6" t="s">
        <v>55</v>
      </c>
      <c r="L404" s="3" t="s">
        <v>23</v>
      </c>
      <c r="M404" s="1">
        <v>15.0</v>
      </c>
      <c r="N404" s="1" t="str">
        <f t="shared" si="16"/>
        <v>0.3</v>
      </c>
      <c r="O404" s="1"/>
      <c r="P404" s="3"/>
      <c r="Q404" s="6" t="str">
        <f t="shared" si="17"/>
        <v>0.3000</v>
      </c>
    </row>
    <row r="405" ht="15.75" customHeight="1">
      <c r="A405" s="1">
        <v>0.0</v>
      </c>
      <c r="B405" s="1">
        <v>0.6</v>
      </c>
      <c r="C405" s="1">
        <v>10.0</v>
      </c>
      <c r="D405" s="3" t="str">
        <f t="shared" si="1"/>
        <v>0.1</v>
      </c>
      <c r="E405" s="3">
        <v>2.038584501986126</v>
      </c>
      <c r="F405" s="3">
        <v>0.024181852754671808</v>
      </c>
      <c r="G405" s="3">
        <v>0.16021174883648315</v>
      </c>
      <c r="H405" s="3">
        <v>15.15151515151515</v>
      </c>
      <c r="I405" s="3">
        <v>0.002145024392324564</v>
      </c>
      <c r="J405" s="5" t="s">
        <v>55</v>
      </c>
      <c r="K405" s="6" t="s">
        <v>55</v>
      </c>
      <c r="L405" s="3" t="s">
        <v>23</v>
      </c>
      <c r="M405" s="1">
        <v>15.0</v>
      </c>
      <c r="N405" s="1" t="str">
        <f t="shared" si="16"/>
        <v>0.6</v>
      </c>
      <c r="O405" s="1"/>
      <c r="P405" s="3"/>
      <c r="Q405" s="6" t="str">
        <f t="shared" si="17"/>
        <v>0.6000</v>
      </c>
    </row>
    <row r="406" ht="15.75" customHeight="1">
      <c r="A406" s="1">
        <v>0.0</v>
      </c>
      <c r="B406" s="1">
        <v>1.0</v>
      </c>
      <c r="C406" s="1">
        <v>17.5</v>
      </c>
      <c r="D406" s="3" t="str">
        <f t="shared" si="1"/>
        <v>0.175</v>
      </c>
      <c r="E406" s="3">
        <v>6.2418275311522615</v>
      </c>
      <c r="F406" s="3">
        <v>0.06188083775161574</v>
      </c>
      <c r="G406" s="3">
        <v>0.27313751208203263</v>
      </c>
      <c r="H406" s="3">
        <v>26.315789473684212</v>
      </c>
      <c r="I406" s="3">
        <v>-6.236271627871881E-4</v>
      </c>
      <c r="J406" s="5" t="s">
        <v>71</v>
      </c>
      <c r="K406" s="6" t="s">
        <v>55</v>
      </c>
      <c r="L406" s="3" t="s">
        <v>23</v>
      </c>
      <c r="M406" s="1">
        <v>15.0</v>
      </c>
      <c r="N406" s="1" t="str">
        <f t="shared" si="16"/>
        <v>1</v>
      </c>
      <c r="O406" s="1"/>
      <c r="P406" s="3"/>
      <c r="Q406" s="6" t="str">
        <f t="shared" si="17"/>
        <v>1.0000</v>
      </c>
    </row>
    <row r="407" ht="15.75" customHeight="1">
      <c r="A407" s="1">
        <v>0.0</v>
      </c>
      <c r="B407" s="1">
        <v>0.3</v>
      </c>
      <c r="C407" s="1">
        <v>0.0</v>
      </c>
      <c r="D407" s="3" t="str">
        <f t="shared" si="1"/>
        <v>0</v>
      </c>
      <c r="E407" s="3">
        <v>1.228081296143229</v>
      </c>
      <c r="F407" s="3">
        <v>0.0047811109967761225</v>
      </c>
      <c r="G407" s="3">
        <v>-0.01724210397661574</v>
      </c>
      <c r="H407" s="3">
        <v>5.5710288632871405</v>
      </c>
      <c r="I407" s="3">
        <v>0.001122820211858</v>
      </c>
      <c r="J407" s="5" t="s">
        <v>71</v>
      </c>
      <c r="K407" s="6" t="s">
        <v>55</v>
      </c>
      <c r="L407" s="3" t="s">
        <v>23</v>
      </c>
      <c r="M407" s="1">
        <v>15.0</v>
      </c>
      <c r="N407" s="1" t="str">
        <f t="shared" si="16"/>
        <v>0.3</v>
      </c>
      <c r="O407" s="1"/>
      <c r="P407" s="3"/>
      <c r="Q407" s="6" t="str">
        <f t="shared" si="17"/>
        <v>0.3000</v>
      </c>
    </row>
    <row r="408" ht="15.75" customHeight="1">
      <c r="A408" s="1">
        <v>0.0</v>
      </c>
      <c r="B408" s="1">
        <v>0.25</v>
      </c>
      <c r="C408" s="1">
        <v>0.0</v>
      </c>
      <c r="D408" s="3" t="str">
        <f t="shared" si="1"/>
        <v>0</v>
      </c>
      <c r="E408" s="3">
        <v>0.720331369528093</v>
      </c>
      <c r="F408" s="3">
        <v>0.00378211577715419</v>
      </c>
      <c r="G408" s="3">
        <v>-0.02339578137470788</v>
      </c>
      <c r="H408" s="3">
        <v>4.6403689190870105</v>
      </c>
      <c r="I408" s="3">
        <v>9.058673956849964E-4</v>
      </c>
      <c r="J408" s="5" t="s">
        <v>71</v>
      </c>
      <c r="K408" s="6" t="s">
        <v>55</v>
      </c>
      <c r="L408" s="3" t="s">
        <v>23</v>
      </c>
      <c r="M408" s="1">
        <v>15.0</v>
      </c>
      <c r="N408" s="1" t="str">
        <f t="shared" si="16"/>
        <v>0.25</v>
      </c>
      <c r="O408" s="1"/>
      <c r="P408" s="3"/>
      <c r="Q408" s="6" t="str">
        <f t="shared" si="17"/>
        <v>0.2500</v>
      </c>
    </row>
    <row r="409" ht="15.75" customHeight="1">
      <c r="A409" s="1">
        <v>0.0</v>
      </c>
      <c r="B409" s="1">
        <v>0.15</v>
      </c>
      <c r="C409" s="1">
        <v>10.0</v>
      </c>
      <c r="D409" s="3" t="str">
        <f t="shared" si="1"/>
        <v>0.1</v>
      </c>
      <c r="E409" s="3">
        <v>0.49150820179521015</v>
      </c>
      <c r="F409" s="3">
        <v>0.011326064754363915</v>
      </c>
      <c r="G409" s="3">
        <v>0.09443539564811387</v>
      </c>
      <c r="H409" s="3">
        <v>5.471954274610923</v>
      </c>
      <c r="I409" s="3">
        <v>5.47481448035611E-4</v>
      </c>
      <c r="J409" s="5" t="s">
        <v>71</v>
      </c>
      <c r="K409" s="6" t="s">
        <v>55</v>
      </c>
      <c r="L409" s="3" t="s">
        <v>23</v>
      </c>
      <c r="M409" s="1">
        <v>15.0</v>
      </c>
      <c r="N409" s="1" t="str">
        <f t="shared" si="16"/>
        <v>0.15</v>
      </c>
      <c r="O409" s="1"/>
      <c r="P409" s="3"/>
      <c r="Q409" s="6" t="str">
        <f t="shared" si="17"/>
        <v>0.1500</v>
      </c>
    </row>
    <row r="410" ht="15.75" customHeight="1">
      <c r="A410" s="1">
        <v>0.0</v>
      </c>
      <c r="B410" s="1">
        <v>0.05</v>
      </c>
      <c r="C410" s="1">
        <v>25.0</v>
      </c>
      <c r="D410" s="3" t="str">
        <f t="shared" si="1"/>
        <v>0.25</v>
      </c>
      <c r="E410" s="3">
        <v>0.377784735243325</v>
      </c>
      <c r="F410" s="3">
        <v>0.024513021481343704</v>
      </c>
      <c r="G410" s="3">
        <v>0.22260225128795796</v>
      </c>
      <c r="H410" s="3">
        <v>4.329003969940887</v>
      </c>
      <c r="I410" s="3">
        <v>6.663973498724357E-4</v>
      </c>
      <c r="J410" s="5" t="s">
        <v>71</v>
      </c>
      <c r="K410" s="6" t="s">
        <v>55</v>
      </c>
      <c r="L410" s="3" t="s">
        <v>23</v>
      </c>
      <c r="M410" s="1">
        <v>15.0</v>
      </c>
      <c r="N410" s="1" t="str">
        <f t="shared" si="16"/>
        <v>0.05</v>
      </c>
      <c r="O410" s="1"/>
      <c r="P410" s="3"/>
      <c r="Q410" s="6" t="str">
        <f t="shared" si="17"/>
        <v>0.0500</v>
      </c>
    </row>
    <row r="411" ht="15.75" customHeight="1">
      <c r="A411" s="1">
        <v>0.0</v>
      </c>
      <c r="B411" s="1">
        <v>0.3</v>
      </c>
      <c r="C411" s="1">
        <v>10.0</v>
      </c>
      <c r="D411" s="3" t="str">
        <f t="shared" si="1"/>
        <v>0.1</v>
      </c>
      <c r="E411" s="3">
        <v>0.7742822575403262</v>
      </c>
      <c r="F411" s="3">
        <v>0.014822523225626553</v>
      </c>
      <c r="G411" s="3">
        <v>0.12453451176054742</v>
      </c>
      <c r="H411" s="3">
        <v>7.8431219542308055</v>
      </c>
      <c r="I411" s="3">
        <v>8.560335195801141E-4</v>
      </c>
      <c r="J411" s="5" t="s">
        <v>71</v>
      </c>
      <c r="K411" s="6" t="s">
        <v>55</v>
      </c>
      <c r="L411" s="3" t="s">
        <v>23</v>
      </c>
      <c r="M411" s="1">
        <v>15.0</v>
      </c>
      <c r="N411" s="1" t="str">
        <f t="shared" si="16"/>
        <v>0.3</v>
      </c>
      <c r="O411" s="1"/>
      <c r="P411" s="3"/>
      <c r="Q411" s="6" t="str">
        <f t="shared" si="17"/>
        <v>0.3000</v>
      </c>
    </row>
    <row r="412" ht="15.75" customHeight="1">
      <c r="A412" s="1">
        <v>0.0</v>
      </c>
      <c r="B412" s="1">
        <v>0.6</v>
      </c>
      <c r="C412" s="1">
        <v>25.0</v>
      </c>
      <c r="D412" s="3" t="str">
        <f t="shared" si="1"/>
        <v>0.25</v>
      </c>
      <c r="E412" s="3">
        <v>2.0109317284346537</v>
      </c>
      <c r="F412" s="3">
        <v>0.05027985183225919</v>
      </c>
      <c r="G412" s="3">
        <v>0.27650822379040974</v>
      </c>
      <c r="H412" s="3">
        <v>12.658227848101266</v>
      </c>
      <c r="I412" s="3">
        <v>0.0013127769379329551</v>
      </c>
      <c r="J412" s="5" t="s">
        <v>71</v>
      </c>
      <c r="K412" s="6" t="s">
        <v>55</v>
      </c>
      <c r="L412" s="3" t="s">
        <v>23</v>
      </c>
      <c r="M412" s="1">
        <v>15.0</v>
      </c>
      <c r="N412" s="1" t="str">
        <f t="shared" si="16"/>
        <v>0.6</v>
      </c>
      <c r="O412" s="1"/>
      <c r="P412" s="3"/>
      <c r="Q412" s="6" t="str">
        <f t="shared" si="17"/>
        <v>0.6000</v>
      </c>
    </row>
    <row r="413" ht="15.75" customHeight="1">
      <c r="A413" s="1">
        <v>0.0</v>
      </c>
      <c r="B413" s="1">
        <v>0.25</v>
      </c>
      <c r="C413" s="1">
        <v>17.5</v>
      </c>
      <c r="D413" s="3" t="str">
        <f t="shared" si="1"/>
        <v>0.175</v>
      </c>
      <c r="E413" s="3">
        <v>0.6373259803955444</v>
      </c>
      <c r="F413" s="3">
        <v>0.01903794680267578</v>
      </c>
      <c r="G413" s="3">
        <v>0.15686556076208558</v>
      </c>
      <c r="H413" s="3">
        <v>7.490637770138729</v>
      </c>
      <c r="I413" s="3">
        <v>9.372768393098342E-4</v>
      </c>
      <c r="J413" s="5" t="s">
        <v>71</v>
      </c>
      <c r="K413" s="6" t="s">
        <v>55</v>
      </c>
      <c r="L413" s="3" t="s">
        <v>23</v>
      </c>
      <c r="M413" s="1">
        <v>15.0</v>
      </c>
      <c r="N413" s="1" t="str">
        <f t="shared" si="16"/>
        <v>0.25</v>
      </c>
      <c r="O413" s="1"/>
      <c r="P413" s="3"/>
      <c r="Q413" s="6" t="str">
        <f t="shared" si="17"/>
        <v>0.2500</v>
      </c>
    </row>
    <row r="414" ht="15.75" customHeight="1">
      <c r="A414" s="1">
        <v>0.0</v>
      </c>
      <c r="B414" s="1">
        <v>0.0</v>
      </c>
      <c r="C414" s="1"/>
      <c r="D414" s="3"/>
      <c r="E414" s="18" t="str">
        <f>0.000408247113227844*1000</f>
        <v>0.408247</v>
      </c>
      <c r="F414" s="3"/>
      <c r="G414" t="str">
        <f>1-0.643503665924072</f>
        <v>0.3564963341</v>
      </c>
      <c r="H414" s="3">
        <v>3.418802922624981</v>
      </c>
      <c r="I414" s="3">
        <v>0.3049</v>
      </c>
      <c r="J414" s="3" t="s">
        <v>27</v>
      </c>
      <c r="K414" s="6"/>
      <c r="L414" s="3" t="s">
        <v>27</v>
      </c>
      <c r="M414" s="1" t="s">
        <v>74</v>
      </c>
      <c r="N414" s="1">
        <v>0.0</v>
      </c>
      <c r="O414" s="1"/>
      <c r="P414" s="3"/>
      <c r="Q414" s="6" t="str">
        <f t="shared" si="17"/>
        <v>0.0000</v>
      </c>
    </row>
    <row r="415" ht="15.75" customHeight="1">
      <c r="A415" s="1">
        <v>0.0</v>
      </c>
      <c r="B415" s="1">
        <v>0.0</v>
      </c>
      <c r="C415" s="1"/>
      <c r="D415" s="3"/>
      <c r="E415" s="18" t="str">
        <f>0.000394647795474157*1000</f>
        <v>0.394648</v>
      </c>
      <c r="F415" s="3"/>
      <c r="G415" t="str">
        <f>1-0.572386026382446</f>
        <v>0.4276139736</v>
      </c>
      <c r="H415" s="3">
        <v>4.089978658331178</v>
      </c>
      <c r="I415" s="3">
        <v>0.37310000000000004</v>
      </c>
      <c r="J415" s="3" t="s">
        <v>27</v>
      </c>
      <c r="K415" s="6"/>
      <c r="L415" s="3" t="s">
        <v>27</v>
      </c>
      <c r="M415" s="1" t="s">
        <v>74</v>
      </c>
      <c r="N415" s="1">
        <v>0.0</v>
      </c>
      <c r="O415" s="1"/>
      <c r="P415" s="3"/>
      <c r="Q415" s="6" t="str">
        <f t="shared" si="17"/>
        <v>0.0000</v>
      </c>
    </row>
    <row r="416" ht="15.75" customHeight="1">
      <c r="A416" s="1">
        <v>0.0</v>
      </c>
      <c r="B416" s="1">
        <v>0.0</v>
      </c>
      <c r="C416" s="1"/>
      <c r="D416" s="3"/>
      <c r="E416" s="18" t="str">
        <f>0.000362080289050937*1000</f>
        <v>0.362080</v>
      </c>
      <c r="F416" s="3"/>
      <c r="G416" t="str">
        <f>1-0.690852880477905</f>
        <v>0.3091471195</v>
      </c>
      <c r="H416" s="3">
        <v>3.3444910545144833</v>
      </c>
      <c r="I416" s="3">
        <v>0.1953</v>
      </c>
      <c r="J416" s="3" t="s">
        <v>27</v>
      </c>
      <c r="K416" s="6"/>
      <c r="L416" s="3" t="s">
        <v>27</v>
      </c>
      <c r="M416" s="1" t="s">
        <v>74</v>
      </c>
      <c r="N416" s="1">
        <v>0.0</v>
      </c>
      <c r="O416" s="1"/>
      <c r="P416" s="3"/>
      <c r="Q416" s="6" t="str">
        <f t="shared" si="17"/>
        <v>0.0000</v>
      </c>
    </row>
    <row r="417" ht="15.75" customHeight="1">
      <c r="A417" s="1">
        <v>0.0</v>
      </c>
      <c r="B417" s="1">
        <v>0.0</v>
      </c>
      <c r="C417" s="1"/>
      <c r="D417" s="3"/>
      <c r="E417" s="18" t="str">
        <f>0.000351112481439486*1000</f>
        <v>0.351112</v>
      </c>
      <c r="F417" s="3"/>
      <c r="G417" t="str">
        <f>1-0.778622508049011</f>
        <v>0.221377492</v>
      </c>
      <c r="H417" s="3">
        <v>2.68457156965244</v>
      </c>
      <c r="I417" s="3">
        <v>0.1865</v>
      </c>
      <c r="J417" s="3" t="s">
        <v>27</v>
      </c>
      <c r="K417" s="6"/>
      <c r="L417" s="3" t="s">
        <v>27</v>
      </c>
      <c r="M417" s="1" t="s">
        <v>74</v>
      </c>
      <c r="N417" s="1">
        <v>0.0</v>
      </c>
      <c r="O417" s="1"/>
      <c r="P417" s="3"/>
      <c r="Q417" s="6" t="str">
        <f t="shared" si="17"/>
        <v>0.0000</v>
      </c>
    </row>
    <row r="418" ht="15.75" customHeight="1">
      <c r="A418" s="1">
        <v>0.0</v>
      </c>
      <c r="B418" s="1">
        <v>0.0</v>
      </c>
      <c r="C418" s="1"/>
      <c r="D418" s="3"/>
      <c r="E418" s="18" t="str">
        <f>0.000330235518049449*1000</f>
        <v>0.330236</v>
      </c>
      <c r="F418" s="3"/>
      <c r="G418" t="str">
        <f>1-0.808435916900635</f>
        <v>0.1915640831</v>
      </c>
      <c r="H418" s="3">
        <v>2.381040361832201</v>
      </c>
      <c r="I418" s="3">
        <v>0.0755</v>
      </c>
      <c r="J418" s="3" t="s">
        <v>27</v>
      </c>
      <c r="K418" s="6"/>
      <c r="L418" s="3" t="s">
        <v>27</v>
      </c>
      <c r="M418" s="1" t="s">
        <v>74</v>
      </c>
      <c r="N418" s="1">
        <v>0.0</v>
      </c>
      <c r="O418" s="1"/>
      <c r="P418" s="3"/>
      <c r="Q418" s="6" t="str">
        <f t="shared" si="17"/>
        <v>0.0000</v>
      </c>
    </row>
    <row r="419" ht="15.75" customHeight="1">
      <c r="A419" s="1">
        <v>0.0</v>
      </c>
      <c r="B419" s="1">
        <v>0.0</v>
      </c>
      <c r="C419" s="1"/>
      <c r="D419" s="3"/>
      <c r="E419" s="18" t="str">
        <f>0.000319537881296128*1000</f>
        <v>0.319538</v>
      </c>
      <c r="F419" s="3"/>
      <c r="G419" t="str">
        <f>1-0.855957090854645</f>
        <v>0.1440429091</v>
      </c>
      <c r="H419" s="3">
        <v>2.173976235991808</v>
      </c>
      <c r="I419" s="3">
        <v>0.17250000000000001</v>
      </c>
      <c r="J419" s="3" t="s">
        <v>27</v>
      </c>
      <c r="K419" s="6"/>
      <c r="L419" s="3" t="s">
        <v>27</v>
      </c>
      <c r="M419" s="1" t="s">
        <v>74</v>
      </c>
      <c r="N419" s="1">
        <v>0.0</v>
      </c>
      <c r="O419" s="1"/>
      <c r="P419" s="3"/>
      <c r="Q419" s="6" t="str">
        <f t="shared" si="17"/>
        <v>0.0000</v>
      </c>
    </row>
    <row r="420" ht="15.75" customHeight="1">
      <c r="A420" s="1">
        <v>0.0</v>
      </c>
      <c r="B420" s="1">
        <v>0.0</v>
      </c>
      <c r="C420" s="1"/>
      <c r="D420" s="3"/>
      <c r="E420" s="18" t="str">
        <f>0.000340894039254636*1000</f>
        <v>0.340894</v>
      </c>
      <c r="F420" s="3"/>
      <c r="G420" t="str">
        <f>1-0.881531178951263</f>
        <v>0.118468821</v>
      </c>
      <c r="H420" s="3">
        <v>2.339184493207718</v>
      </c>
      <c r="I420" s="3">
        <v>0.1399</v>
      </c>
      <c r="J420" s="3" t="s">
        <v>27</v>
      </c>
      <c r="K420" s="6"/>
      <c r="L420" s="3" t="s">
        <v>27</v>
      </c>
      <c r="M420" s="1" t="s">
        <v>74</v>
      </c>
      <c r="N420" s="1">
        <v>0.0</v>
      </c>
      <c r="O420" s="1"/>
      <c r="P420" s="3"/>
      <c r="Q420" s="6" t="str">
        <f t="shared" si="17"/>
        <v>0.0000</v>
      </c>
    </row>
    <row r="421" ht="15.75" customHeight="1">
      <c r="A421" s="1">
        <v>0.0</v>
      </c>
      <c r="B421" s="1">
        <v>0.0</v>
      </c>
      <c r="C421" s="1"/>
      <c r="D421" s="3"/>
      <c r="E421" s="18" t="str">
        <f>0.000506931159179658*1000</f>
        <v>0.506931</v>
      </c>
      <c r="F421" s="3">
        <v>0.018018448725343</v>
      </c>
      <c r="G421" t="str">
        <f>1-0.721645176410675</f>
        <v>0.2783548236</v>
      </c>
      <c r="H421" s="3">
        <v>3.430531586227452</v>
      </c>
      <c r="I421" s="3">
        <v>0.4843</v>
      </c>
      <c r="J421" s="3" t="s">
        <v>19</v>
      </c>
      <c r="K421" s="6"/>
      <c r="L421" s="3" t="s">
        <v>19</v>
      </c>
      <c r="M421" s="1" t="s">
        <v>75</v>
      </c>
      <c r="N421" s="1">
        <v>0.0</v>
      </c>
      <c r="O421" s="1"/>
      <c r="P421" s="3" t="s">
        <v>76</v>
      </c>
      <c r="Q421" s="6" t="str">
        <f t="shared" si="17"/>
        <v>0.0000</v>
      </c>
    </row>
    <row r="422" ht="15.75" customHeight="1">
      <c r="A422" s="1">
        <v>0.0</v>
      </c>
      <c r="B422" s="1">
        <v>0.0</v>
      </c>
      <c r="C422" s="1"/>
      <c r="D422" s="3"/>
      <c r="E422" s="18" t="str">
        <f>0.000445671990746632*1000</f>
        <v>0.445672</v>
      </c>
      <c r="F422" s="3">
        <v>0.014096983708441</v>
      </c>
      <c r="G422" t="str">
        <f>1-0.760361611843109</f>
        <v>0.2396383882</v>
      </c>
      <c r="H422" s="3">
        <v>2.797202046037294</v>
      </c>
      <c r="I422" s="3">
        <v>0.2793</v>
      </c>
      <c r="J422" s="3" t="s">
        <v>19</v>
      </c>
      <c r="K422" s="6"/>
      <c r="L422" s="3" t="s">
        <v>19</v>
      </c>
      <c r="M422" s="1" t="s">
        <v>75</v>
      </c>
      <c r="N422" s="1">
        <v>0.0</v>
      </c>
      <c r="O422" s="1"/>
      <c r="P422" s="3"/>
      <c r="Q422" s="6" t="str">
        <f t="shared" si="17"/>
        <v>0.0000</v>
      </c>
    </row>
    <row r="423" ht="15.75" customHeight="1">
      <c r="A423" s="1">
        <v>0.0</v>
      </c>
      <c r="B423" s="1">
        <v>0.0</v>
      </c>
      <c r="C423" s="1"/>
      <c r="D423" s="3"/>
      <c r="E423" s="18" t="str">
        <f>0.000394139642594382*1000</f>
        <v>0.394140</v>
      </c>
      <c r="F423" s="3">
        <v>0.010852994397283001</v>
      </c>
      <c r="G423" t="str">
        <f>1-0.794361710548401</f>
        <v>0.2056382895</v>
      </c>
      <c r="H423" s="3">
        <v>2.395211336816524</v>
      </c>
      <c r="I423" s="3">
        <v>0.12090000000000001</v>
      </c>
      <c r="J423" s="3" t="s">
        <v>19</v>
      </c>
      <c r="K423" s="6"/>
      <c r="L423" s="3" t="s">
        <v>19</v>
      </c>
      <c r="M423" s="1" t="s">
        <v>75</v>
      </c>
      <c r="N423" s="1">
        <v>0.0</v>
      </c>
      <c r="O423" s="1"/>
      <c r="P423" s="3"/>
      <c r="Q423" s="6" t="str">
        <f t="shared" si="17"/>
        <v>0.0000</v>
      </c>
    </row>
    <row r="424" ht="15.75" customHeight="1">
      <c r="A424" s="1">
        <v>0.0</v>
      </c>
      <c r="B424" s="1">
        <v>0.0</v>
      </c>
      <c r="C424" s="1"/>
      <c r="D424" s="3"/>
      <c r="E424" s="18" t="str">
        <f>0.000360244797775522*1000</f>
        <v>0.360245</v>
      </c>
      <c r="F424" s="3">
        <v>0.020671587437391</v>
      </c>
      <c r="G424" t="str">
        <f>1-0.882247865200043</f>
        <v>0.1177521348</v>
      </c>
      <c r="H424" s="3">
        <v>1.9048053297720622</v>
      </c>
      <c r="I424" s="3">
        <v>0.1183</v>
      </c>
      <c r="J424" s="3" t="s">
        <v>19</v>
      </c>
      <c r="K424" s="6"/>
      <c r="L424" s="3" t="s">
        <v>19</v>
      </c>
      <c r="M424" s="1" t="s">
        <v>75</v>
      </c>
      <c r="N424" s="1">
        <v>0.0</v>
      </c>
      <c r="O424" s="1"/>
      <c r="P424" s="3"/>
      <c r="Q424" s="6" t="str">
        <f t="shared" si="17"/>
        <v>0.0000</v>
      </c>
    </row>
    <row r="425" ht="15.75" customHeight="1">
      <c r="A425" s="1">
        <v>0.0</v>
      </c>
      <c r="B425" s="1">
        <v>0.0</v>
      </c>
      <c r="C425" s="1"/>
      <c r="D425" s="3"/>
      <c r="E425" s="18" t="str">
        <f>0.000347557273926213*1000</f>
        <v>0.347557</v>
      </c>
      <c r="F425" s="3">
        <v>0.037257544696331</v>
      </c>
      <c r="G425" t="str">
        <f>1-0.896904826164246</f>
        <v>0.1030951738</v>
      </c>
      <c r="H425" s="3">
        <v>1.9900490381970912</v>
      </c>
      <c r="I425" s="3">
        <v>0.1963</v>
      </c>
      <c r="J425" s="3" t="s">
        <v>19</v>
      </c>
      <c r="K425" s="6"/>
      <c r="L425" s="3" t="s">
        <v>19</v>
      </c>
      <c r="M425" s="1" t="s">
        <v>75</v>
      </c>
      <c r="N425" s="1">
        <v>0.0</v>
      </c>
      <c r="O425" s="1"/>
      <c r="P425" s="3"/>
      <c r="Q425" s="6" t="str">
        <f t="shared" si="17"/>
        <v>0.0000</v>
      </c>
    </row>
    <row r="426" ht="15.75" customHeight="1">
      <c r="A426" s="1">
        <v>0.0</v>
      </c>
      <c r="B426" s="1">
        <v>0.0</v>
      </c>
      <c r="C426" s="1"/>
      <c r="D426" s="3"/>
      <c r="E426" s="18" t="str">
        <f>0.000310611940221861*1000</f>
        <v>0.310612</v>
      </c>
      <c r="F426" s="3">
        <v>0.041384227573872</v>
      </c>
      <c r="G426" t="str">
        <f>1-0.960495948791504</f>
        <v>0.03950405121</v>
      </c>
      <c r="H426" s="3">
        <v>1.574826994691937</v>
      </c>
      <c r="I426" s="3">
        <v>0.0443</v>
      </c>
      <c r="J426" s="3" t="s">
        <v>19</v>
      </c>
      <c r="K426" s="6"/>
      <c r="L426" s="3" t="s">
        <v>19</v>
      </c>
      <c r="M426" s="1" t="s">
        <v>75</v>
      </c>
      <c r="N426" s="1">
        <v>0.0</v>
      </c>
      <c r="O426" s="1"/>
      <c r="P426" s="3"/>
      <c r="Q426" s="6" t="str">
        <f t="shared" si="17"/>
        <v>0.0000</v>
      </c>
    </row>
    <row r="427" ht="15.75" customHeight="1">
      <c r="A427" s="1">
        <v>0.0</v>
      </c>
      <c r="B427" s="1">
        <v>0.0</v>
      </c>
      <c r="C427" s="1"/>
      <c r="D427" s="3"/>
      <c r="E427">
        <v>0.694794</v>
      </c>
      <c r="F427" s="19"/>
      <c r="G427" s="20">
        <v>0.55504966</v>
      </c>
      <c r="H427" s="20">
        <v>5.50963329710194</v>
      </c>
      <c r="I427" s="20">
        <v>-0.0155122958935115</v>
      </c>
      <c r="J427" s="3" t="s">
        <v>23</v>
      </c>
      <c r="K427" s="6"/>
      <c r="L427" s="3" t="s">
        <v>23</v>
      </c>
      <c r="M427" s="1" t="s">
        <v>77</v>
      </c>
      <c r="N427" s="1">
        <v>0.0</v>
      </c>
      <c r="O427" s="1"/>
      <c r="P427" s="3"/>
      <c r="Q427" s="6"/>
    </row>
    <row r="428" ht="15.75" customHeight="1">
      <c r="A428" s="1">
        <v>0.0</v>
      </c>
      <c r="B428" s="1">
        <v>0.0</v>
      </c>
      <c r="C428" s="1"/>
      <c r="D428" s="3"/>
      <c r="E428">
        <v>0.7268897</v>
      </c>
      <c r="F428" s="19"/>
      <c r="G428" s="20">
        <v>0.53176749</v>
      </c>
      <c r="H428" s="20">
        <v>5.33333111718117</v>
      </c>
      <c r="I428" s="20">
        <v>0.0496859715347562</v>
      </c>
      <c r="J428" s="3" t="s">
        <v>23</v>
      </c>
      <c r="K428" s="6"/>
      <c r="L428" s="3" t="s">
        <v>23</v>
      </c>
      <c r="M428" s="1" t="s">
        <v>77</v>
      </c>
      <c r="N428" s="1">
        <v>0.0</v>
      </c>
      <c r="O428" s="1"/>
      <c r="P428" s="3"/>
      <c r="Q428" s="6"/>
    </row>
    <row r="429" ht="15.75" customHeight="1">
      <c r="A429" s="1">
        <v>0.0</v>
      </c>
      <c r="B429" s="1">
        <v>0.0</v>
      </c>
      <c r="C429" s="1"/>
      <c r="D429" s="3"/>
      <c r="E429">
        <v>0.5373408</v>
      </c>
      <c r="F429" s="19"/>
      <c r="G429" s="20">
        <v>0.32708448</v>
      </c>
      <c r="H429" s="20">
        <v>4.76192729637514</v>
      </c>
      <c r="I429" s="20">
        <v>0.00634088485885107</v>
      </c>
      <c r="J429" s="3" t="s">
        <v>23</v>
      </c>
      <c r="K429" s="6"/>
      <c r="L429" s="3" t="s">
        <v>23</v>
      </c>
      <c r="M429" s="1" t="s">
        <v>77</v>
      </c>
      <c r="N429" s="1">
        <v>0.0</v>
      </c>
      <c r="O429" s="1"/>
      <c r="P429" s="3"/>
      <c r="Q429" s="6"/>
    </row>
    <row r="430" ht="15.75" customHeight="1">
      <c r="A430" s="1">
        <v>0.0</v>
      </c>
      <c r="B430" s="1">
        <v>0.0</v>
      </c>
      <c r="C430" s="1"/>
      <c r="D430" s="3"/>
      <c r="E430">
        <v>0.8821047</v>
      </c>
      <c r="F430" s="19"/>
      <c r="G430" s="20">
        <v>0.25397888</v>
      </c>
      <c r="H430" s="20">
        <v>7.14294604346073</v>
      </c>
      <c r="I430" s="20">
        <v>0.0317882831432962</v>
      </c>
      <c r="J430" s="3" t="s">
        <v>23</v>
      </c>
      <c r="K430" s="6"/>
      <c r="L430" s="3" t="s">
        <v>23</v>
      </c>
      <c r="M430" s="1" t="s">
        <v>77</v>
      </c>
      <c r="N430" s="1">
        <v>0.0</v>
      </c>
      <c r="O430" s="1"/>
      <c r="P430" s="3"/>
      <c r="Q430" s="6"/>
    </row>
    <row r="431" ht="15.75" customHeight="1">
      <c r="A431" s="1">
        <v>0.0</v>
      </c>
      <c r="B431" s="1">
        <v>0.0</v>
      </c>
      <c r="C431" s="1"/>
      <c r="D431" s="3"/>
      <c r="E431">
        <v>0.4186154</v>
      </c>
      <c r="F431" s="19"/>
      <c r="G431" s="20">
        <v>0.22159526</v>
      </c>
      <c r="H431" s="20">
        <v>3.61663626969091</v>
      </c>
      <c r="I431" s="20">
        <v>-0.0131386622847631</v>
      </c>
      <c r="J431" s="3" t="s">
        <v>23</v>
      </c>
      <c r="K431" s="6"/>
      <c r="L431" s="3" t="s">
        <v>23</v>
      </c>
      <c r="M431" s="1" t="s">
        <v>77</v>
      </c>
      <c r="N431" s="1">
        <v>0.0</v>
      </c>
      <c r="O431" s="1"/>
      <c r="P431" s="3"/>
      <c r="Q431" s="6"/>
    </row>
    <row r="432" ht="15.75" customHeight="1">
      <c r="A432" s="1">
        <v>0.0</v>
      </c>
      <c r="B432" s="1">
        <v>0.0</v>
      </c>
      <c r="C432" s="1"/>
      <c r="D432" s="3"/>
      <c r="E432">
        <v>0.4090216</v>
      </c>
      <c r="F432" s="19"/>
      <c r="G432" s="20">
        <v>0.2444773</v>
      </c>
      <c r="H432" s="20">
        <v>3.96045778465986</v>
      </c>
      <c r="I432" s="20">
        <v>0.0746098628113512</v>
      </c>
      <c r="J432" s="3" t="s">
        <v>23</v>
      </c>
      <c r="K432" s="6"/>
      <c r="L432" s="3" t="s">
        <v>23</v>
      </c>
      <c r="M432" s="1" t="s">
        <v>77</v>
      </c>
      <c r="N432" s="1">
        <v>0.0</v>
      </c>
      <c r="O432" s="1"/>
      <c r="P432" s="3"/>
      <c r="Q432" s="6"/>
    </row>
    <row r="433" ht="15.75" customHeight="1">
      <c r="A433" s="1">
        <v>0.0</v>
      </c>
      <c r="B433" s="1">
        <v>0.0</v>
      </c>
      <c r="C433" s="1"/>
      <c r="D433" s="3"/>
      <c r="E433">
        <v>0.3139408</v>
      </c>
      <c r="F433" s="19"/>
      <c r="G433" s="20">
        <v>0.081568956</v>
      </c>
      <c r="H433" s="20">
        <v>1.97044362174076</v>
      </c>
      <c r="I433" s="20">
        <v>0.0649397533951671</v>
      </c>
      <c r="J433" s="3" t="s">
        <v>23</v>
      </c>
      <c r="K433" s="6"/>
      <c r="L433" s="3" t="s">
        <v>23</v>
      </c>
      <c r="M433" s="1" t="s">
        <v>77</v>
      </c>
      <c r="N433" s="1">
        <v>0.0</v>
      </c>
      <c r="O433" s="1"/>
      <c r="P433" s="3"/>
      <c r="Q433" s="6"/>
    </row>
    <row r="434" ht="15.75" customHeight="1">
      <c r="A434" s="1">
        <v>0.0</v>
      </c>
      <c r="B434" s="1">
        <v>0.0</v>
      </c>
      <c r="C434" s="1"/>
      <c r="D434" s="3"/>
      <c r="E434">
        <v>0.3258689</v>
      </c>
      <c r="F434" s="19"/>
      <c r="G434" s="20">
        <v>0.26420775</v>
      </c>
      <c r="H434" s="20">
        <v>3.72439524153103</v>
      </c>
      <c r="I434" s="20">
        <v>-0.00732176648732151</v>
      </c>
      <c r="J434" s="3" t="s">
        <v>23</v>
      </c>
      <c r="K434" s="6"/>
      <c r="L434" s="3" t="s">
        <v>23</v>
      </c>
      <c r="M434" s="1" t="s">
        <v>77</v>
      </c>
      <c r="N434" s="1">
        <v>0.0</v>
      </c>
      <c r="O434" s="1"/>
      <c r="P434" s="3"/>
      <c r="Q434" s="6"/>
    </row>
    <row r="435" ht="15.75" customHeight="1">
      <c r="A435" s="1">
        <v>0.0</v>
      </c>
      <c r="B435" s="1">
        <v>0.0</v>
      </c>
      <c r="C435" s="1"/>
      <c r="D435" s="3"/>
      <c r="E435">
        <v>0.3391234</v>
      </c>
      <c r="F435" s="19"/>
      <c r="G435" s="20">
        <v>0.17890194</v>
      </c>
      <c r="H435" s="20">
        <v>2.91971853850887</v>
      </c>
      <c r="I435" s="20">
        <v>-0.00432586603909581</v>
      </c>
      <c r="J435" s="3" t="s">
        <v>23</v>
      </c>
      <c r="K435" s="6"/>
      <c r="L435" s="3" t="s">
        <v>23</v>
      </c>
      <c r="M435" s="1" t="s">
        <v>77</v>
      </c>
      <c r="N435" s="1">
        <v>0.0</v>
      </c>
      <c r="O435" s="1"/>
      <c r="P435" s="3"/>
      <c r="Q435" s="6"/>
    </row>
    <row r="436" ht="15.75" customHeight="1">
      <c r="A436" s="1">
        <v>0.0</v>
      </c>
      <c r="B436" s="1">
        <v>0.0</v>
      </c>
      <c r="C436" s="1"/>
      <c r="D436" s="3"/>
      <c r="E436">
        <v>0.3297548</v>
      </c>
      <c r="F436" s="19"/>
      <c r="G436" s="20">
        <v>0.15855339</v>
      </c>
      <c r="H436" s="20">
        <v>2.79720694608575</v>
      </c>
      <c r="I436" s="20">
        <v>0.0157684373291761</v>
      </c>
      <c r="J436" s="3" t="s">
        <v>23</v>
      </c>
      <c r="K436" s="6"/>
      <c r="L436" s="3" t="s">
        <v>23</v>
      </c>
      <c r="M436" s="1" t="s">
        <v>77</v>
      </c>
      <c r="N436" s="1">
        <v>0.0</v>
      </c>
      <c r="O436" s="1"/>
      <c r="P436" s="3"/>
      <c r="Q436" s="6"/>
    </row>
    <row r="437" ht="15.75" customHeight="1">
      <c r="A437" s="1">
        <v>0.0</v>
      </c>
      <c r="B437" s="1">
        <v>0.0</v>
      </c>
      <c r="C437" s="1"/>
      <c r="D437" s="3"/>
      <c r="E437">
        <v>0.3295943</v>
      </c>
      <c r="F437" s="19"/>
      <c r="G437" s="20">
        <v>0.19494641</v>
      </c>
      <c r="H437" s="20">
        <v>2.79719851551438</v>
      </c>
      <c r="I437" s="20">
        <v>0.0087218035748288</v>
      </c>
      <c r="J437" s="3" t="s">
        <v>23</v>
      </c>
      <c r="K437" s="6"/>
      <c r="L437" s="3" t="s">
        <v>23</v>
      </c>
      <c r="M437" s="1" t="s">
        <v>77</v>
      </c>
      <c r="N437" s="1">
        <v>0.0</v>
      </c>
      <c r="O437" s="1"/>
      <c r="P437" s="3"/>
      <c r="Q437" s="6"/>
    </row>
    <row r="438" ht="15.75" customHeight="1">
      <c r="A438" s="1">
        <v>0.0</v>
      </c>
      <c r="B438" s="1">
        <v>0.0</v>
      </c>
      <c r="C438" s="1"/>
      <c r="D438" s="3"/>
      <c r="E438">
        <v>0.3126439</v>
      </c>
      <c r="F438" s="19"/>
      <c r="G438" s="20">
        <v>0.12502924</v>
      </c>
      <c r="H438" s="20">
        <v>2.42424189649663</v>
      </c>
      <c r="I438" s="20">
        <v>0.0308400149453762</v>
      </c>
      <c r="J438" s="3" t="s">
        <v>23</v>
      </c>
      <c r="K438" s="6"/>
      <c r="L438" s="3" t="s">
        <v>23</v>
      </c>
      <c r="M438" s="1" t="s">
        <v>77</v>
      </c>
      <c r="N438" s="1">
        <v>0.0</v>
      </c>
      <c r="O438" s="1"/>
      <c r="P438" s="3"/>
      <c r="Q438" s="6"/>
    </row>
    <row r="439" ht="15.75" customHeight="1">
      <c r="A439" s="1">
        <v>0.0</v>
      </c>
      <c r="B439" s="1">
        <v>0.0</v>
      </c>
      <c r="C439" s="1"/>
      <c r="D439" s="3"/>
      <c r="E439">
        <v>0.3095409</v>
      </c>
      <c r="F439" s="19"/>
      <c r="G439" s="20">
        <v>0.031258106</v>
      </c>
      <c r="H439" s="20">
        <v>2.20994776246327</v>
      </c>
      <c r="I439" s="20">
        <v>0.0923427684172766</v>
      </c>
      <c r="J439" s="3" t="s">
        <v>23</v>
      </c>
      <c r="K439" s="6"/>
      <c r="L439" s="3" t="s">
        <v>23</v>
      </c>
      <c r="M439" s="1" t="s">
        <v>77</v>
      </c>
      <c r="N439" s="1">
        <v>0.0</v>
      </c>
      <c r="O439" s="1"/>
      <c r="P439" s="3"/>
      <c r="Q439" s="6"/>
    </row>
    <row r="440" ht="15.75" customHeight="1">
      <c r="A440" s="1">
        <v>0.0</v>
      </c>
      <c r="B440" s="1">
        <v>0.0</v>
      </c>
      <c r="C440" s="1"/>
      <c r="D440" s="3"/>
      <c r="E440">
        <v>0.3604319</v>
      </c>
      <c r="F440" s="19"/>
      <c r="G440" s="20">
        <v>0.25978881</v>
      </c>
      <c r="H440" s="20">
        <v>4.10677612343458</v>
      </c>
      <c r="I440" s="20">
        <v>0.0148515136704155</v>
      </c>
      <c r="J440" s="3" t="s">
        <v>23</v>
      </c>
      <c r="K440" s="6"/>
      <c r="L440" s="3" t="s">
        <v>23</v>
      </c>
      <c r="M440" s="1" t="s">
        <v>77</v>
      </c>
      <c r="N440" s="1">
        <v>0.0</v>
      </c>
      <c r="O440" s="1"/>
      <c r="P440" s="3"/>
      <c r="Q440" s="6"/>
    </row>
    <row r="441" ht="15.75" customHeight="1">
      <c r="A441" s="1">
        <v>0.0</v>
      </c>
      <c r="B441" s="1">
        <v>0.0</v>
      </c>
      <c r="C441" s="1"/>
      <c r="D441" s="3"/>
      <c r="E441">
        <v>0.3287586</v>
      </c>
      <c r="F441" s="19"/>
      <c r="G441" s="20">
        <v>0.23211074</v>
      </c>
      <c r="H441" s="20">
        <v>3.25204443595315</v>
      </c>
      <c r="I441" s="20">
        <v>-0.0110321044971265</v>
      </c>
      <c r="J441" s="3" t="s">
        <v>23</v>
      </c>
      <c r="K441" s="6"/>
      <c r="L441" s="3" t="s">
        <v>23</v>
      </c>
      <c r="M441" s="1" t="s">
        <v>77</v>
      </c>
      <c r="N441" s="1">
        <v>0.0</v>
      </c>
      <c r="O441" s="1"/>
      <c r="P441" s="3"/>
      <c r="Q441" s="6"/>
    </row>
    <row r="442" ht="15.75" customHeight="1">
      <c r="A442" s="1">
        <v>0.0</v>
      </c>
      <c r="B442" s="1">
        <v>0.0</v>
      </c>
      <c r="C442" s="1"/>
      <c r="D442" s="3"/>
      <c r="E442">
        <v>0.3143011</v>
      </c>
      <c r="F442" s="19"/>
      <c r="G442" s="20">
        <v>0.13968265</v>
      </c>
      <c r="H442" s="20">
        <v>2.32566215289082</v>
      </c>
      <c r="I442" s="20">
        <v>0.055282499098082</v>
      </c>
      <c r="J442" s="3" t="s">
        <v>23</v>
      </c>
      <c r="K442" s="6"/>
      <c r="L442" s="3" t="s">
        <v>23</v>
      </c>
      <c r="M442" s="1" t="s">
        <v>77</v>
      </c>
      <c r="N442" s="1">
        <v>0.0</v>
      </c>
      <c r="O442" s="1"/>
      <c r="P442" s="3"/>
      <c r="Q442" s="6"/>
    </row>
    <row r="443" ht="15.75" customHeight="1">
      <c r="A443" s="1">
        <v>0.0</v>
      </c>
      <c r="B443" s="1">
        <v>0.0</v>
      </c>
      <c r="C443" s="1"/>
      <c r="D443" s="3"/>
      <c r="E443">
        <v>0.3165336</v>
      </c>
      <c r="F443" s="19"/>
      <c r="G443" s="20">
        <v>0.10731339</v>
      </c>
      <c r="H443" s="20">
        <v>2.58064859175956</v>
      </c>
      <c r="I443" s="20">
        <v>-0.0102052753732278</v>
      </c>
      <c r="J443" s="3" t="s">
        <v>23</v>
      </c>
      <c r="K443" s="6"/>
      <c r="L443" s="3" t="s">
        <v>23</v>
      </c>
      <c r="M443" s="1" t="s">
        <v>77</v>
      </c>
      <c r="N443" s="1">
        <v>0.0</v>
      </c>
      <c r="O443" s="1"/>
      <c r="P443" s="3"/>
      <c r="Q443" s="6"/>
    </row>
    <row r="444" ht="15.75" customHeight="1">
      <c r="A444" s="1">
        <v>0.0</v>
      </c>
      <c r="B444" s="1">
        <v>0.0</v>
      </c>
      <c r="C444" s="1"/>
      <c r="D444" s="3"/>
      <c r="E444">
        <v>0.3265424</v>
      </c>
      <c r="F444" s="19"/>
      <c r="G444" s="20">
        <v>0.13615602</v>
      </c>
      <c r="H444" s="20">
        <v>2.54777216669687</v>
      </c>
      <c r="I444" s="20">
        <v>0.0313749288732766</v>
      </c>
      <c r="J444" s="3" t="s">
        <v>23</v>
      </c>
      <c r="K444" s="6"/>
      <c r="L444" s="3" t="s">
        <v>23</v>
      </c>
      <c r="M444" s="1" t="s">
        <v>77</v>
      </c>
      <c r="N444" s="1">
        <v>0.0</v>
      </c>
      <c r="O444" s="1"/>
      <c r="P444" s="3"/>
      <c r="Q444" s="6"/>
    </row>
    <row r="445" ht="15.75" customHeight="1">
      <c r="A445" s="1">
        <v>0.0</v>
      </c>
      <c r="B445" s="1">
        <v>0.0</v>
      </c>
      <c r="C445" s="1"/>
      <c r="D445" s="3"/>
      <c r="E445">
        <v>0.3126317</v>
      </c>
      <c r="F445" s="19"/>
      <c r="G445" s="20">
        <v>0.085479736</v>
      </c>
      <c r="H445" s="20">
        <v>1.97044515823591</v>
      </c>
      <c r="I445" s="20">
        <v>-0.0260910436976229</v>
      </c>
      <c r="J445" s="3" t="s">
        <v>23</v>
      </c>
      <c r="K445" s="6"/>
      <c r="L445" s="3" t="s">
        <v>23</v>
      </c>
      <c r="M445" s="1" t="s">
        <v>77</v>
      </c>
      <c r="N445" s="1">
        <v>0.0</v>
      </c>
      <c r="O445" s="1"/>
      <c r="P445" s="3"/>
      <c r="Q445" s="6"/>
    </row>
    <row r="446" ht="15.75" customHeight="1">
      <c r="A446" s="1">
        <v>0.0</v>
      </c>
      <c r="B446" s="1">
        <v>0.0</v>
      </c>
      <c r="C446" s="1"/>
      <c r="D446" s="3"/>
      <c r="E446">
        <v>0.3532617</v>
      </c>
      <c r="F446" s="19"/>
      <c r="G446" s="20">
        <v>0.22046947</v>
      </c>
      <c r="H446" s="20">
        <v>4.30107567991765</v>
      </c>
      <c r="I446" s="20">
        <v>0.00882958447387238</v>
      </c>
      <c r="J446" s="3" t="s">
        <v>23</v>
      </c>
      <c r="K446" s="6"/>
      <c r="L446" s="3" t="s">
        <v>23</v>
      </c>
      <c r="M446" s="1" t="s">
        <v>77</v>
      </c>
      <c r="N446" s="1">
        <v>0.0</v>
      </c>
      <c r="O446" s="1"/>
      <c r="P446" s="3"/>
      <c r="Q446" s="6"/>
    </row>
    <row r="447" ht="15.75" customHeight="1">
      <c r="A447" s="1">
        <v>0.0</v>
      </c>
      <c r="B447" s="1">
        <v>0.0</v>
      </c>
      <c r="C447" s="1"/>
      <c r="D447" s="3"/>
      <c r="E447">
        <v>0.3673541</v>
      </c>
      <c r="F447" s="19"/>
      <c r="G447" s="20">
        <v>0.17002061</v>
      </c>
      <c r="H447" s="20">
        <v>3.1747905641111</v>
      </c>
      <c r="I447" s="20">
        <v>-0.0023016881921638</v>
      </c>
      <c r="J447" s="3" t="s">
        <v>23</v>
      </c>
      <c r="K447" s="6"/>
      <c r="L447" s="3" t="s">
        <v>23</v>
      </c>
      <c r="M447" s="1" t="s">
        <v>77</v>
      </c>
      <c r="N447" s="1">
        <v>0.0</v>
      </c>
      <c r="O447" s="1"/>
      <c r="P447" s="3"/>
      <c r="Q447" s="6"/>
    </row>
    <row r="448" ht="15.75" customHeight="1">
      <c r="A448" s="1">
        <v>0.0</v>
      </c>
      <c r="B448" s="1">
        <v>0.0</v>
      </c>
      <c r="C448" s="1"/>
      <c r="D448" s="3"/>
      <c r="E448">
        <v>0.3551051</v>
      </c>
      <c r="F448" s="19"/>
      <c r="G448" s="20">
        <v>0.15495345</v>
      </c>
      <c r="H448" s="20">
        <v>2.87771469693934</v>
      </c>
      <c r="I448" s="20">
        <v>-0.00516063603417322</v>
      </c>
      <c r="J448" s="3" t="s">
        <v>23</v>
      </c>
      <c r="K448" s="6"/>
      <c r="L448" s="3" t="s">
        <v>23</v>
      </c>
      <c r="M448" s="1" t="s">
        <v>77</v>
      </c>
      <c r="N448" s="1">
        <v>0.0</v>
      </c>
      <c r="O448" s="1"/>
      <c r="P448" s="3"/>
      <c r="Q448" s="6"/>
    </row>
    <row r="449" ht="15.75" customHeight="1">
      <c r="A449" s="1">
        <v>0.0</v>
      </c>
      <c r="B449" s="1">
        <v>0.0</v>
      </c>
      <c r="C449" s="1"/>
      <c r="D449" s="3"/>
      <c r="E449">
        <v>0.3575037</v>
      </c>
      <c r="F449" s="19"/>
      <c r="G449" s="20">
        <v>0.15136421</v>
      </c>
      <c r="H449" s="20">
        <v>2.77791925441903</v>
      </c>
      <c r="I449" s="20">
        <v>0.00648041565199471</v>
      </c>
      <c r="J449" s="3" t="s">
        <v>23</v>
      </c>
      <c r="K449" s="6"/>
      <c r="L449" s="3" t="s">
        <v>23</v>
      </c>
      <c r="M449" s="1" t="s">
        <v>77</v>
      </c>
      <c r="N449" s="1">
        <v>0.0</v>
      </c>
      <c r="O449" s="1"/>
      <c r="P449" s="3"/>
      <c r="Q449" s="6"/>
    </row>
    <row r="450" ht="15.75" customHeight="1">
      <c r="A450" s="1">
        <v>0.0</v>
      </c>
      <c r="B450" s="1">
        <v>0.0</v>
      </c>
      <c r="C450" s="1"/>
      <c r="D450" s="3"/>
      <c r="E450">
        <v>0.3298945</v>
      </c>
      <c r="F450" s="19"/>
      <c r="G450" s="20">
        <v>0.1073719</v>
      </c>
      <c r="H450" s="20">
        <v>2.64900666238655</v>
      </c>
      <c r="I450" s="20">
        <v>0.0368842495033202</v>
      </c>
      <c r="J450" s="3" t="s">
        <v>23</v>
      </c>
      <c r="K450" s="6"/>
      <c r="L450" s="3" t="s">
        <v>23</v>
      </c>
      <c r="M450" s="1" t="s">
        <v>77</v>
      </c>
      <c r="N450" s="1">
        <v>0.0</v>
      </c>
      <c r="O450" s="1"/>
      <c r="P450" s="3"/>
      <c r="Q450" s="6"/>
    </row>
    <row r="451" ht="15.75" customHeight="1">
      <c r="A451" s="1">
        <v>0.0</v>
      </c>
      <c r="B451" s="1">
        <v>0.0</v>
      </c>
      <c r="C451" s="1"/>
      <c r="D451" s="3"/>
      <c r="E451">
        <v>0.3291192</v>
      </c>
      <c r="F451" s="19"/>
      <c r="G451" s="20">
        <v>0.055932671</v>
      </c>
      <c r="H451" s="20">
        <v>2.33918463456524</v>
      </c>
      <c r="I451" s="20">
        <v>0.0179860587112217</v>
      </c>
      <c r="J451" s="3" t="s">
        <v>23</v>
      </c>
      <c r="K451" s="6"/>
      <c r="L451" s="3" t="s">
        <v>23</v>
      </c>
      <c r="M451" s="1" t="s">
        <v>77</v>
      </c>
      <c r="N451" s="1">
        <v>0.0</v>
      </c>
      <c r="O451" s="1"/>
      <c r="P451" s="3"/>
      <c r="Q451" s="6"/>
    </row>
    <row r="452" ht="15.75" customHeight="1">
      <c r="A452" s="1">
        <v>0.0</v>
      </c>
      <c r="B452" s="1">
        <v>0.0</v>
      </c>
      <c r="C452" s="1"/>
      <c r="D452" s="3"/>
      <c r="E452">
        <v>0.3905621</v>
      </c>
      <c r="F452" s="19"/>
      <c r="G452" s="20">
        <v>0.29600531</v>
      </c>
      <c r="H452" s="20">
        <v>4.35729915564804</v>
      </c>
      <c r="I452" s="20">
        <v>0.00468297812198848</v>
      </c>
      <c r="J452" s="3" t="s">
        <v>23</v>
      </c>
      <c r="K452" s="6"/>
      <c r="L452" s="3" t="s">
        <v>23</v>
      </c>
      <c r="M452" s="1" t="s">
        <v>77</v>
      </c>
      <c r="N452" s="1">
        <v>0.0</v>
      </c>
      <c r="O452" s="1"/>
      <c r="P452" s="3"/>
      <c r="Q452" s="6"/>
    </row>
    <row r="453" ht="15.75" customHeight="1">
      <c r="A453" s="1">
        <v>0.0</v>
      </c>
      <c r="B453" s="1">
        <v>0.0</v>
      </c>
      <c r="C453" s="1"/>
      <c r="D453" s="3"/>
      <c r="E453">
        <v>0.3582239</v>
      </c>
      <c r="F453" s="19"/>
      <c r="G453" s="20">
        <v>0.19043022</v>
      </c>
      <c r="H453" s="20">
        <v>3.50262692512072</v>
      </c>
      <c r="I453" s="20">
        <v>0.00700392513556906</v>
      </c>
      <c r="J453" s="3" t="s">
        <v>23</v>
      </c>
      <c r="K453" s="6"/>
      <c r="L453" s="3" t="s">
        <v>23</v>
      </c>
      <c r="M453" s="1" t="s">
        <v>77</v>
      </c>
      <c r="N453" s="1">
        <v>0.0</v>
      </c>
      <c r="O453" s="1"/>
      <c r="P453" s="3"/>
      <c r="Q453" s="6"/>
    </row>
    <row r="454" ht="15.75" customHeight="1">
      <c r="A454" s="1">
        <v>0.0</v>
      </c>
      <c r="B454" s="1">
        <v>0.0</v>
      </c>
      <c r="C454" s="1"/>
      <c r="D454" s="3"/>
      <c r="E454">
        <v>0.3357173</v>
      </c>
      <c r="F454" s="19"/>
      <c r="G454" s="20">
        <v>0.15665135</v>
      </c>
      <c r="H454" s="20">
        <v>2.58067316607217</v>
      </c>
      <c r="I454" s="20">
        <v>0.00311064362125569</v>
      </c>
      <c r="J454" s="3" t="s">
        <v>23</v>
      </c>
      <c r="K454" s="6"/>
      <c r="L454" s="3" t="s">
        <v>23</v>
      </c>
      <c r="M454" s="1" t="s">
        <v>77</v>
      </c>
      <c r="N454" s="1">
        <v>0.0</v>
      </c>
      <c r="O454" s="1"/>
      <c r="P454" s="3"/>
      <c r="Q454" s="6"/>
    </row>
    <row r="455" ht="15.75" customHeight="1">
      <c r="A455" s="1">
        <v>0.0</v>
      </c>
      <c r="B455" s="1">
        <v>0.0</v>
      </c>
      <c r="C455" s="1"/>
      <c r="D455" s="3"/>
      <c r="E455">
        <v>0.3468396</v>
      </c>
      <c r="F455" s="19"/>
      <c r="G455" s="20">
        <v>0.12853152</v>
      </c>
      <c r="H455" s="20">
        <v>2.75860189458095</v>
      </c>
      <c r="I455" s="20">
        <v>-0.0267257291575332</v>
      </c>
      <c r="J455" s="3" t="s">
        <v>23</v>
      </c>
      <c r="K455" s="6"/>
      <c r="L455" s="3" t="s">
        <v>23</v>
      </c>
      <c r="M455" s="1" t="s">
        <v>77</v>
      </c>
      <c r="N455" s="1">
        <v>0.0</v>
      </c>
      <c r="O455" s="1"/>
      <c r="P455" s="3"/>
      <c r="Q455" s="6"/>
    </row>
    <row r="456" ht="15.75" customHeight="1">
      <c r="A456" s="1">
        <v>0.0</v>
      </c>
      <c r="B456" s="1">
        <v>0.0</v>
      </c>
      <c r="C456" s="1"/>
      <c r="D456" s="3"/>
      <c r="E456">
        <v>0.3438825</v>
      </c>
      <c r="F456" s="19"/>
      <c r="G456" s="20">
        <v>0.12887162</v>
      </c>
      <c r="H456" s="20">
        <v>2.68457212935147</v>
      </c>
      <c r="I456" s="20">
        <v>0.00500666990096437</v>
      </c>
      <c r="J456" s="3" t="s">
        <v>23</v>
      </c>
      <c r="K456" s="6"/>
      <c r="L456" s="3" t="s">
        <v>23</v>
      </c>
      <c r="M456" s="1" t="s">
        <v>77</v>
      </c>
      <c r="N456" s="1">
        <v>0.0</v>
      </c>
      <c r="O456" s="1"/>
      <c r="P456" s="3"/>
      <c r="Q456" s="6"/>
    </row>
    <row r="457" ht="15.75" customHeight="1">
      <c r="A457" s="1">
        <v>0.0</v>
      </c>
      <c r="B457" s="1">
        <v>0.0</v>
      </c>
      <c r="C457" s="1"/>
      <c r="D457" s="3"/>
      <c r="E457">
        <v>0.3383033</v>
      </c>
      <c r="F457" s="19"/>
      <c r="G457" s="20">
        <v>0.036112696</v>
      </c>
      <c r="H457" s="20">
        <v>2.13903758908292</v>
      </c>
      <c r="I457" s="20">
        <v>-0.0170242102389117</v>
      </c>
      <c r="J457" s="3" t="s">
        <v>23</v>
      </c>
      <c r="K457" s="6"/>
      <c r="L457" s="3" t="s">
        <v>23</v>
      </c>
      <c r="M457" s="1" t="s">
        <v>77</v>
      </c>
      <c r="N457" s="1">
        <v>0.0</v>
      </c>
      <c r="O457" s="1"/>
      <c r="P457" s="3"/>
      <c r="Q457" s="6"/>
    </row>
    <row r="458" ht="15.75" customHeight="1">
      <c r="A458" s="1">
        <v>0.0</v>
      </c>
      <c r="B458" s="1">
        <v>0.0</v>
      </c>
      <c r="C458" s="1"/>
      <c r="D458" s="3"/>
      <c r="E458">
        <v>0.3817638</v>
      </c>
      <c r="F458" s="19"/>
      <c r="G458" s="20">
        <v>0.26242569</v>
      </c>
      <c r="H458" s="20">
        <v>4.16668565486573</v>
      </c>
      <c r="I458" s="20">
        <v>0.0398450949109341</v>
      </c>
      <c r="J458" s="3" t="s">
        <v>23</v>
      </c>
      <c r="K458" s="6"/>
      <c r="L458" s="3" t="s">
        <v>23</v>
      </c>
      <c r="M458" s="1" t="s">
        <v>77</v>
      </c>
      <c r="N458" s="1">
        <v>0.0</v>
      </c>
      <c r="O458" s="1"/>
      <c r="P458" s="3"/>
      <c r="Q458" s="6"/>
    </row>
    <row r="459" ht="15.75" customHeight="1">
      <c r="A459" s="1">
        <v>0.0</v>
      </c>
      <c r="B459" s="1">
        <v>0.0</v>
      </c>
      <c r="C459" s="1"/>
      <c r="D459" s="3"/>
      <c r="E459">
        <v>0.3805731</v>
      </c>
      <c r="F459" s="19"/>
      <c r="G459" s="20">
        <v>0.17128789</v>
      </c>
      <c r="H459" s="20">
        <v>3.20003511823235</v>
      </c>
      <c r="I459" s="20">
        <v>-0.0110657011746094</v>
      </c>
      <c r="J459" s="3" t="s">
        <v>23</v>
      </c>
      <c r="K459" s="6"/>
      <c r="L459" s="3" t="s">
        <v>23</v>
      </c>
      <c r="M459" s="1" t="s">
        <v>77</v>
      </c>
      <c r="N459" s="1">
        <v>0.0</v>
      </c>
      <c r="O459" s="1"/>
      <c r="P459" s="3"/>
      <c r="Q459" s="6"/>
    </row>
    <row r="460" ht="15.75" customHeight="1">
      <c r="A460" s="1">
        <v>0.0</v>
      </c>
      <c r="B460" s="1">
        <v>0.0</v>
      </c>
      <c r="C460" s="1"/>
      <c r="D460" s="3"/>
      <c r="E460">
        <v>0.3657266</v>
      </c>
      <c r="F460" s="19"/>
      <c r="G460" s="20">
        <v>0.15013108</v>
      </c>
      <c r="H460" s="20">
        <v>2.87767142779464</v>
      </c>
      <c r="I460" s="20">
        <v>0.0304992182669918</v>
      </c>
      <c r="J460" s="3" t="s">
        <v>23</v>
      </c>
      <c r="K460" s="6"/>
      <c r="L460" s="3" t="s">
        <v>23</v>
      </c>
      <c r="M460" s="1" t="s">
        <v>77</v>
      </c>
      <c r="N460" s="1">
        <v>0.0</v>
      </c>
      <c r="O460" s="1"/>
      <c r="P460" s="3"/>
      <c r="Q460" s="6"/>
    </row>
    <row r="461" ht="15.75" customHeight="1">
      <c r="A461" s="1">
        <v>0.0</v>
      </c>
      <c r="B461" s="1">
        <v>0.0</v>
      </c>
      <c r="C461" s="1"/>
      <c r="D461" s="3"/>
      <c r="E461">
        <v>0.3569271</v>
      </c>
      <c r="F461" s="19"/>
      <c r="G461" s="20">
        <v>0.1878947</v>
      </c>
      <c r="H461" s="20">
        <v>2.8777260290561</v>
      </c>
      <c r="I461" s="20">
        <v>0.0221809824423683</v>
      </c>
      <c r="J461" s="3" t="s">
        <v>23</v>
      </c>
      <c r="K461" s="6"/>
      <c r="L461" s="3" t="s">
        <v>23</v>
      </c>
      <c r="M461" s="1" t="s">
        <v>77</v>
      </c>
      <c r="N461" s="1">
        <v>0.0</v>
      </c>
      <c r="O461" s="1"/>
      <c r="P461" s="3"/>
      <c r="Q461" s="6"/>
    </row>
    <row r="462" ht="15.75" customHeight="1">
      <c r="A462" s="1">
        <v>0.0</v>
      </c>
      <c r="B462" s="1">
        <v>0.0</v>
      </c>
      <c r="C462" s="1"/>
      <c r="D462" s="3"/>
      <c r="E462">
        <v>0.3402778</v>
      </c>
      <c r="F462" s="19"/>
      <c r="G462" s="20">
        <v>0.11625803</v>
      </c>
      <c r="H462" s="20">
        <v>2.81703218155154</v>
      </c>
      <c r="I462" s="20">
        <v>0.0257374032595284</v>
      </c>
      <c r="J462" s="3" t="s">
        <v>23</v>
      </c>
      <c r="K462" s="6"/>
      <c r="L462" s="3" t="s">
        <v>23</v>
      </c>
      <c r="M462" s="1" t="s">
        <v>77</v>
      </c>
      <c r="N462" s="1">
        <v>0.0</v>
      </c>
      <c r="O462" s="1"/>
      <c r="P462" s="3"/>
      <c r="Q462" s="6"/>
    </row>
    <row r="463" ht="15.75" customHeight="1">
      <c r="A463" s="1">
        <v>0.0</v>
      </c>
      <c r="B463" s="1">
        <v>0.0</v>
      </c>
      <c r="C463" s="1"/>
      <c r="D463" s="3"/>
      <c r="E463">
        <v>0.3437226</v>
      </c>
      <c r="F463" s="19"/>
      <c r="G463" s="20">
        <v>0.080224216</v>
      </c>
      <c r="H463" s="20">
        <v>2.51572269329532</v>
      </c>
      <c r="I463" s="20">
        <v>0.00490432621892199</v>
      </c>
      <c r="J463" s="3" t="s">
        <v>23</v>
      </c>
      <c r="K463" s="6"/>
      <c r="L463" s="3" t="s">
        <v>23</v>
      </c>
      <c r="M463" s="1" t="s">
        <v>77</v>
      </c>
      <c r="N463" s="1">
        <v>0.0</v>
      </c>
      <c r="O463" s="1"/>
      <c r="P463" s="3"/>
      <c r="Q463" s="6"/>
    </row>
    <row r="464" ht="15.75" customHeight="1">
      <c r="A464" s="1">
        <v>0.0</v>
      </c>
      <c r="B464" s="1">
        <v>0.0</v>
      </c>
      <c r="C464" s="1"/>
      <c r="D464" s="3"/>
      <c r="E464">
        <v>0.4191836</v>
      </c>
      <c r="F464" s="19"/>
      <c r="G464" s="20">
        <v>0.31889164</v>
      </c>
      <c r="H464" s="20">
        <v>4.4543433338784</v>
      </c>
      <c r="I464" s="20">
        <v>0.0611599554167375</v>
      </c>
      <c r="J464" s="3" t="s">
        <v>23</v>
      </c>
      <c r="K464" s="6"/>
      <c r="L464" s="3" t="s">
        <v>23</v>
      </c>
      <c r="M464" s="1" t="s">
        <v>77</v>
      </c>
      <c r="N464" s="1">
        <v>0.0</v>
      </c>
      <c r="O464" s="1"/>
      <c r="P464" s="3"/>
      <c r="Q464" s="6"/>
    </row>
    <row r="465" ht="15.75" customHeight="1">
      <c r="A465" s="1">
        <v>0.0</v>
      </c>
      <c r="B465" s="1">
        <v>0.0</v>
      </c>
      <c r="C465" s="1"/>
      <c r="D465" s="3"/>
      <c r="E465">
        <v>0.3806314</v>
      </c>
      <c r="F465" s="19"/>
      <c r="G465" s="20">
        <v>0.20930493</v>
      </c>
      <c r="H465" s="20">
        <v>3.91389409595723</v>
      </c>
      <c r="I465" s="20">
        <v>-0.0146060680649275</v>
      </c>
      <c r="J465" s="3" t="s">
        <v>23</v>
      </c>
      <c r="K465" s="6"/>
      <c r="L465" s="3" t="s">
        <v>23</v>
      </c>
      <c r="M465" s="1" t="s">
        <v>77</v>
      </c>
      <c r="N465" s="1">
        <v>0.0</v>
      </c>
      <c r="O465" s="1"/>
      <c r="P465" s="3"/>
      <c r="Q465" s="6"/>
    </row>
    <row r="466" ht="15.75" customHeight="1">
      <c r="A466" s="1">
        <v>0.0</v>
      </c>
      <c r="B466" s="1">
        <v>0.0</v>
      </c>
      <c r="C466" s="1"/>
      <c r="D466" s="3"/>
      <c r="E466">
        <v>0.3650028</v>
      </c>
      <c r="F466" s="19"/>
      <c r="G466" s="20">
        <v>0.19524482</v>
      </c>
      <c r="H466" s="20">
        <v>3.1496213734803</v>
      </c>
      <c r="I466" s="20">
        <v>-0.0014885478352896</v>
      </c>
      <c r="J466" s="3" t="s">
        <v>23</v>
      </c>
      <c r="K466" s="6"/>
      <c r="L466" s="3" t="s">
        <v>23</v>
      </c>
      <c r="M466" s="1" t="s">
        <v>77</v>
      </c>
      <c r="N466" s="1">
        <v>0.0</v>
      </c>
      <c r="O466" s="1"/>
      <c r="P466" s="3"/>
      <c r="Q466" s="6"/>
    </row>
    <row r="467" ht="15.75" customHeight="1">
      <c r="A467" s="1">
        <v>0.0</v>
      </c>
      <c r="B467" s="1">
        <v>0.0</v>
      </c>
      <c r="C467" s="1"/>
      <c r="D467" s="3"/>
      <c r="E467">
        <v>0.3633885</v>
      </c>
      <c r="F467" s="19"/>
      <c r="G467" s="20">
        <v>0.15353855</v>
      </c>
      <c r="H467" s="20">
        <v>3.00751025402803</v>
      </c>
      <c r="I467" s="20">
        <v>-0.00186550232888806</v>
      </c>
      <c r="J467" s="3" t="s">
        <v>23</v>
      </c>
      <c r="K467" s="6"/>
      <c r="L467" s="3" t="s">
        <v>23</v>
      </c>
      <c r="M467" s="1" t="s">
        <v>77</v>
      </c>
      <c r="N467" s="1">
        <v>0.0</v>
      </c>
      <c r="O467" s="1"/>
      <c r="P467" s="3"/>
      <c r="Q467" s="6"/>
    </row>
    <row r="468" ht="15.75" customHeight="1">
      <c r="A468" s="1">
        <v>0.0</v>
      </c>
      <c r="B468" s="1">
        <v>0.0</v>
      </c>
      <c r="C468" s="1"/>
      <c r="D468" s="3"/>
      <c r="E468">
        <v>0.3750264</v>
      </c>
      <c r="F468" s="19"/>
      <c r="G468" s="20">
        <v>0.13361847</v>
      </c>
      <c r="H468" s="20">
        <v>2.83687568759112</v>
      </c>
      <c r="I468" s="20">
        <v>0.0339940987108461</v>
      </c>
      <c r="J468" s="3" t="s">
        <v>23</v>
      </c>
      <c r="K468" s="6"/>
      <c r="L468" s="3" t="s">
        <v>23</v>
      </c>
      <c r="M468" s="1" t="s">
        <v>77</v>
      </c>
      <c r="N468" s="1">
        <v>0.0</v>
      </c>
      <c r="O468" s="1"/>
      <c r="P468" s="3"/>
      <c r="Q468" s="6"/>
    </row>
    <row r="469" ht="15.75" customHeight="1">
      <c r="A469" s="1">
        <v>0.0</v>
      </c>
      <c r="B469" s="1">
        <v>0.0</v>
      </c>
      <c r="C469" s="1"/>
      <c r="D469" s="3"/>
      <c r="E469">
        <v>0.360265</v>
      </c>
      <c r="F469" s="19"/>
      <c r="G469" s="20">
        <v>0.10947084</v>
      </c>
      <c r="H469" s="20">
        <v>2.3256587279179</v>
      </c>
      <c r="I469" s="20">
        <v>-0.0124250406005172</v>
      </c>
      <c r="J469" s="3" t="s">
        <v>23</v>
      </c>
      <c r="K469" s="6"/>
      <c r="L469" s="3" t="s">
        <v>23</v>
      </c>
      <c r="M469" s="1" t="s">
        <v>77</v>
      </c>
      <c r="N469" s="1">
        <v>0.0</v>
      </c>
      <c r="O469" s="1"/>
      <c r="P469" s="3"/>
      <c r="Q469" s="6"/>
    </row>
    <row r="470" ht="15.75" customHeight="1">
      <c r="A470" s="1">
        <v>0.0</v>
      </c>
      <c r="B470" s="1">
        <v>0.0</v>
      </c>
      <c r="C470" s="1"/>
      <c r="D470" s="3"/>
      <c r="E470">
        <v>0.3363734</v>
      </c>
      <c r="F470" s="19"/>
      <c r="G470" s="20">
        <v>0.21870998</v>
      </c>
      <c r="H470" s="20">
        <v>4.12378190096555</v>
      </c>
      <c r="I470" s="20">
        <v>0.0235226560132919</v>
      </c>
      <c r="J470" s="3" t="s">
        <v>23</v>
      </c>
      <c r="K470" s="6"/>
      <c r="L470" s="3" t="s">
        <v>23</v>
      </c>
      <c r="M470" s="1" t="s">
        <v>77</v>
      </c>
      <c r="N470" s="1">
        <v>0.0</v>
      </c>
      <c r="O470" s="1"/>
      <c r="P470" s="3"/>
      <c r="Q470" s="6"/>
    </row>
    <row r="471" ht="15.75" customHeight="1">
      <c r="A471" s="1">
        <v>0.0</v>
      </c>
      <c r="B471" s="1">
        <v>0.0</v>
      </c>
      <c r="C471" s="1"/>
      <c r="D471" s="3"/>
      <c r="E471">
        <v>0.3226695</v>
      </c>
      <c r="F471" s="19"/>
      <c r="G471" s="20">
        <v>0.13743392</v>
      </c>
      <c r="H471" s="20">
        <v>3.10156585938598</v>
      </c>
      <c r="I471" s="20">
        <v>0.0252994176244274</v>
      </c>
      <c r="J471" s="3" t="s">
        <v>23</v>
      </c>
      <c r="K471" s="6"/>
      <c r="L471" s="3" t="s">
        <v>23</v>
      </c>
      <c r="M471" s="1" t="s">
        <v>77</v>
      </c>
      <c r="N471" s="1">
        <v>0.0</v>
      </c>
      <c r="O471" s="1"/>
      <c r="P471" s="3"/>
      <c r="Q471" s="6"/>
    </row>
    <row r="472" ht="15.75" customHeight="1">
      <c r="A472" s="1">
        <v>0.0</v>
      </c>
      <c r="B472" s="1">
        <v>0.0</v>
      </c>
      <c r="C472" s="1"/>
      <c r="D472" s="3"/>
      <c r="E472">
        <v>0.3262876</v>
      </c>
      <c r="F472" s="19"/>
      <c r="G472" s="20">
        <v>0.15728033</v>
      </c>
      <c r="H472" s="20">
        <v>3.10073667721741</v>
      </c>
      <c r="I472" s="20">
        <v>0.0261394427281488</v>
      </c>
      <c r="J472" s="3" t="s">
        <v>23</v>
      </c>
      <c r="K472" s="6"/>
      <c r="L472" s="3" t="s">
        <v>23</v>
      </c>
      <c r="M472" s="1" t="s">
        <v>77</v>
      </c>
      <c r="N472" s="1">
        <v>0.0</v>
      </c>
      <c r="O472" s="1"/>
      <c r="P472" s="3"/>
      <c r="Q472" s="6"/>
    </row>
    <row r="473" ht="15.75" customHeight="1">
      <c r="A473" s="1">
        <v>0.0</v>
      </c>
      <c r="B473" s="1">
        <v>0.0</v>
      </c>
      <c r="C473" s="1"/>
      <c r="D473" s="3"/>
      <c r="E473">
        <v>0.3245472</v>
      </c>
      <c r="F473" s="19"/>
      <c r="G473" s="20">
        <v>0.16742268</v>
      </c>
      <c r="H473" s="20">
        <v>3.00753513768218</v>
      </c>
      <c r="I473" s="20">
        <v>0.0583773915456954</v>
      </c>
      <c r="J473" s="3" t="s">
        <v>23</v>
      </c>
      <c r="K473" s="6"/>
      <c r="L473" s="3" t="s">
        <v>23</v>
      </c>
      <c r="M473" s="1" t="s">
        <v>77</v>
      </c>
      <c r="N473" s="1">
        <v>0.0</v>
      </c>
      <c r="O473" s="1"/>
      <c r="P473" s="3"/>
      <c r="Q473" s="6"/>
    </row>
    <row r="474" ht="15.75" customHeight="1">
      <c r="A474" s="1">
        <v>0.0</v>
      </c>
      <c r="B474" s="1">
        <v>0.0</v>
      </c>
      <c r="C474" s="1"/>
      <c r="D474" s="3"/>
      <c r="E474">
        <v>0.297465</v>
      </c>
      <c r="F474" s="19"/>
      <c r="G474" s="20">
        <v>0.10222882</v>
      </c>
      <c r="H474" s="20">
        <v>2.79722261830124</v>
      </c>
      <c r="I474" s="20">
        <v>0.0529743077033687</v>
      </c>
      <c r="J474" s="3" t="s">
        <v>23</v>
      </c>
      <c r="K474" s="6"/>
      <c r="L474" s="3" t="s">
        <v>23</v>
      </c>
      <c r="M474" s="1" t="s">
        <v>77</v>
      </c>
      <c r="N474" s="1">
        <v>0.0</v>
      </c>
      <c r="O474" s="1"/>
      <c r="P474" s="3"/>
      <c r="Q474" s="6"/>
    </row>
    <row r="475" ht="15.75" customHeight="1">
      <c r="A475" s="1">
        <v>0.0</v>
      </c>
      <c r="B475" s="1">
        <v>0.0</v>
      </c>
      <c r="C475" s="1"/>
      <c r="D475" s="3"/>
      <c r="E475">
        <v>0.2978682</v>
      </c>
      <c r="F475" s="19"/>
      <c r="G475" s="20">
        <v>0.087358177</v>
      </c>
      <c r="H475" s="20">
        <v>2.31213906231626</v>
      </c>
      <c r="I475" s="19"/>
      <c r="J475" s="3" t="s">
        <v>23</v>
      </c>
      <c r="K475" s="6"/>
      <c r="L475" s="3" t="s">
        <v>23</v>
      </c>
      <c r="M475" s="1" t="s">
        <v>77</v>
      </c>
      <c r="N475" s="1">
        <v>0.0</v>
      </c>
      <c r="O475" s="1"/>
      <c r="P475" s="3"/>
      <c r="Q475" s="6"/>
    </row>
    <row r="476" ht="15.75" customHeight="1">
      <c r="A476" s="1">
        <v>0.0</v>
      </c>
      <c r="B476" s="1">
        <v>0.0</v>
      </c>
      <c r="C476" s="1"/>
      <c r="D476" s="3"/>
      <c r="E476">
        <v>0.3860927</v>
      </c>
      <c r="F476" s="19"/>
      <c r="G476" s="20">
        <v>0.32773021</v>
      </c>
      <c r="H476" s="20">
        <v>4.70588348004812</v>
      </c>
      <c r="I476" s="19"/>
      <c r="J476" s="3" t="s">
        <v>23</v>
      </c>
      <c r="K476" s="6"/>
      <c r="L476" s="3" t="s">
        <v>23</v>
      </c>
      <c r="M476" s="1" t="s">
        <v>77</v>
      </c>
      <c r="N476" s="1">
        <v>0.0</v>
      </c>
      <c r="O476" s="1"/>
      <c r="P476" s="3"/>
      <c r="Q476" s="6"/>
    </row>
    <row r="477" ht="15.75" customHeight="1">
      <c r="A477" s="1">
        <v>0.0</v>
      </c>
      <c r="B477" s="1">
        <v>0.0</v>
      </c>
      <c r="C477" s="1"/>
      <c r="D477" s="3"/>
      <c r="E477">
        <v>0.3481933</v>
      </c>
      <c r="F477" s="19"/>
      <c r="G477" s="20">
        <v>0.2120465</v>
      </c>
      <c r="H477" s="20">
        <v>3.80957923662476</v>
      </c>
      <c r="I477" s="19"/>
      <c r="J477" s="3" t="s">
        <v>23</v>
      </c>
      <c r="K477" s="6"/>
      <c r="L477" s="3" t="s">
        <v>23</v>
      </c>
      <c r="M477" s="1" t="s">
        <v>77</v>
      </c>
      <c r="N477" s="1">
        <v>0.0</v>
      </c>
      <c r="O477" s="1"/>
      <c r="P477" s="3"/>
      <c r="Q477" s="6"/>
    </row>
    <row r="478" ht="15.75" customHeight="1">
      <c r="A478" s="1">
        <v>0.0</v>
      </c>
      <c r="B478" s="1">
        <v>0.0</v>
      </c>
      <c r="C478" s="1"/>
      <c r="D478" s="3"/>
      <c r="E478">
        <v>0.3450806</v>
      </c>
      <c r="F478" s="19"/>
      <c r="G478" s="20">
        <v>0.15609384</v>
      </c>
      <c r="H478" s="20">
        <v>3.20001927643392</v>
      </c>
      <c r="I478" s="19"/>
      <c r="J478" s="3" t="s">
        <v>23</v>
      </c>
      <c r="K478" s="6"/>
      <c r="L478" s="3" t="s">
        <v>23</v>
      </c>
      <c r="M478" s="1" t="s">
        <v>77</v>
      </c>
      <c r="N478" s="1">
        <v>0.0</v>
      </c>
      <c r="O478" s="1"/>
      <c r="P478" s="3"/>
      <c r="Q478" s="6"/>
    </row>
    <row r="479" ht="15.75" customHeight="1">
      <c r="A479" s="1">
        <v>0.0</v>
      </c>
      <c r="B479" s="1">
        <v>0.0</v>
      </c>
      <c r="C479" s="1"/>
      <c r="D479" s="3"/>
      <c r="E479">
        <v>0.3387259</v>
      </c>
      <c r="F479" s="19"/>
      <c r="G479" s="20">
        <v>0.13455266</v>
      </c>
      <c r="H479" s="20">
        <v>3.05344181600365</v>
      </c>
      <c r="I479" s="19"/>
      <c r="J479" s="3" t="s">
        <v>23</v>
      </c>
      <c r="K479" s="6"/>
      <c r="L479" s="3" t="s">
        <v>23</v>
      </c>
      <c r="M479" s="1" t="s">
        <v>77</v>
      </c>
      <c r="N479" s="1">
        <v>0.0</v>
      </c>
      <c r="O479" s="1"/>
      <c r="P479" s="3"/>
      <c r="Q479" s="6"/>
    </row>
    <row r="480" ht="15.75" customHeight="1">
      <c r="A480" s="1">
        <v>0.0</v>
      </c>
      <c r="B480" s="1">
        <v>0.0</v>
      </c>
      <c r="C480" s="1"/>
      <c r="D480" s="3"/>
      <c r="E480">
        <v>0.346921</v>
      </c>
      <c r="F480" s="19"/>
      <c r="G480" s="20">
        <v>0.12085181</v>
      </c>
      <c r="H480" s="20">
        <v>2.91971134948158</v>
      </c>
      <c r="I480" s="19"/>
      <c r="J480" s="3" t="s">
        <v>23</v>
      </c>
      <c r="K480" s="6"/>
      <c r="L480" s="3" t="s">
        <v>23</v>
      </c>
      <c r="M480" s="1" t="s">
        <v>77</v>
      </c>
      <c r="N480" s="1">
        <v>0.0</v>
      </c>
      <c r="O480" s="1"/>
      <c r="P480" s="3"/>
      <c r="Q480" s="6"/>
    </row>
    <row r="481" ht="15.75" customHeight="1">
      <c r="A481" s="1">
        <v>0.0</v>
      </c>
      <c r="B481" s="1">
        <v>0.0</v>
      </c>
      <c r="C481" s="1"/>
      <c r="D481" s="3"/>
      <c r="E481">
        <v>0.332676</v>
      </c>
      <c r="F481" s="19"/>
      <c r="G481" s="20">
        <v>0.05970037</v>
      </c>
      <c r="H481" s="20">
        <v>2.51572476358832</v>
      </c>
      <c r="I481" s="19"/>
      <c r="J481" s="3" t="s">
        <v>23</v>
      </c>
      <c r="K481" s="6"/>
      <c r="L481" s="3" t="s">
        <v>23</v>
      </c>
      <c r="M481" s="1" t="s">
        <v>77</v>
      </c>
      <c r="N481" s="1">
        <v>0.0</v>
      </c>
      <c r="O481" s="1"/>
      <c r="P481" s="3"/>
      <c r="Q481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</vt:lpstr>
      <vt:lpstr>Sheet2</vt:lpstr>
      <vt:lpstr>Sheet3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 Shaharabani</cp:lastModifiedBy>
  <dcterms:modified xsi:type="dcterms:W3CDTF">2021-07-04T10:51:53Z</dcterms:modified>
</cp:coreProperties>
</file>