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60" yWindow="30" windowWidth="11970" windowHeight="1089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U78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N7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3" i="1"/>
  <c r="N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3" i="1"/>
  <c r="J78" i="1"/>
  <c r="K78" i="1" s="1"/>
  <c r="I78" i="1"/>
  <c r="F75" i="1"/>
  <c r="F73" i="1"/>
  <c r="F72" i="1"/>
  <c r="F70" i="1"/>
  <c r="F64" i="1"/>
  <c r="F63" i="1"/>
  <c r="F60" i="1"/>
  <c r="F59" i="1"/>
  <c r="F58" i="1"/>
  <c r="F56" i="1"/>
  <c r="F54" i="1"/>
  <c r="F52" i="1"/>
  <c r="F49" i="1"/>
  <c r="F47" i="1"/>
  <c r="F44" i="1"/>
  <c r="F40" i="1"/>
  <c r="F39" i="1"/>
  <c r="F37" i="1"/>
  <c r="F36" i="1"/>
  <c r="F35" i="1"/>
  <c r="F34" i="1"/>
  <c r="F33" i="1"/>
  <c r="F27" i="1"/>
  <c r="F25" i="1"/>
  <c r="F17" i="1"/>
  <c r="F11" i="1"/>
  <c r="F6" i="1"/>
  <c r="F4" i="1"/>
  <c r="F78" i="1" s="1"/>
  <c r="K57" i="1"/>
  <c r="G78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R5" i="1" l="1"/>
  <c r="R7" i="1"/>
  <c r="R8" i="1"/>
  <c r="R9" i="1"/>
  <c r="T9" i="1" s="1"/>
  <c r="R10" i="1"/>
  <c r="R12" i="1"/>
  <c r="T12" i="1" s="1"/>
  <c r="R14" i="1"/>
  <c r="R15" i="1"/>
  <c r="R16" i="1"/>
  <c r="R18" i="1"/>
  <c r="R19" i="1"/>
  <c r="R20" i="1"/>
  <c r="R21" i="1"/>
  <c r="T21" i="1" s="1"/>
  <c r="R22" i="1"/>
  <c r="R23" i="1"/>
  <c r="R24" i="1"/>
  <c r="T24" i="1" s="1"/>
  <c r="R26" i="1"/>
  <c r="R28" i="1"/>
  <c r="R29" i="1"/>
  <c r="T29" i="1" s="1"/>
  <c r="R30" i="1"/>
  <c r="R31" i="1"/>
  <c r="R32" i="1"/>
  <c r="T32" i="1" s="1"/>
  <c r="R38" i="1"/>
  <c r="R41" i="1"/>
  <c r="T41" i="1" s="1"/>
  <c r="R42" i="1"/>
  <c r="R43" i="1"/>
  <c r="R45" i="1"/>
  <c r="R46" i="1"/>
  <c r="R48" i="1"/>
  <c r="R50" i="1"/>
  <c r="R51" i="1"/>
  <c r="R53" i="1"/>
  <c r="R55" i="1"/>
  <c r="R57" i="1"/>
  <c r="T57" i="1" s="1"/>
  <c r="R61" i="1"/>
  <c r="R65" i="1"/>
  <c r="R66" i="1"/>
  <c r="R67" i="1"/>
  <c r="R68" i="1"/>
  <c r="T68" i="1" s="1"/>
  <c r="R69" i="1"/>
  <c r="T69" i="1" s="1"/>
  <c r="R71" i="1"/>
  <c r="R74" i="1"/>
  <c r="R76" i="1"/>
  <c r="T76" i="1" s="1"/>
  <c r="R77" i="1"/>
  <c r="R3" i="1"/>
  <c r="S78" i="1"/>
  <c r="T53" i="1" l="1"/>
  <c r="T48" i="1"/>
  <c r="T45" i="1"/>
  <c r="T65" i="1"/>
  <c r="T20" i="1"/>
  <c r="T61" i="1"/>
  <c r="T8" i="1"/>
  <c r="T3" i="1"/>
  <c r="T28" i="1"/>
  <c r="T16" i="1"/>
  <c r="T5" i="1"/>
  <c r="T77" i="1"/>
  <c r="T51" i="1"/>
  <c r="T50" i="1"/>
  <c r="T10" i="1"/>
  <c r="T30" i="1"/>
  <c r="T7" i="1"/>
  <c r="T71" i="1"/>
  <c r="T67" i="1"/>
  <c r="T46" i="1"/>
  <c r="T15" i="1"/>
  <c r="T74" i="1"/>
  <c r="T66" i="1"/>
  <c r="T55" i="1"/>
  <c r="T23" i="1"/>
  <c r="T19" i="1"/>
  <c r="T14" i="1"/>
  <c r="T42" i="1"/>
  <c r="T26" i="1"/>
  <c r="T43" i="1"/>
  <c r="T38" i="1"/>
  <c r="T31" i="1"/>
  <c r="T22" i="1"/>
  <c r="T18" i="1"/>
  <c r="B78" i="1" l="1"/>
  <c r="R13" i="1" l="1"/>
  <c r="R25" i="1"/>
  <c r="R39" i="1"/>
  <c r="R37" i="1"/>
  <c r="R35" i="1" l="1"/>
  <c r="T35" i="1" s="1"/>
  <c r="R62" i="1"/>
  <c r="R70" i="1"/>
  <c r="R56" i="1"/>
  <c r="R47" i="1"/>
  <c r="R34" i="1"/>
  <c r="R49" i="1"/>
  <c r="R4" i="1"/>
  <c r="T4" i="1" s="1"/>
  <c r="R44" i="1"/>
  <c r="R60" i="1"/>
  <c r="T60" i="1" s="1"/>
  <c r="R64" i="1"/>
  <c r="R72" i="1"/>
  <c r="T72" i="1" s="1"/>
  <c r="R40" i="1"/>
  <c r="R27" i="1"/>
  <c r="R11" i="1"/>
  <c r="T11" i="1" s="1"/>
  <c r="R75" i="1"/>
  <c r="T75" i="1" s="1"/>
  <c r="R73" i="1"/>
  <c r="T73" i="1" s="1"/>
  <c r="R36" i="1"/>
  <c r="R6" i="1"/>
  <c r="T6" i="1" s="1"/>
  <c r="R59" i="1"/>
  <c r="R52" i="1"/>
  <c r="R63" i="1"/>
  <c r="R33" i="1"/>
  <c r="T33" i="1" s="1"/>
  <c r="R54" i="1"/>
  <c r="R17" i="1"/>
  <c r="R58" i="1"/>
  <c r="T58" i="1" s="1"/>
  <c r="T40" i="1"/>
  <c r="T70" i="1"/>
  <c r="T37" i="1"/>
  <c r="T25" i="1"/>
  <c r="T49" i="1"/>
  <c r="T44" i="1"/>
  <c r="T52" i="1"/>
  <c r="T39" i="1"/>
  <c r="T17" i="1"/>
  <c r="T13" i="1"/>
  <c r="T54" i="1" l="1"/>
  <c r="T27" i="1"/>
  <c r="T34" i="1"/>
  <c r="T64" i="1"/>
  <c r="T47" i="1"/>
  <c r="R78" i="1"/>
  <c r="T78" i="1" s="1"/>
  <c r="T63" i="1"/>
  <c r="T59" i="1"/>
  <c r="T36" i="1"/>
  <c r="T56" i="1"/>
  <c r="T62" i="1"/>
</calcChain>
</file>

<file path=xl/sharedStrings.xml><?xml version="1.0" encoding="utf-8"?>
<sst xmlns="http://schemas.openxmlformats.org/spreadsheetml/2006/main" count="131" uniqueCount="95">
  <si>
    <t>Município</t>
  </si>
  <si>
    <t>PROFISSIONAIS DA SAÚDE TOTAL</t>
  </si>
  <si>
    <t>2800407 - ARAUA</t>
  </si>
  <si>
    <t>2800670 - BOQUIM</t>
  </si>
  <si>
    <t>2801702 - CRISTINAPOLIS</t>
  </si>
  <si>
    <t>2802106 - ESTANCIA</t>
  </si>
  <si>
    <t>2802809 - INDIAROBA</t>
  </si>
  <si>
    <t>2803005 - ITABAIANINHA</t>
  </si>
  <si>
    <t>2805109 - PEDRINHAS</t>
  </si>
  <si>
    <t>2806305 - SANTA LUZIA DO ITANHY</t>
  </si>
  <si>
    <t>2807501 - TOMAR DO GERU</t>
  </si>
  <si>
    <t>2807600 - UMBAUBA</t>
  </si>
  <si>
    <t>2800506 - AREIA BRANCA</t>
  </si>
  <si>
    <t>2801009 - CAMPO DO BRITO</t>
  </si>
  <si>
    <t>2801405 - CARIRA</t>
  </si>
  <si>
    <t>2802304 - FREI PAULO</t>
  </si>
  <si>
    <t>2802908 - ITABAIANA</t>
  </si>
  <si>
    <t>2803708 - MACAMBIRA</t>
  </si>
  <si>
    <t>2803906 - MALHADOR</t>
  </si>
  <si>
    <t>2804102 - MOITA BONITA</t>
  </si>
  <si>
    <t>2804458 - NOSSA SENHORA APARECIDA</t>
  </si>
  <si>
    <t>2805000 - PEDRA MOLE</t>
  </si>
  <si>
    <t>2805208 - PINHAO</t>
  </si>
  <si>
    <t>2806008 - RIBEIROPOLIS</t>
  </si>
  <si>
    <t>2806800 - SAO DOMINGOS</t>
  </si>
  <si>
    <t>2807006 - SAO MIGUEL DO ALEIXO</t>
  </si>
  <si>
    <t>2803500 - LAGARTO</t>
  </si>
  <si>
    <t>2805505 - POCO VERDE</t>
  </si>
  <si>
    <t>2805802 - RIACHAO DO DANTAS</t>
  </si>
  <si>
    <t>2806206 - SALGADO</t>
  </si>
  <si>
    <t>2807105 - SIMAO DIAS</t>
  </si>
  <si>
    <t>2807402 - TOBIAS BARRETO</t>
  </si>
  <si>
    <t>2801306 - CAPELA</t>
  </si>
  <si>
    <t>2801504 - CARMOPOLIS</t>
  </si>
  <si>
    <t>2801900 - CUMBE</t>
  </si>
  <si>
    <t>2802502 - GENERAL MAYNARD</t>
  </si>
  <si>
    <t>2803302 - JAPARATUBA</t>
  </si>
  <si>
    <t>2804003 - MARUIM</t>
  </si>
  <si>
    <t>2804607 - NOSSA SENHORA DAS DORES</t>
  </si>
  <si>
    <t>2804805 - NOSSA SENHORA DO SOCORRO</t>
  </si>
  <si>
    <t>2805307 - PIRAMBU</t>
  </si>
  <si>
    <t>2806107 - ROSARIO DO CATETE</t>
  </si>
  <si>
    <t>2806602 - SANTO AMARO DAS BROTAS</t>
  </si>
  <si>
    <t>2807204 - SIRIRI</t>
  </si>
  <si>
    <t>2800100 - AMPARO DE SAO FRANCISCO</t>
  </si>
  <si>
    <t>2800209 - AQUIDABA</t>
  </si>
  <si>
    <t>2800704 - BREJO GRANDE</t>
  </si>
  <si>
    <t>2801108 - CANHOBA</t>
  </si>
  <si>
    <t>2801603 - CEDRO DE SAO JOAO</t>
  </si>
  <si>
    <t>2802700 - ILHA DAS FLORES</t>
  </si>
  <si>
    <t>2803401 - JAPOATA</t>
  </si>
  <si>
    <t>2803807 - MALHADA DOS BOIS</t>
  </si>
  <si>
    <t>2804300 - MURIBECA</t>
  </si>
  <si>
    <t>2804409 - NEOPOLIS</t>
  </si>
  <si>
    <t>2804706 - NOSSA SENHORA DE LOURDES</t>
  </si>
  <si>
    <t>2804904 - PACATUBA</t>
  </si>
  <si>
    <t>2805703 - PROPRIA</t>
  </si>
  <si>
    <t>2806404 - SANTANA DO SAO FRANCISCO</t>
  </si>
  <si>
    <t>2806909 - SAO FRANCISCO</t>
  </si>
  <si>
    <t>2807303 - TELHA</t>
  </si>
  <si>
    <t>2800308 - ARACAJU</t>
  </si>
  <si>
    <t>2800605 - BARRA DOS COQUEIROS</t>
  </si>
  <si>
    <t>2802007 - DIVINA PASTORA</t>
  </si>
  <si>
    <t>2803203 - ITAPORANGA D'AJUDA</t>
  </si>
  <si>
    <t>2803609 - LARANJEIRAS</t>
  </si>
  <si>
    <t>2805901 - RIACHUELO</t>
  </si>
  <si>
    <t>2806503 - SANTA ROSA DE LIMA</t>
  </si>
  <si>
    <t>2806701 - SAO CRISTOVAO</t>
  </si>
  <si>
    <t>2801207 - CANINDE DE SAO FRANCISCO</t>
  </si>
  <si>
    <t>2802205 - FEIRA NOVA</t>
  </si>
  <si>
    <t>2802403 - GARARU</t>
  </si>
  <si>
    <t>2802601 - GRACHO CARDOSO</t>
  </si>
  <si>
    <t>2803104 - ITABI</t>
  </si>
  <si>
    <t>2804201 - MONTE ALEGRE DE SERGIPE</t>
  </si>
  <si>
    <t>2804508 - NOSSA SENHORA DA GLORIA</t>
  </si>
  <si>
    <t>2805406 - POCO REDONDO</t>
  </si>
  <si>
    <t>2805604 - PORTO DA FOLHA</t>
  </si>
  <si>
    <t>Indígena</t>
  </si>
  <si>
    <t>SERGIPE</t>
  </si>
  <si>
    <t>Doses Aplicadas</t>
  </si>
  <si>
    <t>Doses enviadas</t>
  </si>
  <si>
    <t>0</t>
  </si>
  <si>
    <t>Cobertura %</t>
  </si>
  <si>
    <t>60 anos ou mais e Deficientes Institucionalizados</t>
  </si>
  <si>
    <t>Trabalhador da saúde 1º Envio</t>
  </si>
  <si>
    <t>Dose enviada</t>
  </si>
  <si>
    <t>Dose Aplicada</t>
  </si>
  <si>
    <t>COB %</t>
  </si>
  <si>
    <t>TRABALHADORES DA SAÚDE TOTAL</t>
  </si>
  <si>
    <t>ENVIADAS</t>
  </si>
  <si>
    <t>APLICADAS</t>
  </si>
  <si>
    <t>COBERTURA %</t>
  </si>
  <si>
    <t>2ª REMESSA - CORONAVAC + ASTRAZENECA (1ª DOSE)                  Trabalhador da saúde (31%)</t>
  </si>
  <si>
    <t>1ª REMESSA - CORONOVAC (1ª DOSE) - Trabalhadores da Saúde (38%) + Idosos institucionalizados + Indígenas aldeados</t>
  </si>
  <si>
    <t>TOTAL DE DOSES APLICADAS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</si>
</sst>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_ ;\-#,##0\ "/>
    <numFmt numFmtId="165" formatCode="0.0%"/>
    <numFmt numFmtId="166" formatCode="0.0"/>
    <numFmt numFmtId="167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64A2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/>
    <xf numFmtId="0" fontId="0" fillId="6" borderId="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2" fillId="0" borderId="2" xfId="0" applyNumberFormat="1" applyFont="1" applyBorder="1" applyAlignment="1">
      <alignment horizontal="center" vertical="center"/>
    </xf>
    <xf numFmtId="3" fontId="2" fillId="3" borderId="7" xfId="1" applyNumberFormat="1" applyFont="1" applyFill="1" applyBorder="1" applyAlignment="1">
      <alignment horizontal="center" vertical="center"/>
    </xf>
    <xf numFmtId="164" fontId="2" fillId="3" borderId="7" xfId="1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0" fontId="5" fillId="0" borderId="1" xfId="2" quotePrefix="1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top" wrapText="1"/>
    </xf>
    <xf numFmtId="2" fontId="2" fillId="0" borderId="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 vertical="center" wrapText="1"/>
    </xf>
    <xf numFmtId="0" fontId="0" fillId="7" borderId="3" xfId="0" applyFill="1" applyBorder="1" applyAlignment="1"/>
    <xf numFmtId="0" fontId="0" fillId="0" borderId="3" xfId="0" applyBorder="1"/>
    <xf numFmtId="2" fontId="0" fillId="0" borderId="3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3" fontId="2" fillId="0" borderId="18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3" fontId="5" fillId="10" borderId="1" xfId="2" applyNumberFormat="1" applyFont="1" applyFill="1" applyBorder="1" applyAlignment="1">
      <alignment horizontal="center" vertical="top" wrapText="1"/>
    </xf>
    <xf numFmtId="0" fontId="5" fillId="10" borderId="1" xfId="2" applyFont="1" applyFill="1" applyBorder="1" applyAlignment="1">
      <alignment horizontal="center" vertical="top" wrapText="1"/>
    </xf>
    <xf numFmtId="165" fontId="5" fillId="10" borderId="1" xfId="3" applyNumberFormat="1" applyFont="1" applyFill="1" applyBorder="1" applyAlignment="1">
      <alignment horizontal="center" vertical="top" wrapText="1"/>
    </xf>
    <xf numFmtId="0" fontId="7" fillId="11" borderId="22" xfId="0" applyFont="1" applyFill="1" applyBorder="1" applyAlignment="1">
      <alignment horizontal="center" vertical="center" wrapText="1"/>
    </xf>
    <xf numFmtId="1" fontId="2" fillId="12" borderId="19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165" fontId="2" fillId="12" borderId="20" xfId="3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3" fontId="2" fillId="12" borderId="11" xfId="0" applyNumberFormat="1" applyFont="1" applyFill="1" applyBorder="1" applyAlignment="1">
      <alignment horizontal="center" vertical="center"/>
    </xf>
    <xf numFmtId="1" fontId="6" fillId="13" borderId="0" xfId="0" applyNumberFormat="1" applyFont="1" applyFill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9" fillId="13" borderId="23" xfId="0" applyFont="1" applyFill="1" applyBorder="1" applyAlignment="1">
      <alignment horizontal="center" vertical="center" wrapText="1"/>
    </xf>
    <xf numFmtId="166" fontId="5" fillId="0" borderId="9" xfId="2" applyNumberFormat="1" applyFont="1" applyBorder="1" applyAlignment="1">
      <alignment horizontal="center" vertical="top" wrapText="1"/>
    </xf>
    <xf numFmtId="167" fontId="2" fillId="0" borderId="12" xfId="0" applyNumberFormat="1" applyFon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/>
    </xf>
    <xf numFmtId="1" fontId="2" fillId="12" borderId="19" xfId="0" applyNumberFormat="1" applyFont="1" applyFill="1" applyBorder="1" applyAlignment="1">
      <alignment horizontal="center"/>
    </xf>
    <xf numFmtId="1" fontId="2" fillId="12" borderId="2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 vertical="center"/>
    </xf>
  </cellXfs>
  <cellStyles count="4">
    <cellStyle name="Normal" xfId="0" builtinId="0"/>
    <cellStyle name="Normal 2" xfId="2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164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J67" zoomScale="120" zoomScaleNormal="120" workbookViewId="0">
      <selection activeCell="U78" sqref="U78"/>
    </sheetView>
  </sheetViews>
  <sheetFormatPr defaultRowHeight="15" x14ac:dyDescent="0.25"/>
  <cols>
    <col min="1" max="1" width="40.28515625" style="3" customWidth="1"/>
    <col min="2" max="2" width="17" style="4" hidden="1" customWidth="1"/>
    <col min="3" max="3" width="14.7109375" style="4" bestFit="1" customWidth="1"/>
    <col min="4" max="4" width="15.28515625" style="4" bestFit="1" customWidth="1"/>
    <col min="5" max="5" width="11.85546875" style="4" bestFit="1" customWidth="1"/>
    <col min="6" max="6" width="13.28515625" style="4" bestFit="1" customWidth="1"/>
    <col min="7" max="7" width="13.85546875" style="4" bestFit="1" customWidth="1"/>
    <col min="8" max="8" width="13.28515625" style="4" customWidth="1"/>
    <col min="9" max="9" width="14.7109375" bestFit="1" customWidth="1"/>
    <col min="10" max="10" width="15.28515625" bestFit="1" customWidth="1"/>
    <col min="11" max="11" width="11.85546875" bestFit="1" customWidth="1"/>
    <col min="12" max="13" width="13.28515625" style="4" customWidth="1"/>
    <col min="14" max="14" width="19.140625" style="4" customWidth="1"/>
    <col min="15" max="15" width="19.42578125" style="4" customWidth="1"/>
    <col min="16" max="17" width="21.28515625" style="4" customWidth="1"/>
    <col min="18" max="18" width="14.7109375" style="4" hidden="1" customWidth="1"/>
    <col min="19" max="19" width="20.140625" hidden="1" customWidth="1"/>
    <col min="20" max="20" width="11.5703125" hidden="1" customWidth="1"/>
    <col min="21" max="21" width="32.85546875" customWidth="1"/>
  </cols>
  <sheetData>
    <row r="1" spans="1:21" ht="57" customHeight="1" x14ac:dyDescent="0.25">
      <c r="A1" s="51" t="s">
        <v>0</v>
      </c>
      <c r="B1" s="52" t="s">
        <v>1</v>
      </c>
      <c r="C1" s="55" t="s">
        <v>83</v>
      </c>
      <c r="D1" s="56"/>
      <c r="E1" s="57"/>
      <c r="F1" s="58" t="s">
        <v>84</v>
      </c>
      <c r="G1" s="59"/>
      <c r="H1" s="60"/>
      <c r="I1" s="64" t="s">
        <v>77</v>
      </c>
      <c r="J1" s="65"/>
      <c r="K1" s="66"/>
      <c r="L1" s="67" t="s">
        <v>93</v>
      </c>
      <c r="M1" s="67"/>
      <c r="N1" s="67"/>
      <c r="O1" s="61" t="s">
        <v>92</v>
      </c>
      <c r="P1" s="62"/>
      <c r="Q1" s="63"/>
      <c r="R1" s="53" t="s">
        <v>88</v>
      </c>
      <c r="S1" s="53"/>
      <c r="T1" s="54"/>
      <c r="U1" s="68" t="s">
        <v>94</v>
      </c>
    </row>
    <row r="2" spans="1:21" x14ac:dyDescent="0.25">
      <c r="A2" s="51"/>
      <c r="B2" s="52"/>
      <c r="C2" s="7" t="s">
        <v>80</v>
      </c>
      <c r="D2" s="8" t="s">
        <v>79</v>
      </c>
      <c r="E2" s="12" t="s">
        <v>82</v>
      </c>
      <c r="F2" s="36" t="s">
        <v>85</v>
      </c>
      <c r="G2" s="35" t="s">
        <v>86</v>
      </c>
      <c r="H2" s="37" t="s">
        <v>87</v>
      </c>
      <c r="I2" s="27" t="s">
        <v>80</v>
      </c>
      <c r="J2" s="28" t="s">
        <v>79</v>
      </c>
      <c r="K2" s="30" t="s">
        <v>82</v>
      </c>
      <c r="L2" s="39" t="s">
        <v>89</v>
      </c>
      <c r="M2" s="39" t="s">
        <v>90</v>
      </c>
      <c r="N2" s="39" t="s">
        <v>91</v>
      </c>
      <c r="O2" s="43" t="s">
        <v>89</v>
      </c>
      <c r="P2" s="43" t="s">
        <v>90</v>
      </c>
      <c r="Q2" s="43" t="s">
        <v>91</v>
      </c>
      <c r="R2" s="33" t="s">
        <v>80</v>
      </c>
      <c r="S2" s="5" t="s">
        <v>79</v>
      </c>
      <c r="T2" s="6" t="s">
        <v>82</v>
      </c>
      <c r="U2" s="68"/>
    </row>
    <row r="3" spans="1:21" x14ac:dyDescent="0.25">
      <c r="A3" s="1" t="s">
        <v>44</v>
      </c>
      <c r="B3" s="13">
        <v>64.114233907524934</v>
      </c>
      <c r="C3" s="10">
        <v>0</v>
      </c>
      <c r="D3" s="14">
        <v>0</v>
      </c>
      <c r="E3" s="15"/>
      <c r="F3" s="29">
        <v>22</v>
      </c>
      <c r="G3" s="17">
        <v>22</v>
      </c>
      <c r="H3" s="69"/>
      <c r="I3" s="20">
        <v>0</v>
      </c>
      <c r="J3" s="2">
        <v>0</v>
      </c>
      <c r="K3" s="31"/>
      <c r="L3" s="40">
        <f>C3+F3+I3</f>
        <v>22</v>
      </c>
      <c r="M3" s="41">
        <f>D3+G3+J3</f>
        <v>22</v>
      </c>
      <c r="N3" s="42">
        <f>M3/L3</f>
        <v>1</v>
      </c>
      <c r="O3" s="44">
        <v>20</v>
      </c>
      <c r="P3" s="45">
        <v>10</v>
      </c>
      <c r="Q3" s="46">
        <v>0.5</v>
      </c>
      <c r="R3" s="9">
        <f t="shared" ref="R3:R34" si="0">F3+O3</f>
        <v>42</v>
      </c>
      <c r="S3" s="17">
        <v>22</v>
      </c>
      <c r="T3" s="18">
        <f>S3*100/R3</f>
        <v>52.38095238095238</v>
      </c>
      <c r="U3" s="50">
        <f>M3+P3</f>
        <v>32</v>
      </c>
    </row>
    <row r="4" spans="1:21" x14ac:dyDescent="0.25">
      <c r="A4" s="1" t="s">
        <v>45</v>
      </c>
      <c r="B4" s="13">
        <v>397.05832577818069</v>
      </c>
      <c r="C4" s="10">
        <v>17</v>
      </c>
      <c r="D4" s="17">
        <v>17</v>
      </c>
      <c r="E4" s="25"/>
      <c r="F4" s="29">
        <f>B4*38%</f>
        <v>150.88216379570866</v>
      </c>
      <c r="G4" s="17">
        <v>151</v>
      </c>
      <c r="H4" s="69"/>
      <c r="I4" s="20">
        <v>0</v>
      </c>
      <c r="J4" s="2">
        <v>0</v>
      </c>
      <c r="K4" s="31"/>
      <c r="L4" s="40">
        <f t="shared" ref="L4:L67" si="1">C4+F4+I4</f>
        <v>167.88216379570866</v>
      </c>
      <c r="M4" s="41">
        <f t="shared" ref="M4:M67" si="2">D4+G4+J4</f>
        <v>168</v>
      </c>
      <c r="N4" s="42">
        <f t="shared" ref="N4:N67" si="3">M4/L4</f>
        <v>1.0007018982935836</v>
      </c>
      <c r="O4" s="44">
        <v>123</v>
      </c>
      <c r="P4" s="45">
        <v>53</v>
      </c>
      <c r="Q4" s="46">
        <v>0.43089430894308944</v>
      </c>
      <c r="R4" s="9">
        <f t="shared" si="0"/>
        <v>273.88216379570866</v>
      </c>
      <c r="S4" s="17">
        <v>164</v>
      </c>
      <c r="T4" s="18">
        <f>S4*100/R4</f>
        <v>59.879766439383459</v>
      </c>
      <c r="U4" s="50">
        <f t="shared" ref="U4:U67" si="4">M4+P4</f>
        <v>221</v>
      </c>
    </row>
    <row r="5" spans="1:21" x14ac:dyDescent="0.25">
      <c r="A5" s="1" t="s">
        <v>60</v>
      </c>
      <c r="B5" s="13">
        <v>32381.062556663645</v>
      </c>
      <c r="C5" s="10">
        <v>230</v>
      </c>
      <c r="D5" s="17">
        <v>202</v>
      </c>
      <c r="E5" s="25"/>
      <c r="F5" s="29">
        <v>10939</v>
      </c>
      <c r="G5" s="17">
        <v>8706</v>
      </c>
      <c r="H5" s="69"/>
      <c r="I5" s="20">
        <v>0</v>
      </c>
      <c r="J5" s="2">
        <v>0</v>
      </c>
      <c r="K5" s="31"/>
      <c r="L5" s="40">
        <f t="shared" si="1"/>
        <v>11169</v>
      </c>
      <c r="M5" s="41">
        <f t="shared" si="2"/>
        <v>8908</v>
      </c>
      <c r="N5" s="42">
        <f t="shared" si="3"/>
        <v>0.79756468797564684</v>
      </c>
      <c r="O5" s="44">
        <v>10040</v>
      </c>
      <c r="P5" s="47">
        <v>0</v>
      </c>
      <c r="Q5" s="46">
        <v>0</v>
      </c>
      <c r="R5" s="9">
        <f t="shared" si="0"/>
        <v>20979</v>
      </c>
      <c r="S5" s="17">
        <v>8618</v>
      </c>
      <c r="T5" s="18">
        <f t="shared" ref="T5:T68" si="5">S5*100/R5</f>
        <v>41.079174412507747</v>
      </c>
      <c r="U5" s="50">
        <f t="shared" si="4"/>
        <v>8908</v>
      </c>
    </row>
    <row r="6" spans="1:21" x14ac:dyDescent="0.25">
      <c r="A6" s="1" t="s">
        <v>2</v>
      </c>
      <c r="B6" s="13">
        <v>219.33816863100634</v>
      </c>
      <c r="C6" s="10">
        <v>0</v>
      </c>
      <c r="D6" s="17" t="s">
        <v>81</v>
      </c>
      <c r="E6" s="15"/>
      <c r="F6" s="16">
        <f>B6*38%</f>
        <v>83.348504079782415</v>
      </c>
      <c r="G6" s="17">
        <v>72</v>
      </c>
      <c r="H6" s="69"/>
      <c r="I6" s="20">
        <v>0</v>
      </c>
      <c r="J6" s="2">
        <v>0</v>
      </c>
      <c r="K6" s="31"/>
      <c r="L6" s="40">
        <f t="shared" si="1"/>
        <v>83.348504079782415</v>
      </c>
      <c r="M6" s="41">
        <f t="shared" si="2"/>
        <v>72</v>
      </c>
      <c r="N6" s="42">
        <f t="shared" si="3"/>
        <v>0.86384273833013892</v>
      </c>
      <c r="O6" s="44">
        <v>68</v>
      </c>
      <c r="P6" s="47">
        <v>0</v>
      </c>
      <c r="Q6" s="46">
        <v>0</v>
      </c>
      <c r="R6" s="9">
        <f t="shared" si="0"/>
        <v>151.3485040797824</v>
      </c>
      <c r="S6" s="17">
        <v>72</v>
      </c>
      <c r="T6" s="18">
        <f t="shared" si="5"/>
        <v>47.572323517677887</v>
      </c>
      <c r="U6" s="50">
        <f t="shared" si="4"/>
        <v>72</v>
      </c>
    </row>
    <row r="7" spans="1:21" x14ac:dyDescent="0.25">
      <c r="A7" s="1" t="s">
        <v>12</v>
      </c>
      <c r="B7" s="13">
        <v>386.93502568751887</v>
      </c>
      <c r="C7" s="10">
        <v>0</v>
      </c>
      <c r="D7" s="17" t="s">
        <v>81</v>
      </c>
      <c r="E7" s="15"/>
      <c r="F7" s="16">
        <v>131</v>
      </c>
      <c r="G7" s="17">
        <v>131</v>
      </c>
      <c r="H7" s="69"/>
      <c r="I7" s="20">
        <v>0</v>
      </c>
      <c r="J7" s="2">
        <v>0</v>
      </c>
      <c r="K7" s="31"/>
      <c r="L7" s="40">
        <f t="shared" si="1"/>
        <v>131</v>
      </c>
      <c r="M7" s="41">
        <f t="shared" si="2"/>
        <v>131</v>
      </c>
      <c r="N7" s="42">
        <f t="shared" si="3"/>
        <v>1</v>
      </c>
      <c r="O7" s="44">
        <v>120</v>
      </c>
      <c r="P7" s="45">
        <v>20</v>
      </c>
      <c r="Q7" s="46">
        <v>0.16666666666666666</v>
      </c>
      <c r="R7" s="9">
        <f t="shared" si="0"/>
        <v>251</v>
      </c>
      <c r="S7" s="17">
        <v>131</v>
      </c>
      <c r="T7" s="18">
        <f t="shared" si="5"/>
        <v>52.191235059760956</v>
      </c>
      <c r="U7" s="50">
        <f t="shared" si="4"/>
        <v>151</v>
      </c>
    </row>
    <row r="8" spans="1:21" x14ac:dyDescent="0.25">
      <c r="A8" s="1" t="s">
        <v>61</v>
      </c>
      <c r="B8" s="13">
        <v>655.76488365064972</v>
      </c>
      <c r="C8" s="10">
        <v>0</v>
      </c>
      <c r="D8" s="17">
        <v>0</v>
      </c>
      <c r="E8" s="15"/>
      <c r="F8" s="29">
        <v>222</v>
      </c>
      <c r="G8" s="17">
        <v>222</v>
      </c>
      <c r="H8" s="69"/>
      <c r="I8" s="20">
        <v>0</v>
      </c>
      <c r="J8" s="2">
        <v>0</v>
      </c>
      <c r="K8" s="31"/>
      <c r="L8" s="40">
        <f t="shared" si="1"/>
        <v>222</v>
      </c>
      <c r="M8" s="41">
        <f t="shared" si="2"/>
        <v>222</v>
      </c>
      <c r="N8" s="42">
        <f t="shared" si="3"/>
        <v>1</v>
      </c>
      <c r="O8" s="44">
        <v>200</v>
      </c>
      <c r="P8" s="47">
        <v>49</v>
      </c>
      <c r="Q8" s="46">
        <v>0.245</v>
      </c>
      <c r="R8" s="9">
        <f t="shared" si="0"/>
        <v>422</v>
      </c>
      <c r="S8" s="17">
        <v>208</v>
      </c>
      <c r="T8" s="18">
        <f t="shared" si="5"/>
        <v>49.289099526066352</v>
      </c>
      <c r="U8" s="50">
        <f t="shared" si="4"/>
        <v>271</v>
      </c>
    </row>
    <row r="9" spans="1:21" x14ac:dyDescent="0.25">
      <c r="A9" s="1" t="s">
        <v>3</v>
      </c>
      <c r="B9" s="13">
        <v>788.49259595043816</v>
      </c>
      <c r="C9" s="10">
        <v>0</v>
      </c>
      <c r="D9" s="17">
        <v>9</v>
      </c>
      <c r="E9" s="15"/>
      <c r="F9" s="16">
        <v>266</v>
      </c>
      <c r="G9" s="17">
        <v>266</v>
      </c>
      <c r="H9" s="69"/>
      <c r="I9" s="20">
        <v>0</v>
      </c>
      <c r="J9" s="2">
        <v>0</v>
      </c>
      <c r="K9" s="31"/>
      <c r="L9" s="40">
        <f t="shared" si="1"/>
        <v>266</v>
      </c>
      <c r="M9" s="41">
        <f t="shared" si="2"/>
        <v>275</v>
      </c>
      <c r="N9" s="42">
        <f t="shared" si="3"/>
        <v>1.0338345864661653</v>
      </c>
      <c r="O9" s="44">
        <v>240</v>
      </c>
      <c r="P9" s="47">
        <v>20</v>
      </c>
      <c r="Q9" s="46">
        <v>8.3333333333333329E-2</v>
      </c>
      <c r="R9" s="9">
        <f t="shared" si="0"/>
        <v>506</v>
      </c>
      <c r="S9" s="17">
        <v>246</v>
      </c>
      <c r="T9" s="18">
        <f t="shared" si="5"/>
        <v>48.616600790513836</v>
      </c>
      <c r="U9" s="50">
        <f t="shared" si="4"/>
        <v>295</v>
      </c>
    </row>
    <row r="10" spans="1:21" x14ac:dyDescent="0.25">
      <c r="A10" s="1" t="s">
        <v>46</v>
      </c>
      <c r="B10" s="13">
        <v>82.111211846479293</v>
      </c>
      <c r="C10" s="10">
        <v>0</v>
      </c>
      <c r="D10" s="17">
        <v>0</v>
      </c>
      <c r="E10" s="15"/>
      <c r="F10" s="29">
        <v>28</v>
      </c>
      <c r="G10" s="19">
        <v>28</v>
      </c>
      <c r="H10" s="69"/>
      <c r="I10" s="20">
        <v>0</v>
      </c>
      <c r="J10" s="2">
        <v>0</v>
      </c>
      <c r="K10" s="31"/>
      <c r="L10" s="40">
        <f t="shared" si="1"/>
        <v>28</v>
      </c>
      <c r="M10" s="41">
        <f t="shared" si="2"/>
        <v>28</v>
      </c>
      <c r="N10" s="42">
        <f t="shared" si="3"/>
        <v>1</v>
      </c>
      <c r="O10" s="44">
        <v>25</v>
      </c>
      <c r="P10" s="45">
        <v>14</v>
      </c>
      <c r="Q10" s="46">
        <v>0.56000000000000005</v>
      </c>
      <c r="R10" s="9">
        <f t="shared" si="0"/>
        <v>53</v>
      </c>
      <c r="S10" s="19">
        <v>42</v>
      </c>
      <c r="T10" s="18">
        <f>S10*100/R10</f>
        <v>79.245283018867923</v>
      </c>
      <c r="U10" s="50">
        <f t="shared" si="4"/>
        <v>42</v>
      </c>
    </row>
    <row r="11" spans="1:21" x14ac:dyDescent="0.25">
      <c r="A11" s="1" t="s">
        <v>13</v>
      </c>
      <c r="B11" s="13">
        <v>343.06739196131758</v>
      </c>
      <c r="C11" s="10">
        <v>0</v>
      </c>
      <c r="D11" s="17">
        <v>0</v>
      </c>
      <c r="E11" s="15"/>
      <c r="F11" s="16">
        <f>B11*38%</f>
        <v>130.36560894530069</v>
      </c>
      <c r="G11" s="17">
        <v>130</v>
      </c>
      <c r="H11" s="69"/>
      <c r="I11" s="20">
        <v>0</v>
      </c>
      <c r="J11" s="2">
        <v>0</v>
      </c>
      <c r="K11" s="31"/>
      <c r="L11" s="40">
        <f t="shared" si="1"/>
        <v>130.36560894530069</v>
      </c>
      <c r="M11" s="41">
        <f t="shared" si="2"/>
        <v>130</v>
      </c>
      <c r="N11" s="42">
        <f t="shared" si="3"/>
        <v>0.99719551077727797</v>
      </c>
      <c r="O11" s="44">
        <v>106</v>
      </c>
      <c r="P11" s="45">
        <v>58</v>
      </c>
      <c r="Q11" s="46">
        <v>0.54716981132075471</v>
      </c>
      <c r="R11" s="9">
        <f t="shared" si="0"/>
        <v>236.36560894530069</v>
      </c>
      <c r="S11" s="17">
        <v>180</v>
      </c>
      <c r="T11" s="18">
        <f t="shared" si="5"/>
        <v>76.153210614347572</v>
      </c>
      <c r="U11" s="50">
        <f t="shared" si="4"/>
        <v>188</v>
      </c>
    </row>
    <row r="12" spans="1:21" x14ac:dyDescent="0.25">
      <c r="A12" s="1" t="s">
        <v>47</v>
      </c>
      <c r="B12" s="13">
        <v>82.111211846479293</v>
      </c>
      <c r="C12" s="10">
        <v>0</v>
      </c>
      <c r="D12" s="17">
        <v>0</v>
      </c>
      <c r="E12" s="15"/>
      <c r="F12" s="29">
        <v>28</v>
      </c>
      <c r="G12" s="17">
        <v>28</v>
      </c>
      <c r="H12" s="69"/>
      <c r="I12" s="20">
        <v>0</v>
      </c>
      <c r="J12" s="2">
        <v>0</v>
      </c>
      <c r="K12" s="31"/>
      <c r="L12" s="40">
        <f t="shared" si="1"/>
        <v>28</v>
      </c>
      <c r="M12" s="41">
        <f t="shared" si="2"/>
        <v>28</v>
      </c>
      <c r="N12" s="42">
        <f t="shared" si="3"/>
        <v>1</v>
      </c>
      <c r="O12" s="44">
        <v>25</v>
      </c>
      <c r="P12" s="45">
        <v>0</v>
      </c>
      <c r="Q12" s="46">
        <v>0</v>
      </c>
      <c r="R12" s="9">
        <f t="shared" si="0"/>
        <v>53</v>
      </c>
      <c r="S12" s="17">
        <v>28</v>
      </c>
      <c r="T12" s="18">
        <f t="shared" si="5"/>
        <v>52.830188679245282</v>
      </c>
      <c r="U12" s="50">
        <f t="shared" si="4"/>
        <v>28</v>
      </c>
    </row>
    <row r="13" spans="1:21" x14ac:dyDescent="0.25">
      <c r="A13" s="1" t="s">
        <v>68</v>
      </c>
      <c r="B13" s="13">
        <v>338.56814747657899</v>
      </c>
      <c r="C13" s="11">
        <v>0</v>
      </c>
      <c r="D13" s="17" t="s">
        <v>81</v>
      </c>
      <c r="E13" s="15"/>
      <c r="F13" s="38">
        <v>129</v>
      </c>
      <c r="G13" s="17">
        <v>129</v>
      </c>
      <c r="H13" s="69"/>
      <c r="I13" s="29">
        <v>0</v>
      </c>
      <c r="J13" s="2">
        <v>0</v>
      </c>
      <c r="K13" s="31"/>
      <c r="L13" s="40">
        <f t="shared" si="1"/>
        <v>129</v>
      </c>
      <c r="M13" s="41">
        <f t="shared" si="2"/>
        <v>129</v>
      </c>
      <c r="N13" s="42">
        <f t="shared" si="3"/>
        <v>1</v>
      </c>
      <c r="O13" s="44">
        <v>104.95612571773948</v>
      </c>
      <c r="P13" s="45">
        <v>66</v>
      </c>
      <c r="Q13" s="46">
        <v>0.62883418712972561</v>
      </c>
      <c r="R13" s="9">
        <f t="shared" si="0"/>
        <v>233.9561257177395</v>
      </c>
      <c r="S13" s="17">
        <v>182</v>
      </c>
      <c r="T13" s="18">
        <f t="shared" si="5"/>
        <v>77.792363607344527</v>
      </c>
      <c r="U13" s="50">
        <f t="shared" si="4"/>
        <v>195</v>
      </c>
    </row>
    <row r="14" spans="1:21" x14ac:dyDescent="0.25">
      <c r="A14" s="1" t="s">
        <v>32</v>
      </c>
      <c r="B14" s="13">
        <v>676.01148383197335</v>
      </c>
      <c r="C14" s="11">
        <v>0</v>
      </c>
      <c r="D14" s="17" t="s">
        <v>81</v>
      </c>
      <c r="E14" s="15"/>
      <c r="F14" s="38">
        <v>228</v>
      </c>
      <c r="G14" s="17">
        <v>228</v>
      </c>
      <c r="H14" s="69"/>
      <c r="I14" s="20">
        <v>0</v>
      </c>
      <c r="J14" s="2">
        <v>0</v>
      </c>
      <c r="K14" s="31"/>
      <c r="L14" s="40">
        <f t="shared" si="1"/>
        <v>228</v>
      </c>
      <c r="M14" s="41">
        <f t="shared" si="2"/>
        <v>228</v>
      </c>
      <c r="N14" s="42">
        <f t="shared" si="3"/>
        <v>1</v>
      </c>
      <c r="O14" s="44">
        <v>210</v>
      </c>
      <c r="P14" s="47">
        <v>119</v>
      </c>
      <c r="Q14" s="46">
        <v>0.56666666666666665</v>
      </c>
      <c r="R14" s="9">
        <f t="shared" si="0"/>
        <v>438</v>
      </c>
      <c r="S14" s="17">
        <v>259</v>
      </c>
      <c r="T14" s="18">
        <f t="shared" si="5"/>
        <v>59.1324200913242</v>
      </c>
      <c r="U14" s="50">
        <f t="shared" si="4"/>
        <v>347</v>
      </c>
    </row>
    <row r="15" spans="1:21" x14ac:dyDescent="0.25">
      <c r="A15" s="1" t="s">
        <v>14</v>
      </c>
      <c r="B15" s="13">
        <v>309.32305832577816</v>
      </c>
      <c r="C15" s="11">
        <v>0</v>
      </c>
      <c r="D15" s="17" t="s">
        <v>81</v>
      </c>
      <c r="E15" s="15"/>
      <c r="F15" s="16">
        <v>105</v>
      </c>
      <c r="G15" s="17">
        <v>100</v>
      </c>
      <c r="H15" s="69"/>
      <c r="I15" s="20">
        <v>0</v>
      </c>
      <c r="J15" s="2">
        <v>0</v>
      </c>
      <c r="K15" s="31"/>
      <c r="L15" s="40">
        <f t="shared" si="1"/>
        <v>105</v>
      </c>
      <c r="M15" s="41">
        <f t="shared" si="2"/>
        <v>100</v>
      </c>
      <c r="N15" s="42">
        <f t="shared" si="3"/>
        <v>0.95238095238095233</v>
      </c>
      <c r="O15" s="44">
        <v>96</v>
      </c>
      <c r="P15" s="45">
        <v>0</v>
      </c>
      <c r="Q15" s="46">
        <v>0</v>
      </c>
      <c r="R15" s="9">
        <f t="shared" si="0"/>
        <v>201</v>
      </c>
      <c r="S15" s="17">
        <v>100</v>
      </c>
      <c r="T15" s="18">
        <f t="shared" si="5"/>
        <v>49.75124378109453</v>
      </c>
      <c r="U15" s="50">
        <f t="shared" si="4"/>
        <v>100</v>
      </c>
    </row>
    <row r="16" spans="1:21" x14ac:dyDescent="0.25">
      <c r="A16" s="1" t="s">
        <v>33</v>
      </c>
      <c r="B16" s="13">
        <v>365.56361438501057</v>
      </c>
      <c r="C16" s="11">
        <v>0</v>
      </c>
      <c r="D16" s="17" t="s">
        <v>81</v>
      </c>
      <c r="E16" s="15"/>
      <c r="F16" s="38">
        <v>124</v>
      </c>
      <c r="G16" s="17">
        <v>124</v>
      </c>
      <c r="H16" s="69"/>
      <c r="I16" s="20">
        <v>0</v>
      </c>
      <c r="J16" s="2">
        <v>0</v>
      </c>
      <c r="K16" s="31"/>
      <c r="L16" s="40">
        <f t="shared" si="1"/>
        <v>124</v>
      </c>
      <c r="M16" s="41">
        <f t="shared" si="2"/>
        <v>124</v>
      </c>
      <c r="N16" s="42">
        <f t="shared" si="3"/>
        <v>1</v>
      </c>
      <c r="O16" s="72">
        <v>113</v>
      </c>
      <c r="P16" s="45">
        <v>0</v>
      </c>
      <c r="Q16" s="46">
        <v>0</v>
      </c>
      <c r="R16" s="9">
        <f t="shared" si="0"/>
        <v>237</v>
      </c>
      <c r="S16" s="17">
        <v>124</v>
      </c>
      <c r="T16" s="18">
        <f t="shared" si="5"/>
        <v>52.320675105485229</v>
      </c>
      <c r="U16" s="50">
        <f t="shared" si="4"/>
        <v>124</v>
      </c>
    </row>
    <row r="17" spans="1:21" x14ac:dyDescent="0.25">
      <c r="A17" s="1" t="s">
        <v>48</v>
      </c>
      <c r="B17" s="13">
        <v>150.72469023874282</v>
      </c>
      <c r="C17" s="11">
        <v>0</v>
      </c>
      <c r="D17" s="17" t="s">
        <v>81</v>
      </c>
      <c r="E17" s="15"/>
      <c r="F17" s="29">
        <f>B17*38%</f>
        <v>57.275382290722277</v>
      </c>
      <c r="G17" s="17">
        <v>51</v>
      </c>
      <c r="H17" s="69"/>
      <c r="I17" s="20">
        <v>0</v>
      </c>
      <c r="J17" s="2">
        <v>0</v>
      </c>
      <c r="K17" s="31"/>
      <c r="L17" s="40">
        <f t="shared" si="1"/>
        <v>57.275382290722277</v>
      </c>
      <c r="M17" s="41">
        <f t="shared" si="2"/>
        <v>51</v>
      </c>
      <c r="N17" s="42">
        <f t="shared" si="3"/>
        <v>0.89043491217798831</v>
      </c>
      <c r="O17" s="44">
        <v>47</v>
      </c>
      <c r="P17" s="45">
        <v>46</v>
      </c>
      <c r="Q17" s="46">
        <v>0.97872340425531912</v>
      </c>
      <c r="R17" s="9">
        <f t="shared" si="0"/>
        <v>104.27538229072228</v>
      </c>
      <c r="S17" s="17">
        <v>51</v>
      </c>
      <c r="T17" s="18">
        <f t="shared" si="5"/>
        <v>48.908955191179039</v>
      </c>
      <c r="U17" s="50">
        <f t="shared" si="4"/>
        <v>97</v>
      </c>
    </row>
    <row r="18" spans="1:21" x14ac:dyDescent="0.25">
      <c r="A18" s="1" t="s">
        <v>4</v>
      </c>
      <c r="B18" s="13">
        <v>579.27772741009369</v>
      </c>
      <c r="C18" s="11">
        <v>0</v>
      </c>
      <c r="D18" s="17" t="s">
        <v>81</v>
      </c>
      <c r="E18" s="15"/>
      <c r="F18" s="16">
        <v>196</v>
      </c>
      <c r="G18" s="17">
        <v>177</v>
      </c>
      <c r="H18" s="69"/>
      <c r="I18" s="20">
        <v>0</v>
      </c>
      <c r="J18" s="2">
        <v>0</v>
      </c>
      <c r="K18" s="31"/>
      <c r="L18" s="40">
        <f t="shared" si="1"/>
        <v>196</v>
      </c>
      <c r="M18" s="41">
        <f t="shared" si="2"/>
        <v>177</v>
      </c>
      <c r="N18" s="42">
        <f t="shared" si="3"/>
        <v>0.90306122448979587</v>
      </c>
      <c r="O18" s="44">
        <v>180</v>
      </c>
      <c r="P18" s="45">
        <v>0</v>
      </c>
      <c r="Q18" s="46">
        <v>0</v>
      </c>
      <c r="R18" s="9">
        <f t="shared" si="0"/>
        <v>376</v>
      </c>
      <c r="S18" s="17">
        <v>177</v>
      </c>
      <c r="T18" s="18">
        <f t="shared" si="5"/>
        <v>47.074468085106382</v>
      </c>
      <c r="U18" s="50">
        <f t="shared" si="4"/>
        <v>177</v>
      </c>
    </row>
    <row r="19" spans="1:21" x14ac:dyDescent="0.25">
      <c r="A19" s="1" t="s">
        <v>34</v>
      </c>
      <c r="B19" s="13">
        <v>98.983378664249017</v>
      </c>
      <c r="C19" s="11">
        <v>0</v>
      </c>
      <c r="D19" s="17" t="s">
        <v>81</v>
      </c>
      <c r="E19" s="15"/>
      <c r="F19" s="38">
        <v>33</v>
      </c>
      <c r="G19" s="17">
        <v>33</v>
      </c>
      <c r="H19" s="69"/>
      <c r="I19" s="20">
        <v>0</v>
      </c>
      <c r="J19" s="2">
        <v>0</v>
      </c>
      <c r="K19" s="31"/>
      <c r="L19" s="40">
        <f t="shared" si="1"/>
        <v>33</v>
      </c>
      <c r="M19" s="41">
        <f t="shared" si="2"/>
        <v>33</v>
      </c>
      <c r="N19" s="42">
        <f t="shared" si="3"/>
        <v>1</v>
      </c>
      <c r="O19" s="72">
        <v>31</v>
      </c>
      <c r="P19" s="48">
        <v>21</v>
      </c>
      <c r="Q19" s="46">
        <v>0.67741935483870963</v>
      </c>
      <c r="R19" s="9">
        <f t="shared" si="0"/>
        <v>64</v>
      </c>
      <c r="S19" s="17">
        <v>54</v>
      </c>
      <c r="T19" s="18">
        <f t="shared" si="5"/>
        <v>84.375</v>
      </c>
      <c r="U19" s="50">
        <f t="shared" si="4"/>
        <v>54</v>
      </c>
    </row>
    <row r="20" spans="1:21" x14ac:dyDescent="0.25">
      <c r="A20" s="1" t="s">
        <v>62</v>
      </c>
      <c r="B20" s="13">
        <v>143.97582351163493</v>
      </c>
      <c r="C20" s="10">
        <v>0</v>
      </c>
      <c r="D20" s="17" t="s">
        <v>81</v>
      </c>
      <c r="E20" s="15"/>
      <c r="F20" s="29">
        <v>49</v>
      </c>
      <c r="G20" s="17">
        <v>49</v>
      </c>
      <c r="H20" s="69"/>
      <c r="I20" s="20">
        <v>0</v>
      </c>
      <c r="J20" s="2">
        <v>0</v>
      </c>
      <c r="K20" s="31"/>
      <c r="L20" s="40">
        <f t="shared" si="1"/>
        <v>49</v>
      </c>
      <c r="M20" s="41">
        <f t="shared" si="2"/>
        <v>49</v>
      </c>
      <c r="N20" s="42">
        <f t="shared" si="3"/>
        <v>1</v>
      </c>
      <c r="O20" s="44">
        <v>44.632505288606829</v>
      </c>
      <c r="P20" s="45">
        <v>35</v>
      </c>
      <c r="Q20" s="46">
        <v>0.78418183728831192</v>
      </c>
      <c r="R20" s="9">
        <f t="shared" si="0"/>
        <v>93.632505288606836</v>
      </c>
      <c r="S20" s="17">
        <v>73</v>
      </c>
      <c r="T20" s="18">
        <f t="shared" si="5"/>
        <v>77.964377621841336</v>
      </c>
      <c r="U20" s="50">
        <f t="shared" si="4"/>
        <v>84</v>
      </c>
    </row>
    <row r="21" spans="1:21" x14ac:dyDescent="0.25">
      <c r="A21" s="1" t="s">
        <v>5</v>
      </c>
      <c r="B21" s="13">
        <v>1528.6183136899365</v>
      </c>
      <c r="C21" s="10">
        <v>40</v>
      </c>
      <c r="D21" s="17">
        <v>33</v>
      </c>
      <c r="E21" s="15"/>
      <c r="F21" s="16">
        <v>516</v>
      </c>
      <c r="G21" s="17">
        <v>516</v>
      </c>
      <c r="H21" s="69"/>
      <c r="I21" s="20">
        <v>0</v>
      </c>
      <c r="J21" s="2">
        <v>0</v>
      </c>
      <c r="K21" s="31"/>
      <c r="L21" s="40">
        <f t="shared" si="1"/>
        <v>556</v>
      </c>
      <c r="M21" s="41">
        <f t="shared" si="2"/>
        <v>549</v>
      </c>
      <c r="N21" s="42">
        <f t="shared" si="3"/>
        <v>0.98741007194244601</v>
      </c>
      <c r="O21" s="44">
        <v>470</v>
      </c>
      <c r="P21" s="47">
        <v>29</v>
      </c>
      <c r="Q21" s="46">
        <v>6.1702127659574467E-2</v>
      </c>
      <c r="R21" s="9">
        <f t="shared" si="0"/>
        <v>986</v>
      </c>
      <c r="S21" s="17">
        <v>545</v>
      </c>
      <c r="T21" s="18">
        <f t="shared" si="5"/>
        <v>55.273833671399593</v>
      </c>
      <c r="U21" s="50">
        <f t="shared" si="4"/>
        <v>578</v>
      </c>
    </row>
    <row r="22" spans="1:21" x14ac:dyDescent="0.25">
      <c r="A22" s="1" t="s">
        <v>69</v>
      </c>
      <c r="B22" s="13">
        <v>82.111211846479293</v>
      </c>
      <c r="C22" s="11">
        <v>0</v>
      </c>
      <c r="D22" s="17">
        <v>0</v>
      </c>
      <c r="E22" s="15"/>
      <c r="F22" s="38">
        <v>28</v>
      </c>
      <c r="G22" s="17">
        <v>28</v>
      </c>
      <c r="H22" s="69"/>
      <c r="I22" s="29">
        <v>0</v>
      </c>
      <c r="J22" s="2">
        <v>0</v>
      </c>
      <c r="K22" s="31"/>
      <c r="L22" s="40">
        <f t="shared" si="1"/>
        <v>28</v>
      </c>
      <c r="M22" s="41">
        <f t="shared" si="2"/>
        <v>28</v>
      </c>
      <c r="N22" s="42">
        <f t="shared" si="3"/>
        <v>1</v>
      </c>
      <c r="O22" s="44">
        <v>25.454475672408581</v>
      </c>
      <c r="P22" s="45">
        <v>20</v>
      </c>
      <c r="Q22" s="46">
        <v>0.7857164397096198</v>
      </c>
      <c r="R22" s="9">
        <f t="shared" si="0"/>
        <v>53.454475672408577</v>
      </c>
      <c r="S22" s="17">
        <v>38</v>
      </c>
      <c r="T22" s="18">
        <f t="shared" si="5"/>
        <v>71.088528176536457</v>
      </c>
      <c r="U22" s="50">
        <f t="shared" si="4"/>
        <v>48</v>
      </c>
    </row>
    <row r="23" spans="1:21" x14ac:dyDescent="0.25">
      <c r="A23" s="1" t="s">
        <v>15</v>
      </c>
      <c r="B23" s="13">
        <v>223.83741311574494</v>
      </c>
      <c r="C23" s="10">
        <v>0</v>
      </c>
      <c r="D23" s="17">
        <v>0</v>
      </c>
      <c r="E23" s="15"/>
      <c r="F23" s="16">
        <v>76</v>
      </c>
      <c r="G23" s="17">
        <v>76</v>
      </c>
      <c r="H23" s="69"/>
      <c r="I23" s="20">
        <v>0</v>
      </c>
      <c r="J23" s="2">
        <v>0</v>
      </c>
      <c r="K23" s="31"/>
      <c r="L23" s="40">
        <f t="shared" si="1"/>
        <v>76</v>
      </c>
      <c r="M23" s="41">
        <f t="shared" si="2"/>
        <v>76</v>
      </c>
      <c r="N23" s="42">
        <f t="shared" si="3"/>
        <v>1</v>
      </c>
      <c r="O23" s="44">
        <v>69</v>
      </c>
      <c r="P23" s="45">
        <v>69</v>
      </c>
      <c r="Q23" s="46">
        <v>1</v>
      </c>
      <c r="R23" s="9">
        <f t="shared" si="0"/>
        <v>145</v>
      </c>
      <c r="S23" s="17">
        <v>145</v>
      </c>
      <c r="T23" s="18">
        <f t="shared" si="5"/>
        <v>100</v>
      </c>
      <c r="U23" s="50">
        <f t="shared" si="4"/>
        <v>145</v>
      </c>
    </row>
    <row r="24" spans="1:21" x14ac:dyDescent="0.25">
      <c r="A24" s="1" t="s">
        <v>70</v>
      </c>
      <c r="B24" s="13">
        <v>125.97884557268057</v>
      </c>
      <c r="C24" s="11">
        <v>0</v>
      </c>
      <c r="D24" s="17">
        <v>0</v>
      </c>
      <c r="E24" s="15"/>
      <c r="F24" s="38">
        <v>43</v>
      </c>
      <c r="G24" s="17">
        <v>43</v>
      </c>
      <c r="H24" s="69"/>
      <c r="I24" s="29">
        <v>0</v>
      </c>
      <c r="J24" s="2">
        <v>0</v>
      </c>
      <c r="K24" s="31"/>
      <c r="L24" s="40">
        <f t="shared" si="1"/>
        <v>43</v>
      </c>
      <c r="M24" s="41">
        <f t="shared" si="2"/>
        <v>43</v>
      </c>
      <c r="N24" s="42">
        <f t="shared" si="3"/>
        <v>1</v>
      </c>
      <c r="O24" s="44">
        <v>39.053442127530978</v>
      </c>
      <c r="P24" s="45">
        <v>22</v>
      </c>
      <c r="Q24" s="46">
        <v>0.56333062597037908</v>
      </c>
      <c r="R24" s="9">
        <f t="shared" si="0"/>
        <v>82.053442127530985</v>
      </c>
      <c r="S24" s="17">
        <v>54</v>
      </c>
      <c r="T24" s="18">
        <f t="shared" si="5"/>
        <v>65.81076747038945</v>
      </c>
      <c r="U24" s="50">
        <f t="shared" si="4"/>
        <v>65</v>
      </c>
    </row>
    <row r="25" spans="1:21" x14ac:dyDescent="0.25">
      <c r="A25" s="1" t="s">
        <v>35</v>
      </c>
      <c r="B25" s="13">
        <v>112.48111211846479</v>
      </c>
      <c r="C25" s="20">
        <v>0</v>
      </c>
      <c r="D25" s="17">
        <v>0</v>
      </c>
      <c r="E25" s="15"/>
      <c r="F25" s="38">
        <f>B25*38%</f>
        <v>42.74282260501662</v>
      </c>
      <c r="G25" s="17">
        <v>43</v>
      </c>
      <c r="H25" s="69"/>
      <c r="I25" s="20">
        <v>0</v>
      </c>
      <c r="J25" s="2">
        <v>0</v>
      </c>
      <c r="K25" s="31"/>
      <c r="L25" s="40">
        <f t="shared" si="1"/>
        <v>42.74282260501662</v>
      </c>
      <c r="M25" s="41">
        <f t="shared" si="2"/>
        <v>43</v>
      </c>
      <c r="N25" s="42">
        <f t="shared" si="3"/>
        <v>1.0060168556803077</v>
      </c>
      <c r="O25" s="72">
        <v>35</v>
      </c>
      <c r="P25" s="48">
        <v>30</v>
      </c>
      <c r="Q25" s="46">
        <v>0.8571428571428571</v>
      </c>
      <c r="R25" s="9">
        <f t="shared" si="0"/>
        <v>77.742822605016613</v>
      </c>
      <c r="S25" s="17">
        <v>73</v>
      </c>
      <c r="T25" s="18">
        <f t="shared" si="5"/>
        <v>93.899343442785465</v>
      </c>
      <c r="U25" s="50">
        <f t="shared" si="4"/>
        <v>73</v>
      </c>
    </row>
    <row r="26" spans="1:21" x14ac:dyDescent="0.25">
      <c r="A26" s="1" t="s">
        <v>71</v>
      </c>
      <c r="B26" s="13">
        <v>113.60592323964944</v>
      </c>
      <c r="C26" s="11">
        <v>0</v>
      </c>
      <c r="D26" s="17">
        <v>0</v>
      </c>
      <c r="E26" s="15"/>
      <c r="F26" s="38">
        <v>38</v>
      </c>
      <c r="G26" s="17">
        <v>38</v>
      </c>
      <c r="H26" s="69"/>
      <c r="I26" s="29">
        <v>0</v>
      </c>
      <c r="J26" s="2">
        <v>0</v>
      </c>
      <c r="K26" s="31"/>
      <c r="L26" s="40">
        <f t="shared" si="1"/>
        <v>38</v>
      </c>
      <c r="M26" s="41">
        <f t="shared" si="2"/>
        <v>38</v>
      </c>
      <c r="N26" s="42">
        <f t="shared" si="3"/>
        <v>1</v>
      </c>
      <c r="O26" s="44">
        <v>35.217836204291324</v>
      </c>
      <c r="P26" s="45">
        <v>20</v>
      </c>
      <c r="Q26" s="46">
        <v>0.56789406038418067</v>
      </c>
      <c r="R26" s="9">
        <f t="shared" si="0"/>
        <v>73.217836204291331</v>
      </c>
      <c r="S26" s="17">
        <v>58</v>
      </c>
      <c r="T26" s="18">
        <f t="shared" si="5"/>
        <v>79.215670670967725</v>
      </c>
      <c r="U26" s="50">
        <f t="shared" si="4"/>
        <v>58</v>
      </c>
    </row>
    <row r="27" spans="1:21" x14ac:dyDescent="0.25">
      <c r="A27" s="1" t="s">
        <v>49</v>
      </c>
      <c r="B27" s="13">
        <v>118.10516772438802</v>
      </c>
      <c r="C27" s="10">
        <v>0</v>
      </c>
      <c r="D27" s="17">
        <v>0</v>
      </c>
      <c r="E27" s="15"/>
      <c r="F27" s="29">
        <f>B27*38%</f>
        <v>44.879963735267452</v>
      </c>
      <c r="G27" s="17">
        <v>45</v>
      </c>
      <c r="H27" s="69"/>
      <c r="I27" s="20">
        <v>0</v>
      </c>
      <c r="J27" s="2">
        <v>0</v>
      </c>
      <c r="K27" s="31"/>
      <c r="L27" s="40">
        <f t="shared" si="1"/>
        <v>44.879963735267452</v>
      </c>
      <c r="M27" s="41">
        <f t="shared" si="2"/>
        <v>45</v>
      </c>
      <c r="N27" s="42">
        <f t="shared" si="3"/>
        <v>1.0026746069903398</v>
      </c>
      <c r="O27" s="44">
        <v>37</v>
      </c>
      <c r="P27" s="45">
        <v>15</v>
      </c>
      <c r="Q27" s="46">
        <v>0.40540540540540543</v>
      </c>
      <c r="R27" s="9">
        <f t="shared" si="0"/>
        <v>81.879963735267452</v>
      </c>
      <c r="S27" s="17">
        <v>60</v>
      </c>
      <c r="T27" s="18">
        <f t="shared" si="5"/>
        <v>73.278000212592573</v>
      </c>
      <c r="U27" s="50">
        <f t="shared" si="4"/>
        <v>60</v>
      </c>
    </row>
    <row r="28" spans="1:21" x14ac:dyDescent="0.25">
      <c r="A28" s="1" t="s">
        <v>6</v>
      </c>
      <c r="B28" s="13">
        <v>258.70655787246903</v>
      </c>
      <c r="C28" s="10">
        <v>0</v>
      </c>
      <c r="D28" s="17">
        <v>0</v>
      </c>
      <c r="E28" s="15"/>
      <c r="F28" s="16">
        <v>87</v>
      </c>
      <c r="G28" s="17">
        <v>87</v>
      </c>
      <c r="H28" s="69"/>
      <c r="I28" s="20">
        <v>0</v>
      </c>
      <c r="J28" s="2">
        <v>0</v>
      </c>
      <c r="K28" s="31"/>
      <c r="L28" s="40">
        <f t="shared" si="1"/>
        <v>87</v>
      </c>
      <c r="M28" s="41">
        <f t="shared" si="2"/>
        <v>87</v>
      </c>
      <c r="N28" s="42">
        <f t="shared" si="3"/>
        <v>1</v>
      </c>
      <c r="O28" s="44">
        <v>80</v>
      </c>
      <c r="P28" s="47">
        <v>41</v>
      </c>
      <c r="Q28" s="46">
        <v>0.51249999999999996</v>
      </c>
      <c r="R28" s="9">
        <f t="shared" si="0"/>
        <v>167</v>
      </c>
      <c r="S28" s="17">
        <v>87</v>
      </c>
      <c r="T28" s="18">
        <f t="shared" si="5"/>
        <v>52.095808383233532</v>
      </c>
      <c r="U28" s="50">
        <f t="shared" si="4"/>
        <v>128</v>
      </c>
    </row>
    <row r="29" spans="1:21" x14ac:dyDescent="0.25">
      <c r="A29" s="1" t="s">
        <v>16</v>
      </c>
      <c r="B29" s="13">
        <v>2644.4309459051074</v>
      </c>
      <c r="C29" s="10">
        <v>150</v>
      </c>
      <c r="D29" s="17">
        <v>118</v>
      </c>
      <c r="E29" s="25"/>
      <c r="F29" s="16">
        <v>893</v>
      </c>
      <c r="G29" s="17">
        <v>893</v>
      </c>
      <c r="H29" s="69"/>
      <c r="I29" s="20">
        <v>0</v>
      </c>
      <c r="J29" s="2">
        <v>0</v>
      </c>
      <c r="K29" s="31"/>
      <c r="L29" s="40">
        <f t="shared" si="1"/>
        <v>1043</v>
      </c>
      <c r="M29" s="41">
        <f t="shared" si="2"/>
        <v>1011</v>
      </c>
      <c r="N29" s="42">
        <f t="shared" si="3"/>
        <v>0.96931927133269413</v>
      </c>
      <c r="O29" s="44">
        <v>820</v>
      </c>
      <c r="P29" s="47">
        <v>221</v>
      </c>
      <c r="Q29" s="46">
        <v>0.26951219512195124</v>
      </c>
      <c r="R29" s="9">
        <f t="shared" si="0"/>
        <v>1713</v>
      </c>
      <c r="S29" s="17">
        <v>1089</v>
      </c>
      <c r="T29" s="18">
        <f t="shared" si="5"/>
        <v>63.572679509632223</v>
      </c>
      <c r="U29" s="50">
        <f t="shared" si="4"/>
        <v>1232</v>
      </c>
    </row>
    <row r="30" spans="1:21" x14ac:dyDescent="0.25">
      <c r="A30" s="1" t="s">
        <v>7</v>
      </c>
      <c r="B30" s="13">
        <v>771.62042913266839</v>
      </c>
      <c r="C30" s="10">
        <v>0</v>
      </c>
      <c r="D30" s="17">
        <v>0</v>
      </c>
      <c r="E30" s="15"/>
      <c r="F30" s="16">
        <v>261</v>
      </c>
      <c r="G30" s="17">
        <v>261</v>
      </c>
      <c r="H30" s="69"/>
      <c r="I30" s="20">
        <v>0</v>
      </c>
      <c r="J30" s="2">
        <v>0</v>
      </c>
      <c r="K30" s="31"/>
      <c r="L30" s="40">
        <f t="shared" si="1"/>
        <v>261</v>
      </c>
      <c r="M30" s="41">
        <f t="shared" si="2"/>
        <v>261</v>
      </c>
      <c r="N30" s="42">
        <f t="shared" si="3"/>
        <v>1</v>
      </c>
      <c r="O30" s="44">
        <v>240</v>
      </c>
      <c r="P30" s="47">
        <v>44</v>
      </c>
      <c r="Q30" s="46">
        <v>0.18333333333333332</v>
      </c>
      <c r="R30" s="9">
        <f t="shared" si="0"/>
        <v>501</v>
      </c>
      <c r="S30" s="17">
        <v>281</v>
      </c>
      <c r="T30" s="18">
        <f t="shared" si="5"/>
        <v>56.087824351297407</v>
      </c>
      <c r="U30" s="50">
        <f t="shared" si="4"/>
        <v>305</v>
      </c>
    </row>
    <row r="31" spans="1:21" x14ac:dyDescent="0.25">
      <c r="A31" s="1" t="s">
        <v>72</v>
      </c>
      <c r="B31" s="13">
        <v>92.234511937141122</v>
      </c>
      <c r="C31" s="11">
        <v>0</v>
      </c>
      <c r="D31" s="17">
        <v>0</v>
      </c>
      <c r="E31" s="15"/>
      <c r="F31" s="38">
        <v>31</v>
      </c>
      <c r="G31" s="17">
        <v>31</v>
      </c>
      <c r="H31" s="69"/>
      <c r="I31" s="29">
        <v>0</v>
      </c>
      <c r="J31" s="2">
        <v>0</v>
      </c>
      <c r="K31" s="31"/>
      <c r="L31" s="40">
        <f t="shared" si="1"/>
        <v>31</v>
      </c>
      <c r="M31" s="41">
        <f t="shared" si="2"/>
        <v>31</v>
      </c>
      <c r="N31" s="42">
        <f t="shared" si="3"/>
        <v>1</v>
      </c>
      <c r="O31" s="44">
        <v>28.592698700513747</v>
      </c>
      <c r="P31" s="45">
        <v>11</v>
      </c>
      <c r="Q31" s="46">
        <v>0.38471359822367363</v>
      </c>
      <c r="R31" s="9">
        <f t="shared" si="0"/>
        <v>59.592698700513751</v>
      </c>
      <c r="S31" s="17">
        <v>33</v>
      </c>
      <c r="T31" s="18">
        <f t="shared" si="5"/>
        <v>55.375911344178654</v>
      </c>
      <c r="U31" s="50">
        <f t="shared" si="4"/>
        <v>42</v>
      </c>
    </row>
    <row r="32" spans="1:21" x14ac:dyDescent="0.25">
      <c r="A32" s="1" t="s">
        <v>63</v>
      </c>
      <c r="B32" s="13">
        <v>581.52734965246293</v>
      </c>
      <c r="C32" s="10">
        <v>0</v>
      </c>
      <c r="D32" s="17">
        <v>0</v>
      </c>
      <c r="E32" s="15"/>
      <c r="F32" s="29">
        <v>196</v>
      </c>
      <c r="G32" s="17">
        <v>196</v>
      </c>
      <c r="H32" s="69"/>
      <c r="I32" s="20">
        <v>0</v>
      </c>
      <c r="J32" s="2">
        <v>0</v>
      </c>
      <c r="K32" s="31"/>
      <c r="L32" s="40">
        <f t="shared" si="1"/>
        <v>196</v>
      </c>
      <c r="M32" s="41">
        <f t="shared" si="2"/>
        <v>196</v>
      </c>
      <c r="N32" s="42">
        <f t="shared" si="3"/>
        <v>1</v>
      </c>
      <c r="O32" s="44">
        <v>180.27347839226351</v>
      </c>
      <c r="P32" s="45">
        <v>100</v>
      </c>
      <c r="Q32" s="46">
        <v>0.5547127669129811</v>
      </c>
      <c r="R32" s="9">
        <f t="shared" si="0"/>
        <v>376.27347839226354</v>
      </c>
      <c r="S32" s="17">
        <v>196</v>
      </c>
      <c r="T32" s="18">
        <f t="shared" si="5"/>
        <v>52.089772799684489</v>
      </c>
      <c r="U32" s="50">
        <f t="shared" si="4"/>
        <v>296</v>
      </c>
    </row>
    <row r="33" spans="1:21" x14ac:dyDescent="0.25">
      <c r="A33" s="1" t="s">
        <v>36</v>
      </c>
      <c r="B33" s="13">
        <v>384.68540344514957</v>
      </c>
      <c r="C33" s="20">
        <v>0</v>
      </c>
      <c r="D33" s="17">
        <v>0</v>
      </c>
      <c r="E33" s="15"/>
      <c r="F33" s="38">
        <f>B33*38%</f>
        <v>146.18045330915683</v>
      </c>
      <c r="G33" s="17">
        <v>146</v>
      </c>
      <c r="H33" s="69"/>
      <c r="I33" s="20">
        <v>0</v>
      </c>
      <c r="J33" s="2">
        <v>0</v>
      </c>
      <c r="K33" s="31"/>
      <c r="L33" s="40">
        <f t="shared" si="1"/>
        <v>146.18045330915683</v>
      </c>
      <c r="M33" s="41">
        <f t="shared" si="2"/>
        <v>146</v>
      </c>
      <c r="N33" s="42">
        <f t="shared" si="3"/>
        <v>0.99876554419505603</v>
      </c>
      <c r="O33" s="72">
        <v>119</v>
      </c>
      <c r="P33" s="74">
        <v>30.819546690843168</v>
      </c>
      <c r="Q33" s="46">
        <v>0.25898778731800981</v>
      </c>
      <c r="R33" s="9">
        <f t="shared" si="0"/>
        <v>265.18045330915686</v>
      </c>
      <c r="S33" s="17">
        <v>156</v>
      </c>
      <c r="T33" s="18">
        <f t="shared" si="5"/>
        <v>58.827865347273395</v>
      </c>
      <c r="U33" s="50">
        <f t="shared" si="4"/>
        <v>176.81954669084317</v>
      </c>
    </row>
    <row r="34" spans="1:21" x14ac:dyDescent="0.25">
      <c r="A34" s="1" t="s">
        <v>50</v>
      </c>
      <c r="B34" s="13">
        <v>236.21033544877605</v>
      </c>
      <c r="C34" s="10">
        <v>0</v>
      </c>
      <c r="D34" s="17">
        <v>0</v>
      </c>
      <c r="E34" s="15"/>
      <c r="F34" s="29">
        <f>B34*38%</f>
        <v>89.759927470534905</v>
      </c>
      <c r="G34" s="17">
        <v>90</v>
      </c>
      <c r="H34" s="69"/>
      <c r="I34" s="20">
        <v>0</v>
      </c>
      <c r="J34" s="2">
        <v>0</v>
      </c>
      <c r="K34" s="31"/>
      <c r="L34" s="40">
        <f t="shared" si="1"/>
        <v>89.759927470534905</v>
      </c>
      <c r="M34" s="41">
        <f t="shared" si="2"/>
        <v>90</v>
      </c>
      <c r="N34" s="42">
        <f t="shared" si="3"/>
        <v>1.0026746069903398</v>
      </c>
      <c r="O34" s="44">
        <v>73</v>
      </c>
      <c r="P34" s="45">
        <v>12.240072529465095</v>
      </c>
      <c r="Q34" s="46">
        <v>0.16767222643102869</v>
      </c>
      <c r="R34" s="9">
        <f t="shared" si="0"/>
        <v>162.7599274705349</v>
      </c>
      <c r="S34" s="17">
        <v>75</v>
      </c>
      <c r="T34" s="18">
        <f t="shared" si="5"/>
        <v>46.080138499433502</v>
      </c>
      <c r="U34" s="50">
        <f t="shared" si="4"/>
        <v>102.2400725294651</v>
      </c>
    </row>
    <row r="35" spans="1:21" x14ac:dyDescent="0.25">
      <c r="A35" s="1" t="s">
        <v>26</v>
      </c>
      <c r="B35" s="13">
        <v>4369.891205802357</v>
      </c>
      <c r="C35" s="10">
        <v>45</v>
      </c>
      <c r="D35" s="17">
        <v>46</v>
      </c>
      <c r="E35" s="25"/>
      <c r="F35" s="29">
        <f>B35*38%</f>
        <v>1660.5586582048957</v>
      </c>
      <c r="G35" s="17">
        <v>1376</v>
      </c>
      <c r="H35" s="69"/>
      <c r="I35" s="20">
        <v>0</v>
      </c>
      <c r="J35" s="2">
        <v>0</v>
      </c>
      <c r="K35" s="31"/>
      <c r="L35" s="40">
        <f t="shared" si="1"/>
        <v>1705.5586582048957</v>
      </c>
      <c r="M35" s="41">
        <f t="shared" si="2"/>
        <v>1422</v>
      </c>
      <c r="N35" s="42">
        <f t="shared" si="3"/>
        <v>0.83374441163850577</v>
      </c>
      <c r="O35" s="44">
        <v>1360</v>
      </c>
      <c r="P35" s="45">
        <v>0</v>
      </c>
      <c r="Q35" s="46">
        <v>0</v>
      </c>
      <c r="R35" s="9">
        <f t="shared" ref="R35:R66" si="6">F35+O35</f>
        <v>3020.5586582048954</v>
      </c>
      <c r="S35" s="17">
        <v>1376</v>
      </c>
      <c r="T35" s="18">
        <f t="shared" si="5"/>
        <v>45.554486957646127</v>
      </c>
      <c r="U35" s="50">
        <f t="shared" si="4"/>
        <v>1422</v>
      </c>
    </row>
    <row r="36" spans="1:21" x14ac:dyDescent="0.25">
      <c r="A36" s="1" t="s">
        <v>64</v>
      </c>
      <c r="B36" s="13">
        <v>571.40404956180112</v>
      </c>
      <c r="C36" s="10">
        <v>0</v>
      </c>
      <c r="D36" s="17" t="s">
        <v>81</v>
      </c>
      <c r="E36" s="15"/>
      <c r="F36" s="29">
        <f>B36*38%</f>
        <v>217.13353883348444</v>
      </c>
      <c r="G36" s="17">
        <v>169</v>
      </c>
      <c r="H36" s="69"/>
      <c r="I36" s="20">
        <v>0</v>
      </c>
      <c r="J36" s="2">
        <v>0</v>
      </c>
      <c r="K36" s="31"/>
      <c r="L36" s="40">
        <f t="shared" si="1"/>
        <v>217.13353883348444</v>
      </c>
      <c r="M36" s="41">
        <f t="shared" si="2"/>
        <v>169</v>
      </c>
      <c r="N36" s="42">
        <f t="shared" si="3"/>
        <v>0.77832287406139899</v>
      </c>
      <c r="O36" s="44">
        <v>177.13525536415835</v>
      </c>
      <c r="P36" s="45">
        <v>0</v>
      </c>
      <c r="Q36" s="46">
        <v>0</v>
      </c>
      <c r="R36" s="9">
        <f t="shared" si="6"/>
        <v>394.26879419764282</v>
      </c>
      <c r="S36" s="17">
        <v>169</v>
      </c>
      <c r="T36" s="18">
        <f t="shared" si="5"/>
        <v>42.864158281642261</v>
      </c>
      <c r="U36" s="50">
        <f t="shared" si="4"/>
        <v>169</v>
      </c>
    </row>
    <row r="37" spans="1:21" x14ac:dyDescent="0.25">
      <c r="A37" s="1" t="s">
        <v>17</v>
      </c>
      <c r="B37" s="13">
        <v>91.109700815956472</v>
      </c>
      <c r="C37" s="10">
        <v>0</v>
      </c>
      <c r="D37" s="17" t="s">
        <v>81</v>
      </c>
      <c r="E37" s="15"/>
      <c r="F37" s="16">
        <f>B37*38%</f>
        <v>34.62168631006346</v>
      </c>
      <c r="G37" s="17">
        <v>35</v>
      </c>
      <c r="H37" s="69"/>
      <c r="I37" s="20">
        <v>0</v>
      </c>
      <c r="J37" s="2">
        <v>0</v>
      </c>
      <c r="K37" s="31"/>
      <c r="L37" s="40">
        <f t="shared" si="1"/>
        <v>34.62168631006346</v>
      </c>
      <c r="M37" s="41">
        <f t="shared" si="2"/>
        <v>35</v>
      </c>
      <c r="N37" s="42">
        <f t="shared" si="3"/>
        <v>1.010927072891495</v>
      </c>
      <c r="O37" s="44">
        <v>28</v>
      </c>
      <c r="P37" s="45">
        <v>25.37831368993654</v>
      </c>
      <c r="Q37" s="46">
        <v>0.90636834606916217</v>
      </c>
      <c r="R37" s="9">
        <f t="shared" si="6"/>
        <v>62.62168631006346</v>
      </c>
      <c r="S37" s="17">
        <v>60</v>
      </c>
      <c r="T37" s="18">
        <f t="shared" si="5"/>
        <v>95.813453031139233</v>
      </c>
      <c r="U37" s="50">
        <f t="shared" si="4"/>
        <v>60.37831368993654</v>
      </c>
    </row>
    <row r="38" spans="1:21" x14ac:dyDescent="0.25">
      <c r="A38" s="1" t="s">
        <v>51</v>
      </c>
      <c r="B38" s="13">
        <v>116.98035660320338</v>
      </c>
      <c r="C38" s="10">
        <v>0</v>
      </c>
      <c r="D38" s="17" t="s">
        <v>81</v>
      </c>
      <c r="E38" s="15"/>
      <c r="F38" s="29">
        <v>40</v>
      </c>
      <c r="G38" s="17">
        <v>40</v>
      </c>
      <c r="H38" s="69"/>
      <c r="I38" s="20">
        <v>0</v>
      </c>
      <c r="J38" s="2">
        <v>0</v>
      </c>
      <c r="K38" s="31"/>
      <c r="L38" s="40">
        <f t="shared" si="1"/>
        <v>40</v>
      </c>
      <c r="M38" s="41">
        <f t="shared" si="2"/>
        <v>40</v>
      </c>
      <c r="N38" s="42">
        <f t="shared" si="3"/>
        <v>1</v>
      </c>
      <c r="O38" s="44">
        <v>36</v>
      </c>
      <c r="P38" s="45">
        <v>0</v>
      </c>
      <c r="Q38" s="46">
        <v>0</v>
      </c>
      <c r="R38" s="9">
        <f t="shared" si="6"/>
        <v>76</v>
      </c>
      <c r="S38" s="17">
        <v>40</v>
      </c>
      <c r="T38" s="18">
        <f t="shared" si="5"/>
        <v>52.631578947368418</v>
      </c>
      <c r="U38" s="50">
        <f t="shared" si="4"/>
        <v>40</v>
      </c>
    </row>
    <row r="39" spans="1:21" x14ac:dyDescent="0.25">
      <c r="A39" s="1" t="s">
        <v>18</v>
      </c>
      <c r="B39" s="13">
        <v>154.09912360229677</v>
      </c>
      <c r="C39" s="10">
        <v>0</v>
      </c>
      <c r="D39" s="17" t="s">
        <v>81</v>
      </c>
      <c r="E39" s="15"/>
      <c r="F39" s="16">
        <f>B39*38%</f>
        <v>58.557666968872773</v>
      </c>
      <c r="G39" s="17">
        <v>59</v>
      </c>
      <c r="H39" s="69"/>
      <c r="I39" s="20">
        <v>0</v>
      </c>
      <c r="J39" s="2">
        <v>0</v>
      </c>
      <c r="K39" s="31"/>
      <c r="L39" s="40">
        <f t="shared" si="1"/>
        <v>58.557666968872773</v>
      </c>
      <c r="M39" s="41">
        <f t="shared" si="2"/>
        <v>59</v>
      </c>
      <c r="N39" s="42">
        <f t="shared" si="3"/>
        <v>1.007553802158176</v>
      </c>
      <c r="O39" s="44">
        <v>48</v>
      </c>
      <c r="P39" s="45">
        <v>37.442333031127227</v>
      </c>
      <c r="Q39" s="46">
        <v>0.78004860481515059</v>
      </c>
      <c r="R39" s="9">
        <f t="shared" si="6"/>
        <v>106.55766696887278</v>
      </c>
      <c r="S39" s="17">
        <v>74</v>
      </c>
      <c r="T39" s="18">
        <f t="shared" si="5"/>
        <v>69.445964898627707</v>
      </c>
      <c r="U39" s="50">
        <f t="shared" si="4"/>
        <v>96.44233303112722</v>
      </c>
    </row>
    <row r="40" spans="1:21" x14ac:dyDescent="0.25">
      <c r="A40" s="1" t="s">
        <v>37</v>
      </c>
      <c r="B40" s="13">
        <v>331.81928074947115</v>
      </c>
      <c r="C40" s="20">
        <v>0</v>
      </c>
      <c r="D40" s="17" t="s">
        <v>81</v>
      </c>
      <c r="E40" s="15"/>
      <c r="F40" s="38">
        <f>B40*38%</f>
        <v>126.09132668479904</v>
      </c>
      <c r="G40" s="17">
        <v>126</v>
      </c>
      <c r="H40" s="69"/>
      <c r="I40" s="20">
        <v>0</v>
      </c>
      <c r="J40" s="2">
        <v>0</v>
      </c>
      <c r="K40" s="31"/>
      <c r="L40" s="40">
        <f t="shared" si="1"/>
        <v>126.09132668479904</v>
      </c>
      <c r="M40" s="41">
        <f t="shared" si="2"/>
        <v>126</v>
      </c>
      <c r="N40" s="42">
        <f t="shared" si="3"/>
        <v>0.99927571001749116</v>
      </c>
      <c r="O40" s="72">
        <v>103</v>
      </c>
      <c r="P40" s="74">
        <v>25.908673315200957</v>
      </c>
      <c r="Q40" s="46">
        <v>0.25154051762331026</v>
      </c>
      <c r="R40" s="9">
        <f t="shared" si="6"/>
        <v>229.09132668479904</v>
      </c>
      <c r="S40" s="17">
        <v>135</v>
      </c>
      <c r="T40" s="18">
        <f t="shared" si="5"/>
        <v>58.928464011971556</v>
      </c>
      <c r="U40" s="50">
        <f t="shared" si="4"/>
        <v>151.90867331520096</v>
      </c>
    </row>
    <row r="41" spans="1:21" x14ac:dyDescent="0.25">
      <c r="A41" s="1" t="s">
        <v>19</v>
      </c>
      <c r="B41" s="13">
        <v>169.84647929888183</v>
      </c>
      <c r="C41" s="10">
        <v>0</v>
      </c>
      <c r="D41" s="17" t="s">
        <v>81</v>
      </c>
      <c r="E41" s="15"/>
      <c r="F41" s="16">
        <v>57</v>
      </c>
      <c r="G41" s="17">
        <v>57</v>
      </c>
      <c r="H41" s="69"/>
      <c r="I41" s="20">
        <v>0</v>
      </c>
      <c r="J41" s="2">
        <v>0</v>
      </c>
      <c r="K41" s="31"/>
      <c r="L41" s="40">
        <f t="shared" si="1"/>
        <v>57</v>
      </c>
      <c r="M41" s="41">
        <f t="shared" si="2"/>
        <v>57</v>
      </c>
      <c r="N41" s="42">
        <f t="shared" si="3"/>
        <v>1</v>
      </c>
      <c r="O41" s="44">
        <v>53</v>
      </c>
      <c r="P41" s="45">
        <v>42</v>
      </c>
      <c r="Q41" s="46">
        <v>0.79245283018867929</v>
      </c>
      <c r="R41" s="9">
        <f t="shared" si="6"/>
        <v>110</v>
      </c>
      <c r="S41" s="17">
        <v>88</v>
      </c>
      <c r="T41" s="18">
        <f t="shared" si="5"/>
        <v>80</v>
      </c>
      <c r="U41" s="50">
        <f t="shared" si="4"/>
        <v>99</v>
      </c>
    </row>
    <row r="42" spans="1:21" x14ac:dyDescent="0.25">
      <c r="A42" s="1" t="s">
        <v>73</v>
      </c>
      <c r="B42" s="13">
        <v>196.84194620731338</v>
      </c>
      <c r="C42" s="11">
        <v>0</v>
      </c>
      <c r="D42" s="17" t="s">
        <v>81</v>
      </c>
      <c r="E42" s="15"/>
      <c r="F42" s="38">
        <v>67</v>
      </c>
      <c r="G42" s="17">
        <v>67</v>
      </c>
      <c r="H42" s="69"/>
      <c r="I42" s="29">
        <v>0</v>
      </c>
      <c r="J42" s="2">
        <v>0</v>
      </c>
      <c r="K42" s="31"/>
      <c r="L42" s="40">
        <f t="shared" si="1"/>
        <v>67</v>
      </c>
      <c r="M42" s="41">
        <f t="shared" si="2"/>
        <v>67</v>
      </c>
      <c r="N42" s="42">
        <f t="shared" si="3"/>
        <v>1</v>
      </c>
      <c r="O42" s="44">
        <v>61.021003324267149</v>
      </c>
      <c r="P42" s="45">
        <v>34</v>
      </c>
      <c r="Q42" s="46">
        <v>0.55718520095979318</v>
      </c>
      <c r="R42" s="9">
        <f t="shared" si="6"/>
        <v>128.02100332426716</v>
      </c>
      <c r="S42" s="17">
        <v>101</v>
      </c>
      <c r="T42" s="18">
        <f t="shared" si="5"/>
        <v>78.893304518302301</v>
      </c>
      <c r="U42" s="50">
        <f t="shared" si="4"/>
        <v>101</v>
      </c>
    </row>
    <row r="43" spans="1:21" x14ac:dyDescent="0.25">
      <c r="A43" s="1" t="s">
        <v>52</v>
      </c>
      <c r="B43" s="13">
        <v>149.59987911755817</v>
      </c>
      <c r="C43" s="10">
        <v>0</v>
      </c>
      <c r="D43" s="17" t="s">
        <v>81</v>
      </c>
      <c r="E43" s="15"/>
      <c r="F43" s="29">
        <v>51</v>
      </c>
      <c r="G43" s="17">
        <v>51</v>
      </c>
      <c r="H43" s="69"/>
      <c r="I43" s="20">
        <v>0</v>
      </c>
      <c r="J43" s="2">
        <v>0</v>
      </c>
      <c r="K43" s="31"/>
      <c r="L43" s="40">
        <f t="shared" si="1"/>
        <v>51</v>
      </c>
      <c r="M43" s="41">
        <f t="shared" si="2"/>
        <v>51</v>
      </c>
      <c r="N43" s="42">
        <f t="shared" si="3"/>
        <v>1</v>
      </c>
      <c r="O43" s="44">
        <v>46</v>
      </c>
      <c r="P43" s="45">
        <v>20</v>
      </c>
      <c r="Q43" s="46">
        <v>0.43478260869565216</v>
      </c>
      <c r="R43" s="9">
        <f t="shared" si="6"/>
        <v>97</v>
      </c>
      <c r="S43" s="17">
        <v>61</v>
      </c>
      <c r="T43" s="18">
        <f t="shared" si="5"/>
        <v>62.886597938144327</v>
      </c>
      <c r="U43" s="50">
        <f t="shared" si="4"/>
        <v>71</v>
      </c>
    </row>
    <row r="44" spans="1:21" x14ac:dyDescent="0.25">
      <c r="A44" s="1" t="s">
        <v>53</v>
      </c>
      <c r="B44" s="13">
        <v>452.17407071622847</v>
      </c>
      <c r="C44" s="10">
        <v>0</v>
      </c>
      <c r="D44" s="17" t="s">
        <v>81</v>
      </c>
      <c r="E44" s="15"/>
      <c r="F44" s="29">
        <f>B44*38%</f>
        <v>171.82614687216682</v>
      </c>
      <c r="G44" s="17">
        <v>108</v>
      </c>
      <c r="H44" s="69"/>
      <c r="I44" s="20">
        <v>0</v>
      </c>
      <c r="J44" s="2">
        <v>0</v>
      </c>
      <c r="K44" s="31"/>
      <c r="L44" s="40">
        <f t="shared" si="1"/>
        <v>171.82614687216682</v>
      </c>
      <c r="M44" s="41">
        <f t="shared" si="2"/>
        <v>108</v>
      </c>
      <c r="N44" s="42">
        <f t="shared" si="3"/>
        <v>0.62854229094916825</v>
      </c>
      <c r="O44" s="44">
        <v>140</v>
      </c>
      <c r="P44" s="45">
        <v>0</v>
      </c>
      <c r="Q44" s="46">
        <v>0</v>
      </c>
      <c r="R44" s="9">
        <f t="shared" si="6"/>
        <v>311.82614687216682</v>
      </c>
      <c r="S44" s="17">
        <v>108</v>
      </c>
      <c r="T44" s="18">
        <f t="shared" si="5"/>
        <v>34.634683808049815</v>
      </c>
      <c r="U44" s="50">
        <f t="shared" si="4"/>
        <v>108</v>
      </c>
    </row>
    <row r="45" spans="1:21" x14ac:dyDescent="0.25">
      <c r="A45" s="1" t="s">
        <v>20</v>
      </c>
      <c r="B45" s="13">
        <v>176.59534602598973</v>
      </c>
      <c r="C45" s="10">
        <v>0</v>
      </c>
      <c r="D45" s="17" t="s">
        <v>81</v>
      </c>
      <c r="E45" s="15"/>
      <c r="F45" s="16">
        <v>60</v>
      </c>
      <c r="G45" s="17">
        <v>60</v>
      </c>
      <c r="H45" s="69"/>
      <c r="I45" s="20">
        <v>0</v>
      </c>
      <c r="J45" s="2">
        <v>0</v>
      </c>
      <c r="K45" s="31"/>
      <c r="L45" s="40">
        <f t="shared" si="1"/>
        <v>60</v>
      </c>
      <c r="M45" s="41">
        <f t="shared" si="2"/>
        <v>60</v>
      </c>
      <c r="N45" s="42">
        <f t="shared" si="3"/>
        <v>1</v>
      </c>
      <c r="O45" s="44">
        <v>55</v>
      </c>
      <c r="P45" s="45">
        <v>21</v>
      </c>
      <c r="Q45" s="46">
        <v>0.38181818181818183</v>
      </c>
      <c r="R45" s="9">
        <f t="shared" si="6"/>
        <v>115</v>
      </c>
      <c r="S45" s="17">
        <v>71</v>
      </c>
      <c r="T45" s="18">
        <f t="shared" si="5"/>
        <v>61.739130434782609</v>
      </c>
      <c r="U45" s="50">
        <f t="shared" si="4"/>
        <v>81</v>
      </c>
    </row>
    <row r="46" spans="1:21" x14ac:dyDescent="0.25">
      <c r="A46" s="1" t="s">
        <v>74</v>
      </c>
      <c r="B46" s="13">
        <v>704.13176186158955</v>
      </c>
      <c r="C46" s="11">
        <v>13</v>
      </c>
      <c r="D46" s="17">
        <v>20</v>
      </c>
      <c r="E46" s="25"/>
      <c r="F46" s="38">
        <v>238</v>
      </c>
      <c r="G46" s="17">
        <v>231</v>
      </c>
      <c r="H46" s="69"/>
      <c r="I46" s="29">
        <v>0</v>
      </c>
      <c r="J46" s="2">
        <v>0</v>
      </c>
      <c r="K46" s="31"/>
      <c r="L46" s="40">
        <f t="shared" si="1"/>
        <v>251</v>
      </c>
      <c r="M46" s="41">
        <f t="shared" si="2"/>
        <v>251</v>
      </c>
      <c r="N46" s="42">
        <f t="shared" si="3"/>
        <v>1</v>
      </c>
      <c r="O46" s="44">
        <v>220</v>
      </c>
      <c r="P46" s="47">
        <v>0</v>
      </c>
      <c r="Q46" s="46">
        <v>0</v>
      </c>
      <c r="R46" s="9">
        <f t="shared" si="6"/>
        <v>458</v>
      </c>
      <c r="S46" s="17">
        <v>231</v>
      </c>
      <c r="T46" s="18">
        <f t="shared" si="5"/>
        <v>50.436681222707421</v>
      </c>
      <c r="U46" s="50">
        <f t="shared" si="4"/>
        <v>251</v>
      </c>
    </row>
    <row r="47" spans="1:21" x14ac:dyDescent="0.25">
      <c r="A47" s="1" t="s">
        <v>38</v>
      </c>
      <c r="B47" s="13">
        <v>544.40858265336954</v>
      </c>
      <c r="C47" s="20">
        <v>0</v>
      </c>
      <c r="D47" s="17">
        <v>0</v>
      </c>
      <c r="E47" s="15"/>
      <c r="F47" s="38">
        <f>B47*38%</f>
        <v>206.87526140828044</v>
      </c>
      <c r="G47" s="19">
        <v>183</v>
      </c>
      <c r="H47" s="69"/>
      <c r="I47" s="20">
        <v>0</v>
      </c>
      <c r="J47" s="2">
        <v>0</v>
      </c>
      <c r="K47" s="31"/>
      <c r="L47" s="40">
        <f t="shared" si="1"/>
        <v>206.87526140828044</v>
      </c>
      <c r="M47" s="41">
        <f t="shared" si="2"/>
        <v>183</v>
      </c>
      <c r="N47" s="42">
        <f t="shared" si="3"/>
        <v>0.88459102724147765</v>
      </c>
      <c r="O47" s="72">
        <v>169</v>
      </c>
      <c r="P47" s="48">
        <v>0</v>
      </c>
      <c r="Q47" s="46">
        <v>0</v>
      </c>
      <c r="R47" s="9">
        <f t="shared" si="6"/>
        <v>375.87526140828044</v>
      </c>
      <c r="S47" s="19">
        <v>183</v>
      </c>
      <c r="T47" s="18">
        <f t="shared" si="5"/>
        <v>48.686364544013735</v>
      </c>
      <c r="U47" s="50">
        <f t="shared" si="4"/>
        <v>183</v>
      </c>
    </row>
    <row r="48" spans="1:21" x14ac:dyDescent="0.25">
      <c r="A48" s="1" t="s">
        <v>54</v>
      </c>
      <c r="B48" s="13">
        <v>178.84496826835903</v>
      </c>
      <c r="C48" s="10">
        <v>0</v>
      </c>
      <c r="D48" s="17">
        <v>0</v>
      </c>
      <c r="E48" s="15"/>
      <c r="F48" s="29">
        <v>60</v>
      </c>
      <c r="G48" s="19">
        <v>60</v>
      </c>
      <c r="H48" s="69"/>
      <c r="I48" s="20">
        <v>0</v>
      </c>
      <c r="J48" s="2">
        <v>0</v>
      </c>
      <c r="K48" s="31"/>
      <c r="L48" s="40">
        <f t="shared" si="1"/>
        <v>60</v>
      </c>
      <c r="M48" s="41">
        <f t="shared" si="2"/>
        <v>60</v>
      </c>
      <c r="N48" s="42">
        <f t="shared" si="3"/>
        <v>1</v>
      </c>
      <c r="O48" s="44">
        <v>55</v>
      </c>
      <c r="P48" s="45">
        <v>1</v>
      </c>
      <c r="Q48" s="46">
        <v>1.8181818181818181E-2</v>
      </c>
      <c r="R48" s="9">
        <f t="shared" si="6"/>
        <v>115</v>
      </c>
      <c r="S48" s="19">
        <v>59</v>
      </c>
      <c r="T48" s="18">
        <f t="shared" si="5"/>
        <v>51.304347826086953</v>
      </c>
      <c r="U48" s="50">
        <f t="shared" si="4"/>
        <v>61</v>
      </c>
    </row>
    <row r="49" spans="1:21" x14ac:dyDescent="0.25">
      <c r="A49" s="1" t="s">
        <v>39</v>
      </c>
      <c r="B49" s="13">
        <v>3114.6019945602898</v>
      </c>
      <c r="C49" s="20">
        <v>0</v>
      </c>
      <c r="D49" s="17">
        <v>37</v>
      </c>
      <c r="E49" s="15"/>
      <c r="F49" s="38">
        <f>B49*38%</f>
        <v>1183.5487579329101</v>
      </c>
      <c r="G49" s="17">
        <v>674</v>
      </c>
      <c r="H49" s="69"/>
      <c r="I49" s="20">
        <v>0</v>
      </c>
      <c r="J49" s="2">
        <v>0</v>
      </c>
      <c r="K49" s="31"/>
      <c r="L49" s="40">
        <f t="shared" si="1"/>
        <v>1183.5487579329101</v>
      </c>
      <c r="M49" s="41">
        <f t="shared" si="2"/>
        <v>711</v>
      </c>
      <c r="N49" s="42">
        <f t="shared" si="3"/>
        <v>0.60073570711338897</v>
      </c>
      <c r="O49" s="44">
        <v>970</v>
      </c>
      <c r="P49" s="47">
        <v>0</v>
      </c>
      <c r="Q49" s="46">
        <v>0</v>
      </c>
      <c r="R49" s="9">
        <f t="shared" si="6"/>
        <v>2153.5487579329101</v>
      </c>
      <c r="S49" s="17">
        <v>674</v>
      </c>
      <c r="T49" s="18">
        <f t="shared" si="5"/>
        <v>31.297178553177538</v>
      </c>
      <c r="U49" s="50">
        <f t="shared" si="4"/>
        <v>711</v>
      </c>
    </row>
    <row r="50" spans="1:21" x14ac:dyDescent="0.25">
      <c r="A50" s="1" t="s">
        <v>55</v>
      </c>
      <c r="B50" s="13">
        <v>184.46902387428224</v>
      </c>
      <c r="C50" s="10">
        <v>0</v>
      </c>
      <c r="D50" s="17">
        <v>0</v>
      </c>
      <c r="E50" s="15"/>
      <c r="F50" s="29">
        <v>62</v>
      </c>
      <c r="G50" s="17">
        <v>62</v>
      </c>
      <c r="H50" s="69"/>
      <c r="I50" s="20">
        <v>0</v>
      </c>
      <c r="J50" s="2">
        <v>0</v>
      </c>
      <c r="K50" s="31"/>
      <c r="L50" s="40">
        <f t="shared" si="1"/>
        <v>62</v>
      </c>
      <c r="M50" s="41">
        <f t="shared" si="2"/>
        <v>62</v>
      </c>
      <c r="N50" s="42">
        <f t="shared" si="3"/>
        <v>1</v>
      </c>
      <c r="O50" s="44">
        <v>57</v>
      </c>
      <c r="P50" s="45">
        <v>23</v>
      </c>
      <c r="Q50" s="46">
        <v>0.40350877192982454</v>
      </c>
      <c r="R50" s="9">
        <f t="shared" si="6"/>
        <v>119</v>
      </c>
      <c r="S50" s="17">
        <v>73</v>
      </c>
      <c r="T50" s="18">
        <f t="shared" si="5"/>
        <v>61.344537815126053</v>
      </c>
      <c r="U50" s="50">
        <f t="shared" si="4"/>
        <v>85</v>
      </c>
    </row>
    <row r="51" spans="1:21" x14ac:dyDescent="0.25">
      <c r="A51" s="1" t="s">
        <v>21</v>
      </c>
      <c r="B51" s="13">
        <v>55.115744938047747</v>
      </c>
      <c r="C51" s="10">
        <v>0</v>
      </c>
      <c r="D51" s="17">
        <v>0</v>
      </c>
      <c r="E51" s="15"/>
      <c r="F51" s="16">
        <v>19</v>
      </c>
      <c r="G51" s="17">
        <v>19</v>
      </c>
      <c r="H51" s="69"/>
      <c r="I51" s="20">
        <v>0</v>
      </c>
      <c r="J51" s="2">
        <v>0</v>
      </c>
      <c r="K51" s="31"/>
      <c r="L51" s="40">
        <f t="shared" si="1"/>
        <v>19</v>
      </c>
      <c r="M51" s="41">
        <f t="shared" si="2"/>
        <v>19</v>
      </c>
      <c r="N51" s="42">
        <f t="shared" si="3"/>
        <v>1</v>
      </c>
      <c r="O51" s="44">
        <v>17</v>
      </c>
      <c r="P51" s="45">
        <v>17</v>
      </c>
      <c r="Q51" s="46">
        <v>1</v>
      </c>
      <c r="R51" s="9">
        <f t="shared" si="6"/>
        <v>36</v>
      </c>
      <c r="S51" s="17">
        <v>36</v>
      </c>
      <c r="T51" s="18">
        <f t="shared" si="5"/>
        <v>100</v>
      </c>
      <c r="U51" s="50">
        <f t="shared" si="4"/>
        <v>36</v>
      </c>
    </row>
    <row r="52" spans="1:21" x14ac:dyDescent="0.25">
      <c r="A52" s="1" t="s">
        <v>8</v>
      </c>
      <c r="B52" s="13">
        <v>124.85403445149592</v>
      </c>
      <c r="C52" s="10">
        <v>0</v>
      </c>
      <c r="D52" s="17">
        <v>0</v>
      </c>
      <c r="E52" s="15"/>
      <c r="F52" s="16">
        <f>B52*38%</f>
        <v>47.444533091568452</v>
      </c>
      <c r="G52" s="17">
        <v>42</v>
      </c>
      <c r="H52" s="69"/>
      <c r="I52" s="20">
        <v>0</v>
      </c>
      <c r="J52" s="2">
        <v>0</v>
      </c>
      <c r="K52" s="31"/>
      <c r="L52" s="40">
        <f t="shared" si="1"/>
        <v>47.444533091568452</v>
      </c>
      <c r="M52" s="41">
        <f t="shared" si="2"/>
        <v>42</v>
      </c>
      <c r="N52" s="42">
        <f t="shared" si="3"/>
        <v>0.88524424761309284</v>
      </c>
      <c r="O52" s="44">
        <v>39</v>
      </c>
      <c r="P52" s="47">
        <v>0</v>
      </c>
      <c r="Q52" s="46">
        <v>0</v>
      </c>
      <c r="R52" s="9">
        <f t="shared" si="6"/>
        <v>86.444533091568445</v>
      </c>
      <c r="S52" s="17">
        <v>40</v>
      </c>
      <c r="T52" s="18">
        <f t="shared" si="5"/>
        <v>46.272446121756523</v>
      </c>
      <c r="U52" s="50">
        <f t="shared" si="4"/>
        <v>42</v>
      </c>
    </row>
    <row r="53" spans="1:21" x14ac:dyDescent="0.25">
      <c r="A53" s="1" t="s">
        <v>22</v>
      </c>
      <c r="B53" s="13">
        <v>93.359323058325771</v>
      </c>
      <c r="C53" s="10">
        <v>0</v>
      </c>
      <c r="D53" s="17">
        <v>0</v>
      </c>
      <c r="E53" s="15"/>
      <c r="F53" s="16">
        <v>32</v>
      </c>
      <c r="G53" s="19">
        <v>32</v>
      </c>
      <c r="H53" s="69"/>
      <c r="I53" s="20">
        <v>0</v>
      </c>
      <c r="J53" s="2">
        <v>0</v>
      </c>
      <c r="K53" s="31"/>
      <c r="L53" s="40">
        <f t="shared" si="1"/>
        <v>32</v>
      </c>
      <c r="M53" s="41">
        <f t="shared" si="2"/>
        <v>32</v>
      </c>
      <c r="N53" s="42">
        <f t="shared" si="3"/>
        <v>1</v>
      </c>
      <c r="O53" s="44">
        <v>29</v>
      </c>
      <c r="P53" s="45">
        <v>31</v>
      </c>
      <c r="Q53" s="46">
        <v>1.0689655172413792</v>
      </c>
      <c r="R53" s="9">
        <f t="shared" si="6"/>
        <v>61</v>
      </c>
      <c r="S53" s="19">
        <v>32</v>
      </c>
      <c r="T53" s="18">
        <f t="shared" si="5"/>
        <v>52.459016393442624</v>
      </c>
      <c r="U53" s="50">
        <f t="shared" si="4"/>
        <v>63</v>
      </c>
    </row>
    <row r="54" spans="1:21" x14ac:dyDescent="0.25">
      <c r="A54" s="1" t="s">
        <v>40</v>
      </c>
      <c r="B54" s="13">
        <v>188.96826835902084</v>
      </c>
      <c r="C54" s="20">
        <v>0</v>
      </c>
      <c r="D54" s="17">
        <v>0</v>
      </c>
      <c r="E54" s="15"/>
      <c r="F54" s="38">
        <f>B54*38%</f>
        <v>71.807941976427927</v>
      </c>
      <c r="G54" s="19">
        <v>72</v>
      </c>
      <c r="H54" s="69"/>
      <c r="I54" s="20">
        <v>0</v>
      </c>
      <c r="J54" s="2">
        <v>0</v>
      </c>
      <c r="K54" s="31"/>
      <c r="L54" s="40">
        <f t="shared" si="1"/>
        <v>71.807941976427927</v>
      </c>
      <c r="M54" s="41">
        <f t="shared" si="2"/>
        <v>72</v>
      </c>
      <c r="N54" s="42">
        <f t="shared" si="3"/>
        <v>1.0026746069903398</v>
      </c>
      <c r="O54" s="72">
        <v>59</v>
      </c>
      <c r="P54" s="74">
        <v>54.192058023572073</v>
      </c>
      <c r="Q54" s="46">
        <v>0.9185094580266453</v>
      </c>
      <c r="R54" s="9">
        <f t="shared" si="6"/>
        <v>130.80794197642791</v>
      </c>
      <c r="S54" s="19">
        <v>108</v>
      </c>
      <c r="T54" s="18">
        <f t="shared" si="5"/>
        <v>82.563794191840444</v>
      </c>
      <c r="U54" s="50">
        <f t="shared" si="4"/>
        <v>126.19205802357207</v>
      </c>
    </row>
    <row r="55" spans="1:21" x14ac:dyDescent="0.25">
      <c r="A55" s="1" t="s">
        <v>75</v>
      </c>
      <c r="B55" s="13">
        <v>665.88818374131154</v>
      </c>
      <c r="C55" s="11">
        <v>0</v>
      </c>
      <c r="D55" s="17" t="s">
        <v>81</v>
      </c>
      <c r="E55" s="15"/>
      <c r="F55" s="38">
        <v>225</v>
      </c>
      <c r="G55" s="17">
        <v>225</v>
      </c>
      <c r="H55" s="69"/>
      <c r="I55" s="29">
        <v>0</v>
      </c>
      <c r="J55" s="2">
        <v>0</v>
      </c>
      <c r="K55" s="31"/>
      <c r="L55" s="40">
        <f t="shared" si="1"/>
        <v>225</v>
      </c>
      <c r="M55" s="41">
        <f t="shared" si="2"/>
        <v>225</v>
      </c>
      <c r="N55" s="42">
        <f t="shared" si="3"/>
        <v>1</v>
      </c>
      <c r="O55" s="44">
        <v>210</v>
      </c>
      <c r="P55" s="47">
        <v>90</v>
      </c>
      <c r="Q55" s="46">
        <v>0.42857142857142855</v>
      </c>
      <c r="R55" s="9">
        <f t="shared" si="6"/>
        <v>435</v>
      </c>
      <c r="S55" s="17">
        <v>295</v>
      </c>
      <c r="T55" s="18">
        <f t="shared" si="5"/>
        <v>67.816091954022994</v>
      </c>
      <c r="U55" s="50">
        <f t="shared" si="4"/>
        <v>315</v>
      </c>
    </row>
    <row r="56" spans="1:21" x14ac:dyDescent="0.25">
      <c r="A56" s="1" t="s">
        <v>27</v>
      </c>
      <c r="B56" s="13">
        <v>340.81776971894828</v>
      </c>
      <c r="C56" s="10">
        <v>0</v>
      </c>
      <c r="D56" s="17">
        <v>0</v>
      </c>
      <c r="E56" s="15"/>
      <c r="F56" s="29">
        <f>B56*38%</f>
        <v>129.51075249320036</v>
      </c>
      <c r="G56" s="17">
        <v>130</v>
      </c>
      <c r="H56" s="69"/>
      <c r="I56" s="20">
        <v>0</v>
      </c>
      <c r="J56" s="2">
        <v>0</v>
      </c>
      <c r="K56" s="31"/>
      <c r="L56" s="40">
        <f t="shared" si="1"/>
        <v>129.51075249320036</v>
      </c>
      <c r="M56" s="41">
        <f t="shared" si="2"/>
        <v>130</v>
      </c>
      <c r="N56" s="42">
        <f t="shared" si="3"/>
        <v>1.0037776593632666</v>
      </c>
      <c r="O56" s="44">
        <v>106</v>
      </c>
      <c r="P56" s="45">
        <v>46.4892475067996</v>
      </c>
      <c r="Q56" s="46">
        <v>0.43857780666792118</v>
      </c>
      <c r="R56" s="9">
        <f t="shared" si="6"/>
        <v>235.51075249320036</v>
      </c>
      <c r="S56" s="17">
        <v>176</v>
      </c>
      <c r="T56" s="18">
        <f t="shared" si="5"/>
        <v>74.731195130923567</v>
      </c>
      <c r="U56" s="50">
        <f t="shared" si="4"/>
        <v>176.48924750679959</v>
      </c>
    </row>
    <row r="57" spans="1:21" x14ac:dyDescent="0.25">
      <c r="A57" s="1" t="s">
        <v>76</v>
      </c>
      <c r="B57" s="13">
        <v>427.42822605016619</v>
      </c>
      <c r="C57" s="11">
        <v>0</v>
      </c>
      <c r="D57" s="17" t="s">
        <v>81</v>
      </c>
      <c r="E57" s="15"/>
      <c r="F57" s="38">
        <v>144</v>
      </c>
      <c r="G57" s="17">
        <v>144</v>
      </c>
      <c r="H57" s="69"/>
      <c r="I57" s="10">
        <v>260</v>
      </c>
      <c r="J57" s="2">
        <v>244</v>
      </c>
      <c r="K57" s="32">
        <f>J57*100/I57</f>
        <v>93.84615384615384</v>
      </c>
      <c r="L57" s="40">
        <f t="shared" si="1"/>
        <v>404</v>
      </c>
      <c r="M57" s="41">
        <f t="shared" si="2"/>
        <v>388</v>
      </c>
      <c r="N57" s="42">
        <f t="shared" si="3"/>
        <v>0.96039603960396036</v>
      </c>
      <c r="O57" s="44">
        <v>133</v>
      </c>
      <c r="P57" s="47">
        <v>28</v>
      </c>
      <c r="Q57" s="46">
        <v>0.21052631578947367</v>
      </c>
      <c r="R57" s="9">
        <f t="shared" si="6"/>
        <v>277</v>
      </c>
      <c r="S57" s="17">
        <v>172</v>
      </c>
      <c r="T57" s="18">
        <f t="shared" si="5"/>
        <v>62.093862815884478</v>
      </c>
      <c r="U57" s="50">
        <f t="shared" si="4"/>
        <v>416</v>
      </c>
    </row>
    <row r="58" spans="1:21" x14ac:dyDescent="0.25">
      <c r="A58" s="1" t="s">
        <v>56</v>
      </c>
      <c r="B58" s="13">
        <v>808.73919613176179</v>
      </c>
      <c r="C58" s="10">
        <v>20</v>
      </c>
      <c r="D58" s="17">
        <v>21</v>
      </c>
      <c r="E58" s="25"/>
      <c r="F58" s="29">
        <f>B58*38%</f>
        <v>307.32089453006949</v>
      </c>
      <c r="G58" s="17">
        <v>307</v>
      </c>
      <c r="H58" s="69"/>
      <c r="I58" s="20">
        <v>0</v>
      </c>
      <c r="J58" s="2">
        <v>0</v>
      </c>
      <c r="K58" s="31"/>
      <c r="L58" s="40">
        <f t="shared" si="1"/>
        <v>327.32089453006949</v>
      </c>
      <c r="M58" s="41">
        <f t="shared" si="2"/>
        <v>328</v>
      </c>
      <c r="N58" s="42">
        <f t="shared" si="3"/>
        <v>1.0020747391360563</v>
      </c>
      <c r="O58" s="44">
        <v>250</v>
      </c>
      <c r="P58" s="45">
        <v>34.679105469930505</v>
      </c>
      <c r="Q58" s="46">
        <v>0.13871642187972202</v>
      </c>
      <c r="R58" s="9">
        <f t="shared" si="6"/>
        <v>557.32089453006949</v>
      </c>
      <c r="S58" s="17">
        <v>272</v>
      </c>
      <c r="T58" s="18">
        <f t="shared" si="5"/>
        <v>48.804917000169027</v>
      </c>
      <c r="U58" s="50">
        <f t="shared" si="4"/>
        <v>362.67910546993051</v>
      </c>
    </row>
    <row r="59" spans="1:21" x14ac:dyDescent="0.25">
      <c r="A59" s="1" t="s">
        <v>28</v>
      </c>
      <c r="B59" s="13">
        <v>483.66878210939859</v>
      </c>
      <c r="C59" s="10">
        <v>0</v>
      </c>
      <c r="D59" s="17">
        <v>0</v>
      </c>
      <c r="E59" s="15"/>
      <c r="F59" s="29">
        <f>B59*38%</f>
        <v>183.79413720157146</v>
      </c>
      <c r="G59" s="17">
        <v>184</v>
      </c>
      <c r="H59" s="69"/>
      <c r="I59" s="20">
        <v>0</v>
      </c>
      <c r="J59" s="2">
        <v>0</v>
      </c>
      <c r="K59" s="31"/>
      <c r="L59" s="40">
        <f t="shared" si="1"/>
        <v>183.79413720157146</v>
      </c>
      <c r="M59" s="41">
        <f t="shared" si="2"/>
        <v>184</v>
      </c>
      <c r="N59" s="42">
        <f t="shared" si="3"/>
        <v>1.0011200727159364</v>
      </c>
      <c r="O59" s="44">
        <v>150</v>
      </c>
      <c r="P59" s="45">
        <v>51.205862798428541</v>
      </c>
      <c r="Q59" s="46">
        <v>0.34137241865619028</v>
      </c>
      <c r="R59" s="9">
        <f t="shared" si="6"/>
        <v>333.79413720157146</v>
      </c>
      <c r="S59" s="17">
        <v>198</v>
      </c>
      <c r="T59" s="18">
        <f t="shared" si="5"/>
        <v>59.317998111042868</v>
      </c>
      <c r="U59" s="50">
        <f t="shared" si="4"/>
        <v>235.20586279842854</v>
      </c>
    </row>
    <row r="60" spans="1:21" x14ac:dyDescent="0.25">
      <c r="A60" s="1" t="s">
        <v>65</v>
      </c>
      <c r="B60" s="13">
        <v>310.44786944696284</v>
      </c>
      <c r="C60" s="10">
        <v>0</v>
      </c>
      <c r="D60" s="17">
        <v>0</v>
      </c>
      <c r="E60" s="15"/>
      <c r="F60" s="29">
        <f>B60*38%</f>
        <v>117.97019038984588</v>
      </c>
      <c r="G60" s="17">
        <v>118</v>
      </c>
      <c r="H60" s="69"/>
      <c r="I60" s="20">
        <v>0</v>
      </c>
      <c r="J60" s="2">
        <v>0</v>
      </c>
      <c r="K60" s="31"/>
      <c r="L60" s="40">
        <f t="shared" si="1"/>
        <v>117.97019038984588</v>
      </c>
      <c r="M60" s="41">
        <f t="shared" si="2"/>
        <v>118</v>
      </c>
      <c r="N60" s="42">
        <f t="shared" si="3"/>
        <v>1.0002526876497835</v>
      </c>
      <c r="O60" s="44">
        <v>96.238839528558486</v>
      </c>
      <c r="P60" s="45">
        <v>66.029809610154118</v>
      </c>
      <c r="Q60" s="46">
        <v>0.68610355168050463</v>
      </c>
      <c r="R60" s="9">
        <f t="shared" si="6"/>
        <v>214.20902991840438</v>
      </c>
      <c r="S60" s="17">
        <v>161</v>
      </c>
      <c r="T60" s="18">
        <f t="shared" si="5"/>
        <v>75.160230201932876</v>
      </c>
      <c r="U60" s="50">
        <f t="shared" si="4"/>
        <v>184.02980961015413</v>
      </c>
    </row>
    <row r="61" spans="1:21" x14ac:dyDescent="0.25">
      <c r="A61" s="1" t="s">
        <v>23</v>
      </c>
      <c r="B61" s="13">
        <v>377.93653671804168</v>
      </c>
      <c r="C61" s="10">
        <v>48</v>
      </c>
      <c r="D61" s="17">
        <v>48</v>
      </c>
      <c r="E61" s="25"/>
      <c r="F61" s="16">
        <v>128</v>
      </c>
      <c r="G61" s="17">
        <v>128</v>
      </c>
      <c r="H61" s="69"/>
      <c r="I61" s="20">
        <v>0</v>
      </c>
      <c r="J61" s="2">
        <v>0</v>
      </c>
      <c r="K61" s="31"/>
      <c r="L61" s="40">
        <f t="shared" si="1"/>
        <v>176</v>
      </c>
      <c r="M61" s="41">
        <f t="shared" si="2"/>
        <v>176</v>
      </c>
      <c r="N61" s="42">
        <f t="shared" si="3"/>
        <v>1</v>
      </c>
      <c r="O61" s="44">
        <v>117</v>
      </c>
      <c r="P61" s="45">
        <v>94</v>
      </c>
      <c r="Q61" s="46">
        <v>0.80341880341880345</v>
      </c>
      <c r="R61" s="9">
        <f t="shared" si="6"/>
        <v>245</v>
      </c>
      <c r="S61" s="17">
        <v>218</v>
      </c>
      <c r="T61" s="18">
        <f t="shared" si="5"/>
        <v>88.979591836734699</v>
      </c>
      <c r="U61" s="50">
        <f t="shared" si="4"/>
        <v>270</v>
      </c>
    </row>
    <row r="62" spans="1:21" x14ac:dyDescent="0.25">
      <c r="A62" s="1" t="s">
        <v>41</v>
      </c>
      <c r="B62" s="13">
        <v>346.44182532487156</v>
      </c>
      <c r="C62" s="20">
        <v>0</v>
      </c>
      <c r="D62" s="17">
        <v>0</v>
      </c>
      <c r="E62" s="15"/>
      <c r="F62" s="38">
        <v>132</v>
      </c>
      <c r="G62" s="17">
        <v>131</v>
      </c>
      <c r="H62" s="69"/>
      <c r="I62" s="20">
        <v>0</v>
      </c>
      <c r="J62" s="2">
        <v>0</v>
      </c>
      <c r="K62" s="31"/>
      <c r="L62" s="40">
        <f t="shared" si="1"/>
        <v>132</v>
      </c>
      <c r="M62" s="41">
        <f t="shared" si="2"/>
        <v>131</v>
      </c>
      <c r="N62" s="42">
        <f t="shared" si="3"/>
        <v>0.99242424242424243</v>
      </c>
      <c r="O62" s="72">
        <v>107</v>
      </c>
      <c r="P62" s="48">
        <v>0</v>
      </c>
      <c r="Q62" s="46">
        <v>0</v>
      </c>
      <c r="R62" s="9">
        <f t="shared" si="6"/>
        <v>239</v>
      </c>
      <c r="S62" s="17">
        <v>115</v>
      </c>
      <c r="T62" s="18">
        <f t="shared" si="5"/>
        <v>48.11715481171548</v>
      </c>
      <c r="U62" s="50">
        <f t="shared" si="4"/>
        <v>131</v>
      </c>
    </row>
    <row r="63" spans="1:21" x14ac:dyDescent="0.25">
      <c r="A63" s="1" t="s">
        <v>29</v>
      </c>
      <c r="B63" s="13">
        <v>380.18615896041098</v>
      </c>
      <c r="C63" s="10">
        <v>0</v>
      </c>
      <c r="D63" s="17" t="s">
        <v>81</v>
      </c>
      <c r="E63" s="15"/>
      <c r="F63" s="29">
        <f>B63*38%</f>
        <v>144.47074040495616</v>
      </c>
      <c r="G63" s="17">
        <v>135</v>
      </c>
      <c r="H63" s="69"/>
      <c r="I63" s="20">
        <v>0</v>
      </c>
      <c r="J63" s="2">
        <v>0</v>
      </c>
      <c r="K63" s="31"/>
      <c r="L63" s="40">
        <f t="shared" si="1"/>
        <v>144.47074040495616</v>
      </c>
      <c r="M63" s="41">
        <f t="shared" si="2"/>
        <v>135</v>
      </c>
      <c r="N63" s="42">
        <f t="shared" si="3"/>
        <v>0.93444526982827547</v>
      </c>
      <c r="O63" s="44">
        <v>118</v>
      </c>
      <c r="P63" s="47">
        <v>0</v>
      </c>
      <c r="Q63" s="46">
        <v>0</v>
      </c>
      <c r="R63" s="9">
        <f t="shared" si="6"/>
        <v>262.47074040495613</v>
      </c>
      <c r="S63" s="17">
        <v>135</v>
      </c>
      <c r="T63" s="18">
        <f t="shared" si="5"/>
        <v>51.434304559705829</v>
      </c>
      <c r="U63" s="50">
        <f t="shared" si="4"/>
        <v>135</v>
      </c>
    </row>
    <row r="64" spans="1:21" x14ac:dyDescent="0.25">
      <c r="A64" s="1" t="s">
        <v>9</v>
      </c>
      <c r="B64" s="13">
        <v>206.9652462979752</v>
      </c>
      <c r="C64" s="10">
        <v>0</v>
      </c>
      <c r="D64" s="17">
        <v>0</v>
      </c>
      <c r="E64" s="15"/>
      <c r="F64" s="16">
        <f>B64*38%</f>
        <v>78.646793593230583</v>
      </c>
      <c r="G64" s="19">
        <v>79</v>
      </c>
      <c r="H64" s="69"/>
      <c r="I64" s="20">
        <v>0</v>
      </c>
      <c r="J64" s="2">
        <v>0</v>
      </c>
      <c r="K64" s="31"/>
      <c r="L64" s="40">
        <f t="shared" si="1"/>
        <v>78.646793593230583</v>
      </c>
      <c r="M64" s="41">
        <f t="shared" si="2"/>
        <v>79</v>
      </c>
      <c r="N64" s="42">
        <f t="shared" si="3"/>
        <v>1.0044910464957573</v>
      </c>
      <c r="O64" s="44">
        <v>64</v>
      </c>
      <c r="P64" s="45">
        <v>3.3532064067694165</v>
      </c>
      <c r="Q64" s="46">
        <v>5.2393850105772133E-2</v>
      </c>
      <c r="R64" s="9">
        <f t="shared" si="6"/>
        <v>142.6467935932306</v>
      </c>
      <c r="S64" s="19">
        <v>82</v>
      </c>
      <c r="T64" s="18">
        <f t="shared" si="5"/>
        <v>57.484642966339599</v>
      </c>
      <c r="U64" s="50">
        <f t="shared" si="4"/>
        <v>82.353206406769417</v>
      </c>
    </row>
    <row r="65" spans="1:21" x14ac:dyDescent="0.25">
      <c r="A65" s="1" t="s">
        <v>57</v>
      </c>
      <c r="B65" s="13">
        <v>107.9818676337262</v>
      </c>
      <c r="C65" s="10">
        <v>0</v>
      </c>
      <c r="D65" s="17" t="s">
        <v>81</v>
      </c>
      <c r="E65" s="15"/>
      <c r="F65" s="29">
        <v>36</v>
      </c>
      <c r="G65" s="17">
        <v>36</v>
      </c>
      <c r="H65" s="69"/>
      <c r="I65" s="20">
        <v>0</v>
      </c>
      <c r="J65" s="2">
        <v>0</v>
      </c>
      <c r="K65" s="31"/>
      <c r="L65" s="40">
        <f t="shared" si="1"/>
        <v>36</v>
      </c>
      <c r="M65" s="41">
        <f t="shared" si="2"/>
        <v>36</v>
      </c>
      <c r="N65" s="42">
        <f t="shared" si="3"/>
        <v>1</v>
      </c>
      <c r="O65" s="44">
        <v>33</v>
      </c>
      <c r="P65" s="45">
        <v>32</v>
      </c>
      <c r="Q65" s="46">
        <v>0.96969696969696972</v>
      </c>
      <c r="R65" s="9">
        <f t="shared" si="6"/>
        <v>69</v>
      </c>
      <c r="S65" s="17">
        <v>68</v>
      </c>
      <c r="T65" s="18">
        <f t="shared" si="5"/>
        <v>98.550724637681157</v>
      </c>
      <c r="U65" s="50">
        <f t="shared" si="4"/>
        <v>68</v>
      </c>
    </row>
    <row r="66" spans="1:21" x14ac:dyDescent="0.25">
      <c r="A66" s="1" t="s">
        <v>66</v>
      </c>
      <c r="B66" s="13">
        <v>111.35630099728014</v>
      </c>
      <c r="C66" s="10">
        <v>0</v>
      </c>
      <c r="D66" s="17" t="s">
        <v>81</v>
      </c>
      <c r="E66" s="15"/>
      <c r="F66" s="29">
        <v>38</v>
      </c>
      <c r="G66" s="17">
        <v>38</v>
      </c>
      <c r="H66" s="69"/>
      <c r="I66" s="20">
        <v>0</v>
      </c>
      <c r="J66" s="2">
        <v>0</v>
      </c>
      <c r="K66" s="31"/>
      <c r="L66" s="40">
        <f t="shared" si="1"/>
        <v>38</v>
      </c>
      <c r="M66" s="41">
        <f t="shared" si="2"/>
        <v>38</v>
      </c>
      <c r="N66" s="42">
        <f t="shared" si="3"/>
        <v>1</v>
      </c>
      <c r="O66" s="44">
        <v>34.520453309156842</v>
      </c>
      <c r="P66" s="45">
        <v>10</v>
      </c>
      <c r="Q66" s="46">
        <v>0.28968333383233458</v>
      </c>
      <c r="R66" s="9">
        <f t="shared" si="6"/>
        <v>72.520453309156835</v>
      </c>
      <c r="S66" s="17">
        <v>38</v>
      </c>
      <c r="T66" s="18">
        <f t="shared" si="5"/>
        <v>52.39901057706421</v>
      </c>
      <c r="U66" s="50">
        <f t="shared" si="4"/>
        <v>48</v>
      </c>
    </row>
    <row r="67" spans="1:21" x14ac:dyDescent="0.25">
      <c r="A67" s="1" t="s">
        <v>42</v>
      </c>
      <c r="B67" s="13">
        <v>202.46600181323663</v>
      </c>
      <c r="C67" s="20">
        <v>0</v>
      </c>
      <c r="D67" s="17" t="s">
        <v>81</v>
      </c>
      <c r="E67" s="15"/>
      <c r="F67" s="38">
        <v>68</v>
      </c>
      <c r="G67" s="19">
        <v>68</v>
      </c>
      <c r="H67" s="69"/>
      <c r="I67" s="20">
        <v>0</v>
      </c>
      <c r="J67" s="2">
        <v>0</v>
      </c>
      <c r="K67" s="31"/>
      <c r="L67" s="40">
        <f t="shared" si="1"/>
        <v>68</v>
      </c>
      <c r="M67" s="41">
        <f t="shared" si="2"/>
        <v>68</v>
      </c>
      <c r="N67" s="42">
        <f t="shared" si="3"/>
        <v>1</v>
      </c>
      <c r="O67" s="72">
        <v>63</v>
      </c>
      <c r="P67" s="48">
        <v>49</v>
      </c>
      <c r="Q67" s="46">
        <v>0.77777777777777779</v>
      </c>
      <c r="R67" s="9">
        <f t="shared" ref="R67:R77" si="7">F67+O67</f>
        <v>131</v>
      </c>
      <c r="S67" s="19">
        <v>117</v>
      </c>
      <c r="T67" s="18">
        <f t="shared" si="5"/>
        <v>89.312977099236647</v>
      </c>
      <c r="U67" s="50">
        <f t="shared" si="4"/>
        <v>117</v>
      </c>
    </row>
    <row r="68" spans="1:21" x14ac:dyDescent="0.25">
      <c r="A68" s="1" t="s">
        <v>67</v>
      </c>
      <c r="B68" s="13">
        <v>1569.1115140525837</v>
      </c>
      <c r="C68" s="10">
        <v>31</v>
      </c>
      <c r="D68" s="17">
        <v>24</v>
      </c>
      <c r="E68" s="25"/>
      <c r="F68" s="29">
        <v>530</v>
      </c>
      <c r="G68" s="17">
        <v>530</v>
      </c>
      <c r="H68" s="69"/>
      <c r="I68" s="20">
        <v>0</v>
      </c>
      <c r="J68" s="2">
        <v>0</v>
      </c>
      <c r="K68" s="31"/>
      <c r="L68" s="40">
        <f t="shared" ref="L68:L78" si="8">C68+F68+I68</f>
        <v>561</v>
      </c>
      <c r="M68" s="41">
        <f t="shared" ref="M68:M78" si="9">D68+G68+J68</f>
        <v>554</v>
      </c>
      <c r="N68" s="42">
        <f t="shared" ref="N68:N78" si="10">M68/L68</f>
        <v>0.98752228163992872</v>
      </c>
      <c r="O68" s="44">
        <v>490</v>
      </c>
      <c r="P68" s="47">
        <v>99</v>
      </c>
      <c r="Q68" s="46">
        <v>0.20204081632653062</v>
      </c>
      <c r="R68" s="9">
        <f t="shared" si="7"/>
        <v>1020</v>
      </c>
      <c r="S68" s="17">
        <v>629</v>
      </c>
      <c r="T68" s="18">
        <f t="shared" si="5"/>
        <v>61.666666666666664</v>
      </c>
      <c r="U68" s="50">
        <f t="shared" ref="U68:U77" si="11">M68+P68</f>
        <v>653</v>
      </c>
    </row>
    <row r="69" spans="1:21" x14ac:dyDescent="0.25">
      <c r="A69" s="1" t="s">
        <v>24</v>
      </c>
      <c r="B69" s="13">
        <v>142.85101239045028</v>
      </c>
      <c r="C69" s="10">
        <v>0</v>
      </c>
      <c r="D69" s="17">
        <v>0</v>
      </c>
      <c r="E69" s="15"/>
      <c r="F69" s="16">
        <v>48</v>
      </c>
      <c r="G69" s="17">
        <v>48</v>
      </c>
      <c r="H69" s="69"/>
      <c r="I69" s="20">
        <v>0</v>
      </c>
      <c r="J69" s="2">
        <v>0</v>
      </c>
      <c r="K69" s="31"/>
      <c r="L69" s="40">
        <f t="shared" si="8"/>
        <v>48</v>
      </c>
      <c r="M69" s="41">
        <f t="shared" si="9"/>
        <v>48</v>
      </c>
      <c r="N69" s="42">
        <f t="shared" si="10"/>
        <v>1</v>
      </c>
      <c r="O69" s="44">
        <v>44</v>
      </c>
      <c r="P69" s="45">
        <v>22</v>
      </c>
      <c r="Q69" s="46">
        <v>0.5</v>
      </c>
      <c r="R69" s="9">
        <f t="shared" si="7"/>
        <v>92</v>
      </c>
      <c r="S69" s="17">
        <v>69</v>
      </c>
      <c r="T69" s="18">
        <f t="shared" ref="T69:T78" si="12">S69*100/R69</f>
        <v>75</v>
      </c>
      <c r="U69" s="50">
        <f t="shared" si="11"/>
        <v>70</v>
      </c>
    </row>
    <row r="70" spans="1:21" x14ac:dyDescent="0.25">
      <c r="A70" s="1" t="s">
        <v>58</v>
      </c>
      <c r="B70" s="13">
        <v>70.863100634632815</v>
      </c>
      <c r="C70" s="10">
        <v>0</v>
      </c>
      <c r="D70" s="17">
        <v>0</v>
      </c>
      <c r="E70" s="15"/>
      <c r="F70" s="29">
        <f>B70*38%</f>
        <v>26.927978241160471</v>
      </c>
      <c r="G70" s="17">
        <v>27</v>
      </c>
      <c r="H70" s="69"/>
      <c r="I70" s="20">
        <v>0</v>
      </c>
      <c r="J70" s="2">
        <v>0</v>
      </c>
      <c r="K70" s="31"/>
      <c r="L70" s="40">
        <f t="shared" si="8"/>
        <v>26.927978241160471</v>
      </c>
      <c r="M70" s="41">
        <f t="shared" si="9"/>
        <v>27</v>
      </c>
      <c r="N70" s="42">
        <f t="shared" si="10"/>
        <v>1.0026746069903398</v>
      </c>
      <c r="O70" s="44">
        <v>22</v>
      </c>
      <c r="P70" s="45">
        <v>7.0720217588395293</v>
      </c>
      <c r="Q70" s="46">
        <v>0.32145553449270586</v>
      </c>
      <c r="R70" s="9">
        <f t="shared" si="7"/>
        <v>48.927978241160474</v>
      </c>
      <c r="S70" s="17">
        <v>24</v>
      </c>
      <c r="T70" s="18">
        <f t="shared" si="12"/>
        <v>49.051689570549414</v>
      </c>
      <c r="U70" s="50">
        <f t="shared" si="11"/>
        <v>34.072021758839526</v>
      </c>
    </row>
    <row r="71" spans="1:21" x14ac:dyDescent="0.25">
      <c r="A71" s="1" t="s">
        <v>25</v>
      </c>
      <c r="B71" s="13">
        <v>107.9818676337262</v>
      </c>
      <c r="C71" s="10">
        <v>0</v>
      </c>
      <c r="D71" s="17">
        <v>0</v>
      </c>
      <c r="E71" s="15"/>
      <c r="F71" s="16">
        <v>36</v>
      </c>
      <c r="G71" s="17">
        <v>36</v>
      </c>
      <c r="H71" s="69"/>
      <c r="I71" s="20">
        <v>0</v>
      </c>
      <c r="J71" s="2">
        <v>0</v>
      </c>
      <c r="K71" s="31"/>
      <c r="L71" s="40">
        <f t="shared" si="8"/>
        <v>36</v>
      </c>
      <c r="M71" s="41">
        <f t="shared" si="9"/>
        <v>36</v>
      </c>
      <c r="N71" s="42">
        <f t="shared" si="10"/>
        <v>1</v>
      </c>
      <c r="O71" s="44">
        <v>33</v>
      </c>
      <c r="P71" s="45">
        <v>30</v>
      </c>
      <c r="Q71" s="46">
        <v>0.90909090909090906</v>
      </c>
      <c r="R71" s="9">
        <f t="shared" si="7"/>
        <v>69</v>
      </c>
      <c r="S71" s="17">
        <v>66</v>
      </c>
      <c r="T71" s="18">
        <f t="shared" si="12"/>
        <v>95.652173913043484</v>
      </c>
      <c r="U71" s="50">
        <f t="shared" si="11"/>
        <v>66</v>
      </c>
    </row>
    <row r="72" spans="1:21" x14ac:dyDescent="0.25">
      <c r="A72" s="1" t="s">
        <v>30</v>
      </c>
      <c r="B72" s="13">
        <v>895.34965246297975</v>
      </c>
      <c r="C72" s="10">
        <v>12</v>
      </c>
      <c r="D72" s="17">
        <v>12</v>
      </c>
      <c r="E72" s="15"/>
      <c r="F72" s="29">
        <f>B72*38%</f>
        <v>340.23286793593229</v>
      </c>
      <c r="G72" s="17">
        <v>340</v>
      </c>
      <c r="H72" s="69"/>
      <c r="I72" s="20">
        <v>0</v>
      </c>
      <c r="J72" s="2">
        <v>0</v>
      </c>
      <c r="K72" s="31"/>
      <c r="L72" s="40">
        <f t="shared" si="8"/>
        <v>352.23286793593229</v>
      </c>
      <c r="M72" s="41">
        <f t="shared" si="9"/>
        <v>352</v>
      </c>
      <c r="N72" s="42">
        <f t="shared" si="10"/>
        <v>0.99933888073166799</v>
      </c>
      <c r="O72" s="44">
        <v>280</v>
      </c>
      <c r="P72" s="45">
        <v>105.76713206406771</v>
      </c>
      <c r="Q72" s="46">
        <v>0.37773975737167037</v>
      </c>
      <c r="R72" s="9">
        <f t="shared" si="7"/>
        <v>620.23286793593229</v>
      </c>
      <c r="S72" s="17">
        <v>415</v>
      </c>
      <c r="T72" s="18">
        <f t="shared" si="12"/>
        <v>66.910352781057057</v>
      </c>
      <c r="U72" s="50">
        <f t="shared" si="11"/>
        <v>457.76713206406771</v>
      </c>
    </row>
    <row r="73" spans="1:21" x14ac:dyDescent="0.25">
      <c r="A73" s="1" t="s">
        <v>43</v>
      </c>
      <c r="B73" s="13">
        <v>157.47355696585069</v>
      </c>
      <c r="C73" s="20">
        <v>0</v>
      </c>
      <c r="D73" s="17" t="s">
        <v>81</v>
      </c>
      <c r="E73" s="15"/>
      <c r="F73" s="38">
        <f>B73*38%</f>
        <v>59.839951647023263</v>
      </c>
      <c r="G73" s="17">
        <v>60</v>
      </c>
      <c r="H73" s="69"/>
      <c r="I73" s="20">
        <v>0</v>
      </c>
      <c r="J73" s="2">
        <v>0</v>
      </c>
      <c r="K73" s="31"/>
      <c r="L73" s="40">
        <f t="shared" si="8"/>
        <v>59.839951647023263</v>
      </c>
      <c r="M73" s="41">
        <f t="shared" si="9"/>
        <v>60</v>
      </c>
      <c r="N73" s="42">
        <f t="shared" si="10"/>
        <v>1.0026746069903401</v>
      </c>
      <c r="O73" s="72">
        <v>49</v>
      </c>
      <c r="P73" s="74">
        <v>40.160048352976737</v>
      </c>
      <c r="Q73" s="46">
        <v>0.81959282353013752</v>
      </c>
      <c r="R73" s="9">
        <f t="shared" si="7"/>
        <v>108.83995164702327</v>
      </c>
      <c r="S73" s="17">
        <v>100</v>
      </c>
      <c r="T73" s="18">
        <f t="shared" si="12"/>
        <v>91.878026852040563</v>
      </c>
      <c r="U73" s="50">
        <f t="shared" si="11"/>
        <v>100.16004835297673</v>
      </c>
    </row>
    <row r="74" spans="1:21" x14ac:dyDescent="0.25">
      <c r="A74" s="1" t="s">
        <v>59</v>
      </c>
      <c r="B74" s="13">
        <v>106.85705651254155</v>
      </c>
      <c r="C74" s="10">
        <v>0</v>
      </c>
      <c r="D74" s="17" t="s">
        <v>81</v>
      </c>
      <c r="E74" s="15"/>
      <c r="F74" s="29">
        <v>36</v>
      </c>
      <c r="G74" s="17">
        <v>36</v>
      </c>
      <c r="H74" s="69"/>
      <c r="I74" s="20">
        <v>0</v>
      </c>
      <c r="J74" s="2">
        <v>0</v>
      </c>
      <c r="K74" s="31"/>
      <c r="L74" s="40">
        <f t="shared" si="8"/>
        <v>36</v>
      </c>
      <c r="M74" s="41">
        <f t="shared" si="9"/>
        <v>36</v>
      </c>
      <c r="N74" s="42">
        <f t="shared" si="10"/>
        <v>1</v>
      </c>
      <c r="O74" s="44">
        <v>33</v>
      </c>
      <c r="P74" s="45">
        <v>10</v>
      </c>
      <c r="Q74" s="46">
        <v>0.30303030303030304</v>
      </c>
      <c r="R74" s="9">
        <f t="shared" si="7"/>
        <v>69</v>
      </c>
      <c r="S74" s="17">
        <v>36</v>
      </c>
      <c r="T74" s="18">
        <f t="shared" si="12"/>
        <v>52.173913043478258</v>
      </c>
      <c r="U74" s="50">
        <f t="shared" si="11"/>
        <v>46</v>
      </c>
    </row>
    <row r="75" spans="1:21" x14ac:dyDescent="0.25">
      <c r="A75" s="1" t="s">
        <v>31</v>
      </c>
      <c r="B75" s="13">
        <v>1091.0667875491085</v>
      </c>
      <c r="C75" s="10">
        <v>37</v>
      </c>
      <c r="D75" s="17">
        <v>32</v>
      </c>
      <c r="E75" s="25"/>
      <c r="F75" s="29">
        <f>B75*38%</f>
        <v>414.60537926866124</v>
      </c>
      <c r="G75" s="17">
        <v>415</v>
      </c>
      <c r="H75" s="69"/>
      <c r="I75" s="20">
        <v>0</v>
      </c>
      <c r="J75" s="2">
        <v>0</v>
      </c>
      <c r="K75" s="31"/>
      <c r="L75" s="40">
        <f t="shared" si="8"/>
        <v>451.60537926866124</v>
      </c>
      <c r="M75" s="41">
        <f t="shared" si="9"/>
        <v>447</v>
      </c>
      <c r="N75" s="42">
        <f t="shared" si="10"/>
        <v>0.98980220457931811</v>
      </c>
      <c r="O75" s="44">
        <v>340</v>
      </c>
      <c r="P75" s="45">
        <v>213.39462073133876</v>
      </c>
      <c r="Q75" s="46">
        <v>0.62763123744511395</v>
      </c>
      <c r="R75" s="9">
        <f t="shared" si="7"/>
        <v>754.60537926866118</v>
      </c>
      <c r="S75" s="17">
        <v>557</v>
      </c>
      <c r="T75" s="18">
        <f t="shared" si="12"/>
        <v>73.813414971918988</v>
      </c>
      <c r="U75" s="50">
        <f t="shared" si="11"/>
        <v>660.39462073133882</v>
      </c>
    </row>
    <row r="76" spans="1:21" x14ac:dyDescent="0.25">
      <c r="A76" s="1" t="s">
        <v>10</v>
      </c>
      <c r="B76" s="13">
        <v>160.84799032940464</v>
      </c>
      <c r="C76" s="10">
        <v>0</v>
      </c>
      <c r="D76" s="17">
        <v>0</v>
      </c>
      <c r="E76" s="15"/>
      <c r="F76" s="16">
        <v>54</v>
      </c>
      <c r="G76" s="17">
        <v>54</v>
      </c>
      <c r="H76" s="69"/>
      <c r="I76" s="20">
        <v>0</v>
      </c>
      <c r="J76" s="2">
        <v>0</v>
      </c>
      <c r="K76" s="31"/>
      <c r="L76" s="40">
        <f t="shared" si="8"/>
        <v>54</v>
      </c>
      <c r="M76" s="41">
        <f t="shared" si="9"/>
        <v>54</v>
      </c>
      <c r="N76" s="42">
        <f t="shared" si="10"/>
        <v>1</v>
      </c>
      <c r="O76" s="44">
        <v>50</v>
      </c>
      <c r="P76" s="45">
        <v>43</v>
      </c>
      <c r="Q76" s="46">
        <v>0.86</v>
      </c>
      <c r="R76" s="9">
        <f t="shared" si="7"/>
        <v>104</v>
      </c>
      <c r="S76" s="17">
        <v>97</v>
      </c>
      <c r="T76" s="18">
        <f t="shared" si="12"/>
        <v>93.269230769230774</v>
      </c>
      <c r="U76" s="50">
        <f t="shared" si="11"/>
        <v>97</v>
      </c>
    </row>
    <row r="77" spans="1:21" x14ac:dyDescent="0.25">
      <c r="A77" s="1" t="s">
        <v>11</v>
      </c>
      <c r="B77" s="13">
        <v>609.64762768207913</v>
      </c>
      <c r="C77" s="10">
        <v>0</v>
      </c>
      <c r="D77" s="17">
        <v>0</v>
      </c>
      <c r="E77" s="15"/>
      <c r="F77" s="16">
        <v>206</v>
      </c>
      <c r="G77" s="17">
        <v>201</v>
      </c>
      <c r="H77" s="69"/>
      <c r="I77" s="20">
        <v>0</v>
      </c>
      <c r="J77" s="2">
        <v>0</v>
      </c>
      <c r="K77" s="31"/>
      <c r="L77" s="40">
        <f t="shared" si="8"/>
        <v>206</v>
      </c>
      <c r="M77" s="41">
        <f t="shared" si="9"/>
        <v>201</v>
      </c>
      <c r="N77" s="42">
        <f t="shared" si="10"/>
        <v>0.97572815533980584</v>
      </c>
      <c r="O77" s="44">
        <v>189</v>
      </c>
      <c r="P77" s="45">
        <v>0</v>
      </c>
      <c r="Q77" s="46">
        <v>0</v>
      </c>
      <c r="R77" s="9">
        <f t="shared" si="7"/>
        <v>395</v>
      </c>
      <c r="S77" s="17">
        <v>201</v>
      </c>
      <c r="T77" s="18">
        <f t="shared" si="12"/>
        <v>50.88607594936709</v>
      </c>
      <c r="U77" s="50">
        <f t="shared" si="11"/>
        <v>201</v>
      </c>
    </row>
    <row r="78" spans="1:21" ht="15.75" thickBot="1" x14ac:dyDescent="0.3">
      <c r="A78" s="1" t="s">
        <v>78</v>
      </c>
      <c r="B78" s="21">
        <f>SUM(B3:B77)</f>
        <v>66988.126322151715</v>
      </c>
      <c r="C78" s="22">
        <v>643</v>
      </c>
      <c r="D78" s="23">
        <v>619</v>
      </c>
      <c r="E78" s="26"/>
      <c r="F78" s="22">
        <f>SUM(F3:F77)</f>
        <v>23363.220030220611</v>
      </c>
      <c r="G78" s="23">
        <f>SUM(G3:G77)</f>
        <v>20133</v>
      </c>
      <c r="H78" s="70"/>
      <c r="I78" s="22">
        <f>SUM(I3:I77)</f>
        <v>260</v>
      </c>
      <c r="J78" s="22">
        <f>SUM(J3:J77)</f>
        <v>244</v>
      </c>
      <c r="K78" s="71">
        <f>J78/I78</f>
        <v>0.93846153846153846</v>
      </c>
      <c r="L78" s="40">
        <f t="shared" si="8"/>
        <v>24266.220030220611</v>
      </c>
      <c r="M78" s="41">
        <f t="shared" si="9"/>
        <v>20996</v>
      </c>
      <c r="N78" s="42">
        <f>M78/L78</f>
        <v>0.86523570518408088</v>
      </c>
      <c r="O78" s="73">
        <v>20779.096113629497</v>
      </c>
      <c r="P78" s="49">
        <v>2583.1320519794508</v>
      </c>
      <c r="Q78" s="46">
        <v>0.12431397582713494</v>
      </c>
      <c r="R78" s="34">
        <f>SUM(R3:R77)</f>
        <v>44142.316143850119</v>
      </c>
      <c r="S78" s="23">
        <f>SUM(S3:S77)</f>
        <v>21581</v>
      </c>
      <c r="T78" s="24">
        <f t="shared" si="12"/>
        <v>48.88959593708735</v>
      </c>
      <c r="U78" s="50">
        <f>SUM(U3:U77)</f>
        <v>23579.13205197945</v>
      </c>
    </row>
    <row r="81" spans="14:14" x14ac:dyDescent="0.25">
      <c r="N81" s="75"/>
    </row>
  </sheetData>
  <sortState ref="A1:I78">
    <sortCondition ref="A1"/>
  </sortState>
  <mergeCells count="9">
    <mergeCell ref="U1:U2"/>
    <mergeCell ref="A1:A2"/>
    <mergeCell ref="B1:B2"/>
    <mergeCell ref="R1:T1"/>
    <mergeCell ref="C1:E1"/>
    <mergeCell ref="F1:H1"/>
    <mergeCell ref="O1:Q1"/>
    <mergeCell ref="I1:K1"/>
    <mergeCell ref="L1:N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Lira Souza</dc:creator>
  <cp:lastModifiedBy>MARCO AURÉLIO DE OLIVEIRA GOIS</cp:lastModifiedBy>
  <dcterms:created xsi:type="dcterms:W3CDTF">2021-02-02T11:25:48Z</dcterms:created>
  <dcterms:modified xsi:type="dcterms:W3CDTF">2021-02-03T21:58:20Z</dcterms:modified>
</cp:coreProperties>
</file>