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4 - abril\"/>
    </mc:Choice>
  </mc:AlternateContent>
  <bookViews>
    <workbookView xWindow="-120" yWindow="-120" windowWidth="29040" windowHeight="1584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F79" i="4" l="1"/>
  <c r="AH79" i="4" s="1"/>
  <c r="H79" i="4"/>
  <c r="F90" i="4" l="1"/>
  <c r="AC79" i="4"/>
  <c r="V79" i="4" l="1"/>
  <c r="Y79" i="4"/>
  <c r="X79" i="4"/>
  <c r="Z79" i="4"/>
  <c r="AA79" i="4"/>
  <c r="AB79" i="4"/>
  <c r="J79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U79" i="4"/>
  <c r="T79" i="4"/>
  <c r="P79" i="4"/>
  <c r="R79" i="4"/>
  <c r="W79" i="4"/>
  <c r="K79" i="4" l="1"/>
  <c r="AH68" i="4" l="1"/>
  <c r="AH4" i="4"/>
  <c r="S79" i="4" l="1"/>
  <c r="I6" i="4"/>
  <c r="Q79" i="4"/>
  <c r="AD79" i="4" l="1"/>
  <c r="AH6" i="4"/>
  <c r="AD6" i="4"/>
  <c r="I4" i="4"/>
  <c r="I5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 l="1"/>
  <c r="AE4" i="4"/>
  <c r="AM65" i="4" l="1"/>
  <c r="AD4" i="4" l="1"/>
  <c r="AM59" i="4"/>
  <c r="AF63" i="4" l="1"/>
  <c r="AG63" i="4"/>
  <c r="AF4" i="4" l="1"/>
  <c r="AE5" i="4" l="1"/>
  <c r="AF5" i="4"/>
  <c r="AG5" i="4"/>
  <c r="AJ5" i="4"/>
  <c r="AK5" i="4"/>
  <c r="AL5" i="4"/>
  <c r="AE6" i="4"/>
  <c r="AF6" i="4"/>
  <c r="AG6" i="4"/>
  <c r="AJ6" i="4"/>
  <c r="AK6" i="4"/>
  <c r="AL6" i="4"/>
  <c r="AE7" i="4"/>
  <c r="AF7" i="4"/>
  <c r="AG7" i="4"/>
  <c r="AJ7" i="4"/>
  <c r="AK7" i="4"/>
  <c r="AL7" i="4"/>
  <c r="AE8" i="4"/>
  <c r="AF8" i="4"/>
  <c r="AG8" i="4"/>
  <c r="AJ8" i="4"/>
  <c r="AK8" i="4"/>
  <c r="AL8" i="4"/>
  <c r="AE9" i="4"/>
  <c r="AF9" i="4"/>
  <c r="AG9" i="4"/>
  <c r="AJ9" i="4"/>
  <c r="AK9" i="4"/>
  <c r="AL9" i="4"/>
  <c r="AE10" i="4"/>
  <c r="AF10" i="4"/>
  <c r="AG10" i="4"/>
  <c r="AJ10" i="4"/>
  <c r="AK10" i="4"/>
  <c r="AL10" i="4"/>
  <c r="AE11" i="4"/>
  <c r="AF11" i="4"/>
  <c r="AG11" i="4"/>
  <c r="AJ11" i="4"/>
  <c r="AK11" i="4"/>
  <c r="AL11" i="4"/>
  <c r="AE12" i="4"/>
  <c r="AF12" i="4"/>
  <c r="AG12" i="4"/>
  <c r="AJ12" i="4"/>
  <c r="AK12" i="4"/>
  <c r="AL12" i="4"/>
  <c r="AE13" i="4"/>
  <c r="AF13" i="4"/>
  <c r="AG13" i="4"/>
  <c r="AJ13" i="4"/>
  <c r="AK13" i="4"/>
  <c r="AL13" i="4"/>
  <c r="AE14" i="4"/>
  <c r="AF14" i="4"/>
  <c r="AG14" i="4"/>
  <c r="AJ14" i="4"/>
  <c r="AK14" i="4"/>
  <c r="AL14" i="4"/>
  <c r="AE15" i="4"/>
  <c r="AF15" i="4"/>
  <c r="AG15" i="4"/>
  <c r="AJ15" i="4"/>
  <c r="AK15" i="4"/>
  <c r="AL15" i="4"/>
  <c r="AE16" i="4"/>
  <c r="AF16" i="4"/>
  <c r="AG16" i="4"/>
  <c r="AJ16" i="4"/>
  <c r="AK16" i="4"/>
  <c r="AL16" i="4"/>
  <c r="AE17" i="4"/>
  <c r="AF17" i="4"/>
  <c r="AG17" i="4"/>
  <c r="AJ17" i="4"/>
  <c r="AK17" i="4"/>
  <c r="AL17" i="4"/>
  <c r="AE18" i="4"/>
  <c r="AF18" i="4"/>
  <c r="AG18" i="4"/>
  <c r="AJ18" i="4"/>
  <c r="AK18" i="4"/>
  <c r="AL18" i="4"/>
  <c r="AE19" i="4"/>
  <c r="AF19" i="4"/>
  <c r="AG19" i="4"/>
  <c r="AJ19" i="4"/>
  <c r="AK19" i="4"/>
  <c r="AL19" i="4"/>
  <c r="AE20" i="4"/>
  <c r="AF20" i="4"/>
  <c r="AG20" i="4"/>
  <c r="AJ20" i="4"/>
  <c r="AK20" i="4"/>
  <c r="AL20" i="4"/>
  <c r="AE21" i="4"/>
  <c r="AF21" i="4"/>
  <c r="AG21" i="4"/>
  <c r="AJ21" i="4"/>
  <c r="AK21" i="4"/>
  <c r="AL21" i="4"/>
  <c r="AE22" i="4"/>
  <c r="AF22" i="4"/>
  <c r="AG22" i="4"/>
  <c r="AJ22" i="4"/>
  <c r="AK22" i="4"/>
  <c r="AL22" i="4"/>
  <c r="AE23" i="4"/>
  <c r="AF23" i="4"/>
  <c r="AG23" i="4"/>
  <c r="AJ23" i="4"/>
  <c r="AK23" i="4"/>
  <c r="AL23" i="4"/>
  <c r="AE24" i="4"/>
  <c r="AF24" i="4"/>
  <c r="AG24" i="4"/>
  <c r="AJ24" i="4"/>
  <c r="AK24" i="4"/>
  <c r="AL24" i="4"/>
  <c r="AE25" i="4"/>
  <c r="AF25" i="4"/>
  <c r="AG25" i="4"/>
  <c r="AJ25" i="4"/>
  <c r="AK25" i="4"/>
  <c r="AL25" i="4"/>
  <c r="AE26" i="4"/>
  <c r="AF26" i="4"/>
  <c r="AG26" i="4"/>
  <c r="AJ26" i="4"/>
  <c r="AK26" i="4"/>
  <c r="AL26" i="4"/>
  <c r="AE27" i="4"/>
  <c r="AF27" i="4"/>
  <c r="AG27" i="4"/>
  <c r="AJ27" i="4"/>
  <c r="AK27" i="4"/>
  <c r="AL27" i="4"/>
  <c r="AE28" i="4"/>
  <c r="AF28" i="4"/>
  <c r="AG28" i="4"/>
  <c r="AJ28" i="4"/>
  <c r="AK28" i="4"/>
  <c r="AL28" i="4"/>
  <c r="AE29" i="4"/>
  <c r="AF29" i="4"/>
  <c r="AG29" i="4"/>
  <c r="AJ29" i="4"/>
  <c r="AK29" i="4"/>
  <c r="AL29" i="4"/>
  <c r="AE30" i="4"/>
  <c r="AF30" i="4"/>
  <c r="AG30" i="4"/>
  <c r="AJ30" i="4"/>
  <c r="AK30" i="4"/>
  <c r="AL30" i="4"/>
  <c r="AE31" i="4"/>
  <c r="AF31" i="4"/>
  <c r="AG31" i="4"/>
  <c r="AJ31" i="4"/>
  <c r="AK31" i="4"/>
  <c r="AL31" i="4"/>
  <c r="AE32" i="4"/>
  <c r="AF32" i="4"/>
  <c r="AG32" i="4"/>
  <c r="AJ32" i="4"/>
  <c r="AK32" i="4"/>
  <c r="AL32" i="4"/>
  <c r="AE33" i="4"/>
  <c r="AF33" i="4"/>
  <c r="AG33" i="4"/>
  <c r="AJ33" i="4"/>
  <c r="AK33" i="4"/>
  <c r="AL33" i="4"/>
  <c r="AE34" i="4"/>
  <c r="AF34" i="4"/>
  <c r="AG34" i="4"/>
  <c r="AJ34" i="4"/>
  <c r="AK34" i="4"/>
  <c r="AL34" i="4"/>
  <c r="AE35" i="4"/>
  <c r="AF35" i="4"/>
  <c r="AG35" i="4"/>
  <c r="AJ35" i="4"/>
  <c r="AK35" i="4"/>
  <c r="AL35" i="4"/>
  <c r="AE36" i="4"/>
  <c r="AF36" i="4"/>
  <c r="AG36" i="4"/>
  <c r="AJ36" i="4"/>
  <c r="AK36" i="4"/>
  <c r="AL36" i="4"/>
  <c r="AE37" i="4"/>
  <c r="AF37" i="4"/>
  <c r="AG37" i="4"/>
  <c r="AJ37" i="4"/>
  <c r="AK37" i="4"/>
  <c r="AL37" i="4"/>
  <c r="AE38" i="4"/>
  <c r="AF38" i="4"/>
  <c r="AG38" i="4"/>
  <c r="AJ38" i="4"/>
  <c r="AK38" i="4"/>
  <c r="AL38" i="4"/>
  <c r="AE39" i="4"/>
  <c r="AF39" i="4"/>
  <c r="AG39" i="4"/>
  <c r="AJ39" i="4"/>
  <c r="AK39" i="4"/>
  <c r="AL39" i="4"/>
  <c r="AE40" i="4"/>
  <c r="AF40" i="4"/>
  <c r="AG40" i="4"/>
  <c r="AJ40" i="4"/>
  <c r="AK40" i="4"/>
  <c r="AL40" i="4"/>
  <c r="AE41" i="4"/>
  <c r="AF41" i="4"/>
  <c r="AG41" i="4"/>
  <c r="AJ41" i="4"/>
  <c r="AK41" i="4"/>
  <c r="AL41" i="4"/>
  <c r="AE42" i="4"/>
  <c r="AF42" i="4"/>
  <c r="AG42" i="4"/>
  <c r="AJ42" i="4"/>
  <c r="AK42" i="4"/>
  <c r="AL42" i="4"/>
  <c r="AE43" i="4"/>
  <c r="AF43" i="4"/>
  <c r="AG43" i="4"/>
  <c r="AJ43" i="4"/>
  <c r="AK43" i="4"/>
  <c r="AL43" i="4"/>
  <c r="AE44" i="4"/>
  <c r="AF44" i="4"/>
  <c r="AG44" i="4"/>
  <c r="AJ44" i="4"/>
  <c r="AK44" i="4"/>
  <c r="AL44" i="4"/>
  <c r="AE45" i="4"/>
  <c r="AF45" i="4"/>
  <c r="AG45" i="4"/>
  <c r="AJ45" i="4"/>
  <c r="AK45" i="4"/>
  <c r="AL45" i="4"/>
  <c r="AE46" i="4"/>
  <c r="AF46" i="4"/>
  <c r="AG46" i="4"/>
  <c r="AJ46" i="4"/>
  <c r="AK46" i="4"/>
  <c r="AL46" i="4"/>
  <c r="AE47" i="4"/>
  <c r="AF47" i="4"/>
  <c r="AG47" i="4"/>
  <c r="AJ47" i="4"/>
  <c r="AK47" i="4"/>
  <c r="AL47" i="4"/>
  <c r="AE48" i="4"/>
  <c r="AF48" i="4"/>
  <c r="AG48" i="4"/>
  <c r="AJ48" i="4"/>
  <c r="AK48" i="4"/>
  <c r="AL48" i="4"/>
  <c r="AE49" i="4"/>
  <c r="AF49" i="4"/>
  <c r="AG49" i="4"/>
  <c r="AJ49" i="4"/>
  <c r="AK49" i="4"/>
  <c r="AL49" i="4"/>
  <c r="AE50" i="4"/>
  <c r="AF50" i="4"/>
  <c r="AG50" i="4"/>
  <c r="AJ50" i="4"/>
  <c r="AK50" i="4"/>
  <c r="AL50" i="4"/>
  <c r="AE51" i="4"/>
  <c r="AF51" i="4"/>
  <c r="AG51" i="4"/>
  <c r="AJ51" i="4"/>
  <c r="AK51" i="4"/>
  <c r="AL51" i="4"/>
  <c r="AE52" i="4"/>
  <c r="AF52" i="4"/>
  <c r="AG52" i="4"/>
  <c r="AJ52" i="4"/>
  <c r="AK52" i="4"/>
  <c r="AL52" i="4"/>
  <c r="AE53" i="4"/>
  <c r="AF53" i="4"/>
  <c r="AG53" i="4"/>
  <c r="AJ53" i="4"/>
  <c r="AK53" i="4"/>
  <c r="AL53" i="4"/>
  <c r="AE54" i="4"/>
  <c r="AF54" i="4"/>
  <c r="AG54" i="4"/>
  <c r="AJ54" i="4"/>
  <c r="AK54" i="4"/>
  <c r="AL54" i="4"/>
  <c r="AE55" i="4"/>
  <c r="AF55" i="4"/>
  <c r="AG55" i="4"/>
  <c r="AJ55" i="4"/>
  <c r="AK55" i="4"/>
  <c r="AL55" i="4"/>
  <c r="AE56" i="4"/>
  <c r="AF56" i="4"/>
  <c r="AG56" i="4"/>
  <c r="AJ56" i="4"/>
  <c r="AK56" i="4"/>
  <c r="AL56" i="4"/>
  <c r="AE57" i="4"/>
  <c r="AF57" i="4"/>
  <c r="AG57" i="4"/>
  <c r="AJ57" i="4"/>
  <c r="AK57" i="4"/>
  <c r="AL57" i="4"/>
  <c r="AE58" i="4"/>
  <c r="AF58" i="4"/>
  <c r="AG58" i="4"/>
  <c r="AJ58" i="4"/>
  <c r="AK58" i="4"/>
  <c r="AL58" i="4"/>
  <c r="AE59" i="4"/>
  <c r="AF59" i="4"/>
  <c r="AG59" i="4"/>
  <c r="AJ59" i="4"/>
  <c r="AK59" i="4"/>
  <c r="AL59" i="4"/>
  <c r="AE60" i="4"/>
  <c r="AF60" i="4"/>
  <c r="AG60" i="4"/>
  <c r="AJ60" i="4"/>
  <c r="AK60" i="4"/>
  <c r="AL60" i="4"/>
  <c r="AE61" i="4"/>
  <c r="AF61" i="4"/>
  <c r="AG61" i="4"/>
  <c r="AJ61" i="4"/>
  <c r="AK61" i="4"/>
  <c r="AL61" i="4"/>
  <c r="AE62" i="4"/>
  <c r="AF62" i="4"/>
  <c r="AG62" i="4"/>
  <c r="AJ62" i="4"/>
  <c r="AK62" i="4"/>
  <c r="AL62" i="4"/>
  <c r="AE63" i="4"/>
  <c r="AJ63" i="4"/>
  <c r="AK63" i="4"/>
  <c r="AL63" i="4"/>
  <c r="AE64" i="4"/>
  <c r="AF64" i="4"/>
  <c r="AG64" i="4"/>
  <c r="AJ64" i="4"/>
  <c r="AK64" i="4"/>
  <c r="AL64" i="4"/>
  <c r="AE65" i="4"/>
  <c r="AF65" i="4"/>
  <c r="AG65" i="4"/>
  <c r="AJ65" i="4"/>
  <c r="AK65" i="4"/>
  <c r="AL65" i="4"/>
  <c r="AE66" i="4"/>
  <c r="AF66" i="4"/>
  <c r="AG66" i="4"/>
  <c r="AJ66" i="4"/>
  <c r="AK66" i="4"/>
  <c r="AL66" i="4"/>
  <c r="AE67" i="4"/>
  <c r="AF67" i="4"/>
  <c r="AG67" i="4"/>
  <c r="AJ67" i="4"/>
  <c r="AK67" i="4"/>
  <c r="AL67" i="4"/>
  <c r="AE68" i="4"/>
  <c r="AF68" i="4"/>
  <c r="AG68" i="4"/>
  <c r="AJ68" i="4"/>
  <c r="AK68" i="4"/>
  <c r="AL68" i="4"/>
  <c r="AE69" i="4"/>
  <c r="AF69" i="4"/>
  <c r="AG69" i="4"/>
  <c r="AJ69" i="4"/>
  <c r="AK69" i="4"/>
  <c r="AL69" i="4"/>
  <c r="AE70" i="4"/>
  <c r="AF70" i="4"/>
  <c r="AG70" i="4"/>
  <c r="AJ70" i="4"/>
  <c r="AK70" i="4"/>
  <c r="AL70" i="4"/>
  <c r="AE71" i="4"/>
  <c r="AF71" i="4"/>
  <c r="AG71" i="4"/>
  <c r="AJ71" i="4"/>
  <c r="AK71" i="4"/>
  <c r="AL71" i="4"/>
  <c r="AE72" i="4"/>
  <c r="AF72" i="4"/>
  <c r="AG72" i="4"/>
  <c r="AJ72" i="4"/>
  <c r="AK72" i="4"/>
  <c r="AL72" i="4"/>
  <c r="AE73" i="4"/>
  <c r="AF73" i="4"/>
  <c r="AG73" i="4"/>
  <c r="AJ73" i="4"/>
  <c r="AK73" i="4"/>
  <c r="AL73" i="4"/>
  <c r="AE74" i="4"/>
  <c r="AF74" i="4"/>
  <c r="AG74" i="4"/>
  <c r="AJ74" i="4"/>
  <c r="AK74" i="4"/>
  <c r="AL74" i="4"/>
  <c r="AE75" i="4"/>
  <c r="AF75" i="4"/>
  <c r="AG75" i="4"/>
  <c r="AJ75" i="4"/>
  <c r="AK75" i="4"/>
  <c r="AL75" i="4"/>
  <c r="AE76" i="4"/>
  <c r="AF76" i="4"/>
  <c r="AG76" i="4"/>
  <c r="AJ76" i="4"/>
  <c r="AK76" i="4"/>
  <c r="AL76" i="4"/>
  <c r="AE77" i="4"/>
  <c r="AF77" i="4"/>
  <c r="AG77" i="4"/>
  <c r="AJ77" i="4"/>
  <c r="AK77" i="4"/>
  <c r="AL77" i="4"/>
  <c r="AE78" i="4"/>
  <c r="AF78" i="4"/>
  <c r="AG78" i="4"/>
  <c r="AJ78" i="4"/>
  <c r="AK78" i="4"/>
  <c r="AL78" i="4"/>
  <c r="AE79" i="4"/>
  <c r="AF79" i="4"/>
  <c r="AG79" i="4"/>
  <c r="AJ79" i="4"/>
  <c r="AK79" i="4"/>
  <c r="AL79" i="4"/>
  <c r="AL4" i="4"/>
  <c r="AK4" i="4"/>
  <c r="AJ4" i="4"/>
  <c r="AG4" i="4"/>
  <c r="AI12" i="4" l="1"/>
  <c r="AI15" i="4"/>
  <c r="AM22" i="4"/>
  <c r="AH41" i="4"/>
  <c r="AH62" i="4"/>
  <c r="AH63" i="4"/>
  <c r="AM4" i="4" l="1"/>
  <c r="AI4" i="4"/>
  <c r="AD74" i="4"/>
  <c r="AH74" i="4"/>
  <c r="AD70" i="4"/>
  <c r="AH70" i="4"/>
  <c r="AD68" i="4"/>
  <c r="AD64" i="4"/>
  <c r="AH64" i="4"/>
  <c r="AD58" i="4"/>
  <c r="AH58" i="4"/>
  <c r="AD54" i="4"/>
  <c r="AH54" i="4"/>
  <c r="AD50" i="4"/>
  <c r="AH50" i="4"/>
  <c r="AD46" i="4"/>
  <c r="AH46" i="4"/>
  <c r="AD42" i="4"/>
  <c r="AH42" i="4"/>
  <c r="AD40" i="4"/>
  <c r="AH40" i="4"/>
  <c r="AD36" i="4"/>
  <c r="AH36" i="4"/>
  <c r="AD32" i="4"/>
  <c r="AH32" i="4"/>
  <c r="AD28" i="4"/>
  <c r="AH28" i="4"/>
  <c r="AD26" i="4"/>
  <c r="AH26" i="4"/>
  <c r="AD22" i="4"/>
  <c r="AH22" i="4"/>
  <c r="AD18" i="4"/>
  <c r="AH18" i="4"/>
  <c r="AD14" i="4"/>
  <c r="AH14" i="4"/>
  <c r="AD12" i="4"/>
  <c r="AH12" i="4"/>
  <c r="AD8" i="4"/>
  <c r="AH8" i="4"/>
  <c r="AI79" i="4"/>
  <c r="AM79" i="4"/>
  <c r="AM77" i="4"/>
  <c r="AI77" i="4"/>
  <c r="AI73" i="4"/>
  <c r="AM73" i="4"/>
  <c r="AI69" i="4"/>
  <c r="AM69" i="4"/>
  <c r="AI65" i="4"/>
  <c r="AI61" i="4"/>
  <c r="AM61" i="4"/>
  <c r="AI59" i="4"/>
  <c r="AI55" i="4"/>
  <c r="AM55" i="4"/>
  <c r="AI51" i="4"/>
  <c r="AM51" i="4"/>
  <c r="AI47" i="4"/>
  <c r="AM47" i="4"/>
  <c r="AI43" i="4"/>
  <c r="AM43" i="4"/>
  <c r="AI39" i="4"/>
  <c r="AM39" i="4"/>
  <c r="AI35" i="4"/>
  <c r="AM35" i="4"/>
  <c r="AI31" i="4"/>
  <c r="AM31" i="4"/>
  <c r="AI27" i="4"/>
  <c r="AM27" i="4"/>
  <c r="AI23" i="4"/>
  <c r="AM23" i="4"/>
  <c r="AI21" i="4"/>
  <c r="AM21" i="4"/>
  <c r="AI17" i="4"/>
  <c r="AM17" i="4"/>
  <c r="AM15" i="4"/>
  <c r="AI11" i="4"/>
  <c r="AM11" i="4"/>
  <c r="AI9" i="4"/>
  <c r="AM9" i="4"/>
  <c r="AI7" i="4"/>
  <c r="AM7" i="4"/>
  <c r="AI5" i="4"/>
  <c r="AM5" i="4"/>
  <c r="AD77" i="4"/>
  <c r="AH77" i="4"/>
  <c r="AD75" i="4"/>
  <c r="AH75" i="4"/>
  <c r="AD73" i="4"/>
  <c r="AH73" i="4"/>
  <c r="AD71" i="4"/>
  <c r="AH71" i="4"/>
  <c r="AD69" i="4"/>
  <c r="AH69" i="4"/>
  <c r="AD67" i="4"/>
  <c r="AH67" i="4"/>
  <c r="AD65" i="4"/>
  <c r="AH65" i="4"/>
  <c r="AD63" i="4"/>
  <c r="AD61" i="4"/>
  <c r="AH61" i="4"/>
  <c r="AD59" i="4"/>
  <c r="AH59" i="4"/>
  <c r="AD57" i="4"/>
  <c r="AH57" i="4"/>
  <c r="AD53" i="4"/>
  <c r="AH53" i="4"/>
  <c r="AD51" i="4"/>
  <c r="AH51" i="4"/>
  <c r="AD49" i="4"/>
  <c r="AH49" i="4"/>
  <c r="AD47" i="4"/>
  <c r="AH47" i="4"/>
  <c r="AD45" i="4"/>
  <c r="AH45" i="4"/>
  <c r="AD43" i="4"/>
  <c r="AH43" i="4"/>
  <c r="AD41" i="4"/>
  <c r="AD39" i="4"/>
  <c r="AH39" i="4"/>
  <c r="AD37" i="4"/>
  <c r="AH37" i="4"/>
  <c r="AD35" i="4"/>
  <c r="AH35" i="4"/>
  <c r="AD33" i="4"/>
  <c r="AH33" i="4"/>
  <c r="AD31" i="4"/>
  <c r="AH31" i="4"/>
  <c r="AD29" i="4"/>
  <c r="AH29" i="4"/>
  <c r="AD27" i="4"/>
  <c r="AH27" i="4"/>
  <c r="AD25" i="4"/>
  <c r="AH25" i="4"/>
  <c r="AD23" i="4"/>
  <c r="AH23" i="4"/>
  <c r="AD21" i="4"/>
  <c r="AH21" i="4"/>
  <c r="AD19" i="4"/>
  <c r="AH19" i="4"/>
  <c r="AD17" i="4"/>
  <c r="AH17" i="4"/>
  <c r="AD15" i="4"/>
  <c r="AH15" i="4"/>
  <c r="AD13" i="4"/>
  <c r="AH13" i="4"/>
  <c r="AD11" i="4"/>
  <c r="AH11" i="4"/>
  <c r="AD9" i="4"/>
  <c r="AH9" i="4"/>
  <c r="AD7" i="4"/>
  <c r="AH7" i="4"/>
  <c r="AD5" i="4"/>
  <c r="AH5" i="4"/>
  <c r="AI78" i="4"/>
  <c r="AM78" i="4"/>
  <c r="AI76" i="4"/>
  <c r="AM76" i="4"/>
  <c r="AI74" i="4"/>
  <c r="AM74" i="4"/>
  <c r="AI72" i="4"/>
  <c r="AM72" i="4"/>
  <c r="AI70" i="4"/>
  <c r="AM70" i="4"/>
  <c r="AI68" i="4"/>
  <c r="AM68" i="4"/>
  <c r="AI66" i="4"/>
  <c r="AM66" i="4"/>
  <c r="AI64" i="4"/>
  <c r="AM64" i="4"/>
  <c r="AI62" i="4"/>
  <c r="AM62" i="4"/>
  <c r="AI60" i="4"/>
  <c r="AM60" i="4"/>
  <c r="AI58" i="4"/>
  <c r="AM58" i="4"/>
  <c r="AI56" i="4"/>
  <c r="AM56" i="4"/>
  <c r="AI54" i="4"/>
  <c r="AM54" i="4"/>
  <c r="AI52" i="4"/>
  <c r="AM52" i="4"/>
  <c r="AI50" i="4"/>
  <c r="AM50" i="4"/>
  <c r="AI48" i="4"/>
  <c r="AM48" i="4"/>
  <c r="AI46" i="4"/>
  <c r="AM46" i="4"/>
  <c r="AI44" i="4"/>
  <c r="AM44" i="4"/>
  <c r="AI42" i="4"/>
  <c r="AM42" i="4"/>
  <c r="AI40" i="4"/>
  <c r="AM40" i="4"/>
  <c r="AI38" i="4"/>
  <c r="AM38" i="4"/>
  <c r="AI36" i="4"/>
  <c r="AM36" i="4"/>
  <c r="AI34" i="4"/>
  <c r="AM34" i="4"/>
  <c r="AI32" i="4"/>
  <c r="AM32" i="4"/>
  <c r="AI30" i="4"/>
  <c r="AM30" i="4"/>
  <c r="AI28" i="4"/>
  <c r="AM28" i="4"/>
  <c r="AI26" i="4"/>
  <c r="AM26" i="4"/>
  <c r="AI24" i="4"/>
  <c r="AM24" i="4"/>
  <c r="AI22" i="4"/>
  <c r="AI20" i="4"/>
  <c r="AM20" i="4"/>
  <c r="AI18" i="4"/>
  <c r="AM18" i="4"/>
  <c r="AI16" i="4"/>
  <c r="AM16" i="4"/>
  <c r="AI14" i="4"/>
  <c r="AM14" i="4"/>
  <c r="AM12" i="4"/>
  <c r="AI10" i="4"/>
  <c r="AM10" i="4"/>
  <c r="AI8" i="4"/>
  <c r="AM8" i="4"/>
  <c r="AI6" i="4"/>
  <c r="AM6" i="4"/>
  <c r="AD78" i="4"/>
  <c r="AH78" i="4"/>
  <c r="AD76" i="4"/>
  <c r="AH76" i="4"/>
  <c r="AD72" i="4"/>
  <c r="AH72" i="4"/>
  <c r="AD66" i="4"/>
  <c r="AH66" i="4"/>
  <c r="AD62" i="4"/>
  <c r="AD60" i="4"/>
  <c r="AH60" i="4"/>
  <c r="AD56" i="4"/>
  <c r="AH56" i="4"/>
  <c r="AD52" i="4"/>
  <c r="AH52" i="4"/>
  <c r="AD48" i="4"/>
  <c r="AH48" i="4"/>
  <c r="AD44" i="4"/>
  <c r="AH44" i="4"/>
  <c r="AD38" i="4"/>
  <c r="AH38" i="4"/>
  <c r="AD34" i="4"/>
  <c r="AH34" i="4"/>
  <c r="AD30" i="4"/>
  <c r="AH30" i="4"/>
  <c r="AD24" i="4"/>
  <c r="AH24" i="4"/>
  <c r="AD20" i="4"/>
  <c r="AH20" i="4"/>
  <c r="AD16" i="4"/>
  <c r="AH16" i="4"/>
  <c r="AD10" i="4"/>
  <c r="AH10" i="4"/>
  <c r="AI75" i="4"/>
  <c r="AM75" i="4"/>
  <c r="AM71" i="4"/>
  <c r="AI71" i="4"/>
  <c r="AM67" i="4"/>
  <c r="AI67" i="4"/>
  <c r="AI63" i="4"/>
  <c r="AM63" i="4"/>
  <c r="AI57" i="4"/>
  <c r="AM57" i="4"/>
  <c r="AI53" i="4"/>
  <c r="AM53" i="4"/>
  <c r="AI49" i="4"/>
  <c r="AM49" i="4"/>
  <c r="AI45" i="4"/>
  <c r="AM45" i="4"/>
  <c r="AI41" i="4"/>
  <c r="AM41" i="4"/>
  <c r="AI37" i="4"/>
  <c r="AM37" i="4"/>
  <c r="AI33" i="4"/>
  <c r="AM33" i="4"/>
  <c r="AI29" i="4"/>
  <c r="AM29" i="4"/>
  <c r="AI25" i="4"/>
  <c r="AM25" i="4"/>
  <c r="AI19" i="4"/>
  <c r="AM19" i="4"/>
  <c r="AI13" i="4"/>
  <c r="AM13" i="4"/>
  <c r="AD55" i="4"/>
  <c r="AH55" i="4"/>
</calcChain>
</file>

<file path=xl/sharedStrings.xml><?xml version="1.0" encoding="utf-8"?>
<sst xmlns="http://schemas.openxmlformats.org/spreadsheetml/2006/main" count="140" uniqueCount="113">
  <si>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</si>
  <si>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</si>
  <si>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</si>
  <si>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</si>
  <si>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</si>
  <si>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</si>
  <si>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</si>
  <si>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</si>
  <si>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</si>
  <si>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</si>
  <si>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</si>
  <si>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</si>
  <si>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</si>
  <si>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</si>
  <si>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</si>
  <si>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</si>
  <si>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</si>
  <si>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</si>
  <si>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</si>
  <si>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</si>
  <si>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</si>
  <si>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</si>
  <si>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</si>
  <si>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</si>
  <si>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</si>
  <si>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</si>
  <si>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</si>
  <si>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</si>
  <si>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</si>
  <si>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</si>
  <si>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</si>
  <si>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</si>
  <si>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</si>
  <si>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</si>
  <si>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</si>
  <si>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</si>
  <si>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</si>
  <si>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</si>
  <si>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</si>
  <si>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</si>
  <si>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</si>
  <si>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</si>
  <si>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</si>
  <si>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</si>
  <si>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</si>
  <si>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</si>
  <si>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</si>
  <si>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</si>
  <si>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</si>
  <si>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</si>
  <si>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</si>
  <si>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</si>
  <si>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</si>
  <si>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</si>
  <si>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</si>
  <si>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</si>
  <si>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</si>
  <si>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</si>
  <si>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</si>
  <si>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</si>
  <si>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</si>
  <si>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</si>
  <si>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</si>
  <si>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</si>
  <si>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</si>
  <si>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</si>
  <si>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</si>
  <si>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</si>
  <si>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</si>
  <si>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</si>
  <si>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</si>
  <si>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</si>
  <si>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</si>
  <si>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</si>
  <si>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</si>
  <si>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</si>
  <si>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</si>
  <si>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</si>
  <si>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</si>
  <si>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</si>
  <si>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</si>
  <si>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</si>
  <si>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</si>
  <si>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</si>
  <si>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</si>
  <si>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</si>
  <si>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</si>
  <si>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</si>
  <si>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</si>
  <si>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</si>
  <si>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</si>
  <si>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</si>
  <si>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</si>
  <si>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</si>
  <si>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</si>
  <si>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</si>
  <si>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</si>
  <si>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</si>
  <si>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</si>
  <si>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</si>
  <si>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</si>
  <si>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</si>
  <si>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</si>
  <si>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</si>
  <si>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</si>
  <si>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</si>
  <si>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</si>
  <si>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</si>
  <si>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</si>
  <si>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**** Em10/04 foram acrescentadas as doses entregues na semana.</t>
  </si>
  <si>
    <t>Pessoas com Síndrome de Dowm e Autismo</t>
  </si>
  <si>
    <t>FONTE: Planilha CEAD/GIM/COVEP/DVS (Data de atualização: 16.04.2021</t>
  </si>
  <si>
    <t xml:space="preserve">Trabalhadores das forças de segurança e Forças Armadas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</si>
</sst>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1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tabSelected="1" zoomScaleNormal="100" workbookViewId="0">
      <pane xSplit="1" topLeftCell="B1" activePane="topRight" state="frozen"/>
      <selection pane="topRight" activeCell="A8" sqref="A8"/>
    </sheetView>
  </sheetViews>
  <sheetFormatPr defaultRowHeight="15" x14ac:dyDescent="0.25"/>
  <cols>
    <col min="1" max="1" width="30.285156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3" width="8.7109375" style="1" customWidth="1"/>
    <col min="24" max="24" width="12.140625" customWidth="1"/>
    <col min="25" max="25" width="11.7109375" customWidth="1"/>
    <col min="26" max="26" width="8.5703125" customWidth="1"/>
    <col min="27" max="27" width="12" customWidth="1"/>
    <col min="28" max="28" width="10" style="1" customWidth="1"/>
    <col min="29" max="29" width="8.5703125" style="1" customWidth="1"/>
    <col min="30" max="30" width="11.42578125" style="1" customWidth="1"/>
    <col min="31" max="31" width="11" style="1" customWidth="1"/>
    <col min="32" max="33" width="13.28515625" style="1" customWidth="1"/>
    <col min="34" max="34" width="12" style="1" customWidth="1"/>
    <col min="35" max="35" width="10.85546875" customWidth="1"/>
    <col min="36" max="36" width="9" customWidth="1"/>
    <col min="37" max="37" width="12.7109375" customWidth="1"/>
    <col min="38" max="38" width="13.42578125" customWidth="1"/>
    <col min="39" max="39" width="12.28515625" customWidth="1"/>
    <col min="40" max="55" width="9.140625" style="28"/>
  </cols>
  <sheetData>
    <row r="1" spans="1:55" x14ac:dyDescent="0.25">
      <c r="A1" s="50" t="s">
        <v>2</v>
      </c>
      <c r="B1" s="55" t="s">
        <v>99</v>
      </c>
      <c r="C1" s="56"/>
      <c r="D1" s="56"/>
      <c r="E1" s="57"/>
      <c r="F1" s="51" t="s">
        <v>90</v>
      </c>
      <c r="G1" s="52"/>
      <c r="H1" s="61" t="s">
        <v>91</v>
      </c>
      <c r="I1" s="62"/>
      <c r="J1" s="44" t="s">
        <v>102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66" t="s">
        <v>101</v>
      </c>
      <c r="AE1" s="66"/>
      <c r="AF1" s="66"/>
      <c r="AG1" s="66"/>
      <c r="AH1" s="66"/>
      <c r="AI1" s="66"/>
      <c r="AJ1" s="66"/>
      <c r="AK1" s="66"/>
      <c r="AL1" s="66"/>
      <c r="AM1" s="66"/>
    </row>
    <row r="2" spans="1:55" ht="42.95" customHeight="1" x14ac:dyDescent="0.25">
      <c r="A2" s="50"/>
      <c r="B2" s="58"/>
      <c r="C2" s="59"/>
      <c r="D2" s="59"/>
      <c r="E2" s="60"/>
      <c r="F2" s="53"/>
      <c r="G2" s="54"/>
      <c r="H2" s="53"/>
      <c r="I2" s="54"/>
      <c r="J2" s="67" t="s">
        <v>86</v>
      </c>
      <c r="K2" s="68"/>
      <c r="L2" s="46" t="s">
        <v>0</v>
      </c>
      <c r="M2" s="47"/>
      <c r="N2" s="69" t="s">
        <v>89</v>
      </c>
      <c r="O2" s="69"/>
      <c r="P2" s="46" t="s">
        <v>107</v>
      </c>
      <c r="Q2" s="47"/>
      <c r="R2" s="46" t="s">
        <v>112</v>
      </c>
      <c r="S2" s="47"/>
      <c r="T2" s="46" t="s">
        <v>110</v>
      </c>
      <c r="U2" s="47"/>
      <c r="V2" s="46" t="s">
        <v>108</v>
      </c>
      <c r="W2" s="47"/>
      <c r="X2" s="44" t="s">
        <v>83</v>
      </c>
      <c r="Y2" s="44"/>
      <c r="Z2" s="44" t="s">
        <v>84</v>
      </c>
      <c r="AA2" s="44"/>
      <c r="AB2" s="44" t="s">
        <v>85</v>
      </c>
      <c r="AC2" s="44"/>
      <c r="AD2" s="63" t="s">
        <v>94</v>
      </c>
      <c r="AE2" s="64"/>
      <c r="AF2" s="64"/>
      <c r="AG2" s="64"/>
      <c r="AH2" s="65"/>
      <c r="AI2" s="45" t="s">
        <v>95</v>
      </c>
      <c r="AJ2" s="45"/>
      <c r="AK2" s="45"/>
      <c r="AL2" s="45"/>
      <c r="AM2" s="45"/>
    </row>
    <row r="3" spans="1:55" s="12" customFormat="1" ht="30" x14ac:dyDescent="0.25">
      <c r="A3" s="50"/>
      <c r="B3" s="14" t="s">
        <v>100</v>
      </c>
      <c r="C3" s="14" t="s">
        <v>83</v>
      </c>
      <c r="D3" s="14" t="s">
        <v>84</v>
      </c>
      <c r="E3" s="14" t="s">
        <v>85</v>
      </c>
      <c r="F3" s="6" t="s">
        <v>80</v>
      </c>
      <c r="G3" s="7" t="s">
        <v>81</v>
      </c>
      <c r="H3" s="8" t="s">
        <v>82</v>
      </c>
      <c r="I3" s="8" t="s">
        <v>105</v>
      </c>
      <c r="J3" s="9" t="s">
        <v>87</v>
      </c>
      <c r="K3" s="9" t="s">
        <v>88</v>
      </c>
      <c r="L3" s="9" t="s">
        <v>87</v>
      </c>
      <c r="M3" s="9" t="s">
        <v>88</v>
      </c>
      <c r="N3" s="9" t="s">
        <v>87</v>
      </c>
      <c r="O3" s="9" t="s">
        <v>88</v>
      </c>
      <c r="P3" s="9" t="s">
        <v>87</v>
      </c>
      <c r="Q3" s="9" t="s">
        <v>88</v>
      </c>
      <c r="R3" s="9" t="s">
        <v>87</v>
      </c>
      <c r="S3" s="9" t="s">
        <v>88</v>
      </c>
      <c r="T3" s="9" t="s">
        <v>87</v>
      </c>
      <c r="U3" s="9" t="s">
        <v>88</v>
      </c>
      <c r="V3" s="9" t="s">
        <v>87</v>
      </c>
      <c r="W3" s="9" t="s">
        <v>88</v>
      </c>
      <c r="X3" s="9" t="s">
        <v>87</v>
      </c>
      <c r="Y3" s="9" t="s">
        <v>88</v>
      </c>
      <c r="Z3" s="9" t="s">
        <v>87</v>
      </c>
      <c r="AA3" s="9" t="s">
        <v>88</v>
      </c>
      <c r="AB3" s="9" t="s">
        <v>87</v>
      </c>
      <c r="AC3" s="9" t="s">
        <v>88</v>
      </c>
      <c r="AD3" s="10" t="s">
        <v>1</v>
      </c>
      <c r="AE3" s="10" t="s">
        <v>83</v>
      </c>
      <c r="AF3" s="10" t="s">
        <v>84</v>
      </c>
      <c r="AG3" s="10" t="s">
        <v>96</v>
      </c>
      <c r="AH3" s="10" t="s">
        <v>92</v>
      </c>
      <c r="AI3" s="11" t="s">
        <v>1</v>
      </c>
      <c r="AJ3" s="11" t="s">
        <v>83</v>
      </c>
      <c r="AK3" s="11" t="s">
        <v>84</v>
      </c>
      <c r="AL3" s="11" t="s">
        <v>85</v>
      </c>
      <c r="AM3" s="11" t="s">
        <v>93</v>
      </c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</row>
    <row r="4" spans="1:55" s="15" customFormat="1" x14ac:dyDescent="0.25">
      <c r="A4" s="15" t="s">
        <v>3</v>
      </c>
      <c r="B4" s="16">
        <v>2380</v>
      </c>
      <c r="C4" s="16">
        <v>140</v>
      </c>
      <c r="D4" s="16">
        <v>89</v>
      </c>
      <c r="E4" s="16">
        <v>51</v>
      </c>
      <c r="F4" s="39">
        <v>452</v>
      </c>
      <c r="G4" s="39">
        <v>172</v>
      </c>
      <c r="H4" s="18">
        <f>J4+L4+N4+X4+Z4+AB4+P4+V4+R4+T4</f>
        <v>402</v>
      </c>
      <c r="I4" s="17">
        <f t="shared" ref="I4:I35" si="0">K4+M4+O4+Y4+AA4+AC4+Q4+W4</f>
        <v>155</v>
      </c>
      <c r="J4" s="19">
        <v>63</v>
      </c>
      <c r="K4" s="41">
        <v>49</v>
      </c>
      <c r="L4" s="19"/>
      <c r="M4" s="19"/>
      <c r="N4" s="19"/>
      <c r="O4" s="19"/>
      <c r="P4" s="19">
        <v>153</v>
      </c>
      <c r="Q4" s="19"/>
      <c r="R4" s="19">
        <v>10</v>
      </c>
      <c r="S4" s="19"/>
      <c r="T4" s="19"/>
      <c r="U4" s="19"/>
      <c r="V4" s="19"/>
      <c r="W4" s="19"/>
      <c r="X4" s="19">
        <v>41</v>
      </c>
      <c r="Y4" s="20"/>
      <c r="Z4" s="19">
        <v>94</v>
      </c>
      <c r="AA4" s="19">
        <v>80</v>
      </c>
      <c r="AB4" s="21">
        <v>41</v>
      </c>
      <c r="AC4" s="19">
        <v>26</v>
      </c>
      <c r="AD4" s="22">
        <f t="shared" ref="AD4:AD35" si="1">H4/B4</f>
        <v>0.16890756302521009</v>
      </c>
      <c r="AE4" s="22">
        <f>Z4:Z26/C4</f>
        <v>0.67142857142857137</v>
      </c>
      <c r="AF4" s="22">
        <f t="shared" ref="AF4:AF35" si="2">Z4/D4</f>
        <v>1.0561797752808988</v>
      </c>
      <c r="AG4" s="22">
        <f t="shared" ref="AG4:AG35" si="3">AB4/E4</f>
        <v>0.80392156862745101</v>
      </c>
      <c r="AH4" s="22">
        <f>H4/F4</f>
        <v>0.88938053097345138</v>
      </c>
      <c r="AI4" s="23">
        <f t="shared" ref="AI4:AI35" si="4">I4/B4</f>
        <v>6.5126050420168072E-2</v>
      </c>
      <c r="AJ4" s="23">
        <f t="shared" ref="AJ4:AJ35" si="5">Y4/C4</f>
        <v>0</v>
      </c>
      <c r="AK4" s="23">
        <f t="shared" ref="AK4:AK35" si="6">AA4/D4</f>
        <v>0.898876404494382</v>
      </c>
      <c r="AL4" s="23">
        <f t="shared" ref="AL4:AL35" si="7">AC4/E4</f>
        <v>0.50980392156862742</v>
      </c>
      <c r="AM4" s="23">
        <f t="shared" ref="AM4:AM35" si="8">I4/G4</f>
        <v>0.90116279069767447</v>
      </c>
      <c r="AN4" s="30"/>
      <c r="AO4" s="30"/>
      <c r="AP4" s="30"/>
      <c r="AQ4" s="38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</row>
    <row r="5" spans="1:55" s="15" customFormat="1" x14ac:dyDescent="0.25">
      <c r="A5" s="15" t="s">
        <v>4</v>
      </c>
      <c r="B5" s="16">
        <v>21681</v>
      </c>
      <c r="C5" s="16">
        <v>1543</v>
      </c>
      <c r="D5" s="16">
        <v>932</v>
      </c>
      <c r="E5" s="16">
        <v>481</v>
      </c>
      <c r="F5" s="39">
        <v>2764.14</v>
      </c>
      <c r="G5" s="39">
        <v>1514.1399999999999</v>
      </c>
      <c r="H5" s="18">
        <f t="shared" ref="H5:H68" si="9">J5+L5+N5+X5+Z5+AB5+P5+V5+R5+T5</f>
        <v>2632</v>
      </c>
      <c r="I5" s="17">
        <f t="shared" si="0"/>
        <v>948</v>
      </c>
      <c r="J5" s="19">
        <v>384</v>
      </c>
      <c r="K5" s="41">
        <v>298</v>
      </c>
      <c r="L5" s="19">
        <v>18</v>
      </c>
      <c r="M5" s="19">
        <v>17</v>
      </c>
      <c r="N5" s="19"/>
      <c r="O5" s="19"/>
      <c r="P5" s="19">
        <v>144</v>
      </c>
      <c r="Q5" s="19"/>
      <c r="R5" s="19">
        <v>16</v>
      </c>
      <c r="S5" s="19"/>
      <c r="T5" s="19">
        <v>3</v>
      </c>
      <c r="U5" s="19"/>
      <c r="V5" s="19"/>
      <c r="W5" s="19"/>
      <c r="X5" s="19">
        <v>757</v>
      </c>
      <c r="Y5" s="20"/>
      <c r="Z5" s="19">
        <v>836</v>
      </c>
      <c r="AA5" s="19">
        <v>491</v>
      </c>
      <c r="AB5" s="21">
        <v>474</v>
      </c>
      <c r="AC5" s="19">
        <v>142</v>
      </c>
      <c r="AD5" s="22">
        <f t="shared" si="1"/>
        <v>0.12139661454729948</v>
      </c>
      <c r="AE5" s="22">
        <f t="shared" ref="AE5:AE36" si="10">X5/C5</f>
        <v>0.49060272197018795</v>
      </c>
      <c r="AF5" s="22">
        <f t="shared" si="2"/>
        <v>0.89699570815450647</v>
      </c>
      <c r="AG5" s="22">
        <f t="shared" si="3"/>
        <v>0.9854469854469855</v>
      </c>
      <c r="AH5" s="22">
        <f t="shared" ref="AH5:AH35" si="11">H5/F5</f>
        <v>0.9521948960617046</v>
      </c>
      <c r="AI5" s="23">
        <f t="shared" si="4"/>
        <v>4.3724920437249203E-2</v>
      </c>
      <c r="AJ5" s="23">
        <f t="shared" si="5"/>
        <v>0</v>
      </c>
      <c r="AK5" s="23">
        <f t="shared" si="6"/>
        <v>0.52682403433476399</v>
      </c>
      <c r="AL5" s="23">
        <f t="shared" si="7"/>
        <v>0.29521829521829523</v>
      </c>
      <c r="AM5" s="23">
        <f t="shared" si="8"/>
        <v>0.62609798301345987</v>
      </c>
      <c r="AN5" s="30"/>
      <c r="AO5" s="30"/>
      <c r="AP5" s="30"/>
      <c r="AQ5" s="38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</row>
    <row r="6" spans="1:55" s="15" customFormat="1" x14ac:dyDescent="0.25">
      <c r="A6" s="15" t="s">
        <v>5</v>
      </c>
      <c r="B6" s="16">
        <v>664908</v>
      </c>
      <c r="C6" s="16">
        <v>47854</v>
      </c>
      <c r="D6" s="16">
        <v>24138</v>
      </c>
      <c r="E6" s="16">
        <v>10149</v>
      </c>
      <c r="F6" s="39">
        <v>90860</v>
      </c>
      <c r="G6" s="39">
        <v>53660</v>
      </c>
      <c r="H6" s="18">
        <f t="shared" si="9"/>
        <v>100342</v>
      </c>
      <c r="I6" s="17">
        <f t="shared" si="0"/>
        <v>27117</v>
      </c>
      <c r="J6" s="19">
        <v>25702</v>
      </c>
      <c r="K6" s="41">
        <v>16306</v>
      </c>
      <c r="L6" s="19">
        <v>249</v>
      </c>
      <c r="M6" s="19">
        <v>239</v>
      </c>
      <c r="N6" s="19"/>
      <c r="O6" s="19"/>
      <c r="P6" s="19">
        <v>202</v>
      </c>
      <c r="Q6" s="19"/>
      <c r="R6" s="19">
        <v>1602</v>
      </c>
      <c r="S6" s="19"/>
      <c r="T6" s="19">
        <v>283</v>
      </c>
      <c r="U6" s="19"/>
      <c r="V6" s="19">
        <v>73</v>
      </c>
      <c r="W6" s="19"/>
      <c r="X6" s="19">
        <v>36148</v>
      </c>
      <c r="Y6" s="20"/>
      <c r="Z6" s="19">
        <v>24408</v>
      </c>
      <c r="AA6" s="19">
        <v>9789</v>
      </c>
      <c r="AB6" s="21">
        <v>11675</v>
      </c>
      <c r="AC6" s="19">
        <v>783</v>
      </c>
      <c r="AD6" s="22">
        <f>H6/B6</f>
        <v>0.15091110349100928</v>
      </c>
      <c r="AE6" s="22">
        <f t="shared" si="10"/>
        <v>0.75538095039077191</v>
      </c>
      <c r="AF6" s="22">
        <f t="shared" si="2"/>
        <v>1.0111856823266219</v>
      </c>
      <c r="AG6" s="22">
        <f t="shared" si="3"/>
        <v>1.1503596413439747</v>
      </c>
      <c r="AH6" s="22">
        <f>H6/F6</f>
        <v>1.1043583535108958</v>
      </c>
      <c r="AI6" s="23">
        <f t="shared" si="4"/>
        <v>4.07830857802884E-2</v>
      </c>
      <c r="AJ6" s="23">
        <f t="shared" si="5"/>
        <v>0</v>
      </c>
      <c r="AK6" s="23">
        <f t="shared" si="6"/>
        <v>0.40554312701963707</v>
      </c>
      <c r="AL6" s="23">
        <f t="shared" si="7"/>
        <v>7.7150458173219041E-2</v>
      </c>
      <c r="AM6" s="23">
        <f t="shared" si="8"/>
        <v>0.50534849049571373</v>
      </c>
      <c r="AN6" s="42"/>
      <c r="AO6" s="30"/>
      <c r="AP6" s="30"/>
      <c r="AQ6" s="38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</row>
    <row r="7" spans="1:55" s="15" customFormat="1" x14ac:dyDescent="0.25">
      <c r="A7" s="15" t="s">
        <v>6</v>
      </c>
      <c r="B7" s="16">
        <v>9947</v>
      </c>
      <c r="C7" s="16">
        <v>644</v>
      </c>
      <c r="D7" s="16">
        <v>348</v>
      </c>
      <c r="E7" s="16">
        <v>149</v>
      </c>
      <c r="F7" s="39">
        <v>1002.1</v>
      </c>
      <c r="G7" s="39">
        <v>641.79578712196042</v>
      </c>
      <c r="H7" s="18">
        <f t="shared" si="9"/>
        <v>1059</v>
      </c>
      <c r="I7" s="17">
        <f t="shared" si="0"/>
        <v>447</v>
      </c>
      <c r="J7" s="19">
        <v>162</v>
      </c>
      <c r="K7" s="41">
        <v>162</v>
      </c>
      <c r="L7" s="19"/>
      <c r="M7" s="19"/>
      <c r="N7" s="19"/>
      <c r="O7" s="19"/>
      <c r="P7" s="19"/>
      <c r="Q7" s="19"/>
      <c r="R7" s="19">
        <v>0</v>
      </c>
      <c r="S7" s="19"/>
      <c r="T7" s="19">
        <v>9</v>
      </c>
      <c r="U7" s="19"/>
      <c r="V7" s="19"/>
      <c r="W7" s="19"/>
      <c r="X7" s="19">
        <v>241</v>
      </c>
      <c r="Y7" s="20"/>
      <c r="Z7" s="19">
        <v>436</v>
      </c>
      <c r="AA7" s="19">
        <v>174</v>
      </c>
      <c r="AB7" s="21">
        <v>211</v>
      </c>
      <c r="AC7" s="19">
        <v>111</v>
      </c>
      <c r="AD7" s="22">
        <f t="shared" si="1"/>
        <v>0.10646426058107972</v>
      </c>
      <c r="AE7" s="22">
        <f t="shared" si="10"/>
        <v>0.37422360248447206</v>
      </c>
      <c r="AF7" s="22">
        <f t="shared" si="2"/>
        <v>1.2528735632183907</v>
      </c>
      <c r="AG7" s="22">
        <f t="shared" si="3"/>
        <v>1.4161073825503356</v>
      </c>
      <c r="AH7" s="22">
        <f t="shared" si="11"/>
        <v>1.0567807604031534</v>
      </c>
      <c r="AI7" s="23">
        <f t="shared" si="4"/>
        <v>4.4938172313260277E-2</v>
      </c>
      <c r="AJ7" s="23">
        <f t="shared" si="5"/>
        <v>0</v>
      </c>
      <c r="AK7" s="23">
        <f t="shared" si="6"/>
        <v>0.5</v>
      </c>
      <c r="AL7" s="23">
        <f t="shared" si="7"/>
        <v>0.74496644295302017</v>
      </c>
      <c r="AM7" s="23">
        <f t="shared" si="8"/>
        <v>0.696483225613721</v>
      </c>
      <c r="AN7" s="30"/>
      <c r="AO7" s="30"/>
      <c r="AP7" s="30"/>
      <c r="AQ7" s="38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</row>
    <row r="8" spans="1:55" s="15" customFormat="1" x14ac:dyDescent="0.25">
      <c r="A8" s="15" t="s">
        <v>7</v>
      </c>
      <c r="B8" s="16">
        <v>18686</v>
      </c>
      <c r="C8" s="16">
        <v>1047</v>
      </c>
      <c r="D8" s="16">
        <v>548</v>
      </c>
      <c r="E8" s="16">
        <v>281</v>
      </c>
      <c r="F8" s="39">
        <v>1701</v>
      </c>
      <c r="G8" s="39">
        <v>1041</v>
      </c>
      <c r="H8" s="18">
        <f t="shared" si="9"/>
        <v>1548</v>
      </c>
      <c r="I8" s="17">
        <f t="shared" si="0"/>
        <v>813</v>
      </c>
      <c r="J8" s="19">
        <v>255</v>
      </c>
      <c r="K8" s="41">
        <v>239</v>
      </c>
      <c r="L8" s="19"/>
      <c r="M8" s="19"/>
      <c r="N8" s="19"/>
      <c r="O8" s="19"/>
      <c r="P8" s="19"/>
      <c r="Q8" s="19"/>
      <c r="R8" s="19">
        <v>10</v>
      </c>
      <c r="S8" s="19"/>
      <c r="T8" s="19">
        <v>2</v>
      </c>
      <c r="U8" s="19"/>
      <c r="V8" s="19"/>
      <c r="W8" s="19"/>
      <c r="X8" s="19">
        <v>399</v>
      </c>
      <c r="Y8" s="20"/>
      <c r="Z8" s="19">
        <v>552</v>
      </c>
      <c r="AA8" s="19">
        <v>434</v>
      </c>
      <c r="AB8" s="21">
        <v>330</v>
      </c>
      <c r="AC8" s="19">
        <v>140</v>
      </c>
      <c r="AD8" s="22">
        <f t="shared" si="1"/>
        <v>8.2842769988226483E-2</v>
      </c>
      <c r="AE8" s="22">
        <f t="shared" si="10"/>
        <v>0.38108882521489973</v>
      </c>
      <c r="AF8" s="22">
        <f t="shared" si="2"/>
        <v>1.0072992700729928</v>
      </c>
      <c r="AG8" s="22">
        <f t="shared" si="3"/>
        <v>1.1743772241992882</v>
      </c>
      <c r="AH8" s="22">
        <f t="shared" si="11"/>
        <v>0.91005291005291</v>
      </c>
      <c r="AI8" s="23">
        <f t="shared" si="4"/>
        <v>4.3508509044204217E-2</v>
      </c>
      <c r="AJ8" s="23">
        <f t="shared" si="5"/>
        <v>0</v>
      </c>
      <c r="AK8" s="23">
        <f t="shared" si="6"/>
        <v>0.79197080291970801</v>
      </c>
      <c r="AL8" s="23">
        <f t="shared" si="7"/>
        <v>0.49822064056939502</v>
      </c>
      <c r="AM8" s="23">
        <f t="shared" si="8"/>
        <v>0.78097982708933722</v>
      </c>
      <c r="AN8" s="30"/>
      <c r="AO8" s="30"/>
      <c r="AP8" s="30"/>
      <c r="AQ8" s="38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</row>
    <row r="9" spans="1:55" s="15" customFormat="1" x14ac:dyDescent="0.25">
      <c r="A9" s="15" t="s">
        <v>8</v>
      </c>
      <c r="B9" s="16">
        <v>30930</v>
      </c>
      <c r="C9" s="16">
        <v>1754</v>
      </c>
      <c r="D9" s="16">
        <v>816</v>
      </c>
      <c r="E9" s="16">
        <v>358</v>
      </c>
      <c r="F9" s="39">
        <v>2915</v>
      </c>
      <c r="G9" s="39">
        <v>1685</v>
      </c>
      <c r="H9" s="18">
        <f t="shared" si="9"/>
        <v>2860</v>
      </c>
      <c r="I9" s="17">
        <f t="shared" si="0"/>
        <v>1191</v>
      </c>
      <c r="J9" s="19">
        <v>547</v>
      </c>
      <c r="K9" s="41">
        <v>365</v>
      </c>
      <c r="L9" s="19"/>
      <c r="M9" s="19"/>
      <c r="N9" s="19"/>
      <c r="O9" s="19"/>
      <c r="P9" s="19">
        <v>189</v>
      </c>
      <c r="Q9" s="19"/>
      <c r="R9" s="19">
        <v>37</v>
      </c>
      <c r="S9" s="19"/>
      <c r="T9" s="19">
        <v>17</v>
      </c>
      <c r="U9" s="19"/>
      <c r="V9" s="19"/>
      <c r="W9" s="19"/>
      <c r="X9" s="19">
        <v>781</v>
      </c>
      <c r="Y9" s="20"/>
      <c r="Z9" s="19">
        <v>868</v>
      </c>
      <c r="AA9" s="19">
        <v>662</v>
      </c>
      <c r="AB9" s="21">
        <v>421</v>
      </c>
      <c r="AC9" s="19">
        <v>164</v>
      </c>
      <c r="AD9" s="22">
        <f t="shared" si="1"/>
        <v>9.2466860653087624E-2</v>
      </c>
      <c r="AE9" s="22">
        <f t="shared" si="10"/>
        <v>0.44526795895096921</v>
      </c>
      <c r="AF9" s="22">
        <f t="shared" si="2"/>
        <v>1.0637254901960784</v>
      </c>
      <c r="AG9" s="22">
        <f t="shared" si="3"/>
        <v>1.1759776536312849</v>
      </c>
      <c r="AH9" s="22">
        <f t="shared" si="11"/>
        <v>0.98113207547169812</v>
      </c>
      <c r="AI9" s="23">
        <f t="shared" si="4"/>
        <v>3.8506304558680891E-2</v>
      </c>
      <c r="AJ9" s="23">
        <f t="shared" si="5"/>
        <v>0</v>
      </c>
      <c r="AK9" s="23">
        <f t="shared" si="6"/>
        <v>0.81127450980392157</v>
      </c>
      <c r="AL9" s="23">
        <f t="shared" si="7"/>
        <v>0.45810055865921789</v>
      </c>
      <c r="AM9" s="23">
        <f t="shared" si="8"/>
        <v>0.70682492581602374</v>
      </c>
      <c r="AN9" s="30"/>
      <c r="AO9" s="30"/>
      <c r="AP9" s="30"/>
      <c r="AQ9" s="38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</row>
    <row r="10" spans="1:55" s="15" customFormat="1" x14ac:dyDescent="0.25">
      <c r="A10" s="15" t="s">
        <v>9</v>
      </c>
      <c r="B10" s="16">
        <v>26899</v>
      </c>
      <c r="C10" s="16">
        <v>1852</v>
      </c>
      <c r="D10" s="16">
        <v>1158</v>
      </c>
      <c r="E10" s="16">
        <v>476</v>
      </c>
      <c r="F10" s="39">
        <v>3356</v>
      </c>
      <c r="G10" s="39">
        <v>2156</v>
      </c>
      <c r="H10" s="18">
        <f t="shared" si="9"/>
        <v>3063</v>
      </c>
      <c r="I10" s="17">
        <f t="shared" si="0"/>
        <v>1406</v>
      </c>
      <c r="J10" s="19">
        <v>578</v>
      </c>
      <c r="K10" s="41">
        <v>312</v>
      </c>
      <c r="L10" s="19">
        <v>9</v>
      </c>
      <c r="M10" s="19">
        <v>9</v>
      </c>
      <c r="N10" s="19"/>
      <c r="O10" s="19"/>
      <c r="P10" s="19"/>
      <c r="Q10" s="19"/>
      <c r="R10" s="19">
        <v>16</v>
      </c>
      <c r="S10" s="19"/>
      <c r="T10" s="19">
        <v>9</v>
      </c>
      <c r="U10" s="19"/>
      <c r="V10" s="19"/>
      <c r="W10" s="19"/>
      <c r="X10" s="19">
        <v>713</v>
      </c>
      <c r="Y10" s="20"/>
      <c r="Z10" s="19">
        <v>1176</v>
      </c>
      <c r="AA10" s="19">
        <v>870</v>
      </c>
      <c r="AB10" s="21">
        <v>562</v>
      </c>
      <c r="AC10" s="19">
        <v>215</v>
      </c>
      <c r="AD10" s="22">
        <f t="shared" si="1"/>
        <v>0.11387040410424179</v>
      </c>
      <c r="AE10" s="22">
        <f t="shared" si="10"/>
        <v>0.3849892008639309</v>
      </c>
      <c r="AF10" s="22">
        <f t="shared" si="2"/>
        <v>1.0155440414507773</v>
      </c>
      <c r="AG10" s="22">
        <f t="shared" si="3"/>
        <v>1.180672268907563</v>
      </c>
      <c r="AH10" s="22">
        <f t="shared" si="11"/>
        <v>0.91269368295589992</v>
      </c>
      <c r="AI10" s="23">
        <f t="shared" si="4"/>
        <v>5.2269601100412656E-2</v>
      </c>
      <c r="AJ10" s="23">
        <f t="shared" si="5"/>
        <v>0</v>
      </c>
      <c r="AK10" s="23">
        <f t="shared" si="6"/>
        <v>0.75129533678756477</v>
      </c>
      <c r="AL10" s="23">
        <f t="shared" si="7"/>
        <v>0.45168067226890757</v>
      </c>
      <c r="AM10" s="23">
        <f t="shared" si="8"/>
        <v>0.65213358070500926</v>
      </c>
      <c r="AN10" s="30"/>
      <c r="AO10" s="30"/>
      <c r="AP10" s="30"/>
      <c r="AQ10" s="38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</row>
    <row r="11" spans="1:55" s="15" customFormat="1" x14ac:dyDescent="0.25">
      <c r="A11" s="15" t="s">
        <v>10</v>
      </c>
      <c r="B11" s="16">
        <v>8353</v>
      </c>
      <c r="C11" s="16">
        <v>417</v>
      </c>
      <c r="D11" s="16">
        <v>199</v>
      </c>
      <c r="E11" s="16">
        <v>121</v>
      </c>
      <c r="F11" s="39">
        <v>1648</v>
      </c>
      <c r="G11" s="39">
        <v>338</v>
      </c>
      <c r="H11" s="18">
        <f t="shared" si="9"/>
        <v>1098</v>
      </c>
      <c r="I11" s="17">
        <f t="shared" si="0"/>
        <v>254</v>
      </c>
      <c r="J11" s="19">
        <v>133</v>
      </c>
      <c r="K11" s="41">
        <v>90</v>
      </c>
      <c r="L11" s="19"/>
      <c r="M11" s="19"/>
      <c r="N11" s="19"/>
      <c r="O11" s="19"/>
      <c r="P11" s="19">
        <v>505</v>
      </c>
      <c r="Q11" s="19"/>
      <c r="R11" s="19">
        <v>7</v>
      </c>
      <c r="S11" s="19"/>
      <c r="T11" s="19"/>
      <c r="U11" s="19"/>
      <c r="V11" s="19"/>
      <c r="W11" s="19"/>
      <c r="X11" s="19">
        <v>118</v>
      </c>
      <c r="Y11" s="20"/>
      <c r="Z11" s="19">
        <v>183</v>
      </c>
      <c r="AA11" s="19">
        <v>101</v>
      </c>
      <c r="AB11" s="21">
        <v>152</v>
      </c>
      <c r="AC11" s="19">
        <v>63</v>
      </c>
      <c r="AD11" s="22">
        <f t="shared" si="1"/>
        <v>0.13144977852268647</v>
      </c>
      <c r="AE11" s="22">
        <f t="shared" si="10"/>
        <v>0.28297362110311752</v>
      </c>
      <c r="AF11" s="22">
        <f t="shared" si="2"/>
        <v>0.91959798994974873</v>
      </c>
      <c r="AG11" s="22">
        <f t="shared" si="3"/>
        <v>1.2561983471074381</v>
      </c>
      <c r="AH11" s="22">
        <f t="shared" si="11"/>
        <v>0.66626213592233008</v>
      </c>
      <c r="AI11" s="23">
        <f t="shared" si="4"/>
        <v>3.0408236561714354E-2</v>
      </c>
      <c r="AJ11" s="23">
        <f t="shared" si="5"/>
        <v>0</v>
      </c>
      <c r="AK11" s="23">
        <f t="shared" si="6"/>
        <v>0.50753768844221103</v>
      </c>
      <c r="AL11" s="23">
        <f t="shared" si="7"/>
        <v>0.52066115702479343</v>
      </c>
      <c r="AM11" s="23">
        <f t="shared" si="8"/>
        <v>0.75147928994082835</v>
      </c>
      <c r="AN11" s="30"/>
      <c r="AO11" s="30"/>
      <c r="AP11" s="30"/>
      <c r="AQ11" s="38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spans="1:55" s="15" customFormat="1" x14ac:dyDescent="0.25">
      <c r="A12" s="15" t="s">
        <v>11</v>
      </c>
      <c r="B12" s="16">
        <v>18218</v>
      </c>
      <c r="C12" s="16">
        <v>1318</v>
      </c>
      <c r="D12" s="16">
        <v>774</v>
      </c>
      <c r="E12" s="16">
        <v>408</v>
      </c>
      <c r="F12" s="39">
        <v>2124.9</v>
      </c>
      <c r="G12" s="39">
        <v>1544.9</v>
      </c>
      <c r="H12" s="18">
        <f t="shared" si="9"/>
        <v>2051</v>
      </c>
      <c r="I12" s="17">
        <f t="shared" si="0"/>
        <v>1276</v>
      </c>
      <c r="J12" s="19">
        <v>240</v>
      </c>
      <c r="K12" s="41">
        <v>233</v>
      </c>
      <c r="L12" s="19"/>
      <c r="M12" s="19"/>
      <c r="N12" s="19"/>
      <c r="O12" s="19"/>
      <c r="P12" s="19"/>
      <c r="Q12" s="19"/>
      <c r="R12" s="19">
        <v>10</v>
      </c>
      <c r="S12" s="19"/>
      <c r="T12" s="19">
        <v>18</v>
      </c>
      <c r="U12" s="19"/>
      <c r="V12" s="19"/>
      <c r="W12" s="19"/>
      <c r="X12" s="19">
        <v>562</v>
      </c>
      <c r="Y12" s="20"/>
      <c r="Z12" s="19">
        <v>782</v>
      </c>
      <c r="AA12" s="19">
        <v>657</v>
      </c>
      <c r="AB12" s="21">
        <v>439</v>
      </c>
      <c r="AC12" s="19">
        <v>386</v>
      </c>
      <c r="AD12" s="22">
        <f t="shared" si="1"/>
        <v>0.11258096388187507</v>
      </c>
      <c r="AE12" s="22">
        <f t="shared" si="10"/>
        <v>0.42640364188163887</v>
      </c>
      <c r="AF12" s="22">
        <f t="shared" si="2"/>
        <v>1.0103359173126616</v>
      </c>
      <c r="AG12" s="22">
        <f t="shared" si="3"/>
        <v>1.0759803921568627</v>
      </c>
      <c r="AH12" s="22">
        <f t="shared" si="11"/>
        <v>0.96522189279495496</v>
      </c>
      <c r="AI12" s="23">
        <f t="shared" si="4"/>
        <v>7.0040619167855964E-2</v>
      </c>
      <c r="AJ12" s="23">
        <f t="shared" si="5"/>
        <v>0</v>
      </c>
      <c r="AK12" s="23">
        <f t="shared" si="6"/>
        <v>0.84883720930232553</v>
      </c>
      <c r="AL12" s="23">
        <f t="shared" si="7"/>
        <v>0.94607843137254899</v>
      </c>
      <c r="AM12" s="23">
        <f t="shared" si="8"/>
        <v>0.82594342675901344</v>
      </c>
      <c r="AN12" s="30"/>
      <c r="AO12" s="30"/>
      <c r="AP12" s="30"/>
      <c r="AQ12" s="38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</row>
    <row r="13" spans="1:55" s="15" customFormat="1" x14ac:dyDescent="0.25">
      <c r="A13" s="15" t="s">
        <v>12</v>
      </c>
      <c r="B13" s="16">
        <v>4006</v>
      </c>
      <c r="C13" s="16">
        <v>232</v>
      </c>
      <c r="D13" s="16">
        <v>156</v>
      </c>
      <c r="E13" s="16">
        <v>72</v>
      </c>
      <c r="F13" s="39">
        <v>438</v>
      </c>
      <c r="G13" s="39">
        <v>268</v>
      </c>
      <c r="H13" s="18">
        <f t="shared" si="9"/>
        <v>412</v>
      </c>
      <c r="I13" s="17">
        <f t="shared" si="0"/>
        <v>161</v>
      </c>
      <c r="J13" s="19">
        <v>77</v>
      </c>
      <c r="K13" s="41">
        <v>63</v>
      </c>
      <c r="L13" s="19"/>
      <c r="M13" s="19"/>
      <c r="N13" s="19"/>
      <c r="O13" s="19"/>
      <c r="P13" s="19"/>
      <c r="Q13" s="19"/>
      <c r="R13" s="19">
        <v>10</v>
      </c>
      <c r="S13" s="19"/>
      <c r="T13" s="19">
        <v>10</v>
      </c>
      <c r="U13" s="19"/>
      <c r="V13" s="19"/>
      <c r="W13" s="19"/>
      <c r="X13" s="19">
        <v>52</v>
      </c>
      <c r="Y13" s="20"/>
      <c r="Z13" s="19">
        <v>166</v>
      </c>
      <c r="AA13" s="19">
        <v>63</v>
      </c>
      <c r="AB13" s="21">
        <v>97</v>
      </c>
      <c r="AC13" s="19">
        <v>35</v>
      </c>
      <c r="AD13" s="22">
        <f t="shared" si="1"/>
        <v>0.10284573140289566</v>
      </c>
      <c r="AE13" s="22">
        <f t="shared" si="10"/>
        <v>0.22413793103448276</v>
      </c>
      <c r="AF13" s="22">
        <f t="shared" si="2"/>
        <v>1.0641025641025641</v>
      </c>
      <c r="AG13" s="22">
        <f t="shared" si="3"/>
        <v>1.3472222222222223</v>
      </c>
      <c r="AH13" s="22">
        <f t="shared" si="11"/>
        <v>0.94063926940639264</v>
      </c>
      <c r="AI13" s="23">
        <f t="shared" si="4"/>
        <v>4.0189715426859708E-2</v>
      </c>
      <c r="AJ13" s="23">
        <f t="shared" si="5"/>
        <v>0</v>
      </c>
      <c r="AK13" s="23">
        <f t="shared" si="6"/>
        <v>0.40384615384615385</v>
      </c>
      <c r="AL13" s="23">
        <f t="shared" si="7"/>
        <v>0.4861111111111111</v>
      </c>
      <c r="AM13" s="23">
        <f t="shared" si="8"/>
        <v>0.60074626865671643</v>
      </c>
      <c r="AN13" s="30"/>
      <c r="AO13" s="30"/>
      <c r="AP13" s="30"/>
      <c r="AQ13" s="38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</row>
    <row r="14" spans="1:55" s="15" customFormat="1" x14ac:dyDescent="0.25">
      <c r="A14" s="15" t="s">
        <v>13</v>
      </c>
      <c r="B14" s="16">
        <v>30402</v>
      </c>
      <c r="C14" s="16">
        <v>1214</v>
      </c>
      <c r="D14" s="16">
        <v>703</v>
      </c>
      <c r="E14" s="16">
        <v>278</v>
      </c>
      <c r="F14" s="39">
        <v>2425.3361257177403</v>
      </c>
      <c r="G14" s="39">
        <v>1365.38</v>
      </c>
      <c r="H14" s="18">
        <f t="shared" si="9"/>
        <v>2205</v>
      </c>
      <c r="I14" s="17">
        <f t="shared" si="0"/>
        <v>1079</v>
      </c>
      <c r="J14" s="19">
        <v>358</v>
      </c>
      <c r="K14" s="41">
        <v>317</v>
      </c>
      <c r="L14" s="19"/>
      <c r="M14" s="19"/>
      <c r="N14" s="19"/>
      <c r="O14" s="19"/>
      <c r="P14" s="19">
        <v>336</v>
      </c>
      <c r="Q14" s="19"/>
      <c r="R14" s="19">
        <v>27</v>
      </c>
      <c r="S14" s="19"/>
      <c r="T14" s="19">
        <v>2</v>
      </c>
      <c r="U14" s="19"/>
      <c r="V14" s="19"/>
      <c r="W14" s="19"/>
      <c r="X14" s="19">
        <v>385</v>
      </c>
      <c r="Y14" s="20"/>
      <c r="Z14" s="19">
        <v>761</v>
      </c>
      <c r="AA14" s="19">
        <v>441</v>
      </c>
      <c r="AB14" s="21">
        <v>336</v>
      </c>
      <c r="AC14" s="19">
        <v>321</v>
      </c>
      <c r="AD14" s="22">
        <f t="shared" si="1"/>
        <v>7.2528123149792775E-2</v>
      </c>
      <c r="AE14" s="22">
        <f t="shared" si="10"/>
        <v>0.31713344316309722</v>
      </c>
      <c r="AF14" s="22">
        <f t="shared" si="2"/>
        <v>1.0825035561877667</v>
      </c>
      <c r="AG14" s="22">
        <f t="shared" si="3"/>
        <v>1.2086330935251799</v>
      </c>
      <c r="AH14" s="22">
        <f t="shared" si="11"/>
        <v>0.90915233423468866</v>
      </c>
      <c r="AI14" s="23">
        <f t="shared" si="4"/>
        <v>3.549108611275574E-2</v>
      </c>
      <c r="AJ14" s="23">
        <f t="shared" si="5"/>
        <v>0</v>
      </c>
      <c r="AK14" s="23">
        <f t="shared" si="6"/>
        <v>0.62731152204836416</v>
      </c>
      <c r="AL14" s="23">
        <f t="shared" si="7"/>
        <v>1.1546762589928057</v>
      </c>
      <c r="AM14" s="23">
        <f t="shared" si="8"/>
        <v>0.79025619241529821</v>
      </c>
      <c r="AN14" s="30"/>
      <c r="AO14" s="30"/>
      <c r="AP14" s="30"/>
      <c r="AQ14" s="38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</row>
    <row r="15" spans="1:55" s="15" customFormat="1" x14ac:dyDescent="0.25">
      <c r="A15" s="15" t="s">
        <v>14</v>
      </c>
      <c r="B15" s="16">
        <v>34514</v>
      </c>
      <c r="C15" s="16">
        <v>2006</v>
      </c>
      <c r="D15" s="16">
        <v>1121</v>
      </c>
      <c r="E15" s="16">
        <v>564</v>
      </c>
      <c r="F15" s="39">
        <v>4093</v>
      </c>
      <c r="G15" s="39">
        <v>2023</v>
      </c>
      <c r="H15" s="18">
        <f t="shared" si="9"/>
        <v>3798</v>
      </c>
      <c r="I15" s="17">
        <f t="shared" si="0"/>
        <v>1216</v>
      </c>
      <c r="J15" s="19">
        <v>642</v>
      </c>
      <c r="K15" s="41">
        <v>405</v>
      </c>
      <c r="L15" s="19"/>
      <c r="M15" s="19"/>
      <c r="N15" s="19"/>
      <c r="O15" s="19"/>
      <c r="P15" s="19">
        <v>581</v>
      </c>
      <c r="Q15" s="19"/>
      <c r="R15" s="19">
        <v>23</v>
      </c>
      <c r="S15" s="19"/>
      <c r="T15" s="19">
        <v>14</v>
      </c>
      <c r="U15" s="19"/>
      <c r="V15" s="19"/>
      <c r="W15" s="19"/>
      <c r="X15" s="19">
        <v>830</v>
      </c>
      <c r="Y15" s="20"/>
      <c r="Z15" s="19">
        <v>1075</v>
      </c>
      <c r="AA15" s="19">
        <v>572</v>
      </c>
      <c r="AB15" s="21">
        <v>633</v>
      </c>
      <c r="AC15" s="19">
        <v>239</v>
      </c>
      <c r="AD15" s="22">
        <f t="shared" si="1"/>
        <v>0.11004230167468274</v>
      </c>
      <c r="AE15" s="22">
        <f t="shared" si="10"/>
        <v>0.41375872382851447</v>
      </c>
      <c r="AF15" s="22">
        <f t="shared" si="2"/>
        <v>0.95896520963425513</v>
      </c>
      <c r="AG15" s="22">
        <f t="shared" si="3"/>
        <v>1.1223404255319149</v>
      </c>
      <c r="AH15" s="22">
        <f t="shared" si="11"/>
        <v>0.92792572685072072</v>
      </c>
      <c r="AI15" s="23">
        <f t="shared" si="4"/>
        <v>3.5232079735759404E-2</v>
      </c>
      <c r="AJ15" s="23">
        <f t="shared" si="5"/>
        <v>0</v>
      </c>
      <c r="AK15" s="23">
        <f t="shared" si="6"/>
        <v>0.51025869759143627</v>
      </c>
      <c r="AL15" s="23">
        <f t="shared" si="7"/>
        <v>0.42375886524822692</v>
      </c>
      <c r="AM15" s="23">
        <f t="shared" si="8"/>
        <v>0.60108749382105786</v>
      </c>
      <c r="AN15" s="30"/>
      <c r="AO15" s="30"/>
      <c r="AP15" s="30"/>
      <c r="AQ15" s="38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</row>
    <row r="16" spans="1:55" s="15" customFormat="1" x14ac:dyDescent="0.25">
      <c r="A16" s="15" t="s">
        <v>15</v>
      </c>
      <c r="B16" s="16">
        <v>22239</v>
      </c>
      <c r="C16" s="16">
        <v>1559</v>
      </c>
      <c r="D16" s="16">
        <v>956</v>
      </c>
      <c r="E16" s="16">
        <v>450</v>
      </c>
      <c r="F16" s="39">
        <v>2522</v>
      </c>
      <c r="G16" s="39">
        <v>1762</v>
      </c>
      <c r="H16" s="18">
        <f t="shared" si="9"/>
        <v>2160</v>
      </c>
      <c r="I16" s="17">
        <f t="shared" si="0"/>
        <v>991</v>
      </c>
      <c r="J16" s="19">
        <v>244</v>
      </c>
      <c r="K16" s="41">
        <v>231</v>
      </c>
      <c r="L16" s="19"/>
      <c r="M16" s="19"/>
      <c r="N16" s="19"/>
      <c r="O16" s="19"/>
      <c r="P16" s="19"/>
      <c r="Q16" s="19"/>
      <c r="R16" s="19">
        <v>0</v>
      </c>
      <c r="S16" s="19"/>
      <c r="T16" s="19">
        <v>6</v>
      </c>
      <c r="U16" s="19"/>
      <c r="V16" s="19"/>
      <c r="W16" s="19"/>
      <c r="X16" s="19">
        <v>485</v>
      </c>
      <c r="Y16" s="20"/>
      <c r="Z16" s="19">
        <v>919</v>
      </c>
      <c r="AA16" s="19">
        <v>315</v>
      </c>
      <c r="AB16" s="21">
        <v>506</v>
      </c>
      <c r="AC16" s="19">
        <v>445</v>
      </c>
      <c r="AD16" s="22">
        <f t="shared" si="1"/>
        <v>9.71266693646297E-2</v>
      </c>
      <c r="AE16" s="22">
        <f t="shared" si="10"/>
        <v>0.3110968569595895</v>
      </c>
      <c r="AF16" s="22">
        <f t="shared" si="2"/>
        <v>0.96129707112970708</v>
      </c>
      <c r="AG16" s="22">
        <f t="shared" si="3"/>
        <v>1.1244444444444444</v>
      </c>
      <c r="AH16" s="22">
        <f t="shared" si="11"/>
        <v>0.85646312450436157</v>
      </c>
      <c r="AI16" s="23">
        <f t="shared" si="4"/>
        <v>4.4561356176087051E-2</v>
      </c>
      <c r="AJ16" s="23">
        <f t="shared" si="5"/>
        <v>0</v>
      </c>
      <c r="AK16" s="23">
        <f t="shared" si="6"/>
        <v>0.32949790794979078</v>
      </c>
      <c r="AL16" s="23">
        <f t="shared" si="7"/>
        <v>0.98888888888888893</v>
      </c>
      <c r="AM16" s="23">
        <f t="shared" si="8"/>
        <v>0.56242905788876274</v>
      </c>
      <c r="AN16" s="30"/>
      <c r="AO16" s="30"/>
      <c r="AP16" s="30"/>
      <c r="AQ16" s="38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</row>
    <row r="17" spans="1:55" s="15" customFormat="1" x14ac:dyDescent="0.25">
      <c r="A17" s="15" t="s">
        <v>16</v>
      </c>
      <c r="B17" s="16">
        <v>16937</v>
      </c>
      <c r="C17" s="16">
        <v>770</v>
      </c>
      <c r="D17" s="16">
        <v>294</v>
      </c>
      <c r="E17" s="16">
        <v>117</v>
      </c>
      <c r="F17" s="39">
        <v>1041</v>
      </c>
      <c r="G17" s="39">
        <v>661</v>
      </c>
      <c r="H17" s="18">
        <f t="shared" si="9"/>
        <v>1010</v>
      </c>
      <c r="I17" s="17">
        <f t="shared" si="0"/>
        <v>467</v>
      </c>
      <c r="J17" s="19">
        <v>278</v>
      </c>
      <c r="K17" s="41">
        <v>252</v>
      </c>
      <c r="L17" s="19"/>
      <c r="M17" s="19"/>
      <c r="N17" s="19"/>
      <c r="O17" s="19"/>
      <c r="P17" s="19"/>
      <c r="Q17" s="19"/>
      <c r="R17" s="19">
        <v>0</v>
      </c>
      <c r="S17" s="19"/>
      <c r="T17" s="19">
        <v>5</v>
      </c>
      <c r="U17" s="19"/>
      <c r="V17" s="19"/>
      <c r="W17" s="19"/>
      <c r="X17" s="19">
        <v>265</v>
      </c>
      <c r="Y17" s="20"/>
      <c r="Z17" s="19">
        <v>323</v>
      </c>
      <c r="AA17" s="19">
        <v>168</v>
      </c>
      <c r="AB17" s="21">
        <v>139</v>
      </c>
      <c r="AC17" s="19">
        <v>47</v>
      </c>
      <c r="AD17" s="22">
        <f t="shared" si="1"/>
        <v>5.9632756686544254E-2</v>
      </c>
      <c r="AE17" s="22">
        <f t="shared" si="10"/>
        <v>0.34415584415584416</v>
      </c>
      <c r="AF17" s="22">
        <f t="shared" si="2"/>
        <v>1.0986394557823129</v>
      </c>
      <c r="AG17" s="22">
        <f t="shared" si="3"/>
        <v>1.188034188034188</v>
      </c>
      <c r="AH17" s="22">
        <f t="shared" si="11"/>
        <v>0.97022094140249759</v>
      </c>
      <c r="AI17" s="23">
        <f t="shared" si="4"/>
        <v>2.7572769675857589E-2</v>
      </c>
      <c r="AJ17" s="23">
        <f t="shared" si="5"/>
        <v>0</v>
      </c>
      <c r="AK17" s="23">
        <f t="shared" si="6"/>
        <v>0.5714285714285714</v>
      </c>
      <c r="AL17" s="23">
        <f t="shared" si="7"/>
        <v>0.40170940170940173</v>
      </c>
      <c r="AM17" s="23">
        <f t="shared" si="8"/>
        <v>0.70650529500756432</v>
      </c>
      <c r="AN17" s="30"/>
      <c r="AO17" s="30"/>
      <c r="AP17" s="30"/>
      <c r="AQ17" s="38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</row>
    <row r="18" spans="1:55" s="15" customFormat="1" x14ac:dyDescent="0.25">
      <c r="A18" s="15" t="s">
        <v>17</v>
      </c>
      <c r="B18" s="16">
        <v>5913</v>
      </c>
      <c r="C18" s="16">
        <v>399</v>
      </c>
      <c r="D18" s="16">
        <v>291</v>
      </c>
      <c r="E18" s="16">
        <v>140</v>
      </c>
      <c r="F18" s="39">
        <v>807.92000000000007</v>
      </c>
      <c r="G18" s="39">
        <v>497.4868577834219</v>
      </c>
      <c r="H18" s="18">
        <f t="shared" si="9"/>
        <v>804</v>
      </c>
      <c r="I18" s="17">
        <f t="shared" si="0"/>
        <v>299</v>
      </c>
      <c r="J18" s="19">
        <v>130</v>
      </c>
      <c r="K18" s="41">
        <v>127</v>
      </c>
      <c r="L18" s="19"/>
      <c r="M18" s="19"/>
      <c r="N18" s="19"/>
      <c r="O18" s="19"/>
      <c r="P18" s="19"/>
      <c r="Q18" s="19"/>
      <c r="R18" s="19">
        <v>7</v>
      </c>
      <c r="S18" s="19"/>
      <c r="T18" s="19">
        <v>5</v>
      </c>
      <c r="U18" s="19"/>
      <c r="V18" s="19"/>
      <c r="W18" s="19"/>
      <c r="X18" s="19">
        <v>246</v>
      </c>
      <c r="Y18" s="20"/>
      <c r="Z18" s="19">
        <v>285</v>
      </c>
      <c r="AA18" s="19">
        <v>121</v>
      </c>
      <c r="AB18" s="21">
        <v>131</v>
      </c>
      <c r="AC18" s="19">
        <v>51</v>
      </c>
      <c r="AD18" s="22">
        <f t="shared" si="1"/>
        <v>0.13597158802638254</v>
      </c>
      <c r="AE18" s="22">
        <f t="shared" si="10"/>
        <v>0.61654135338345861</v>
      </c>
      <c r="AF18" s="22">
        <f t="shared" si="2"/>
        <v>0.97938144329896903</v>
      </c>
      <c r="AG18" s="22">
        <f t="shared" si="3"/>
        <v>0.93571428571428572</v>
      </c>
      <c r="AH18" s="22">
        <f t="shared" si="11"/>
        <v>0.99514803445885724</v>
      </c>
      <c r="AI18" s="23">
        <f t="shared" si="4"/>
        <v>5.0566548283443258E-2</v>
      </c>
      <c r="AJ18" s="23">
        <f t="shared" si="5"/>
        <v>0</v>
      </c>
      <c r="AK18" s="23">
        <f t="shared" si="6"/>
        <v>0.41580756013745707</v>
      </c>
      <c r="AL18" s="23">
        <f t="shared" si="7"/>
        <v>0.36428571428571427</v>
      </c>
      <c r="AM18" s="23">
        <f t="shared" si="8"/>
        <v>0.60102090200374292</v>
      </c>
      <c r="AN18" s="30"/>
      <c r="AO18" s="30"/>
      <c r="AP18" s="30"/>
      <c r="AQ18" s="38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</row>
    <row r="19" spans="1:55" s="15" customFormat="1" x14ac:dyDescent="0.25">
      <c r="A19" s="15" t="s">
        <v>18</v>
      </c>
      <c r="B19" s="16">
        <v>18029</v>
      </c>
      <c r="C19" s="16">
        <v>876</v>
      </c>
      <c r="D19" s="16">
        <v>496</v>
      </c>
      <c r="E19" s="16">
        <v>202</v>
      </c>
      <c r="F19" s="39">
        <v>1647</v>
      </c>
      <c r="G19" s="39">
        <v>1117</v>
      </c>
      <c r="H19" s="18">
        <f t="shared" si="9"/>
        <v>1552</v>
      </c>
      <c r="I19" s="17">
        <f t="shared" si="0"/>
        <v>662</v>
      </c>
      <c r="J19" s="19">
        <v>297</v>
      </c>
      <c r="K19" s="41">
        <v>296</v>
      </c>
      <c r="L19" s="19"/>
      <c r="M19" s="19"/>
      <c r="N19" s="19"/>
      <c r="O19" s="19"/>
      <c r="P19" s="19"/>
      <c r="Q19" s="19"/>
      <c r="R19" s="19">
        <v>10</v>
      </c>
      <c r="S19" s="19"/>
      <c r="T19" s="19">
        <v>2</v>
      </c>
      <c r="U19" s="19"/>
      <c r="V19" s="19"/>
      <c r="W19" s="19"/>
      <c r="X19" s="19">
        <v>495</v>
      </c>
      <c r="Y19" s="20"/>
      <c r="Z19" s="19">
        <v>456</v>
      </c>
      <c r="AA19" s="19">
        <v>225</v>
      </c>
      <c r="AB19" s="21">
        <v>292</v>
      </c>
      <c r="AC19" s="19">
        <v>141</v>
      </c>
      <c r="AD19" s="22">
        <f t="shared" si="1"/>
        <v>8.6083532087192854E-2</v>
      </c>
      <c r="AE19" s="22">
        <f t="shared" si="10"/>
        <v>0.56506849315068497</v>
      </c>
      <c r="AF19" s="22">
        <f t="shared" si="2"/>
        <v>0.91935483870967738</v>
      </c>
      <c r="AG19" s="22">
        <f t="shared" si="3"/>
        <v>1.4455445544554455</v>
      </c>
      <c r="AH19" s="22">
        <f t="shared" si="11"/>
        <v>0.94231936854887677</v>
      </c>
      <c r="AI19" s="23">
        <f t="shared" si="4"/>
        <v>3.6718620001109321E-2</v>
      </c>
      <c r="AJ19" s="23">
        <f t="shared" si="5"/>
        <v>0</v>
      </c>
      <c r="AK19" s="23">
        <f t="shared" si="6"/>
        <v>0.4536290322580645</v>
      </c>
      <c r="AL19" s="23">
        <f t="shared" si="7"/>
        <v>0.69801980198019797</v>
      </c>
      <c r="AM19" s="23">
        <f t="shared" si="8"/>
        <v>0.59265890778871977</v>
      </c>
      <c r="AN19" s="30"/>
      <c r="AO19" s="30"/>
      <c r="AP19" s="30"/>
      <c r="AQ19" s="38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</row>
    <row r="20" spans="1:55" s="15" customFormat="1" x14ac:dyDescent="0.25">
      <c r="A20" s="15" t="s">
        <v>19</v>
      </c>
      <c r="B20" s="16">
        <v>3998</v>
      </c>
      <c r="C20" s="16">
        <v>262</v>
      </c>
      <c r="D20" s="16">
        <v>198</v>
      </c>
      <c r="E20" s="16">
        <v>94</v>
      </c>
      <c r="F20" s="39">
        <v>774</v>
      </c>
      <c r="G20" s="39">
        <v>344</v>
      </c>
      <c r="H20" s="18">
        <f t="shared" si="9"/>
        <v>673</v>
      </c>
      <c r="I20" s="17">
        <f t="shared" si="0"/>
        <v>290</v>
      </c>
      <c r="J20" s="19">
        <v>70</v>
      </c>
      <c r="K20" s="41">
        <v>69</v>
      </c>
      <c r="L20" s="19"/>
      <c r="M20" s="19"/>
      <c r="N20" s="19"/>
      <c r="O20" s="19"/>
      <c r="P20" s="19">
        <v>170</v>
      </c>
      <c r="Q20" s="19"/>
      <c r="R20" s="19">
        <v>6</v>
      </c>
      <c r="S20" s="19"/>
      <c r="T20" s="19"/>
      <c r="U20" s="19"/>
      <c r="V20" s="19"/>
      <c r="W20" s="19"/>
      <c r="X20" s="19">
        <v>134</v>
      </c>
      <c r="Y20" s="20"/>
      <c r="Z20" s="19">
        <v>198</v>
      </c>
      <c r="AA20" s="19">
        <v>186</v>
      </c>
      <c r="AB20" s="21">
        <v>95</v>
      </c>
      <c r="AC20" s="19">
        <v>35</v>
      </c>
      <c r="AD20" s="22">
        <f t="shared" si="1"/>
        <v>0.16833416708354176</v>
      </c>
      <c r="AE20" s="22">
        <f t="shared" si="10"/>
        <v>0.51145038167938928</v>
      </c>
      <c r="AF20" s="22">
        <f t="shared" si="2"/>
        <v>1</v>
      </c>
      <c r="AG20" s="22">
        <f t="shared" si="3"/>
        <v>1.0106382978723405</v>
      </c>
      <c r="AH20" s="22">
        <f t="shared" si="11"/>
        <v>0.86950904392764861</v>
      </c>
      <c r="AI20" s="23">
        <f t="shared" si="4"/>
        <v>7.2536268134067036E-2</v>
      </c>
      <c r="AJ20" s="23">
        <f t="shared" si="5"/>
        <v>0</v>
      </c>
      <c r="AK20" s="23">
        <f t="shared" si="6"/>
        <v>0.93939393939393945</v>
      </c>
      <c r="AL20" s="23">
        <f t="shared" si="7"/>
        <v>0.37234042553191488</v>
      </c>
      <c r="AM20" s="23">
        <f t="shared" si="8"/>
        <v>0.84302325581395354</v>
      </c>
      <c r="AN20" s="30"/>
      <c r="AO20" s="30"/>
      <c r="AP20" s="30"/>
      <c r="AQ20" s="38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</row>
    <row r="21" spans="1:55" s="15" customFormat="1" x14ac:dyDescent="0.25">
      <c r="A21" s="15" t="s">
        <v>20</v>
      </c>
      <c r="B21" s="16">
        <v>5215</v>
      </c>
      <c r="C21" s="16">
        <v>317</v>
      </c>
      <c r="D21" s="16">
        <v>155</v>
      </c>
      <c r="E21" s="16">
        <v>69</v>
      </c>
      <c r="F21" s="39">
        <v>487.63250528860681</v>
      </c>
      <c r="G21" s="39">
        <v>327.57842889171093</v>
      </c>
      <c r="H21" s="18">
        <f t="shared" si="9"/>
        <v>493</v>
      </c>
      <c r="I21" s="17">
        <f t="shared" si="0"/>
        <v>272</v>
      </c>
      <c r="J21" s="19">
        <v>118</v>
      </c>
      <c r="K21" s="41">
        <v>112</v>
      </c>
      <c r="L21" s="19"/>
      <c r="M21" s="19"/>
      <c r="N21" s="19"/>
      <c r="O21" s="19"/>
      <c r="P21" s="19"/>
      <c r="Q21" s="19"/>
      <c r="R21" s="19">
        <v>0</v>
      </c>
      <c r="S21" s="19"/>
      <c r="T21" s="19">
        <v>1</v>
      </c>
      <c r="U21" s="19"/>
      <c r="V21" s="19"/>
      <c r="W21" s="19"/>
      <c r="X21" s="19">
        <v>149</v>
      </c>
      <c r="Y21" s="20"/>
      <c r="Z21" s="19">
        <v>147</v>
      </c>
      <c r="AA21" s="19">
        <v>128</v>
      </c>
      <c r="AB21" s="21">
        <v>78</v>
      </c>
      <c r="AC21" s="19">
        <v>32</v>
      </c>
      <c r="AD21" s="22">
        <f t="shared" si="1"/>
        <v>9.4534995206136146E-2</v>
      </c>
      <c r="AE21" s="22">
        <f t="shared" si="10"/>
        <v>0.47003154574132494</v>
      </c>
      <c r="AF21" s="22">
        <f t="shared" si="2"/>
        <v>0.94838709677419353</v>
      </c>
      <c r="AG21" s="22">
        <f t="shared" si="3"/>
        <v>1.1304347826086956</v>
      </c>
      <c r="AH21" s="22">
        <f t="shared" si="11"/>
        <v>1.0110072537273052</v>
      </c>
      <c r="AI21" s="23">
        <f t="shared" si="4"/>
        <v>5.2157238734419943E-2</v>
      </c>
      <c r="AJ21" s="23">
        <f t="shared" si="5"/>
        <v>0</v>
      </c>
      <c r="AK21" s="23">
        <f t="shared" si="6"/>
        <v>0.82580645161290323</v>
      </c>
      <c r="AL21" s="23">
        <f t="shared" si="7"/>
        <v>0.46376811594202899</v>
      </c>
      <c r="AM21" s="23">
        <f t="shared" si="8"/>
        <v>0.8303355044477494</v>
      </c>
      <c r="AN21" s="30"/>
      <c r="AO21" s="30"/>
      <c r="AP21" s="30"/>
      <c r="AQ21" s="38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</row>
    <row r="22" spans="1:55" s="15" customFormat="1" x14ac:dyDescent="0.25">
      <c r="A22" s="15" t="s">
        <v>21</v>
      </c>
      <c r="B22" s="16">
        <v>69556</v>
      </c>
      <c r="C22" s="16">
        <v>4544</v>
      </c>
      <c r="D22" s="16">
        <v>2308</v>
      </c>
      <c r="E22" s="16">
        <v>1093</v>
      </c>
      <c r="F22" s="39">
        <v>8152</v>
      </c>
      <c r="G22" s="39">
        <v>4488</v>
      </c>
      <c r="H22" s="18">
        <f t="shared" si="9"/>
        <v>7801</v>
      </c>
      <c r="I22" s="17">
        <f t="shared" si="0"/>
        <v>2702</v>
      </c>
      <c r="J22" s="19">
        <v>1637</v>
      </c>
      <c r="K22" s="41">
        <v>699</v>
      </c>
      <c r="L22" s="19">
        <v>33</v>
      </c>
      <c r="M22" s="19">
        <v>33</v>
      </c>
      <c r="N22" s="19"/>
      <c r="O22" s="19"/>
      <c r="P22" s="19">
        <v>222</v>
      </c>
      <c r="Q22" s="19"/>
      <c r="R22" s="19">
        <v>0</v>
      </c>
      <c r="S22" s="19"/>
      <c r="T22" s="19">
        <v>25</v>
      </c>
      <c r="U22" s="19"/>
      <c r="V22" s="19"/>
      <c r="W22" s="19"/>
      <c r="X22" s="19">
        <v>2499</v>
      </c>
      <c r="Y22" s="20"/>
      <c r="Z22" s="19">
        <v>2224</v>
      </c>
      <c r="AA22" s="19">
        <v>867</v>
      </c>
      <c r="AB22" s="21">
        <v>1161</v>
      </c>
      <c r="AC22" s="19">
        <v>1103</v>
      </c>
      <c r="AD22" s="22">
        <f t="shared" si="1"/>
        <v>0.11215423543619529</v>
      </c>
      <c r="AE22" s="22">
        <f t="shared" si="10"/>
        <v>0.549955985915493</v>
      </c>
      <c r="AF22" s="22">
        <f t="shared" si="2"/>
        <v>0.96360485268630847</v>
      </c>
      <c r="AG22" s="22">
        <f t="shared" si="3"/>
        <v>1.0622140896614822</v>
      </c>
      <c r="AH22" s="22">
        <f t="shared" si="11"/>
        <v>0.95694308145240436</v>
      </c>
      <c r="AI22" s="23">
        <f t="shared" si="4"/>
        <v>3.8846397147622058E-2</v>
      </c>
      <c r="AJ22" s="23">
        <f t="shared" si="5"/>
        <v>0</v>
      </c>
      <c r="AK22" s="23">
        <f t="shared" si="6"/>
        <v>0.37564991334488734</v>
      </c>
      <c r="AL22" s="23">
        <f t="shared" si="7"/>
        <v>1.0091491308325709</v>
      </c>
      <c r="AM22" s="23">
        <f t="shared" si="8"/>
        <v>0.60204991087344029</v>
      </c>
      <c r="AN22" s="30"/>
      <c r="AO22" s="30"/>
      <c r="AP22" s="30"/>
      <c r="AQ22" s="38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</row>
    <row r="23" spans="1:55" s="15" customFormat="1" x14ac:dyDescent="0.25">
      <c r="A23" s="15" t="s">
        <v>22</v>
      </c>
      <c r="B23" s="16">
        <v>5601</v>
      </c>
      <c r="C23" s="16">
        <v>383</v>
      </c>
      <c r="D23" s="16">
        <v>217</v>
      </c>
      <c r="E23" s="16">
        <v>100</v>
      </c>
      <c r="F23" s="39">
        <v>603.45447567240853</v>
      </c>
      <c r="G23" s="39">
        <v>403</v>
      </c>
      <c r="H23" s="18">
        <f t="shared" si="9"/>
        <v>570</v>
      </c>
      <c r="I23" s="17">
        <f t="shared" si="0"/>
        <v>248</v>
      </c>
      <c r="J23" s="19">
        <v>74</v>
      </c>
      <c r="K23" s="41">
        <v>68</v>
      </c>
      <c r="L23" s="19"/>
      <c r="M23" s="19"/>
      <c r="N23" s="19"/>
      <c r="O23" s="19"/>
      <c r="P23" s="19"/>
      <c r="Q23" s="19"/>
      <c r="R23" s="19">
        <v>8</v>
      </c>
      <c r="S23" s="19"/>
      <c r="T23" s="19">
        <v>1</v>
      </c>
      <c r="U23" s="19"/>
      <c r="V23" s="19"/>
      <c r="W23" s="19"/>
      <c r="X23" s="19">
        <v>155</v>
      </c>
      <c r="Y23" s="20"/>
      <c r="Z23" s="19">
        <v>232</v>
      </c>
      <c r="AA23" s="19">
        <v>92</v>
      </c>
      <c r="AB23" s="21">
        <v>100</v>
      </c>
      <c r="AC23" s="19">
        <v>88</v>
      </c>
      <c r="AD23" s="22">
        <f t="shared" si="1"/>
        <v>0.10176754151044456</v>
      </c>
      <c r="AE23" s="22">
        <f t="shared" si="10"/>
        <v>0.40469973890339428</v>
      </c>
      <c r="AF23" s="22">
        <f t="shared" si="2"/>
        <v>1.0691244239631337</v>
      </c>
      <c r="AG23" s="22">
        <f t="shared" si="3"/>
        <v>1</v>
      </c>
      <c r="AH23" s="22">
        <f t="shared" si="11"/>
        <v>0.94456172417127016</v>
      </c>
      <c r="AI23" s="23">
        <f t="shared" si="4"/>
        <v>4.4277807534368864E-2</v>
      </c>
      <c r="AJ23" s="23">
        <f t="shared" si="5"/>
        <v>0</v>
      </c>
      <c r="AK23" s="23">
        <f t="shared" si="6"/>
        <v>0.42396313364055299</v>
      </c>
      <c r="AL23" s="23">
        <f t="shared" si="7"/>
        <v>0.88</v>
      </c>
      <c r="AM23" s="23">
        <f t="shared" si="8"/>
        <v>0.61538461538461542</v>
      </c>
      <c r="AN23" s="30"/>
      <c r="AO23" s="30"/>
      <c r="AP23" s="30"/>
      <c r="AQ23" s="38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</row>
    <row r="24" spans="1:55" s="15" customFormat="1" x14ac:dyDescent="0.25">
      <c r="A24" s="15" t="s">
        <v>23</v>
      </c>
      <c r="B24" s="16">
        <v>15556</v>
      </c>
      <c r="C24" s="16">
        <v>994</v>
      </c>
      <c r="D24" s="16">
        <v>608</v>
      </c>
      <c r="E24" s="16">
        <v>294</v>
      </c>
      <c r="F24" s="39">
        <v>1825</v>
      </c>
      <c r="G24" s="39">
        <v>1195</v>
      </c>
      <c r="H24" s="18">
        <f t="shared" si="9"/>
        <v>1808</v>
      </c>
      <c r="I24" s="17">
        <f t="shared" si="0"/>
        <v>1010</v>
      </c>
      <c r="J24" s="19">
        <v>207</v>
      </c>
      <c r="K24" s="41">
        <v>202</v>
      </c>
      <c r="L24" s="19"/>
      <c r="M24" s="19"/>
      <c r="N24" s="19"/>
      <c r="O24" s="19"/>
      <c r="P24" s="19">
        <v>180</v>
      </c>
      <c r="Q24" s="19"/>
      <c r="R24" s="19">
        <v>9</v>
      </c>
      <c r="S24" s="19"/>
      <c r="T24" s="19"/>
      <c r="U24" s="19"/>
      <c r="V24" s="19"/>
      <c r="W24" s="19"/>
      <c r="X24" s="19">
        <v>531</v>
      </c>
      <c r="Y24" s="20"/>
      <c r="Z24" s="19">
        <v>576</v>
      </c>
      <c r="AA24" s="19">
        <v>526</v>
      </c>
      <c r="AB24" s="21">
        <v>305</v>
      </c>
      <c r="AC24" s="19">
        <v>282</v>
      </c>
      <c r="AD24" s="22">
        <f t="shared" si="1"/>
        <v>0.11622525070712265</v>
      </c>
      <c r="AE24" s="22">
        <f t="shared" si="10"/>
        <v>0.53420523138832998</v>
      </c>
      <c r="AF24" s="22">
        <f t="shared" si="2"/>
        <v>0.94736842105263153</v>
      </c>
      <c r="AG24" s="22">
        <f t="shared" si="3"/>
        <v>1.0374149659863945</v>
      </c>
      <c r="AH24" s="22">
        <f t="shared" si="11"/>
        <v>0.99068493150684933</v>
      </c>
      <c r="AI24" s="23">
        <f t="shared" si="4"/>
        <v>6.4926716379532012E-2</v>
      </c>
      <c r="AJ24" s="23">
        <f t="shared" si="5"/>
        <v>0</v>
      </c>
      <c r="AK24" s="23">
        <f t="shared" si="6"/>
        <v>0.86513157894736847</v>
      </c>
      <c r="AL24" s="23">
        <f t="shared" si="7"/>
        <v>0.95918367346938771</v>
      </c>
      <c r="AM24" s="23">
        <f t="shared" si="8"/>
        <v>0.84518828451882844</v>
      </c>
      <c r="AN24" s="30"/>
      <c r="AO24" s="30"/>
      <c r="AP24" s="30"/>
      <c r="AQ24" s="38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</row>
    <row r="25" spans="1:55" s="15" customFormat="1" x14ac:dyDescent="0.25">
      <c r="A25" s="15" t="s">
        <v>24</v>
      </c>
      <c r="B25" s="16">
        <v>11601</v>
      </c>
      <c r="C25" s="16">
        <v>701</v>
      </c>
      <c r="D25" s="16">
        <v>448</v>
      </c>
      <c r="E25" s="16">
        <v>203</v>
      </c>
      <c r="F25" s="39">
        <v>1183.0534421275311</v>
      </c>
      <c r="G25" s="39">
        <v>823</v>
      </c>
      <c r="H25" s="18">
        <f t="shared" si="9"/>
        <v>1188</v>
      </c>
      <c r="I25" s="17">
        <f t="shared" si="0"/>
        <v>504</v>
      </c>
      <c r="J25" s="19">
        <v>140</v>
      </c>
      <c r="K25" s="41">
        <v>118</v>
      </c>
      <c r="L25" s="19"/>
      <c r="M25" s="19"/>
      <c r="N25" s="19"/>
      <c r="O25" s="19"/>
      <c r="P25" s="19"/>
      <c r="Q25" s="19"/>
      <c r="R25" s="19">
        <v>5</v>
      </c>
      <c r="S25" s="19"/>
      <c r="T25" s="19">
        <v>3</v>
      </c>
      <c r="U25" s="19"/>
      <c r="V25" s="19"/>
      <c r="W25" s="19"/>
      <c r="X25" s="19">
        <v>274</v>
      </c>
      <c r="Y25" s="20"/>
      <c r="Z25" s="19">
        <v>509</v>
      </c>
      <c r="AA25" s="19">
        <v>210</v>
      </c>
      <c r="AB25" s="21">
        <v>257</v>
      </c>
      <c r="AC25" s="19">
        <v>176</v>
      </c>
      <c r="AD25" s="22">
        <f t="shared" si="1"/>
        <v>0.10240496508921644</v>
      </c>
      <c r="AE25" s="22">
        <f t="shared" si="10"/>
        <v>0.39087018544935809</v>
      </c>
      <c r="AF25" s="22">
        <f t="shared" si="2"/>
        <v>1.1361607142857142</v>
      </c>
      <c r="AG25" s="22">
        <f t="shared" si="3"/>
        <v>1.2660098522167487</v>
      </c>
      <c r="AH25" s="22">
        <f t="shared" si="11"/>
        <v>1.0041811787163</v>
      </c>
      <c r="AI25" s="23">
        <f t="shared" si="4"/>
        <v>4.3444530643910011E-2</v>
      </c>
      <c r="AJ25" s="23">
        <f t="shared" si="5"/>
        <v>0</v>
      </c>
      <c r="AK25" s="23">
        <f t="shared" si="6"/>
        <v>0.46875</v>
      </c>
      <c r="AL25" s="23">
        <f t="shared" si="7"/>
        <v>0.86699507389162567</v>
      </c>
      <c r="AM25" s="23">
        <f t="shared" si="8"/>
        <v>0.61239368165249086</v>
      </c>
      <c r="AN25" s="30"/>
      <c r="AO25" s="30"/>
      <c r="AP25" s="30"/>
      <c r="AQ25" s="38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</row>
    <row r="26" spans="1:55" s="15" customFormat="1" x14ac:dyDescent="0.25">
      <c r="A26" s="15" t="s">
        <v>25</v>
      </c>
      <c r="B26" s="16">
        <v>3384</v>
      </c>
      <c r="C26" s="16">
        <v>207</v>
      </c>
      <c r="D26" s="16">
        <v>109</v>
      </c>
      <c r="E26" s="16">
        <v>47</v>
      </c>
      <c r="F26" s="39">
        <v>363</v>
      </c>
      <c r="G26" s="39">
        <v>233.1497361365881</v>
      </c>
      <c r="H26" s="18">
        <f t="shared" si="9"/>
        <v>379</v>
      </c>
      <c r="I26" s="17">
        <f t="shared" si="0"/>
        <v>215</v>
      </c>
      <c r="J26" s="19">
        <v>98</v>
      </c>
      <c r="K26" s="41">
        <v>90</v>
      </c>
      <c r="L26" s="19"/>
      <c r="M26" s="19"/>
      <c r="N26" s="19"/>
      <c r="O26" s="19"/>
      <c r="P26" s="19"/>
      <c r="Q26" s="19"/>
      <c r="R26" s="19">
        <v>3</v>
      </c>
      <c r="S26" s="19"/>
      <c r="T26" s="19">
        <v>1</v>
      </c>
      <c r="U26" s="19"/>
      <c r="V26" s="19"/>
      <c r="W26" s="19"/>
      <c r="X26" s="19">
        <v>118</v>
      </c>
      <c r="Y26" s="20"/>
      <c r="Z26" s="19">
        <v>106</v>
      </c>
      <c r="AA26" s="19">
        <v>105</v>
      </c>
      <c r="AB26" s="21">
        <v>53</v>
      </c>
      <c r="AC26" s="19">
        <v>20</v>
      </c>
      <c r="AD26" s="22">
        <f t="shared" si="1"/>
        <v>0.11199763593380614</v>
      </c>
      <c r="AE26" s="22">
        <f t="shared" si="10"/>
        <v>0.57004830917874394</v>
      </c>
      <c r="AF26" s="22">
        <f t="shared" si="2"/>
        <v>0.97247706422018354</v>
      </c>
      <c r="AG26" s="22">
        <f t="shared" si="3"/>
        <v>1.1276595744680851</v>
      </c>
      <c r="AH26" s="22">
        <f t="shared" si="11"/>
        <v>1.0440771349862259</v>
      </c>
      <c r="AI26" s="23">
        <f t="shared" si="4"/>
        <v>6.3534278959810869E-2</v>
      </c>
      <c r="AJ26" s="23">
        <f t="shared" si="5"/>
        <v>0</v>
      </c>
      <c r="AK26" s="23">
        <f t="shared" si="6"/>
        <v>0.96330275229357798</v>
      </c>
      <c r="AL26" s="23">
        <f t="shared" si="7"/>
        <v>0.42553191489361702</v>
      </c>
      <c r="AM26" s="23">
        <f t="shared" si="8"/>
        <v>0.92215416394057037</v>
      </c>
      <c r="AN26" s="30"/>
      <c r="AO26" s="30"/>
      <c r="AP26" s="30"/>
      <c r="AQ26" s="38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</row>
    <row r="27" spans="1:55" s="15" customFormat="1" x14ac:dyDescent="0.25">
      <c r="A27" s="15" t="s">
        <v>26</v>
      </c>
      <c r="B27" s="16">
        <v>5824</v>
      </c>
      <c r="C27" s="16">
        <v>469</v>
      </c>
      <c r="D27" s="16">
        <v>281</v>
      </c>
      <c r="E27" s="16">
        <v>150</v>
      </c>
      <c r="F27" s="39">
        <v>793.2178362042913</v>
      </c>
      <c r="G27" s="39">
        <v>553</v>
      </c>
      <c r="H27" s="18">
        <f t="shared" si="9"/>
        <v>770</v>
      </c>
      <c r="I27" s="17">
        <f t="shared" si="0"/>
        <v>390</v>
      </c>
      <c r="J27" s="19">
        <v>108</v>
      </c>
      <c r="K27" s="41">
        <v>75</v>
      </c>
      <c r="L27" s="19"/>
      <c r="M27" s="19"/>
      <c r="N27" s="19"/>
      <c r="O27" s="19"/>
      <c r="P27" s="19"/>
      <c r="Q27" s="19"/>
      <c r="R27" s="19">
        <v>5</v>
      </c>
      <c r="S27" s="19"/>
      <c r="T27" s="19">
        <v>3</v>
      </c>
      <c r="U27" s="19"/>
      <c r="V27" s="19"/>
      <c r="W27" s="19"/>
      <c r="X27" s="19">
        <v>208</v>
      </c>
      <c r="Y27" s="20"/>
      <c r="Z27" s="19">
        <v>281</v>
      </c>
      <c r="AA27" s="19">
        <v>154</v>
      </c>
      <c r="AB27" s="21">
        <v>165</v>
      </c>
      <c r="AC27" s="19">
        <v>161</v>
      </c>
      <c r="AD27" s="22">
        <f t="shared" si="1"/>
        <v>0.13221153846153846</v>
      </c>
      <c r="AE27" s="22">
        <f t="shared" si="10"/>
        <v>0.44349680170575695</v>
      </c>
      <c r="AF27" s="22">
        <f t="shared" si="2"/>
        <v>1</v>
      </c>
      <c r="AG27" s="22">
        <f t="shared" si="3"/>
        <v>1.1000000000000001</v>
      </c>
      <c r="AH27" s="22">
        <f t="shared" si="11"/>
        <v>0.97072955858457066</v>
      </c>
      <c r="AI27" s="23">
        <f t="shared" si="4"/>
        <v>6.6964285714285712E-2</v>
      </c>
      <c r="AJ27" s="23">
        <f t="shared" si="5"/>
        <v>0</v>
      </c>
      <c r="AK27" s="23">
        <f t="shared" si="6"/>
        <v>0.54804270462633453</v>
      </c>
      <c r="AL27" s="23">
        <f t="shared" si="7"/>
        <v>1.0733333333333333</v>
      </c>
      <c r="AM27" s="23">
        <f t="shared" si="8"/>
        <v>0.70524412296564198</v>
      </c>
      <c r="AN27" s="30"/>
      <c r="AO27" s="30"/>
      <c r="AP27" s="30"/>
      <c r="AQ27" s="38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</row>
    <row r="28" spans="1:55" s="15" customFormat="1" x14ac:dyDescent="0.25">
      <c r="A28" s="15" t="s">
        <v>27</v>
      </c>
      <c r="B28" s="16">
        <v>8521</v>
      </c>
      <c r="C28" s="16">
        <v>452</v>
      </c>
      <c r="D28" s="16">
        <v>275</v>
      </c>
      <c r="E28" s="16">
        <v>170</v>
      </c>
      <c r="F28" s="39">
        <v>1161.9000000000001</v>
      </c>
      <c r="G28" s="39">
        <v>471.9</v>
      </c>
      <c r="H28" s="18">
        <f t="shared" si="9"/>
        <v>1062</v>
      </c>
      <c r="I28" s="17">
        <f t="shared" si="0"/>
        <v>369</v>
      </c>
      <c r="J28" s="19">
        <v>119</v>
      </c>
      <c r="K28" s="41">
        <v>105</v>
      </c>
      <c r="L28" s="19"/>
      <c r="M28" s="19"/>
      <c r="N28" s="19"/>
      <c r="O28" s="19"/>
      <c r="P28" s="19">
        <v>295</v>
      </c>
      <c r="Q28" s="19"/>
      <c r="R28" s="19">
        <v>6</v>
      </c>
      <c r="S28" s="19"/>
      <c r="T28" s="19">
        <v>3</v>
      </c>
      <c r="U28" s="19"/>
      <c r="V28" s="19"/>
      <c r="W28" s="19"/>
      <c r="X28" s="19">
        <v>187</v>
      </c>
      <c r="Y28" s="20"/>
      <c r="Z28" s="19">
        <v>266</v>
      </c>
      <c r="AA28" s="19">
        <v>189</v>
      </c>
      <c r="AB28" s="21">
        <v>186</v>
      </c>
      <c r="AC28" s="19">
        <v>75</v>
      </c>
      <c r="AD28" s="22">
        <f t="shared" si="1"/>
        <v>0.12463325900715878</v>
      </c>
      <c r="AE28" s="22">
        <f t="shared" si="10"/>
        <v>0.41371681415929201</v>
      </c>
      <c r="AF28" s="22">
        <f t="shared" si="2"/>
        <v>0.96727272727272728</v>
      </c>
      <c r="AG28" s="22">
        <f t="shared" si="3"/>
        <v>1.0941176470588236</v>
      </c>
      <c r="AH28" s="22">
        <f t="shared" si="11"/>
        <v>0.91402013942680083</v>
      </c>
      <c r="AI28" s="23">
        <f t="shared" si="4"/>
        <v>4.3304776434690766E-2</v>
      </c>
      <c r="AJ28" s="23">
        <f t="shared" si="5"/>
        <v>0</v>
      </c>
      <c r="AK28" s="23">
        <f t="shared" si="6"/>
        <v>0.68727272727272726</v>
      </c>
      <c r="AL28" s="23">
        <f t="shared" si="7"/>
        <v>0.44117647058823528</v>
      </c>
      <c r="AM28" s="23">
        <f t="shared" si="8"/>
        <v>0.78194532739987288</v>
      </c>
      <c r="AN28" s="30"/>
      <c r="AO28" s="30"/>
      <c r="AP28" s="30"/>
      <c r="AQ28" s="38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</row>
    <row r="29" spans="1:55" s="15" customFormat="1" x14ac:dyDescent="0.25">
      <c r="A29" s="15" t="s">
        <v>28</v>
      </c>
      <c r="B29" s="16">
        <v>18149</v>
      </c>
      <c r="C29" s="16">
        <v>850</v>
      </c>
      <c r="D29" s="16">
        <v>453</v>
      </c>
      <c r="E29" s="16">
        <v>221</v>
      </c>
      <c r="F29" s="39">
        <v>1502</v>
      </c>
      <c r="G29" s="39">
        <v>812</v>
      </c>
      <c r="H29" s="18">
        <f t="shared" si="9"/>
        <v>1389</v>
      </c>
      <c r="I29" s="17">
        <f t="shared" si="0"/>
        <v>407</v>
      </c>
      <c r="J29" s="19">
        <v>222</v>
      </c>
      <c r="K29" s="41">
        <v>179</v>
      </c>
      <c r="L29" s="19"/>
      <c r="M29" s="19"/>
      <c r="N29" s="19"/>
      <c r="O29" s="19"/>
      <c r="P29" s="19">
        <v>111</v>
      </c>
      <c r="Q29" s="19"/>
      <c r="R29" s="19">
        <v>21</v>
      </c>
      <c r="S29" s="19"/>
      <c r="T29" s="19">
        <v>7</v>
      </c>
      <c r="U29" s="19"/>
      <c r="V29" s="19"/>
      <c r="W29" s="19"/>
      <c r="X29" s="19">
        <v>301</v>
      </c>
      <c r="Y29" s="20"/>
      <c r="Z29" s="19">
        <v>448</v>
      </c>
      <c r="AA29" s="19">
        <v>134</v>
      </c>
      <c r="AB29" s="21">
        <v>279</v>
      </c>
      <c r="AC29" s="19">
        <v>94</v>
      </c>
      <c r="AD29" s="22">
        <f t="shared" si="1"/>
        <v>7.6533142321891012E-2</v>
      </c>
      <c r="AE29" s="22">
        <f t="shared" si="10"/>
        <v>0.35411764705882354</v>
      </c>
      <c r="AF29" s="22">
        <f t="shared" si="2"/>
        <v>0.98896247240618107</v>
      </c>
      <c r="AG29" s="22">
        <f t="shared" si="3"/>
        <v>1.2624434389140271</v>
      </c>
      <c r="AH29" s="22">
        <f t="shared" si="11"/>
        <v>0.92476697736351532</v>
      </c>
      <c r="AI29" s="23">
        <f t="shared" si="4"/>
        <v>2.2425477987767922E-2</v>
      </c>
      <c r="AJ29" s="23">
        <f t="shared" si="5"/>
        <v>0</v>
      </c>
      <c r="AK29" s="23">
        <f t="shared" si="6"/>
        <v>0.2958057395143488</v>
      </c>
      <c r="AL29" s="23">
        <f t="shared" si="7"/>
        <v>0.42533936651583709</v>
      </c>
      <c r="AM29" s="23">
        <f t="shared" si="8"/>
        <v>0.50123152709359609</v>
      </c>
      <c r="AN29" s="30"/>
      <c r="AO29" s="30"/>
      <c r="AP29" s="30"/>
      <c r="AQ29" s="38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spans="1:55" s="15" customFormat="1" x14ac:dyDescent="0.25">
      <c r="A30" s="15" t="s">
        <v>29</v>
      </c>
      <c r="B30" s="16">
        <v>96142</v>
      </c>
      <c r="C30" s="16">
        <v>6024</v>
      </c>
      <c r="D30" s="16">
        <v>3289</v>
      </c>
      <c r="E30" s="16">
        <v>1449</v>
      </c>
      <c r="F30" s="39">
        <v>10417</v>
      </c>
      <c r="G30" s="39">
        <v>7617</v>
      </c>
      <c r="H30" s="18">
        <f t="shared" si="9"/>
        <v>10048</v>
      </c>
      <c r="I30" s="17">
        <f t="shared" si="0"/>
        <v>4227</v>
      </c>
      <c r="J30" s="19">
        <v>2041</v>
      </c>
      <c r="K30" s="41">
        <v>1100</v>
      </c>
      <c r="L30" s="19">
        <v>148</v>
      </c>
      <c r="M30" s="19">
        <v>148</v>
      </c>
      <c r="N30" s="19"/>
      <c r="O30" s="19"/>
      <c r="P30" s="19"/>
      <c r="Q30" s="19"/>
      <c r="R30" s="19">
        <v>81</v>
      </c>
      <c r="S30" s="19"/>
      <c r="T30" s="19">
        <v>49</v>
      </c>
      <c r="U30" s="19"/>
      <c r="V30" s="19"/>
      <c r="W30" s="19"/>
      <c r="X30" s="19">
        <v>2513</v>
      </c>
      <c r="Y30" s="20"/>
      <c r="Z30" s="19">
        <v>3308</v>
      </c>
      <c r="AA30" s="19">
        <v>1355</v>
      </c>
      <c r="AB30" s="21">
        <v>1908</v>
      </c>
      <c r="AC30" s="19">
        <v>1624</v>
      </c>
      <c r="AD30" s="22">
        <f t="shared" si="1"/>
        <v>0.10451207588774937</v>
      </c>
      <c r="AE30" s="22">
        <f t="shared" si="10"/>
        <v>0.41716467463479417</v>
      </c>
      <c r="AF30" s="22">
        <f t="shared" si="2"/>
        <v>1.0057768318637883</v>
      </c>
      <c r="AG30" s="22">
        <f t="shared" si="3"/>
        <v>1.3167701863354038</v>
      </c>
      <c r="AH30" s="22">
        <f t="shared" si="11"/>
        <v>0.96457713353172703</v>
      </c>
      <c r="AI30" s="23">
        <f t="shared" si="4"/>
        <v>4.3966216637889785E-2</v>
      </c>
      <c r="AJ30" s="23">
        <f t="shared" si="5"/>
        <v>0</v>
      </c>
      <c r="AK30" s="23">
        <f t="shared" si="6"/>
        <v>0.41197932502280327</v>
      </c>
      <c r="AL30" s="23">
        <f t="shared" si="7"/>
        <v>1.1207729468599035</v>
      </c>
      <c r="AM30" s="23">
        <f t="shared" si="8"/>
        <v>0.55494289090192994</v>
      </c>
      <c r="AN30" s="30"/>
      <c r="AO30" s="30"/>
      <c r="AP30" s="30"/>
      <c r="AQ30" s="38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</row>
    <row r="31" spans="1:55" s="15" customFormat="1" x14ac:dyDescent="0.25">
      <c r="A31" s="15" t="s">
        <v>30</v>
      </c>
      <c r="B31" s="16">
        <v>42166</v>
      </c>
      <c r="C31" s="16">
        <v>2494</v>
      </c>
      <c r="D31" s="16">
        <v>1353</v>
      </c>
      <c r="E31" s="16">
        <v>630</v>
      </c>
      <c r="F31" s="39">
        <v>3651</v>
      </c>
      <c r="G31" s="39">
        <v>2331</v>
      </c>
      <c r="H31" s="18">
        <f t="shared" si="9"/>
        <v>3568</v>
      </c>
      <c r="I31" s="17">
        <f t="shared" si="0"/>
        <v>1372</v>
      </c>
      <c r="J31" s="19">
        <v>554</v>
      </c>
      <c r="K31" s="41">
        <v>293</v>
      </c>
      <c r="L31" s="19"/>
      <c r="M31" s="19"/>
      <c r="N31" s="19"/>
      <c r="O31" s="19"/>
      <c r="P31" s="19"/>
      <c r="Q31" s="19"/>
      <c r="R31" s="19">
        <v>10</v>
      </c>
      <c r="S31" s="19"/>
      <c r="T31" s="19">
        <v>15</v>
      </c>
      <c r="U31" s="19"/>
      <c r="V31" s="19"/>
      <c r="W31" s="19"/>
      <c r="X31" s="19">
        <v>1125</v>
      </c>
      <c r="Y31" s="20"/>
      <c r="Z31" s="19">
        <v>1195</v>
      </c>
      <c r="AA31" s="19">
        <v>844</v>
      </c>
      <c r="AB31" s="21">
        <v>669</v>
      </c>
      <c r="AC31" s="19">
        <v>235</v>
      </c>
      <c r="AD31" s="22">
        <f t="shared" si="1"/>
        <v>8.4617938623535546E-2</v>
      </c>
      <c r="AE31" s="22">
        <f t="shared" si="10"/>
        <v>0.45108259823576585</v>
      </c>
      <c r="AF31" s="22">
        <f t="shared" si="2"/>
        <v>0.88322246858832221</v>
      </c>
      <c r="AG31" s="22">
        <f t="shared" si="3"/>
        <v>1.0619047619047619</v>
      </c>
      <c r="AH31" s="22">
        <f t="shared" si="11"/>
        <v>0.97726650232812928</v>
      </c>
      <c r="AI31" s="23">
        <f t="shared" si="4"/>
        <v>3.2538063842906605E-2</v>
      </c>
      <c r="AJ31" s="23">
        <f t="shared" si="5"/>
        <v>0</v>
      </c>
      <c r="AK31" s="23">
        <f t="shared" si="6"/>
        <v>0.62379896526237988</v>
      </c>
      <c r="AL31" s="23">
        <f t="shared" si="7"/>
        <v>0.37301587301587302</v>
      </c>
      <c r="AM31" s="23">
        <f t="shared" si="8"/>
        <v>0.58858858858858853</v>
      </c>
      <c r="AN31" s="30"/>
      <c r="AO31" s="30"/>
      <c r="AP31" s="30"/>
      <c r="AQ31" s="38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</row>
    <row r="32" spans="1:55" s="15" customFormat="1" x14ac:dyDescent="0.25">
      <c r="A32" s="15" t="s">
        <v>31</v>
      </c>
      <c r="B32" s="16">
        <v>4886</v>
      </c>
      <c r="C32" s="16">
        <v>446</v>
      </c>
      <c r="D32" s="16">
        <v>264</v>
      </c>
      <c r="E32" s="16">
        <v>115</v>
      </c>
      <c r="F32" s="39">
        <v>702.59269870051367</v>
      </c>
      <c r="G32" s="39">
        <v>493</v>
      </c>
      <c r="H32" s="18">
        <f t="shared" si="9"/>
        <v>629</v>
      </c>
      <c r="I32" s="17">
        <f t="shared" si="0"/>
        <v>344</v>
      </c>
      <c r="J32" s="19">
        <v>91</v>
      </c>
      <c r="K32" s="41">
        <v>84</v>
      </c>
      <c r="L32" s="19"/>
      <c r="M32" s="19"/>
      <c r="N32" s="19"/>
      <c r="O32" s="19"/>
      <c r="P32" s="19"/>
      <c r="Q32" s="19"/>
      <c r="R32" s="19">
        <v>0</v>
      </c>
      <c r="S32" s="19"/>
      <c r="T32" s="19"/>
      <c r="U32" s="19"/>
      <c r="V32" s="19"/>
      <c r="W32" s="19"/>
      <c r="X32" s="19">
        <v>166</v>
      </c>
      <c r="Y32" s="20"/>
      <c r="Z32" s="19">
        <v>269</v>
      </c>
      <c r="AA32" s="19">
        <v>160</v>
      </c>
      <c r="AB32" s="21">
        <v>103</v>
      </c>
      <c r="AC32" s="19">
        <v>100</v>
      </c>
      <c r="AD32" s="22">
        <f t="shared" si="1"/>
        <v>0.12873516168645108</v>
      </c>
      <c r="AE32" s="22">
        <f t="shared" si="10"/>
        <v>0.37219730941704038</v>
      </c>
      <c r="AF32" s="22">
        <f t="shared" si="2"/>
        <v>1.018939393939394</v>
      </c>
      <c r="AG32" s="22">
        <f t="shared" si="3"/>
        <v>0.89565217391304353</v>
      </c>
      <c r="AH32" s="22">
        <f t="shared" si="11"/>
        <v>0.89525553163784988</v>
      </c>
      <c r="AI32" s="23">
        <f t="shared" si="4"/>
        <v>7.0405239459680719E-2</v>
      </c>
      <c r="AJ32" s="23">
        <f t="shared" si="5"/>
        <v>0</v>
      </c>
      <c r="AK32" s="23">
        <f t="shared" si="6"/>
        <v>0.60606060606060608</v>
      </c>
      <c r="AL32" s="23">
        <f t="shared" si="7"/>
        <v>0.86956521739130432</v>
      </c>
      <c r="AM32" s="23">
        <f t="shared" si="8"/>
        <v>0.69776876267748478</v>
      </c>
      <c r="AN32" s="30"/>
      <c r="AO32" s="30"/>
      <c r="AP32" s="30"/>
      <c r="AQ32" s="38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</row>
    <row r="33" spans="1:55" s="15" customFormat="1" x14ac:dyDescent="0.25">
      <c r="A33" s="15" t="s">
        <v>32</v>
      </c>
      <c r="B33" s="16">
        <v>34709</v>
      </c>
      <c r="C33" s="16">
        <v>1790</v>
      </c>
      <c r="D33" s="16">
        <v>1079</v>
      </c>
      <c r="E33" s="16">
        <v>482</v>
      </c>
      <c r="F33" s="39">
        <v>3026.2734783922642</v>
      </c>
      <c r="G33" s="39">
        <v>1936</v>
      </c>
      <c r="H33" s="18">
        <f t="shared" si="9"/>
        <v>3064</v>
      </c>
      <c r="I33" s="17">
        <f t="shared" si="0"/>
        <v>1359</v>
      </c>
      <c r="J33" s="19">
        <v>538</v>
      </c>
      <c r="K33" s="41">
        <v>509</v>
      </c>
      <c r="L33" s="19"/>
      <c r="M33" s="19"/>
      <c r="N33" s="19"/>
      <c r="O33" s="19"/>
      <c r="P33" s="19"/>
      <c r="Q33" s="19"/>
      <c r="R33" s="19">
        <v>21</v>
      </c>
      <c r="S33" s="19"/>
      <c r="T33" s="19">
        <v>10</v>
      </c>
      <c r="U33" s="19"/>
      <c r="V33" s="19"/>
      <c r="W33" s="19"/>
      <c r="X33" s="19">
        <v>815</v>
      </c>
      <c r="Y33" s="20"/>
      <c r="Z33" s="19">
        <v>1221</v>
      </c>
      <c r="AA33" s="19">
        <v>628</v>
      </c>
      <c r="AB33" s="21">
        <v>459</v>
      </c>
      <c r="AC33" s="19">
        <v>222</v>
      </c>
      <c r="AD33" s="22">
        <f t="shared" si="1"/>
        <v>8.8276815811461004E-2</v>
      </c>
      <c r="AE33" s="22">
        <f t="shared" si="10"/>
        <v>0.45530726256983239</v>
      </c>
      <c r="AF33" s="22">
        <f t="shared" si="2"/>
        <v>1.1316033364226135</v>
      </c>
      <c r="AG33" s="22">
        <f t="shared" si="3"/>
        <v>0.9522821576763485</v>
      </c>
      <c r="AH33" s="22">
        <f t="shared" si="11"/>
        <v>1.0124663292584444</v>
      </c>
      <c r="AI33" s="23">
        <f t="shared" si="4"/>
        <v>3.9154109885044225E-2</v>
      </c>
      <c r="AJ33" s="23">
        <f t="shared" si="5"/>
        <v>0</v>
      </c>
      <c r="AK33" s="23">
        <f t="shared" si="6"/>
        <v>0.58202038924930488</v>
      </c>
      <c r="AL33" s="23">
        <f t="shared" si="7"/>
        <v>0.46058091286307051</v>
      </c>
      <c r="AM33" s="23">
        <f t="shared" si="8"/>
        <v>0.70196280991735538</v>
      </c>
      <c r="AN33" s="30"/>
      <c r="AO33" s="30"/>
      <c r="AP33" s="30"/>
      <c r="AQ33" s="38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</row>
    <row r="34" spans="1:55" s="15" customFormat="1" x14ac:dyDescent="0.25">
      <c r="A34" s="15" t="s">
        <v>33</v>
      </c>
      <c r="B34" s="16">
        <v>18907</v>
      </c>
      <c r="C34" s="16">
        <v>1215</v>
      </c>
      <c r="D34" s="16">
        <v>670</v>
      </c>
      <c r="E34" s="16">
        <v>302</v>
      </c>
      <c r="F34" s="39">
        <v>2489.96</v>
      </c>
      <c r="G34" s="39">
        <v>1359.96</v>
      </c>
      <c r="H34" s="18">
        <f t="shared" si="9"/>
        <v>1989</v>
      </c>
      <c r="I34" s="17">
        <f t="shared" si="0"/>
        <v>913</v>
      </c>
      <c r="J34" s="19">
        <v>265</v>
      </c>
      <c r="K34" s="41">
        <v>256</v>
      </c>
      <c r="L34" s="19"/>
      <c r="M34" s="19"/>
      <c r="N34" s="19"/>
      <c r="O34" s="19"/>
      <c r="P34" s="19">
        <v>315</v>
      </c>
      <c r="Q34" s="19"/>
      <c r="R34" s="19">
        <v>0</v>
      </c>
      <c r="S34" s="19"/>
      <c r="T34" s="19">
        <v>4</v>
      </c>
      <c r="U34" s="19"/>
      <c r="V34" s="19"/>
      <c r="W34" s="19"/>
      <c r="X34" s="19">
        <v>419</v>
      </c>
      <c r="Y34" s="20"/>
      <c r="Z34" s="19">
        <v>688</v>
      </c>
      <c r="AA34" s="19">
        <v>375</v>
      </c>
      <c r="AB34" s="21">
        <v>298</v>
      </c>
      <c r="AC34" s="19">
        <v>282</v>
      </c>
      <c r="AD34" s="22">
        <f t="shared" si="1"/>
        <v>0.10519913259639287</v>
      </c>
      <c r="AE34" s="22">
        <f t="shared" si="10"/>
        <v>0.34485596707818927</v>
      </c>
      <c r="AF34" s="22">
        <f t="shared" si="2"/>
        <v>1.026865671641791</v>
      </c>
      <c r="AG34" s="22">
        <f t="shared" si="3"/>
        <v>0.98675496688741726</v>
      </c>
      <c r="AH34" s="22">
        <f t="shared" si="11"/>
        <v>0.79880801298012816</v>
      </c>
      <c r="AI34" s="23">
        <f t="shared" si="4"/>
        <v>4.8288993494472944E-2</v>
      </c>
      <c r="AJ34" s="23">
        <f t="shared" si="5"/>
        <v>0</v>
      </c>
      <c r="AK34" s="23">
        <f t="shared" si="6"/>
        <v>0.55970149253731338</v>
      </c>
      <c r="AL34" s="23">
        <f t="shared" si="7"/>
        <v>0.93377483443708609</v>
      </c>
      <c r="AM34" s="23">
        <f t="shared" si="8"/>
        <v>0.67134327480220002</v>
      </c>
      <c r="AN34" s="30"/>
      <c r="AO34" s="30"/>
      <c r="AP34" s="30"/>
      <c r="AQ34" s="38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</row>
    <row r="35" spans="1:55" s="15" customFormat="1" x14ac:dyDescent="0.25">
      <c r="A35" s="15" t="s">
        <v>34</v>
      </c>
      <c r="B35" s="16">
        <v>13429</v>
      </c>
      <c r="C35" s="16">
        <v>734</v>
      </c>
      <c r="D35" s="16">
        <v>477</v>
      </c>
      <c r="E35" s="16">
        <v>208</v>
      </c>
      <c r="F35" s="39">
        <v>1994.8</v>
      </c>
      <c r="G35" s="39">
        <v>814.8</v>
      </c>
      <c r="H35" s="18">
        <f t="shared" si="9"/>
        <v>1775</v>
      </c>
      <c r="I35" s="17">
        <f t="shared" si="0"/>
        <v>397</v>
      </c>
      <c r="J35" s="19">
        <v>207</v>
      </c>
      <c r="K35" s="41">
        <v>194</v>
      </c>
      <c r="L35" s="19"/>
      <c r="M35" s="19"/>
      <c r="N35" s="19"/>
      <c r="O35" s="19"/>
      <c r="P35" s="19">
        <v>495</v>
      </c>
      <c r="Q35" s="19"/>
      <c r="R35" s="19">
        <v>2</v>
      </c>
      <c r="S35" s="19"/>
      <c r="T35" s="19">
        <v>7</v>
      </c>
      <c r="U35" s="19"/>
      <c r="V35" s="19"/>
      <c r="W35" s="19"/>
      <c r="X35" s="19">
        <v>316</v>
      </c>
      <c r="Y35" s="20"/>
      <c r="Z35" s="19">
        <v>492</v>
      </c>
      <c r="AA35" s="19">
        <v>130</v>
      </c>
      <c r="AB35" s="21">
        <v>256</v>
      </c>
      <c r="AC35" s="19">
        <v>73</v>
      </c>
      <c r="AD35" s="22">
        <f t="shared" si="1"/>
        <v>0.13217663266065977</v>
      </c>
      <c r="AE35" s="22">
        <f t="shared" si="10"/>
        <v>0.4305177111716621</v>
      </c>
      <c r="AF35" s="22">
        <f t="shared" si="2"/>
        <v>1.0314465408805031</v>
      </c>
      <c r="AG35" s="22">
        <f t="shared" si="3"/>
        <v>1.2307692307692308</v>
      </c>
      <c r="AH35" s="22">
        <f t="shared" si="11"/>
        <v>0.88981351513936235</v>
      </c>
      <c r="AI35" s="23">
        <f t="shared" si="4"/>
        <v>2.9562886290863056E-2</v>
      </c>
      <c r="AJ35" s="23">
        <f t="shared" si="5"/>
        <v>0</v>
      </c>
      <c r="AK35" s="23">
        <f t="shared" si="6"/>
        <v>0.27253668763102723</v>
      </c>
      <c r="AL35" s="23">
        <f t="shared" si="7"/>
        <v>0.35096153846153844</v>
      </c>
      <c r="AM35" s="23">
        <f t="shared" si="8"/>
        <v>0.48723613156602852</v>
      </c>
      <c r="AN35" s="30"/>
      <c r="AO35" s="30"/>
      <c r="AP35" s="30"/>
      <c r="AQ35" s="38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</row>
    <row r="36" spans="1:55" s="15" customFormat="1" x14ac:dyDescent="0.25">
      <c r="A36" s="15" t="s">
        <v>35</v>
      </c>
      <c r="B36" s="16">
        <v>105221</v>
      </c>
      <c r="C36" s="16">
        <v>7217</v>
      </c>
      <c r="D36" s="16">
        <v>4108</v>
      </c>
      <c r="E36" s="16">
        <v>1941</v>
      </c>
      <c r="F36" s="39">
        <v>14680.3</v>
      </c>
      <c r="G36" s="39">
        <v>8890.2999999999993</v>
      </c>
      <c r="H36" s="18">
        <f t="shared" si="9"/>
        <v>13858</v>
      </c>
      <c r="I36" s="17">
        <f t="shared" ref="I36:I68" si="12">K36+M36+O36+Y36+AA36+AC36+Q36+W36</f>
        <v>5419</v>
      </c>
      <c r="J36" s="19">
        <v>3372</v>
      </c>
      <c r="K36" s="41">
        <v>1616</v>
      </c>
      <c r="L36" s="19">
        <v>48</v>
      </c>
      <c r="M36" s="19">
        <v>45</v>
      </c>
      <c r="N36" s="19"/>
      <c r="O36" s="19"/>
      <c r="P36" s="19">
        <v>660</v>
      </c>
      <c r="Q36" s="19"/>
      <c r="R36" s="19">
        <v>61</v>
      </c>
      <c r="S36" s="19"/>
      <c r="T36" s="19">
        <v>60</v>
      </c>
      <c r="U36" s="19"/>
      <c r="V36" s="19"/>
      <c r="W36" s="19"/>
      <c r="X36" s="19">
        <v>3574</v>
      </c>
      <c r="Y36" s="20"/>
      <c r="Z36" s="19">
        <v>4077</v>
      </c>
      <c r="AA36" s="19">
        <v>2983</v>
      </c>
      <c r="AB36" s="21">
        <v>2006</v>
      </c>
      <c r="AC36" s="19">
        <v>775</v>
      </c>
      <c r="AD36" s="22">
        <f t="shared" ref="AD36:AD67" si="13">H36/B36</f>
        <v>0.131703747350814</v>
      </c>
      <c r="AE36" s="22">
        <f t="shared" si="10"/>
        <v>0.49521962034086187</v>
      </c>
      <c r="AF36" s="22">
        <f t="shared" ref="AF36:AF67" si="14">Z36/D36</f>
        <v>0.99245374878286274</v>
      </c>
      <c r="AG36" s="22">
        <f t="shared" ref="AG36:AG67" si="15">AB36/E36</f>
        <v>1.033487892838743</v>
      </c>
      <c r="AH36" s="22">
        <f t="shared" ref="AH36:AH67" si="16">H36/F36</f>
        <v>0.94398615832101529</v>
      </c>
      <c r="AI36" s="23">
        <f t="shared" ref="AI36:AI67" si="17">I36/B36</f>
        <v>5.1501126201043516E-2</v>
      </c>
      <c r="AJ36" s="23">
        <f t="shared" ref="AJ36:AJ67" si="18">Y36/C36</f>
        <v>0</v>
      </c>
      <c r="AK36" s="23">
        <f t="shared" ref="AK36:AK67" si="19">AA36/D36</f>
        <v>0.72614410905550142</v>
      </c>
      <c r="AL36" s="23">
        <f t="shared" ref="AL36:AL67" si="20">AC36/E36</f>
        <v>0.39927872230808864</v>
      </c>
      <c r="AM36" s="23">
        <f t="shared" ref="AM36:AM68" si="21">I36/G36</f>
        <v>0.60954073540825404</v>
      </c>
      <c r="AN36" s="30"/>
      <c r="AO36" s="30"/>
      <c r="AP36" s="30"/>
      <c r="AQ36" s="38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</row>
    <row r="37" spans="1:55" s="15" customFormat="1" x14ac:dyDescent="0.25">
      <c r="A37" s="15" t="s">
        <v>36</v>
      </c>
      <c r="B37" s="16">
        <v>30080</v>
      </c>
      <c r="C37" s="16">
        <v>1448</v>
      </c>
      <c r="D37" s="16">
        <v>727</v>
      </c>
      <c r="E37" s="16">
        <v>269</v>
      </c>
      <c r="F37" s="39">
        <v>5295.1752553641581</v>
      </c>
      <c r="G37" s="39">
        <v>1445.04</v>
      </c>
      <c r="H37" s="18">
        <f t="shared" si="9"/>
        <v>3727</v>
      </c>
      <c r="I37" s="17">
        <f t="shared" si="12"/>
        <v>992</v>
      </c>
      <c r="J37" s="19">
        <v>443</v>
      </c>
      <c r="K37" s="41">
        <v>402</v>
      </c>
      <c r="L37" s="19"/>
      <c r="M37" s="19"/>
      <c r="N37" s="19"/>
      <c r="O37" s="19"/>
      <c r="P37" s="19">
        <v>1728</v>
      </c>
      <c r="Q37" s="19"/>
      <c r="R37" s="19">
        <v>3</v>
      </c>
      <c r="S37" s="19"/>
      <c r="T37" s="19">
        <v>17</v>
      </c>
      <c r="U37" s="19"/>
      <c r="V37" s="19"/>
      <c r="W37" s="19"/>
      <c r="X37" s="19">
        <v>539</v>
      </c>
      <c r="Y37" s="20"/>
      <c r="Z37" s="19">
        <v>703</v>
      </c>
      <c r="AA37" s="19">
        <v>485</v>
      </c>
      <c r="AB37" s="21">
        <v>294</v>
      </c>
      <c r="AC37" s="19">
        <v>105</v>
      </c>
      <c r="AD37" s="22">
        <f t="shared" si="13"/>
        <v>0.1239029255319149</v>
      </c>
      <c r="AE37" s="22">
        <f t="shared" ref="AE37:AE68" si="22">X37/C37</f>
        <v>0.37223756906077349</v>
      </c>
      <c r="AF37" s="22">
        <f t="shared" si="14"/>
        <v>0.96698762035763408</v>
      </c>
      <c r="AG37" s="22">
        <f t="shared" si="15"/>
        <v>1.0929368029739777</v>
      </c>
      <c r="AH37" s="22">
        <f t="shared" si="16"/>
        <v>0.70384828079570105</v>
      </c>
      <c r="AI37" s="23">
        <f t="shared" si="17"/>
        <v>3.2978723404255318E-2</v>
      </c>
      <c r="AJ37" s="23">
        <f t="shared" si="18"/>
        <v>0</v>
      </c>
      <c r="AK37" s="23">
        <f t="shared" si="19"/>
        <v>0.66712517193947729</v>
      </c>
      <c r="AL37" s="23">
        <f t="shared" si="20"/>
        <v>0.3903345724907063</v>
      </c>
      <c r="AM37" s="23">
        <f t="shared" si="21"/>
        <v>0.68648618723357135</v>
      </c>
      <c r="AN37" s="30"/>
      <c r="AO37" s="30"/>
      <c r="AP37" s="30"/>
      <c r="AQ37" s="38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</row>
    <row r="38" spans="1:55" s="15" customFormat="1" x14ac:dyDescent="0.25">
      <c r="A38" s="15" t="s">
        <v>37</v>
      </c>
      <c r="B38" s="16">
        <v>6961</v>
      </c>
      <c r="C38" s="16">
        <v>535</v>
      </c>
      <c r="D38" s="16">
        <v>337</v>
      </c>
      <c r="E38" s="16">
        <v>178</v>
      </c>
      <c r="F38" s="39">
        <v>904.78</v>
      </c>
      <c r="G38" s="39">
        <v>634.78</v>
      </c>
      <c r="H38" s="18">
        <f t="shared" si="9"/>
        <v>977</v>
      </c>
      <c r="I38" s="17">
        <f t="shared" si="12"/>
        <v>503</v>
      </c>
      <c r="J38" s="19">
        <v>91</v>
      </c>
      <c r="K38" s="41">
        <v>89</v>
      </c>
      <c r="L38" s="19"/>
      <c r="M38" s="19"/>
      <c r="N38" s="19"/>
      <c r="O38" s="19"/>
      <c r="P38" s="19"/>
      <c r="Q38" s="19"/>
      <c r="R38" s="19">
        <v>9</v>
      </c>
      <c r="S38" s="19"/>
      <c r="T38" s="19">
        <v>2</v>
      </c>
      <c r="U38" s="19"/>
      <c r="V38" s="19"/>
      <c r="W38" s="19"/>
      <c r="X38" s="19">
        <v>215</v>
      </c>
      <c r="Y38" s="20"/>
      <c r="Z38" s="19">
        <v>450</v>
      </c>
      <c r="AA38" s="19">
        <v>288</v>
      </c>
      <c r="AB38" s="21">
        <v>210</v>
      </c>
      <c r="AC38" s="19">
        <v>126</v>
      </c>
      <c r="AD38" s="22">
        <f t="shared" si="13"/>
        <v>0.14035339750035913</v>
      </c>
      <c r="AE38" s="22">
        <f t="shared" si="22"/>
        <v>0.40186915887850466</v>
      </c>
      <c r="AF38" s="22">
        <f t="shared" si="14"/>
        <v>1.3353115727002967</v>
      </c>
      <c r="AG38" s="22">
        <f t="shared" si="15"/>
        <v>1.1797752808988764</v>
      </c>
      <c r="AH38" s="22">
        <f t="shared" si="16"/>
        <v>1.0798205088529809</v>
      </c>
      <c r="AI38" s="23">
        <f t="shared" si="17"/>
        <v>7.2259732797011922E-2</v>
      </c>
      <c r="AJ38" s="23">
        <f t="shared" si="18"/>
        <v>0</v>
      </c>
      <c r="AK38" s="23">
        <f t="shared" si="19"/>
        <v>0.85459940652818989</v>
      </c>
      <c r="AL38" s="23">
        <f t="shared" si="20"/>
        <v>0.7078651685393258</v>
      </c>
      <c r="AM38" s="23">
        <f t="shared" si="21"/>
        <v>0.79240051671445233</v>
      </c>
      <c r="AN38" s="30"/>
      <c r="AO38" s="30"/>
      <c r="AP38" s="30"/>
      <c r="AQ38" s="38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spans="1:55" s="15" customFormat="1" x14ac:dyDescent="0.25">
      <c r="A39" s="15" t="s">
        <v>38</v>
      </c>
      <c r="B39" s="16">
        <v>3699</v>
      </c>
      <c r="C39" s="16">
        <v>180</v>
      </c>
      <c r="D39" s="16">
        <v>111</v>
      </c>
      <c r="E39" s="16">
        <v>55</v>
      </c>
      <c r="F39" s="39">
        <v>377</v>
      </c>
      <c r="G39" s="39">
        <v>257</v>
      </c>
      <c r="H39" s="18">
        <f t="shared" si="9"/>
        <v>291</v>
      </c>
      <c r="I39" s="17">
        <f t="shared" si="12"/>
        <v>141</v>
      </c>
      <c r="J39" s="19">
        <v>98</v>
      </c>
      <c r="K39" s="41">
        <v>84</v>
      </c>
      <c r="L39" s="19"/>
      <c r="M39" s="19"/>
      <c r="N39" s="19"/>
      <c r="O39" s="19"/>
      <c r="P39" s="19"/>
      <c r="Q39" s="19"/>
      <c r="R39" s="19">
        <v>0</v>
      </c>
      <c r="S39" s="19"/>
      <c r="T39" s="19"/>
      <c r="U39" s="19"/>
      <c r="V39" s="19"/>
      <c r="W39" s="19"/>
      <c r="X39" s="19">
        <v>33</v>
      </c>
      <c r="Y39" s="20"/>
      <c r="Z39" s="19">
        <v>90</v>
      </c>
      <c r="AA39" s="19">
        <v>8</v>
      </c>
      <c r="AB39" s="21">
        <v>70</v>
      </c>
      <c r="AC39" s="19">
        <v>49</v>
      </c>
      <c r="AD39" s="22">
        <f t="shared" si="13"/>
        <v>7.8669910786699104E-2</v>
      </c>
      <c r="AE39" s="22">
        <f t="shared" si="22"/>
        <v>0.18333333333333332</v>
      </c>
      <c r="AF39" s="22">
        <f t="shared" si="14"/>
        <v>0.81081081081081086</v>
      </c>
      <c r="AG39" s="22">
        <f t="shared" si="15"/>
        <v>1.2727272727272727</v>
      </c>
      <c r="AH39" s="22">
        <f t="shared" si="16"/>
        <v>0.77188328912466841</v>
      </c>
      <c r="AI39" s="23">
        <f t="shared" si="17"/>
        <v>3.8118410381184104E-2</v>
      </c>
      <c r="AJ39" s="23">
        <f t="shared" si="18"/>
        <v>0</v>
      </c>
      <c r="AK39" s="23">
        <f t="shared" si="19"/>
        <v>7.2072072072072071E-2</v>
      </c>
      <c r="AL39" s="23">
        <f t="shared" si="20"/>
        <v>0.89090909090909087</v>
      </c>
      <c r="AM39" s="23">
        <f t="shared" si="21"/>
        <v>0.54863813229571989</v>
      </c>
      <c r="AN39" s="30"/>
      <c r="AO39" s="30"/>
      <c r="AP39" s="30"/>
      <c r="AQ39" s="38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</row>
    <row r="40" spans="1:55" s="15" customFormat="1" x14ac:dyDescent="0.25">
      <c r="A40" s="15" t="s">
        <v>39</v>
      </c>
      <c r="B40" s="16">
        <v>12653</v>
      </c>
      <c r="C40" s="16">
        <v>914</v>
      </c>
      <c r="D40" s="16">
        <v>468</v>
      </c>
      <c r="E40" s="16">
        <v>203</v>
      </c>
      <c r="F40" s="39">
        <v>1231.06</v>
      </c>
      <c r="G40" s="39">
        <v>831.06</v>
      </c>
      <c r="H40" s="18">
        <f t="shared" si="9"/>
        <v>1199</v>
      </c>
      <c r="I40" s="17">
        <f t="shared" si="12"/>
        <v>675</v>
      </c>
      <c r="J40" s="19">
        <v>147</v>
      </c>
      <c r="K40" s="41">
        <v>135</v>
      </c>
      <c r="L40" s="19"/>
      <c r="M40" s="19"/>
      <c r="N40" s="19"/>
      <c r="O40" s="19"/>
      <c r="P40" s="19"/>
      <c r="Q40" s="19"/>
      <c r="R40" s="19">
        <v>9</v>
      </c>
      <c r="S40" s="19"/>
      <c r="T40" s="19">
        <v>10</v>
      </c>
      <c r="U40" s="19"/>
      <c r="V40" s="19"/>
      <c r="W40" s="19"/>
      <c r="X40" s="19">
        <v>328</v>
      </c>
      <c r="Y40" s="20"/>
      <c r="Z40" s="19">
        <v>484</v>
      </c>
      <c r="AA40" s="19">
        <v>322</v>
      </c>
      <c r="AB40" s="21">
        <v>221</v>
      </c>
      <c r="AC40" s="19">
        <v>218</v>
      </c>
      <c r="AD40" s="22">
        <f t="shared" si="13"/>
        <v>9.4760135936141632E-2</v>
      </c>
      <c r="AE40" s="22">
        <f t="shared" si="22"/>
        <v>0.35886214442013131</v>
      </c>
      <c r="AF40" s="22">
        <f t="shared" si="14"/>
        <v>1.0341880341880343</v>
      </c>
      <c r="AG40" s="22">
        <f t="shared" si="15"/>
        <v>1.0886699507389161</v>
      </c>
      <c r="AH40" s="22">
        <f t="shared" si="16"/>
        <v>0.97395740256364438</v>
      </c>
      <c r="AI40" s="23">
        <f t="shared" si="17"/>
        <v>5.3347032324349959E-2</v>
      </c>
      <c r="AJ40" s="23">
        <f t="shared" si="18"/>
        <v>0</v>
      </c>
      <c r="AK40" s="23">
        <f t="shared" si="19"/>
        <v>0.68803418803418803</v>
      </c>
      <c r="AL40" s="23">
        <f t="shared" si="20"/>
        <v>1.0738916256157636</v>
      </c>
      <c r="AM40" s="23">
        <f t="shared" si="21"/>
        <v>0.81221572449642632</v>
      </c>
      <c r="AN40" s="30"/>
      <c r="AO40" s="30"/>
      <c r="AP40" s="30"/>
      <c r="AQ40" s="38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</row>
    <row r="41" spans="1:55" s="15" customFormat="1" x14ac:dyDescent="0.25">
      <c r="A41" s="15" t="s">
        <v>40</v>
      </c>
      <c r="B41" s="16">
        <v>17271</v>
      </c>
      <c r="C41" s="16">
        <v>898</v>
      </c>
      <c r="D41" s="16">
        <v>453</v>
      </c>
      <c r="E41" s="16">
        <v>179</v>
      </c>
      <c r="F41" s="39">
        <v>1401.1</v>
      </c>
      <c r="G41" s="39">
        <v>981.1</v>
      </c>
      <c r="H41" s="18">
        <f t="shared" si="9"/>
        <v>1469</v>
      </c>
      <c r="I41" s="17">
        <f t="shared" si="12"/>
        <v>769</v>
      </c>
      <c r="J41" s="19">
        <v>257</v>
      </c>
      <c r="K41" s="41">
        <v>247</v>
      </c>
      <c r="L41" s="19"/>
      <c r="M41" s="19"/>
      <c r="N41" s="19"/>
      <c r="O41" s="19"/>
      <c r="P41" s="19"/>
      <c r="Q41" s="19"/>
      <c r="R41" s="19">
        <v>9</v>
      </c>
      <c r="S41" s="19"/>
      <c r="T41" s="19">
        <v>10</v>
      </c>
      <c r="U41" s="19"/>
      <c r="V41" s="19"/>
      <c r="W41" s="19"/>
      <c r="X41" s="19">
        <v>390</v>
      </c>
      <c r="Y41" s="20"/>
      <c r="Z41" s="19">
        <v>548</v>
      </c>
      <c r="AA41" s="19">
        <v>373</v>
      </c>
      <c r="AB41" s="21">
        <v>255</v>
      </c>
      <c r="AC41" s="19">
        <v>149</v>
      </c>
      <c r="AD41" s="22">
        <f t="shared" si="13"/>
        <v>8.5055874008453478E-2</v>
      </c>
      <c r="AE41" s="22">
        <f t="shared" si="22"/>
        <v>0.43429844097995546</v>
      </c>
      <c r="AF41" s="22">
        <f t="shared" si="14"/>
        <v>1.2097130242825607</v>
      </c>
      <c r="AG41" s="22">
        <f t="shared" si="15"/>
        <v>1.4245810055865922</v>
      </c>
      <c r="AH41" s="22">
        <f t="shared" si="16"/>
        <v>1.0484619227749625</v>
      </c>
      <c r="AI41" s="23">
        <f t="shared" si="17"/>
        <v>4.4525505182097157E-2</v>
      </c>
      <c r="AJ41" s="23">
        <f t="shared" si="18"/>
        <v>0</v>
      </c>
      <c r="AK41" s="23">
        <f t="shared" si="19"/>
        <v>0.82339955849889623</v>
      </c>
      <c r="AL41" s="23">
        <f t="shared" si="20"/>
        <v>0.83240223463687146</v>
      </c>
      <c r="AM41" s="23">
        <f t="shared" si="21"/>
        <v>0.78381408622974214</v>
      </c>
      <c r="AN41" s="30"/>
      <c r="AO41" s="30"/>
      <c r="AP41" s="30"/>
      <c r="AQ41" s="38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</row>
    <row r="42" spans="1:55" s="15" customFormat="1" x14ac:dyDescent="0.25">
      <c r="A42" s="15" t="s">
        <v>41</v>
      </c>
      <c r="B42" s="16">
        <v>11348</v>
      </c>
      <c r="C42" s="16">
        <v>904</v>
      </c>
      <c r="D42" s="16">
        <v>611</v>
      </c>
      <c r="E42" s="16">
        <v>318</v>
      </c>
      <c r="F42" s="39">
        <v>1585</v>
      </c>
      <c r="G42" s="39">
        <v>1145</v>
      </c>
      <c r="H42" s="18">
        <f t="shared" si="9"/>
        <v>1652</v>
      </c>
      <c r="I42" s="17">
        <f t="shared" si="12"/>
        <v>908</v>
      </c>
      <c r="J42" s="19">
        <v>131</v>
      </c>
      <c r="K42" s="41">
        <v>129</v>
      </c>
      <c r="L42" s="19"/>
      <c r="M42" s="19"/>
      <c r="N42" s="19"/>
      <c r="O42" s="19"/>
      <c r="P42" s="19"/>
      <c r="Q42" s="19"/>
      <c r="R42" s="19">
        <v>8</v>
      </c>
      <c r="S42" s="19"/>
      <c r="T42" s="19">
        <v>8</v>
      </c>
      <c r="U42" s="19"/>
      <c r="V42" s="19"/>
      <c r="W42" s="19"/>
      <c r="X42" s="19">
        <v>589</v>
      </c>
      <c r="Y42" s="20"/>
      <c r="Z42" s="19">
        <v>594</v>
      </c>
      <c r="AA42" s="19">
        <v>463</v>
      </c>
      <c r="AB42" s="21">
        <v>322</v>
      </c>
      <c r="AC42" s="19">
        <v>316</v>
      </c>
      <c r="AD42" s="22">
        <f t="shared" si="13"/>
        <v>0.14557631300669721</v>
      </c>
      <c r="AE42" s="22">
        <f t="shared" si="22"/>
        <v>0.65154867256637172</v>
      </c>
      <c r="AF42" s="22">
        <f t="shared" si="14"/>
        <v>0.97217675941080195</v>
      </c>
      <c r="AG42" s="22">
        <f t="shared" si="15"/>
        <v>1.0125786163522013</v>
      </c>
      <c r="AH42" s="22">
        <f t="shared" si="16"/>
        <v>1.0422712933753944</v>
      </c>
      <c r="AI42" s="23">
        <f t="shared" si="17"/>
        <v>8.0014099400775474E-2</v>
      </c>
      <c r="AJ42" s="23">
        <f t="shared" si="18"/>
        <v>0</v>
      </c>
      <c r="AK42" s="23">
        <f t="shared" si="19"/>
        <v>0.7577741407528642</v>
      </c>
      <c r="AL42" s="23">
        <f t="shared" si="20"/>
        <v>0.99371069182389937</v>
      </c>
      <c r="AM42" s="23">
        <f t="shared" si="21"/>
        <v>0.79301310043668127</v>
      </c>
      <c r="AN42" s="30"/>
      <c r="AO42" s="30"/>
      <c r="AP42" s="30"/>
      <c r="AQ42" s="38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</row>
    <row r="43" spans="1:55" s="15" customFormat="1" x14ac:dyDescent="0.25">
      <c r="A43" s="15" t="s">
        <v>42</v>
      </c>
      <c r="B43" s="16">
        <v>15175</v>
      </c>
      <c r="C43" s="16">
        <v>806</v>
      </c>
      <c r="D43" s="16">
        <v>452</v>
      </c>
      <c r="E43" s="16">
        <v>183</v>
      </c>
      <c r="F43" s="39">
        <v>1248.0210033242672</v>
      </c>
      <c r="G43" s="39">
        <v>864.41478622830539</v>
      </c>
      <c r="H43" s="18">
        <f t="shared" si="9"/>
        <v>1223</v>
      </c>
      <c r="I43" s="17">
        <f t="shared" si="12"/>
        <v>571</v>
      </c>
      <c r="J43" s="19">
        <v>184</v>
      </c>
      <c r="K43" s="41">
        <v>151</v>
      </c>
      <c r="L43" s="19"/>
      <c r="M43" s="19"/>
      <c r="N43" s="19"/>
      <c r="O43" s="19"/>
      <c r="P43" s="19"/>
      <c r="Q43" s="19"/>
      <c r="R43" s="19">
        <v>3</v>
      </c>
      <c r="S43" s="19"/>
      <c r="T43" s="19"/>
      <c r="U43" s="19"/>
      <c r="V43" s="19"/>
      <c r="W43" s="19"/>
      <c r="X43" s="19">
        <v>446</v>
      </c>
      <c r="Y43" s="20"/>
      <c r="Z43" s="19">
        <v>378</v>
      </c>
      <c r="AA43" s="19">
        <v>219</v>
      </c>
      <c r="AB43" s="21">
        <v>212</v>
      </c>
      <c r="AC43" s="19">
        <v>201</v>
      </c>
      <c r="AD43" s="22">
        <f t="shared" si="13"/>
        <v>8.0593080724876448E-2</v>
      </c>
      <c r="AE43" s="22">
        <f t="shared" si="22"/>
        <v>0.5533498759305211</v>
      </c>
      <c r="AF43" s="22">
        <f t="shared" si="14"/>
        <v>0.83628318584070793</v>
      </c>
      <c r="AG43" s="22">
        <f t="shared" si="15"/>
        <v>1.1584699453551912</v>
      </c>
      <c r="AH43" s="22">
        <f t="shared" si="16"/>
        <v>0.97995145653989757</v>
      </c>
      <c r="AI43" s="23">
        <f t="shared" si="17"/>
        <v>3.7627677100494236E-2</v>
      </c>
      <c r="AJ43" s="23">
        <f t="shared" si="18"/>
        <v>0</v>
      </c>
      <c r="AK43" s="23">
        <f t="shared" si="19"/>
        <v>0.48451327433628316</v>
      </c>
      <c r="AL43" s="23">
        <f t="shared" si="20"/>
        <v>1.098360655737705</v>
      </c>
      <c r="AM43" s="23">
        <f t="shared" si="21"/>
        <v>0.66056250899112923</v>
      </c>
      <c r="AN43" s="30"/>
      <c r="AO43" s="30"/>
      <c r="AP43" s="30"/>
      <c r="AQ43" s="38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</row>
    <row r="44" spans="1:55" s="15" customFormat="1" x14ac:dyDescent="0.25">
      <c r="A44" s="15" t="s">
        <v>43</v>
      </c>
      <c r="B44" s="16">
        <v>7639</v>
      </c>
      <c r="C44" s="16">
        <v>500</v>
      </c>
      <c r="D44" s="16">
        <v>263</v>
      </c>
      <c r="E44" s="16">
        <v>120</v>
      </c>
      <c r="F44" s="39">
        <v>751</v>
      </c>
      <c r="G44" s="39">
        <v>451</v>
      </c>
      <c r="H44" s="18">
        <f t="shared" si="9"/>
        <v>834</v>
      </c>
      <c r="I44" s="17">
        <f t="shared" si="12"/>
        <v>286</v>
      </c>
      <c r="J44" s="19">
        <v>99</v>
      </c>
      <c r="K44" s="41">
        <v>97</v>
      </c>
      <c r="L44" s="19"/>
      <c r="M44" s="19"/>
      <c r="N44" s="19"/>
      <c r="O44" s="19"/>
      <c r="P44" s="19"/>
      <c r="Q44" s="19"/>
      <c r="R44" s="19">
        <v>13</v>
      </c>
      <c r="S44" s="19"/>
      <c r="T44" s="19">
        <v>1</v>
      </c>
      <c r="U44" s="19"/>
      <c r="V44" s="19"/>
      <c r="W44" s="19"/>
      <c r="X44" s="19">
        <v>319</v>
      </c>
      <c r="Y44" s="20"/>
      <c r="Z44" s="19">
        <v>278</v>
      </c>
      <c r="AA44" s="19">
        <v>136</v>
      </c>
      <c r="AB44" s="21">
        <v>124</v>
      </c>
      <c r="AC44" s="19">
        <v>53</v>
      </c>
      <c r="AD44" s="22">
        <f t="shared" si="13"/>
        <v>0.10917659379499935</v>
      </c>
      <c r="AE44" s="22">
        <f t="shared" si="22"/>
        <v>0.63800000000000001</v>
      </c>
      <c r="AF44" s="22">
        <f t="shared" si="14"/>
        <v>1.0570342205323193</v>
      </c>
      <c r="AG44" s="22">
        <f t="shared" si="15"/>
        <v>1.0333333333333334</v>
      </c>
      <c r="AH44" s="22">
        <f t="shared" si="16"/>
        <v>1.1105193075898803</v>
      </c>
      <c r="AI44" s="23">
        <f t="shared" si="17"/>
        <v>3.7439455426102893E-2</v>
      </c>
      <c r="AJ44" s="23">
        <f t="shared" si="18"/>
        <v>0</v>
      </c>
      <c r="AK44" s="23">
        <f t="shared" si="19"/>
        <v>0.5171102661596958</v>
      </c>
      <c r="AL44" s="23">
        <f t="shared" si="20"/>
        <v>0.44166666666666665</v>
      </c>
      <c r="AM44" s="23">
        <f t="shared" si="21"/>
        <v>0.63414634146341464</v>
      </c>
      <c r="AN44" s="30"/>
      <c r="AO44" s="30"/>
      <c r="AP44" s="30"/>
      <c r="AQ44" s="38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</row>
    <row r="45" spans="1:55" s="15" customFormat="1" x14ac:dyDescent="0.25">
      <c r="A45" s="15" t="s">
        <v>44</v>
      </c>
      <c r="B45" s="16">
        <v>18703</v>
      </c>
      <c r="C45" s="16">
        <v>1274</v>
      </c>
      <c r="D45" s="16">
        <v>698</v>
      </c>
      <c r="E45" s="16">
        <v>361</v>
      </c>
      <c r="F45" s="39">
        <v>2125.7600000000002</v>
      </c>
      <c r="G45" s="39">
        <v>1315.76</v>
      </c>
      <c r="H45" s="18">
        <f t="shared" si="9"/>
        <v>1970</v>
      </c>
      <c r="I45" s="17">
        <f t="shared" si="12"/>
        <v>891</v>
      </c>
      <c r="J45" s="19">
        <v>385</v>
      </c>
      <c r="K45" s="41">
        <v>360</v>
      </c>
      <c r="L45" s="19"/>
      <c r="M45" s="19"/>
      <c r="N45" s="19"/>
      <c r="O45" s="19"/>
      <c r="P45" s="19"/>
      <c r="Q45" s="19"/>
      <c r="R45" s="19">
        <v>10</v>
      </c>
      <c r="S45" s="19"/>
      <c r="T45" s="19">
        <v>2</v>
      </c>
      <c r="U45" s="19"/>
      <c r="V45" s="19"/>
      <c r="W45" s="19"/>
      <c r="X45" s="19">
        <v>577</v>
      </c>
      <c r="Y45" s="20"/>
      <c r="Z45" s="19">
        <v>655</v>
      </c>
      <c r="AA45" s="19">
        <v>409</v>
      </c>
      <c r="AB45" s="21">
        <v>341</v>
      </c>
      <c r="AC45" s="19">
        <v>122</v>
      </c>
      <c r="AD45" s="22">
        <f t="shared" si="13"/>
        <v>0.1053306956103299</v>
      </c>
      <c r="AE45" s="22">
        <f t="shared" si="22"/>
        <v>0.45290423861852436</v>
      </c>
      <c r="AF45" s="22">
        <f t="shared" si="14"/>
        <v>0.93839541547277938</v>
      </c>
      <c r="AG45" s="22">
        <f t="shared" si="15"/>
        <v>0.94459833795013848</v>
      </c>
      <c r="AH45" s="22">
        <f t="shared" si="16"/>
        <v>0.92672738220683415</v>
      </c>
      <c r="AI45" s="23">
        <f t="shared" si="17"/>
        <v>4.7639416136448696E-2</v>
      </c>
      <c r="AJ45" s="23">
        <f t="shared" si="18"/>
        <v>0</v>
      </c>
      <c r="AK45" s="23">
        <f t="shared" si="19"/>
        <v>0.58595988538681953</v>
      </c>
      <c r="AL45" s="23">
        <f t="shared" si="20"/>
        <v>0.33795013850415512</v>
      </c>
      <c r="AM45" s="23">
        <f t="shared" si="21"/>
        <v>0.67717516872377936</v>
      </c>
      <c r="AN45" s="30"/>
      <c r="AO45" s="30"/>
      <c r="AP45" s="30"/>
      <c r="AQ45" s="38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</row>
    <row r="46" spans="1:55" s="15" customFormat="1" x14ac:dyDescent="0.25">
      <c r="A46" s="15" t="s">
        <v>45</v>
      </c>
      <c r="B46" s="16">
        <v>8809</v>
      </c>
      <c r="C46" s="16">
        <v>645</v>
      </c>
      <c r="D46" s="16">
        <v>416</v>
      </c>
      <c r="E46" s="16">
        <v>170</v>
      </c>
      <c r="F46" s="39">
        <v>1270</v>
      </c>
      <c r="G46" s="39">
        <v>810</v>
      </c>
      <c r="H46" s="18">
        <f t="shared" si="9"/>
        <v>1280</v>
      </c>
      <c r="I46" s="17">
        <f t="shared" si="12"/>
        <v>459</v>
      </c>
      <c r="J46" s="19">
        <v>138</v>
      </c>
      <c r="K46" s="41">
        <v>130</v>
      </c>
      <c r="L46" s="19"/>
      <c r="M46" s="19"/>
      <c r="N46" s="19"/>
      <c r="O46" s="19"/>
      <c r="P46" s="19">
        <v>90</v>
      </c>
      <c r="Q46" s="19"/>
      <c r="R46" s="19">
        <v>3</v>
      </c>
      <c r="S46" s="19"/>
      <c r="T46" s="19">
        <v>4</v>
      </c>
      <c r="U46" s="19"/>
      <c r="V46" s="19"/>
      <c r="W46" s="19"/>
      <c r="X46" s="19">
        <v>382</v>
      </c>
      <c r="Y46" s="20"/>
      <c r="Z46" s="19">
        <v>446</v>
      </c>
      <c r="AA46" s="19">
        <v>116</v>
      </c>
      <c r="AB46" s="21">
        <v>217</v>
      </c>
      <c r="AC46" s="19">
        <v>213</v>
      </c>
      <c r="AD46" s="22">
        <f t="shared" si="13"/>
        <v>0.1453059371097741</v>
      </c>
      <c r="AE46" s="22">
        <f t="shared" si="22"/>
        <v>0.59224806201550384</v>
      </c>
      <c r="AF46" s="22">
        <f t="shared" si="14"/>
        <v>1.0721153846153846</v>
      </c>
      <c r="AG46" s="22">
        <f t="shared" si="15"/>
        <v>1.276470588235294</v>
      </c>
      <c r="AH46" s="22">
        <f t="shared" si="16"/>
        <v>1.0078740157480315</v>
      </c>
      <c r="AI46" s="23">
        <f t="shared" si="17"/>
        <v>5.2105800885458055E-2</v>
      </c>
      <c r="AJ46" s="23">
        <f t="shared" si="18"/>
        <v>0</v>
      </c>
      <c r="AK46" s="23">
        <f t="shared" si="19"/>
        <v>0.27884615384615385</v>
      </c>
      <c r="AL46" s="23">
        <f t="shared" si="20"/>
        <v>1.2529411764705882</v>
      </c>
      <c r="AM46" s="23">
        <f t="shared" si="21"/>
        <v>0.56666666666666665</v>
      </c>
      <c r="AN46" s="30"/>
      <c r="AO46" s="30"/>
      <c r="AP46" s="30"/>
      <c r="AQ46" s="38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</row>
    <row r="47" spans="1:55" s="15" customFormat="1" x14ac:dyDescent="0.25">
      <c r="A47" s="15" t="s">
        <v>46</v>
      </c>
      <c r="B47" s="16">
        <v>37324</v>
      </c>
      <c r="C47" s="16">
        <v>2188</v>
      </c>
      <c r="D47" s="16">
        <v>1255</v>
      </c>
      <c r="E47" s="16">
        <v>525</v>
      </c>
      <c r="F47" s="39">
        <v>3601</v>
      </c>
      <c r="G47" s="39">
        <v>2581</v>
      </c>
      <c r="H47" s="18">
        <f t="shared" si="9"/>
        <v>3592</v>
      </c>
      <c r="I47" s="17">
        <f t="shared" si="12"/>
        <v>2015</v>
      </c>
      <c r="J47" s="19">
        <v>792</v>
      </c>
      <c r="K47" s="41">
        <v>458</v>
      </c>
      <c r="L47" s="19">
        <v>20</v>
      </c>
      <c r="M47" s="19">
        <v>19</v>
      </c>
      <c r="N47" s="19"/>
      <c r="O47" s="19"/>
      <c r="P47" s="19"/>
      <c r="Q47" s="19"/>
      <c r="R47" s="19">
        <v>30</v>
      </c>
      <c r="S47" s="19"/>
      <c r="T47" s="19">
        <v>5</v>
      </c>
      <c r="U47" s="19"/>
      <c r="V47" s="19"/>
      <c r="W47" s="19"/>
      <c r="X47" s="19">
        <v>757</v>
      </c>
      <c r="Y47" s="20"/>
      <c r="Z47" s="19">
        <v>1303</v>
      </c>
      <c r="AA47" s="19">
        <v>915</v>
      </c>
      <c r="AB47" s="21">
        <v>685</v>
      </c>
      <c r="AC47" s="19">
        <v>623</v>
      </c>
      <c r="AD47" s="22">
        <f t="shared" si="13"/>
        <v>9.6238345300610872E-2</v>
      </c>
      <c r="AE47" s="22">
        <f t="shared" si="22"/>
        <v>0.34597806215722121</v>
      </c>
      <c r="AF47" s="22">
        <f t="shared" si="14"/>
        <v>1.0382470119521912</v>
      </c>
      <c r="AG47" s="22">
        <f t="shared" si="15"/>
        <v>1.3047619047619048</v>
      </c>
      <c r="AH47" s="22">
        <f t="shared" si="16"/>
        <v>0.99750069425159682</v>
      </c>
      <c r="AI47" s="23">
        <f t="shared" si="17"/>
        <v>5.3986710963455149E-2</v>
      </c>
      <c r="AJ47" s="23">
        <f t="shared" si="18"/>
        <v>0</v>
      </c>
      <c r="AK47" s="23">
        <f t="shared" si="19"/>
        <v>0.72908366533864544</v>
      </c>
      <c r="AL47" s="23">
        <f t="shared" si="20"/>
        <v>1.1866666666666668</v>
      </c>
      <c r="AM47" s="23">
        <f t="shared" si="21"/>
        <v>0.78070515304145682</v>
      </c>
      <c r="AN47" s="30"/>
      <c r="AO47" s="30"/>
      <c r="AP47" s="30"/>
      <c r="AQ47" s="38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spans="1:55" s="15" customFormat="1" x14ac:dyDescent="0.25">
      <c r="A48" s="15" t="s">
        <v>47</v>
      </c>
      <c r="B48" s="16">
        <v>26795</v>
      </c>
      <c r="C48" s="16">
        <v>1821</v>
      </c>
      <c r="D48" s="16">
        <v>1011</v>
      </c>
      <c r="E48" s="16">
        <v>473</v>
      </c>
      <c r="F48" s="39">
        <v>2898.92</v>
      </c>
      <c r="G48" s="39">
        <v>2088.92</v>
      </c>
      <c r="H48" s="18">
        <f t="shared" si="9"/>
        <v>2625</v>
      </c>
      <c r="I48" s="17">
        <f t="shared" si="12"/>
        <v>1461</v>
      </c>
      <c r="J48" s="19">
        <v>460</v>
      </c>
      <c r="K48" s="41">
        <v>440</v>
      </c>
      <c r="L48" s="19"/>
      <c r="M48" s="19"/>
      <c r="N48" s="19"/>
      <c r="O48" s="19"/>
      <c r="P48" s="19"/>
      <c r="Q48" s="19"/>
      <c r="R48" s="19">
        <v>28</v>
      </c>
      <c r="S48" s="19"/>
      <c r="T48" s="19">
        <v>10</v>
      </c>
      <c r="U48" s="19"/>
      <c r="V48" s="19"/>
      <c r="W48" s="19"/>
      <c r="X48" s="19">
        <v>728</v>
      </c>
      <c r="Y48" s="20"/>
      <c r="Z48" s="19">
        <v>806</v>
      </c>
      <c r="AA48" s="19">
        <v>429</v>
      </c>
      <c r="AB48" s="21">
        <v>593</v>
      </c>
      <c r="AC48" s="19">
        <v>592</v>
      </c>
      <c r="AD48" s="22">
        <f t="shared" si="13"/>
        <v>9.7966038440007466E-2</v>
      </c>
      <c r="AE48" s="22">
        <f t="shared" si="22"/>
        <v>0.39978034047226796</v>
      </c>
      <c r="AF48" s="22">
        <f t="shared" si="14"/>
        <v>0.79723046488625127</v>
      </c>
      <c r="AG48" s="22">
        <f t="shared" si="15"/>
        <v>1.2536997885835095</v>
      </c>
      <c r="AH48" s="22">
        <f t="shared" si="16"/>
        <v>0.9055096380721096</v>
      </c>
      <c r="AI48" s="23">
        <f t="shared" si="17"/>
        <v>5.4525097966038438E-2</v>
      </c>
      <c r="AJ48" s="23">
        <f t="shared" si="18"/>
        <v>0</v>
      </c>
      <c r="AK48" s="23">
        <f t="shared" si="19"/>
        <v>0.42433234421364985</v>
      </c>
      <c r="AL48" s="23">
        <f t="shared" si="20"/>
        <v>1.2515856236786469</v>
      </c>
      <c r="AM48" s="23">
        <f t="shared" si="21"/>
        <v>0.69940447695459851</v>
      </c>
      <c r="AN48" s="30"/>
      <c r="AO48" s="30"/>
      <c r="AP48" s="30"/>
      <c r="AQ48" s="38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</row>
    <row r="49" spans="1:55" s="15" customFormat="1" x14ac:dyDescent="0.25">
      <c r="A49" s="15" t="s">
        <v>48</v>
      </c>
      <c r="B49" s="16">
        <v>6496</v>
      </c>
      <c r="C49" s="16">
        <v>459</v>
      </c>
      <c r="D49" s="16">
        <v>268</v>
      </c>
      <c r="E49" s="16">
        <v>114</v>
      </c>
      <c r="F49" s="39">
        <v>768</v>
      </c>
      <c r="G49" s="39">
        <v>478</v>
      </c>
      <c r="H49" s="18">
        <f t="shared" si="9"/>
        <v>717</v>
      </c>
      <c r="I49" s="17">
        <f t="shared" si="12"/>
        <v>349</v>
      </c>
      <c r="J49" s="19">
        <v>115</v>
      </c>
      <c r="K49" s="41">
        <v>107</v>
      </c>
      <c r="L49" s="19"/>
      <c r="M49" s="19"/>
      <c r="N49" s="19"/>
      <c r="O49" s="19"/>
      <c r="P49" s="19"/>
      <c r="Q49" s="19"/>
      <c r="R49" s="19">
        <v>0</v>
      </c>
      <c r="S49" s="19"/>
      <c r="T49" s="19">
        <v>2</v>
      </c>
      <c r="U49" s="19"/>
      <c r="V49" s="19"/>
      <c r="W49" s="19"/>
      <c r="X49" s="19">
        <v>158</v>
      </c>
      <c r="Y49" s="20"/>
      <c r="Z49" s="19">
        <v>285</v>
      </c>
      <c r="AA49" s="19">
        <v>168</v>
      </c>
      <c r="AB49" s="21">
        <v>157</v>
      </c>
      <c r="AC49" s="19">
        <v>74</v>
      </c>
      <c r="AD49" s="22">
        <f t="shared" si="13"/>
        <v>0.11037561576354679</v>
      </c>
      <c r="AE49" s="22">
        <f t="shared" si="22"/>
        <v>0.34422657952069718</v>
      </c>
      <c r="AF49" s="22">
        <f t="shared" si="14"/>
        <v>1.0634328358208955</v>
      </c>
      <c r="AG49" s="22">
        <f t="shared" si="15"/>
        <v>1.3771929824561404</v>
      </c>
      <c r="AH49" s="22">
        <f t="shared" si="16"/>
        <v>0.93359375</v>
      </c>
      <c r="AI49" s="23">
        <f t="shared" si="17"/>
        <v>5.3725369458128079E-2</v>
      </c>
      <c r="AJ49" s="23">
        <f t="shared" si="18"/>
        <v>0</v>
      </c>
      <c r="AK49" s="23">
        <f t="shared" si="19"/>
        <v>0.62686567164179108</v>
      </c>
      <c r="AL49" s="23">
        <f t="shared" si="20"/>
        <v>0.64912280701754388</v>
      </c>
      <c r="AM49" s="23">
        <f t="shared" si="21"/>
        <v>0.73012552301255229</v>
      </c>
      <c r="AN49" s="30"/>
      <c r="AO49" s="30"/>
      <c r="AP49" s="30"/>
      <c r="AQ49" s="38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</row>
    <row r="50" spans="1:55" s="15" customFormat="1" x14ac:dyDescent="0.25">
      <c r="A50" s="15" t="s">
        <v>49</v>
      </c>
      <c r="B50" s="16">
        <v>185706</v>
      </c>
      <c r="C50" s="16">
        <v>10283</v>
      </c>
      <c r="D50" s="16">
        <v>4085</v>
      </c>
      <c r="E50" s="16">
        <v>1310</v>
      </c>
      <c r="F50" s="39">
        <v>12945.220000000001</v>
      </c>
      <c r="G50" s="39">
        <v>8785.2200000000012</v>
      </c>
      <c r="H50" s="18">
        <f t="shared" si="9"/>
        <v>13142</v>
      </c>
      <c r="I50" s="17">
        <f t="shared" si="12"/>
        <v>5227</v>
      </c>
      <c r="J50" s="19">
        <v>2195</v>
      </c>
      <c r="K50" s="41">
        <v>1063</v>
      </c>
      <c r="L50" s="19">
        <v>36</v>
      </c>
      <c r="M50" s="19">
        <v>36</v>
      </c>
      <c r="N50" s="19"/>
      <c r="O50" s="19"/>
      <c r="P50" s="19"/>
      <c r="Q50" s="19"/>
      <c r="R50" s="19">
        <v>50</v>
      </c>
      <c r="S50" s="19"/>
      <c r="T50" s="19">
        <v>52</v>
      </c>
      <c r="U50" s="19"/>
      <c r="V50" s="19"/>
      <c r="W50" s="19"/>
      <c r="X50" s="19">
        <v>5631</v>
      </c>
      <c r="Y50" s="20"/>
      <c r="Z50" s="19">
        <v>3719</v>
      </c>
      <c r="AA50" s="19">
        <v>2860</v>
      </c>
      <c r="AB50" s="21">
        <v>1459</v>
      </c>
      <c r="AC50" s="19">
        <v>1268</v>
      </c>
      <c r="AD50" s="22">
        <f t="shared" si="13"/>
        <v>7.0767772716013477E-2</v>
      </c>
      <c r="AE50" s="22">
        <f t="shared" si="22"/>
        <v>0.54760283963823786</v>
      </c>
      <c r="AF50" s="22">
        <f t="shared" si="14"/>
        <v>0.91040391676866583</v>
      </c>
      <c r="AG50" s="22">
        <f t="shared" si="15"/>
        <v>1.1137404580152672</v>
      </c>
      <c r="AH50" s="22">
        <f t="shared" si="16"/>
        <v>1.0152009776581625</v>
      </c>
      <c r="AI50" s="23">
        <f t="shared" si="17"/>
        <v>2.8146640388571183E-2</v>
      </c>
      <c r="AJ50" s="23">
        <f t="shared" si="18"/>
        <v>0</v>
      </c>
      <c r="AK50" s="23">
        <f t="shared" si="19"/>
        <v>0.70012239902080786</v>
      </c>
      <c r="AL50" s="23">
        <f t="shared" si="20"/>
        <v>0.96793893129770991</v>
      </c>
      <c r="AM50" s="23">
        <f t="shared" si="21"/>
        <v>0.59497656290906764</v>
      </c>
      <c r="AN50" s="30"/>
      <c r="AO50" s="30"/>
      <c r="AP50" s="30"/>
      <c r="AQ50" s="38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</row>
    <row r="51" spans="1:55" s="15" customFormat="1" x14ac:dyDescent="0.25">
      <c r="A51" s="15" t="s">
        <v>50</v>
      </c>
      <c r="B51" s="16">
        <v>14540</v>
      </c>
      <c r="C51" s="16">
        <v>822</v>
      </c>
      <c r="D51" s="16">
        <v>455</v>
      </c>
      <c r="E51" s="16">
        <v>230</v>
      </c>
      <c r="F51" s="39">
        <v>1259</v>
      </c>
      <c r="G51" s="39">
        <v>739</v>
      </c>
      <c r="H51" s="18">
        <f t="shared" si="9"/>
        <v>1216</v>
      </c>
      <c r="I51" s="17">
        <f t="shared" si="12"/>
        <v>565</v>
      </c>
      <c r="J51" s="19">
        <v>177</v>
      </c>
      <c r="K51" s="41">
        <v>139</v>
      </c>
      <c r="L51" s="19"/>
      <c r="M51" s="19"/>
      <c r="N51" s="19"/>
      <c r="O51" s="19"/>
      <c r="P51" s="19"/>
      <c r="Q51" s="19"/>
      <c r="R51" s="19">
        <v>3</v>
      </c>
      <c r="S51" s="19"/>
      <c r="T51" s="19">
        <v>10</v>
      </c>
      <c r="U51" s="19"/>
      <c r="V51" s="19"/>
      <c r="W51" s="19"/>
      <c r="X51" s="19">
        <v>347</v>
      </c>
      <c r="Y51" s="20"/>
      <c r="Z51" s="19">
        <v>451</v>
      </c>
      <c r="AA51" s="19">
        <v>358</v>
      </c>
      <c r="AB51" s="21">
        <v>228</v>
      </c>
      <c r="AC51" s="19">
        <v>68</v>
      </c>
      <c r="AD51" s="22">
        <f t="shared" si="13"/>
        <v>8.3631361760660244E-2</v>
      </c>
      <c r="AE51" s="22">
        <f t="shared" si="22"/>
        <v>0.42214111922141118</v>
      </c>
      <c r="AF51" s="22">
        <f t="shared" si="14"/>
        <v>0.99120879120879124</v>
      </c>
      <c r="AG51" s="22">
        <f t="shared" si="15"/>
        <v>0.99130434782608701</v>
      </c>
      <c r="AH51" s="22">
        <f t="shared" si="16"/>
        <v>0.96584590945194604</v>
      </c>
      <c r="AI51" s="23">
        <f t="shared" si="17"/>
        <v>3.8858321870701512E-2</v>
      </c>
      <c r="AJ51" s="23">
        <f t="shared" si="18"/>
        <v>0</v>
      </c>
      <c r="AK51" s="23">
        <f t="shared" si="19"/>
        <v>0.78681318681318679</v>
      </c>
      <c r="AL51" s="23">
        <f t="shared" si="20"/>
        <v>0.29565217391304349</v>
      </c>
      <c r="AM51" s="23">
        <f t="shared" si="21"/>
        <v>0.76454668470906628</v>
      </c>
      <c r="AN51" s="30"/>
      <c r="AO51" s="30"/>
      <c r="AP51" s="30"/>
      <c r="AQ51" s="38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</row>
    <row r="52" spans="1:55" s="15" customFormat="1" x14ac:dyDescent="0.25">
      <c r="A52" s="15" t="s">
        <v>51</v>
      </c>
      <c r="B52" s="16">
        <v>3285</v>
      </c>
      <c r="C52" s="16">
        <v>245</v>
      </c>
      <c r="D52" s="16">
        <v>121</v>
      </c>
      <c r="E52" s="16">
        <v>65</v>
      </c>
      <c r="F52" s="39">
        <v>369</v>
      </c>
      <c r="G52" s="39">
        <v>249</v>
      </c>
      <c r="H52" s="18">
        <f t="shared" si="9"/>
        <v>367</v>
      </c>
      <c r="I52" s="17">
        <f t="shared" si="12"/>
        <v>244</v>
      </c>
      <c r="J52" s="19">
        <v>64</v>
      </c>
      <c r="K52" s="41">
        <v>61</v>
      </c>
      <c r="L52" s="19"/>
      <c r="M52" s="19"/>
      <c r="N52" s="19"/>
      <c r="O52" s="19"/>
      <c r="P52" s="19"/>
      <c r="Q52" s="19"/>
      <c r="R52" s="19">
        <v>7</v>
      </c>
      <c r="S52" s="19"/>
      <c r="T52" s="19">
        <v>1</v>
      </c>
      <c r="U52" s="19"/>
      <c r="V52" s="19"/>
      <c r="W52" s="19"/>
      <c r="X52" s="19">
        <v>86</v>
      </c>
      <c r="Y52" s="20"/>
      <c r="Z52" s="19">
        <v>141</v>
      </c>
      <c r="AA52" s="19">
        <v>117</v>
      </c>
      <c r="AB52" s="21">
        <v>68</v>
      </c>
      <c r="AC52" s="19">
        <v>66</v>
      </c>
      <c r="AD52" s="22">
        <f t="shared" si="13"/>
        <v>0.11171993911719939</v>
      </c>
      <c r="AE52" s="22">
        <f t="shared" si="22"/>
        <v>0.3510204081632653</v>
      </c>
      <c r="AF52" s="22">
        <f t="shared" si="14"/>
        <v>1.165289256198347</v>
      </c>
      <c r="AG52" s="22">
        <f t="shared" si="15"/>
        <v>1.0461538461538462</v>
      </c>
      <c r="AH52" s="22">
        <f t="shared" si="16"/>
        <v>0.99457994579945797</v>
      </c>
      <c r="AI52" s="23">
        <f t="shared" si="17"/>
        <v>7.4277016742770166E-2</v>
      </c>
      <c r="AJ52" s="23">
        <f t="shared" si="18"/>
        <v>0</v>
      </c>
      <c r="AK52" s="23">
        <f t="shared" si="19"/>
        <v>0.96694214876033058</v>
      </c>
      <c r="AL52" s="23">
        <f t="shared" si="20"/>
        <v>1.0153846153846153</v>
      </c>
      <c r="AM52" s="23">
        <f t="shared" si="21"/>
        <v>0.97991967871485941</v>
      </c>
      <c r="AN52" s="30"/>
      <c r="AO52" s="30"/>
      <c r="AP52" s="30"/>
      <c r="AQ52" s="38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</row>
    <row r="53" spans="1:55" s="15" customFormat="1" x14ac:dyDescent="0.25">
      <c r="A53" s="15" t="s">
        <v>52</v>
      </c>
      <c r="B53" s="16">
        <v>9665</v>
      </c>
      <c r="C53" s="16">
        <v>604</v>
      </c>
      <c r="D53" s="16">
        <v>335</v>
      </c>
      <c r="E53" s="16">
        <v>156</v>
      </c>
      <c r="F53" s="39">
        <v>893.18000000000006</v>
      </c>
      <c r="G53" s="39">
        <v>533.18000000000006</v>
      </c>
      <c r="H53" s="18">
        <f t="shared" si="9"/>
        <v>903</v>
      </c>
      <c r="I53" s="17">
        <f t="shared" si="12"/>
        <v>238</v>
      </c>
      <c r="J53" s="19">
        <v>124</v>
      </c>
      <c r="K53" s="41">
        <v>92</v>
      </c>
      <c r="L53" s="19"/>
      <c r="M53" s="19"/>
      <c r="N53" s="19"/>
      <c r="O53" s="19"/>
      <c r="P53" s="19"/>
      <c r="Q53" s="19"/>
      <c r="R53" s="19">
        <v>6</v>
      </c>
      <c r="S53" s="19"/>
      <c r="T53" s="19">
        <v>5</v>
      </c>
      <c r="U53" s="19"/>
      <c r="V53" s="19"/>
      <c r="W53" s="19"/>
      <c r="X53" s="19">
        <v>233</v>
      </c>
      <c r="Y53" s="20"/>
      <c r="Z53" s="19">
        <v>334</v>
      </c>
      <c r="AA53" s="19">
        <v>89</v>
      </c>
      <c r="AB53" s="21">
        <v>201</v>
      </c>
      <c r="AC53" s="19">
        <v>57</v>
      </c>
      <c r="AD53" s="22">
        <f t="shared" si="13"/>
        <v>9.3429901707190899E-2</v>
      </c>
      <c r="AE53" s="22">
        <f t="shared" si="22"/>
        <v>0.38576158940397354</v>
      </c>
      <c r="AF53" s="22">
        <f t="shared" si="14"/>
        <v>0.9970149253731343</v>
      </c>
      <c r="AG53" s="22">
        <f t="shared" si="15"/>
        <v>1.2884615384615385</v>
      </c>
      <c r="AH53" s="22">
        <f t="shared" si="16"/>
        <v>1.0109944244161311</v>
      </c>
      <c r="AI53" s="23">
        <f t="shared" si="17"/>
        <v>2.4624935333678221E-2</v>
      </c>
      <c r="AJ53" s="23">
        <f t="shared" si="18"/>
        <v>0</v>
      </c>
      <c r="AK53" s="23">
        <f t="shared" si="19"/>
        <v>0.2656716417910448</v>
      </c>
      <c r="AL53" s="23">
        <f t="shared" si="20"/>
        <v>0.36538461538461536</v>
      </c>
      <c r="AM53" s="23">
        <f t="shared" si="21"/>
        <v>0.44637833377095909</v>
      </c>
      <c r="AN53" s="30"/>
      <c r="AO53" s="30"/>
      <c r="AP53" s="30"/>
      <c r="AQ53" s="38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</row>
    <row r="54" spans="1:55" s="15" customFormat="1" x14ac:dyDescent="0.25">
      <c r="A54" s="15" t="s">
        <v>53</v>
      </c>
      <c r="B54" s="16">
        <v>6627</v>
      </c>
      <c r="C54" s="16">
        <v>524</v>
      </c>
      <c r="D54" s="16">
        <v>336</v>
      </c>
      <c r="E54" s="16">
        <v>134</v>
      </c>
      <c r="F54" s="39">
        <v>841</v>
      </c>
      <c r="G54" s="39">
        <v>581</v>
      </c>
      <c r="H54" s="18">
        <f t="shared" si="9"/>
        <v>790</v>
      </c>
      <c r="I54" s="17">
        <f t="shared" si="12"/>
        <v>375</v>
      </c>
      <c r="J54" s="19">
        <v>83</v>
      </c>
      <c r="K54" s="41">
        <v>80</v>
      </c>
      <c r="L54" s="19"/>
      <c r="M54" s="19"/>
      <c r="N54" s="19"/>
      <c r="O54" s="19"/>
      <c r="P54" s="19"/>
      <c r="Q54" s="19"/>
      <c r="R54" s="19">
        <v>9</v>
      </c>
      <c r="S54" s="19"/>
      <c r="T54" s="19">
        <v>3</v>
      </c>
      <c r="U54" s="19"/>
      <c r="V54" s="19"/>
      <c r="W54" s="19"/>
      <c r="X54" s="19">
        <v>256</v>
      </c>
      <c r="Y54" s="20"/>
      <c r="Z54" s="19">
        <v>313</v>
      </c>
      <c r="AA54" s="19">
        <v>175</v>
      </c>
      <c r="AB54" s="21">
        <v>126</v>
      </c>
      <c r="AC54" s="19">
        <v>120</v>
      </c>
      <c r="AD54" s="22">
        <f t="shared" si="13"/>
        <v>0.11920929530707711</v>
      </c>
      <c r="AE54" s="22">
        <f t="shared" si="22"/>
        <v>0.48854961832061067</v>
      </c>
      <c r="AF54" s="22">
        <f t="shared" si="14"/>
        <v>0.93154761904761907</v>
      </c>
      <c r="AG54" s="22">
        <f t="shared" si="15"/>
        <v>0.94029850746268662</v>
      </c>
      <c r="AH54" s="22">
        <f t="shared" si="16"/>
        <v>0.93935790725326995</v>
      </c>
      <c r="AI54" s="23">
        <f t="shared" si="17"/>
        <v>5.6586690810321409E-2</v>
      </c>
      <c r="AJ54" s="23">
        <f t="shared" si="18"/>
        <v>0</v>
      </c>
      <c r="AK54" s="23">
        <f t="shared" si="19"/>
        <v>0.52083333333333337</v>
      </c>
      <c r="AL54" s="23">
        <f t="shared" si="20"/>
        <v>0.89552238805970152</v>
      </c>
      <c r="AM54" s="23">
        <f t="shared" si="21"/>
        <v>0.6454388984509466</v>
      </c>
      <c r="AN54" s="30"/>
      <c r="AO54" s="30"/>
      <c r="AP54" s="30"/>
      <c r="AQ54" s="38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</row>
    <row r="55" spans="1:55" s="15" customFormat="1" x14ac:dyDescent="0.25">
      <c r="A55" s="15" t="s">
        <v>54</v>
      </c>
      <c r="B55" s="16">
        <v>9359</v>
      </c>
      <c r="C55" s="16">
        <v>522</v>
      </c>
      <c r="D55" s="16">
        <v>267</v>
      </c>
      <c r="E55" s="16">
        <v>130</v>
      </c>
      <c r="F55" s="39">
        <v>1155.8400000000001</v>
      </c>
      <c r="G55" s="39">
        <v>685.84</v>
      </c>
      <c r="H55" s="18">
        <f t="shared" si="9"/>
        <v>1114</v>
      </c>
      <c r="I55" s="17">
        <f t="shared" si="12"/>
        <v>476</v>
      </c>
      <c r="J55" s="19">
        <v>157</v>
      </c>
      <c r="K55" s="41">
        <v>152</v>
      </c>
      <c r="L55" s="19"/>
      <c r="M55" s="19"/>
      <c r="N55" s="19"/>
      <c r="O55" s="19"/>
      <c r="P55" s="19">
        <v>229</v>
      </c>
      <c r="Q55" s="19"/>
      <c r="R55" s="19">
        <v>21</v>
      </c>
      <c r="S55" s="19"/>
      <c r="T55" s="19">
        <v>3</v>
      </c>
      <c r="U55" s="19"/>
      <c r="V55" s="19"/>
      <c r="W55" s="19"/>
      <c r="X55" s="19">
        <v>292</v>
      </c>
      <c r="Y55" s="20"/>
      <c r="Z55" s="19">
        <v>255</v>
      </c>
      <c r="AA55" s="19">
        <v>184</v>
      </c>
      <c r="AB55" s="21">
        <v>157</v>
      </c>
      <c r="AC55" s="19">
        <v>140</v>
      </c>
      <c r="AD55" s="22">
        <f t="shared" si="13"/>
        <v>0.11902981087723047</v>
      </c>
      <c r="AE55" s="22">
        <f t="shared" si="22"/>
        <v>0.55938697318007657</v>
      </c>
      <c r="AF55" s="22">
        <f t="shared" si="14"/>
        <v>0.9550561797752809</v>
      </c>
      <c r="AG55" s="22">
        <f t="shared" si="15"/>
        <v>1.2076923076923076</v>
      </c>
      <c r="AH55" s="22">
        <f t="shared" si="16"/>
        <v>0.96380121816168318</v>
      </c>
      <c r="AI55" s="23">
        <f t="shared" si="17"/>
        <v>5.0860134629768135E-2</v>
      </c>
      <c r="AJ55" s="23">
        <f t="shared" si="18"/>
        <v>0</v>
      </c>
      <c r="AK55" s="23">
        <f t="shared" si="19"/>
        <v>0.68913857677902624</v>
      </c>
      <c r="AL55" s="23">
        <f t="shared" si="20"/>
        <v>1.0769230769230769</v>
      </c>
      <c r="AM55" s="23">
        <f t="shared" si="21"/>
        <v>0.69403942610521396</v>
      </c>
      <c r="AN55" s="30"/>
      <c r="AO55" s="30"/>
      <c r="AP55" s="30"/>
      <c r="AQ55" s="38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</row>
    <row r="56" spans="1:55" s="15" customFormat="1" x14ac:dyDescent="0.25">
      <c r="A56" s="15" t="s">
        <v>55</v>
      </c>
      <c r="B56" s="16">
        <v>35122</v>
      </c>
      <c r="C56" s="16">
        <v>1672</v>
      </c>
      <c r="D56" s="16">
        <v>1056</v>
      </c>
      <c r="E56" s="16">
        <v>399</v>
      </c>
      <c r="F56" s="39">
        <v>3376</v>
      </c>
      <c r="G56" s="39">
        <v>2206</v>
      </c>
      <c r="H56" s="18">
        <f t="shared" si="9"/>
        <v>3384</v>
      </c>
      <c r="I56" s="17">
        <f t="shared" si="12"/>
        <v>1135</v>
      </c>
      <c r="J56" s="19">
        <v>399</v>
      </c>
      <c r="K56" s="41">
        <v>247</v>
      </c>
      <c r="L56" s="19"/>
      <c r="M56" s="19"/>
      <c r="N56" s="19"/>
      <c r="O56" s="19"/>
      <c r="P56" s="19">
        <v>257</v>
      </c>
      <c r="Q56" s="19"/>
      <c r="R56" s="19">
        <v>13</v>
      </c>
      <c r="S56" s="19"/>
      <c r="T56" s="19">
        <v>11</v>
      </c>
      <c r="U56" s="19"/>
      <c r="V56" s="19"/>
      <c r="W56" s="19"/>
      <c r="X56" s="19">
        <v>1121</v>
      </c>
      <c r="Y56" s="20"/>
      <c r="Z56" s="19">
        <v>1091</v>
      </c>
      <c r="AA56" s="19">
        <v>469</v>
      </c>
      <c r="AB56" s="21">
        <v>492</v>
      </c>
      <c r="AC56" s="19">
        <v>419</v>
      </c>
      <c r="AD56" s="22">
        <f t="shared" si="13"/>
        <v>9.6349866180741414E-2</v>
      </c>
      <c r="AE56" s="22">
        <f t="shared" si="22"/>
        <v>0.67045454545454541</v>
      </c>
      <c r="AF56" s="22">
        <f t="shared" si="14"/>
        <v>1.0331439393939394</v>
      </c>
      <c r="AG56" s="22">
        <f t="shared" si="15"/>
        <v>1.2330827067669172</v>
      </c>
      <c r="AH56" s="22">
        <f t="shared" si="16"/>
        <v>1.0023696682464456</v>
      </c>
      <c r="AI56" s="23">
        <f t="shared" si="17"/>
        <v>3.231592733898981E-2</v>
      </c>
      <c r="AJ56" s="23">
        <f t="shared" si="18"/>
        <v>0</v>
      </c>
      <c r="AK56" s="23">
        <f t="shared" si="19"/>
        <v>0.4441287878787879</v>
      </c>
      <c r="AL56" s="23">
        <f t="shared" si="20"/>
        <v>1.050125313283208</v>
      </c>
      <c r="AM56" s="23">
        <f t="shared" si="21"/>
        <v>0.51450589301903904</v>
      </c>
      <c r="AN56" s="30"/>
      <c r="AO56" s="30"/>
      <c r="AP56" s="30"/>
      <c r="AQ56" s="38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spans="1:55" s="15" customFormat="1" x14ac:dyDescent="0.25">
      <c r="A57" s="15" t="s">
        <v>56</v>
      </c>
      <c r="B57" s="16">
        <v>23867</v>
      </c>
      <c r="C57" s="16">
        <v>1828</v>
      </c>
      <c r="D57" s="16">
        <v>1241</v>
      </c>
      <c r="E57" s="16">
        <v>576</v>
      </c>
      <c r="F57" s="39">
        <v>3291.14</v>
      </c>
      <c r="G57" s="39">
        <v>1891.1399999999999</v>
      </c>
      <c r="H57" s="18">
        <f t="shared" si="9"/>
        <v>3288</v>
      </c>
      <c r="I57" s="17">
        <f t="shared" si="12"/>
        <v>1330</v>
      </c>
      <c r="J57" s="19">
        <v>372</v>
      </c>
      <c r="K57" s="41">
        <v>348</v>
      </c>
      <c r="L57" s="19"/>
      <c r="M57" s="19"/>
      <c r="N57" s="19"/>
      <c r="O57" s="19"/>
      <c r="P57" s="19">
        <v>131</v>
      </c>
      <c r="Q57" s="19"/>
      <c r="R57" s="19">
        <v>12</v>
      </c>
      <c r="S57" s="19"/>
      <c r="T57" s="19">
        <v>5</v>
      </c>
      <c r="U57" s="19"/>
      <c r="V57" s="19"/>
      <c r="W57" s="19"/>
      <c r="X57" s="19">
        <v>1160</v>
      </c>
      <c r="Y57" s="20"/>
      <c r="Z57" s="19">
        <v>1067</v>
      </c>
      <c r="AA57" s="19">
        <v>817</v>
      </c>
      <c r="AB57" s="21">
        <v>541</v>
      </c>
      <c r="AC57" s="19">
        <v>165</v>
      </c>
      <c r="AD57" s="22">
        <f t="shared" si="13"/>
        <v>0.13776343905811372</v>
      </c>
      <c r="AE57" s="22">
        <f t="shared" si="22"/>
        <v>0.6345733041575492</v>
      </c>
      <c r="AF57" s="22">
        <f t="shared" si="14"/>
        <v>0.85979049153908138</v>
      </c>
      <c r="AG57" s="22">
        <f t="shared" si="15"/>
        <v>0.93923611111111116</v>
      </c>
      <c r="AH57" s="22">
        <f t="shared" si="16"/>
        <v>0.99904592329709463</v>
      </c>
      <c r="AI57" s="23">
        <f t="shared" si="17"/>
        <v>5.5725478694431639E-2</v>
      </c>
      <c r="AJ57" s="23">
        <f t="shared" si="18"/>
        <v>0</v>
      </c>
      <c r="AK57" s="23">
        <f t="shared" si="19"/>
        <v>0.65834004834810633</v>
      </c>
      <c r="AL57" s="23">
        <f t="shared" si="20"/>
        <v>0.28645833333333331</v>
      </c>
      <c r="AM57" s="23">
        <f t="shared" si="21"/>
        <v>0.70327950336833878</v>
      </c>
      <c r="AN57" s="30"/>
      <c r="AO57" s="30"/>
      <c r="AP57" s="30"/>
      <c r="AQ57" s="38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</row>
    <row r="58" spans="1:55" s="15" customFormat="1" x14ac:dyDescent="0.25">
      <c r="A58" s="15" t="s">
        <v>57</v>
      </c>
      <c r="B58" s="16">
        <v>28693</v>
      </c>
      <c r="C58" s="16">
        <v>1660</v>
      </c>
      <c r="D58" s="16">
        <v>1002</v>
      </c>
      <c r="E58" s="16">
        <v>477</v>
      </c>
      <c r="F58" s="39">
        <v>3406.5027500755523</v>
      </c>
      <c r="G58" s="39">
        <v>2227</v>
      </c>
      <c r="H58" s="18">
        <f t="shared" si="9"/>
        <v>3418</v>
      </c>
      <c r="I58" s="17">
        <f t="shared" si="12"/>
        <v>1831</v>
      </c>
      <c r="J58" s="19">
        <v>401</v>
      </c>
      <c r="K58" s="41">
        <v>354</v>
      </c>
      <c r="L58" s="19"/>
      <c r="M58" s="19"/>
      <c r="N58" s="19">
        <v>260</v>
      </c>
      <c r="O58" s="19">
        <v>260</v>
      </c>
      <c r="P58" s="19">
        <v>364</v>
      </c>
      <c r="Q58" s="19"/>
      <c r="R58" s="19">
        <v>5</v>
      </c>
      <c r="S58" s="19"/>
      <c r="T58" s="19">
        <v>10</v>
      </c>
      <c r="U58" s="19"/>
      <c r="V58" s="19"/>
      <c r="W58" s="19"/>
      <c r="X58" s="19">
        <v>854</v>
      </c>
      <c r="Y58" s="20"/>
      <c r="Z58" s="19">
        <v>1027</v>
      </c>
      <c r="AA58" s="19">
        <v>739</v>
      </c>
      <c r="AB58" s="21">
        <v>497</v>
      </c>
      <c r="AC58" s="19">
        <v>478</v>
      </c>
      <c r="AD58" s="22">
        <f t="shared" si="13"/>
        <v>0.11912313107726623</v>
      </c>
      <c r="AE58" s="22">
        <f t="shared" si="22"/>
        <v>0.51445783132530121</v>
      </c>
      <c r="AF58" s="22">
        <f t="shared" si="14"/>
        <v>1.0249500998003993</v>
      </c>
      <c r="AG58" s="22">
        <f t="shared" si="15"/>
        <v>1.0419287211740043</v>
      </c>
      <c r="AH58" s="22">
        <f t="shared" si="16"/>
        <v>1.0033750889894901</v>
      </c>
      <c r="AI58" s="23">
        <f t="shared" si="17"/>
        <v>6.381347366953613E-2</v>
      </c>
      <c r="AJ58" s="23">
        <f t="shared" si="18"/>
        <v>0</v>
      </c>
      <c r="AK58" s="23">
        <f t="shared" si="19"/>
        <v>0.73752495009980035</v>
      </c>
      <c r="AL58" s="23">
        <f t="shared" si="20"/>
        <v>1.0020964360587001</v>
      </c>
      <c r="AM58" s="23">
        <f t="shared" si="21"/>
        <v>0.82218230803771886</v>
      </c>
      <c r="AN58" s="30"/>
      <c r="AO58" s="30"/>
      <c r="AP58" s="30"/>
      <c r="AQ58" s="38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</row>
    <row r="59" spans="1:55" s="15" customFormat="1" x14ac:dyDescent="0.25">
      <c r="A59" s="15" t="s">
        <v>58</v>
      </c>
      <c r="B59" s="16">
        <v>29692</v>
      </c>
      <c r="C59" s="16">
        <v>1914</v>
      </c>
      <c r="D59" s="16">
        <v>990</v>
      </c>
      <c r="E59" s="16">
        <v>524</v>
      </c>
      <c r="F59" s="39">
        <v>3169.2200000000003</v>
      </c>
      <c r="G59" s="39">
        <v>2029</v>
      </c>
      <c r="H59" s="18">
        <f t="shared" si="9"/>
        <v>3164</v>
      </c>
      <c r="I59" s="17">
        <f t="shared" si="12"/>
        <v>1408</v>
      </c>
      <c r="J59" s="19">
        <v>954</v>
      </c>
      <c r="K59" s="41">
        <v>583</v>
      </c>
      <c r="L59" s="19">
        <v>21</v>
      </c>
      <c r="M59" s="19">
        <v>21</v>
      </c>
      <c r="N59" s="19"/>
      <c r="O59" s="19"/>
      <c r="P59" s="19"/>
      <c r="Q59" s="19"/>
      <c r="R59" s="19">
        <v>30</v>
      </c>
      <c r="S59" s="19"/>
      <c r="T59" s="19">
        <v>10</v>
      </c>
      <c r="U59" s="19"/>
      <c r="V59" s="19"/>
      <c r="W59" s="19"/>
      <c r="X59" s="19">
        <v>728</v>
      </c>
      <c r="Y59" s="20"/>
      <c r="Z59" s="19">
        <v>844</v>
      </c>
      <c r="AA59" s="19">
        <v>619</v>
      </c>
      <c r="AB59" s="21">
        <v>577</v>
      </c>
      <c r="AC59" s="19">
        <v>185</v>
      </c>
      <c r="AD59" s="22">
        <f t="shared" si="13"/>
        <v>0.10656068974808029</v>
      </c>
      <c r="AE59" s="22">
        <f t="shared" si="22"/>
        <v>0.38035527690700105</v>
      </c>
      <c r="AF59" s="22">
        <f t="shared" si="14"/>
        <v>0.85252525252525257</v>
      </c>
      <c r="AG59" s="22">
        <f t="shared" si="15"/>
        <v>1.1011450381679388</v>
      </c>
      <c r="AH59" s="22">
        <f t="shared" si="16"/>
        <v>0.99835290702444124</v>
      </c>
      <c r="AI59" s="23">
        <f t="shared" si="17"/>
        <v>4.7420180520005385E-2</v>
      </c>
      <c r="AJ59" s="23">
        <f t="shared" si="18"/>
        <v>0</v>
      </c>
      <c r="AK59" s="23">
        <f t="shared" si="19"/>
        <v>0.62525252525252528</v>
      </c>
      <c r="AL59" s="23">
        <f t="shared" si="20"/>
        <v>0.35305343511450382</v>
      </c>
      <c r="AM59" s="23">
        <f t="shared" si="21"/>
        <v>0.69393790044356829</v>
      </c>
      <c r="AN59" s="30"/>
      <c r="AO59" s="30"/>
      <c r="AP59" s="30"/>
      <c r="AQ59" s="38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</row>
    <row r="60" spans="1:55" s="15" customFormat="1" x14ac:dyDescent="0.25">
      <c r="A60" s="15" t="s">
        <v>59</v>
      </c>
      <c r="B60" s="16">
        <v>19809</v>
      </c>
      <c r="C60" s="16">
        <v>1181</v>
      </c>
      <c r="D60" s="16">
        <v>781</v>
      </c>
      <c r="E60" s="16">
        <v>386</v>
      </c>
      <c r="F60" s="39">
        <v>2533.4</v>
      </c>
      <c r="G60" s="39">
        <v>1413.4</v>
      </c>
      <c r="H60" s="18">
        <f t="shared" si="9"/>
        <v>2448</v>
      </c>
      <c r="I60" s="17">
        <f t="shared" si="12"/>
        <v>891</v>
      </c>
      <c r="J60" s="19">
        <v>301</v>
      </c>
      <c r="K60" s="41">
        <v>298</v>
      </c>
      <c r="L60" s="19"/>
      <c r="M60" s="19"/>
      <c r="N60" s="19"/>
      <c r="O60" s="19"/>
      <c r="P60" s="19">
        <v>226</v>
      </c>
      <c r="Q60" s="19"/>
      <c r="R60" s="19">
        <v>16</v>
      </c>
      <c r="S60" s="19"/>
      <c r="T60" s="19">
        <v>4</v>
      </c>
      <c r="U60" s="19"/>
      <c r="V60" s="19"/>
      <c r="W60" s="19"/>
      <c r="X60" s="19">
        <v>579</v>
      </c>
      <c r="Y60" s="20"/>
      <c r="Z60" s="19">
        <v>856</v>
      </c>
      <c r="AA60" s="19">
        <v>388</v>
      </c>
      <c r="AB60" s="21">
        <v>466</v>
      </c>
      <c r="AC60" s="19">
        <v>205</v>
      </c>
      <c r="AD60" s="22">
        <f t="shared" si="13"/>
        <v>0.12358019082235347</v>
      </c>
      <c r="AE60" s="22">
        <f t="shared" si="22"/>
        <v>0.49026248941574935</v>
      </c>
      <c r="AF60" s="22">
        <f t="shared" si="14"/>
        <v>1.0960307298335468</v>
      </c>
      <c r="AG60" s="22">
        <f t="shared" si="15"/>
        <v>1.2072538860103628</v>
      </c>
      <c r="AH60" s="22">
        <f t="shared" si="16"/>
        <v>0.96629036077997943</v>
      </c>
      <c r="AI60" s="23">
        <f t="shared" si="17"/>
        <v>4.4979554747841891E-2</v>
      </c>
      <c r="AJ60" s="23">
        <f t="shared" si="18"/>
        <v>0</v>
      </c>
      <c r="AK60" s="23">
        <f t="shared" si="19"/>
        <v>0.49679897567221509</v>
      </c>
      <c r="AL60" s="23">
        <f t="shared" si="20"/>
        <v>0.5310880829015544</v>
      </c>
      <c r="AM60" s="23">
        <f t="shared" si="21"/>
        <v>0.63039479269845755</v>
      </c>
      <c r="AN60" s="30"/>
      <c r="AO60" s="30"/>
      <c r="AP60" s="30"/>
      <c r="AQ60" s="38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</row>
    <row r="61" spans="1:55" s="15" customFormat="1" x14ac:dyDescent="0.25">
      <c r="A61" s="15" t="s">
        <v>60</v>
      </c>
      <c r="B61" s="16">
        <v>10284</v>
      </c>
      <c r="C61" s="16">
        <v>517</v>
      </c>
      <c r="D61" s="16">
        <v>275</v>
      </c>
      <c r="E61" s="16">
        <v>116</v>
      </c>
      <c r="F61" s="39">
        <v>1155.1188395285585</v>
      </c>
      <c r="G61" s="39">
        <v>634.88</v>
      </c>
      <c r="H61" s="18">
        <f t="shared" si="9"/>
        <v>1127</v>
      </c>
      <c r="I61" s="17">
        <f t="shared" si="12"/>
        <v>439</v>
      </c>
      <c r="J61" s="19">
        <v>203</v>
      </c>
      <c r="K61" s="41">
        <v>198</v>
      </c>
      <c r="L61" s="19"/>
      <c r="M61" s="19"/>
      <c r="N61" s="19"/>
      <c r="O61" s="19"/>
      <c r="P61" s="19">
        <v>160</v>
      </c>
      <c r="Q61" s="19"/>
      <c r="R61" s="19">
        <v>13</v>
      </c>
      <c r="S61" s="19"/>
      <c r="T61" s="19">
        <v>5</v>
      </c>
      <c r="U61" s="19"/>
      <c r="V61" s="19"/>
      <c r="W61" s="19"/>
      <c r="X61" s="19">
        <v>364</v>
      </c>
      <c r="Y61" s="20"/>
      <c r="Z61" s="19">
        <v>249</v>
      </c>
      <c r="AA61" s="19">
        <v>174</v>
      </c>
      <c r="AB61" s="21">
        <v>133</v>
      </c>
      <c r="AC61" s="19">
        <v>67</v>
      </c>
      <c r="AD61" s="22">
        <f t="shared" si="13"/>
        <v>0.10958770906262155</v>
      </c>
      <c r="AE61" s="22">
        <f t="shared" si="22"/>
        <v>0.7040618955512572</v>
      </c>
      <c r="AF61" s="22">
        <f t="shared" si="14"/>
        <v>0.9054545454545454</v>
      </c>
      <c r="AG61" s="22">
        <f t="shared" si="15"/>
        <v>1.146551724137931</v>
      </c>
      <c r="AH61" s="22">
        <f t="shared" si="16"/>
        <v>0.97565718905594623</v>
      </c>
      <c r="AI61" s="23">
        <f t="shared" si="17"/>
        <v>4.26876701672501E-2</v>
      </c>
      <c r="AJ61" s="23">
        <f t="shared" si="18"/>
        <v>0</v>
      </c>
      <c r="AK61" s="23">
        <f t="shared" si="19"/>
        <v>0.63272727272727269</v>
      </c>
      <c r="AL61" s="23">
        <f t="shared" si="20"/>
        <v>0.57758620689655171</v>
      </c>
      <c r="AM61" s="23">
        <f t="shared" si="21"/>
        <v>0.69146925403225812</v>
      </c>
      <c r="AN61" s="30"/>
      <c r="AO61" s="30"/>
      <c r="AP61" s="30"/>
      <c r="AQ61" s="38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</row>
    <row r="62" spans="1:55" s="15" customFormat="1" x14ac:dyDescent="0.25">
      <c r="A62" s="15" t="s">
        <v>61</v>
      </c>
      <c r="B62" s="16">
        <v>18773</v>
      </c>
      <c r="C62" s="16">
        <v>1340</v>
      </c>
      <c r="D62" s="16">
        <v>892</v>
      </c>
      <c r="E62" s="16">
        <v>438</v>
      </c>
      <c r="F62" s="39">
        <v>2383</v>
      </c>
      <c r="G62" s="39">
        <v>1763</v>
      </c>
      <c r="H62" s="18">
        <f t="shared" si="9"/>
        <v>2516</v>
      </c>
      <c r="I62" s="17">
        <f t="shared" si="12"/>
        <v>1404</v>
      </c>
      <c r="J62" s="19">
        <v>368</v>
      </c>
      <c r="K62" s="41">
        <v>288</v>
      </c>
      <c r="L62" s="19">
        <v>48</v>
      </c>
      <c r="M62" s="19">
        <v>48</v>
      </c>
      <c r="N62" s="19"/>
      <c r="O62" s="19"/>
      <c r="P62" s="19"/>
      <c r="Q62" s="19"/>
      <c r="R62" s="19">
        <v>20</v>
      </c>
      <c r="S62" s="19"/>
      <c r="T62" s="19">
        <v>10</v>
      </c>
      <c r="U62" s="19"/>
      <c r="V62" s="19"/>
      <c r="W62" s="19"/>
      <c r="X62" s="19">
        <v>805</v>
      </c>
      <c r="Y62" s="20"/>
      <c r="Z62" s="19">
        <v>824</v>
      </c>
      <c r="AA62" s="19">
        <v>669</v>
      </c>
      <c r="AB62" s="21">
        <v>441</v>
      </c>
      <c r="AC62" s="19">
        <v>399</v>
      </c>
      <c r="AD62" s="22">
        <f t="shared" si="13"/>
        <v>0.13402226602034836</v>
      </c>
      <c r="AE62" s="22">
        <f t="shared" si="22"/>
        <v>0.60074626865671643</v>
      </c>
      <c r="AF62" s="22">
        <f t="shared" si="14"/>
        <v>0.92376681614349776</v>
      </c>
      <c r="AG62" s="22">
        <f t="shared" si="15"/>
        <v>1.0068493150684932</v>
      </c>
      <c r="AH62" s="22">
        <f t="shared" si="16"/>
        <v>1.0558120016785564</v>
      </c>
      <c r="AI62" s="23">
        <f t="shared" si="17"/>
        <v>7.4788259734725401E-2</v>
      </c>
      <c r="AJ62" s="23">
        <f t="shared" si="18"/>
        <v>0</v>
      </c>
      <c r="AK62" s="23">
        <f t="shared" si="19"/>
        <v>0.75</v>
      </c>
      <c r="AL62" s="23">
        <f t="shared" si="20"/>
        <v>0.91095890410958902</v>
      </c>
      <c r="AM62" s="23">
        <f t="shared" si="21"/>
        <v>0.79636982416335789</v>
      </c>
      <c r="AN62" s="30"/>
      <c r="AO62" s="30"/>
      <c r="AP62" s="30"/>
      <c r="AQ62" s="38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</row>
    <row r="63" spans="1:55" s="15" customFormat="1" x14ac:dyDescent="0.25">
      <c r="A63" s="15" t="s">
        <v>62</v>
      </c>
      <c r="B63" s="16">
        <v>11008</v>
      </c>
      <c r="C63" s="16">
        <v>544</v>
      </c>
      <c r="D63" s="16">
        <v>240</v>
      </c>
      <c r="E63" s="16">
        <v>97</v>
      </c>
      <c r="F63" s="39">
        <v>954.04</v>
      </c>
      <c r="G63" s="39">
        <v>694.04</v>
      </c>
      <c r="H63" s="18">
        <f t="shared" si="9"/>
        <v>891</v>
      </c>
      <c r="I63" s="17">
        <f t="shared" si="12"/>
        <v>515</v>
      </c>
      <c r="J63" s="19">
        <v>254</v>
      </c>
      <c r="K63" s="41">
        <v>254</v>
      </c>
      <c r="L63" s="19"/>
      <c r="M63" s="19"/>
      <c r="N63" s="19"/>
      <c r="O63" s="19"/>
      <c r="P63" s="19"/>
      <c r="Q63" s="19"/>
      <c r="R63" s="19">
        <v>0</v>
      </c>
      <c r="S63" s="19"/>
      <c r="T63" s="19">
        <v>9</v>
      </c>
      <c r="U63" s="19"/>
      <c r="V63" s="19"/>
      <c r="W63" s="19"/>
      <c r="X63" s="19">
        <v>216</v>
      </c>
      <c r="Y63" s="20"/>
      <c r="Z63" s="19">
        <v>282</v>
      </c>
      <c r="AA63" s="19">
        <v>142</v>
      </c>
      <c r="AB63" s="21">
        <v>130</v>
      </c>
      <c r="AC63" s="19">
        <v>119</v>
      </c>
      <c r="AD63" s="22">
        <f t="shared" si="13"/>
        <v>8.0941133720930231E-2</v>
      </c>
      <c r="AE63" s="22">
        <f t="shared" si="22"/>
        <v>0.39705882352941174</v>
      </c>
      <c r="AF63" s="22">
        <f t="shared" si="14"/>
        <v>1.175</v>
      </c>
      <c r="AG63" s="22">
        <f t="shared" si="15"/>
        <v>1.3402061855670102</v>
      </c>
      <c r="AH63" s="22">
        <f t="shared" si="16"/>
        <v>0.93392310594943617</v>
      </c>
      <c r="AI63" s="23">
        <f t="shared" si="17"/>
        <v>4.6784156976744186E-2</v>
      </c>
      <c r="AJ63" s="23">
        <f t="shared" si="18"/>
        <v>0</v>
      </c>
      <c r="AK63" s="23">
        <f t="shared" si="19"/>
        <v>0.59166666666666667</v>
      </c>
      <c r="AL63" s="23">
        <f t="shared" si="20"/>
        <v>1.2268041237113403</v>
      </c>
      <c r="AM63" s="23">
        <f t="shared" si="21"/>
        <v>0.74203215952971013</v>
      </c>
      <c r="AN63" s="30"/>
      <c r="AO63" s="30"/>
      <c r="AP63" s="30"/>
      <c r="AQ63" s="38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</row>
    <row r="64" spans="1:55" s="15" customFormat="1" x14ac:dyDescent="0.25">
      <c r="A64" s="15" t="s">
        <v>63</v>
      </c>
      <c r="B64" s="16">
        <v>20025</v>
      </c>
      <c r="C64" s="16">
        <v>1250</v>
      </c>
      <c r="D64" s="16">
        <v>780</v>
      </c>
      <c r="E64" s="16">
        <v>352</v>
      </c>
      <c r="F64" s="39">
        <v>2117.44</v>
      </c>
      <c r="G64" s="39">
        <v>1517.44</v>
      </c>
      <c r="H64" s="18">
        <f t="shared" si="9"/>
        <v>2139</v>
      </c>
      <c r="I64" s="17">
        <f t="shared" si="12"/>
        <v>1344</v>
      </c>
      <c r="J64" s="19">
        <v>267</v>
      </c>
      <c r="K64" s="41">
        <v>228</v>
      </c>
      <c r="L64" s="19"/>
      <c r="M64" s="19"/>
      <c r="N64" s="19"/>
      <c r="O64" s="19"/>
      <c r="P64" s="19"/>
      <c r="Q64" s="19"/>
      <c r="R64" s="19">
        <v>7</v>
      </c>
      <c r="S64" s="19"/>
      <c r="T64" s="19">
        <v>8</v>
      </c>
      <c r="U64" s="19"/>
      <c r="V64" s="19"/>
      <c r="W64" s="19"/>
      <c r="X64" s="19">
        <v>611</v>
      </c>
      <c r="Y64" s="20"/>
      <c r="Z64" s="19">
        <v>838</v>
      </c>
      <c r="AA64" s="19">
        <v>737</v>
      </c>
      <c r="AB64" s="21">
        <v>408</v>
      </c>
      <c r="AC64" s="19">
        <v>379</v>
      </c>
      <c r="AD64" s="22">
        <f t="shared" si="13"/>
        <v>0.10681647940074906</v>
      </c>
      <c r="AE64" s="22">
        <f t="shared" si="22"/>
        <v>0.48880000000000001</v>
      </c>
      <c r="AF64" s="22">
        <f t="shared" si="14"/>
        <v>1.0743589743589743</v>
      </c>
      <c r="AG64" s="22">
        <f t="shared" si="15"/>
        <v>1.1590909090909092</v>
      </c>
      <c r="AH64" s="22">
        <f t="shared" si="16"/>
        <v>1.0101821066948768</v>
      </c>
      <c r="AI64" s="23">
        <f t="shared" si="17"/>
        <v>6.7116104868913853E-2</v>
      </c>
      <c r="AJ64" s="23">
        <f t="shared" si="18"/>
        <v>0</v>
      </c>
      <c r="AK64" s="23">
        <f t="shared" si="19"/>
        <v>0.94487179487179485</v>
      </c>
      <c r="AL64" s="23">
        <f t="shared" si="20"/>
        <v>1.0767045454545454</v>
      </c>
      <c r="AM64" s="23">
        <f t="shared" si="21"/>
        <v>0.88570223534373682</v>
      </c>
      <c r="AN64" s="30"/>
      <c r="AO64" s="30"/>
      <c r="AP64" s="30"/>
      <c r="AQ64" s="38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1:55" s="15" customFormat="1" x14ac:dyDescent="0.25">
      <c r="A65" s="15" t="s">
        <v>64</v>
      </c>
      <c r="B65" s="16">
        <v>14121</v>
      </c>
      <c r="C65" s="16">
        <v>758</v>
      </c>
      <c r="D65" s="16">
        <v>374</v>
      </c>
      <c r="E65" s="16">
        <v>156</v>
      </c>
      <c r="F65" s="39">
        <v>3875.92</v>
      </c>
      <c r="G65" s="39">
        <v>655.92000000000007</v>
      </c>
      <c r="H65" s="18">
        <f t="shared" si="9"/>
        <v>2592</v>
      </c>
      <c r="I65" s="17">
        <f t="shared" si="12"/>
        <v>375</v>
      </c>
      <c r="J65" s="19">
        <v>162</v>
      </c>
      <c r="K65" s="41">
        <v>140</v>
      </c>
      <c r="L65" s="19"/>
      <c r="M65" s="19"/>
      <c r="N65" s="19"/>
      <c r="O65" s="19"/>
      <c r="P65" s="19">
        <v>1537</v>
      </c>
      <c r="Q65" s="19"/>
      <c r="R65" s="19">
        <v>0</v>
      </c>
      <c r="S65" s="19"/>
      <c r="T65" s="19">
        <v>5</v>
      </c>
      <c r="U65" s="19"/>
      <c r="V65" s="19"/>
      <c r="W65" s="19"/>
      <c r="X65" s="19">
        <v>322</v>
      </c>
      <c r="Y65" s="20"/>
      <c r="Z65" s="19">
        <v>383</v>
      </c>
      <c r="AA65" s="19">
        <v>175</v>
      </c>
      <c r="AB65" s="21">
        <v>183</v>
      </c>
      <c r="AC65" s="19">
        <v>60</v>
      </c>
      <c r="AD65" s="22">
        <f t="shared" si="13"/>
        <v>0.1835564053537285</v>
      </c>
      <c r="AE65" s="22">
        <f t="shared" si="22"/>
        <v>0.42480211081794195</v>
      </c>
      <c r="AF65" s="22">
        <f t="shared" si="14"/>
        <v>1.0240641711229947</v>
      </c>
      <c r="AG65" s="22">
        <f t="shared" si="15"/>
        <v>1.1730769230769231</v>
      </c>
      <c r="AH65" s="22">
        <f t="shared" si="16"/>
        <v>0.66874445292988505</v>
      </c>
      <c r="AI65" s="23">
        <f t="shared" si="17"/>
        <v>2.6556192904185257E-2</v>
      </c>
      <c r="AJ65" s="23">
        <f t="shared" si="18"/>
        <v>0</v>
      </c>
      <c r="AK65" s="23">
        <f t="shared" si="19"/>
        <v>0.46791443850267378</v>
      </c>
      <c r="AL65" s="23">
        <f t="shared" si="20"/>
        <v>0.38461538461538464</v>
      </c>
      <c r="AM65" s="23">
        <f t="shared" si="21"/>
        <v>0.57171606293450417</v>
      </c>
      <c r="AN65" s="30"/>
      <c r="AO65" s="30"/>
      <c r="AP65" s="30"/>
      <c r="AQ65" s="38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spans="1:55" s="15" customFormat="1" x14ac:dyDescent="0.25">
      <c r="A66" s="15" t="s">
        <v>65</v>
      </c>
      <c r="B66" s="16">
        <v>3923</v>
      </c>
      <c r="C66" s="16">
        <v>239</v>
      </c>
      <c r="D66" s="16">
        <v>163</v>
      </c>
      <c r="E66" s="16">
        <v>88</v>
      </c>
      <c r="F66" s="39">
        <v>592</v>
      </c>
      <c r="G66" s="39">
        <v>352</v>
      </c>
      <c r="H66" s="18">
        <f t="shared" si="9"/>
        <v>621</v>
      </c>
      <c r="I66" s="17">
        <f t="shared" si="12"/>
        <v>300</v>
      </c>
      <c r="J66" s="19">
        <v>102</v>
      </c>
      <c r="K66" s="41">
        <v>91</v>
      </c>
      <c r="L66" s="19"/>
      <c r="M66" s="19"/>
      <c r="N66" s="19"/>
      <c r="O66" s="19"/>
      <c r="P66" s="19"/>
      <c r="Q66" s="19"/>
      <c r="R66" s="19">
        <v>5</v>
      </c>
      <c r="S66" s="19"/>
      <c r="T66" s="19">
        <v>3</v>
      </c>
      <c r="U66" s="19"/>
      <c r="V66" s="19"/>
      <c r="W66" s="19"/>
      <c r="X66" s="19">
        <v>124</v>
      </c>
      <c r="Y66" s="20"/>
      <c r="Z66" s="19">
        <v>251</v>
      </c>
      <c r="AA66" s="19">
        <v>158</v>
      </c>
      <c r="AB66" s="21">
        <v>136</v>
      </c>
      <c r="AC66" s="19">
        <v>51</v>
      </c>
      <c r="AD66" s="22">
        <f t="shared" si="13"/>
        <v>0.15829722151414732</v>
      </c>
      <c r="AE66" s="22">
        <f t="shared" si="22"/>
        <v>0.51882845188284521</v>
      </c>
      <c r="AF66" s="22">
        <f t="shared" si="14"/>
        <v>1.5398773006134969</v>
      </c>
      <c r="AG66" s="22">
        <f t="shared" si="15"/>
        <v>1.5454545454545454</v>
      </c>
      <c r="AH66" s="22">
        <f t="shared" si="16"/>
        <v>1.0489864864864864</v>
      </c>
      <c r="AI66" s="23">
        <f t="shared" si="17"/>
        <v>7.6472087687993878E-2</v>
      </c>
      <c r="AJ66" s="23">
        <f t="shared" si="18"/>
        <v>0</v>
      </c>
      <c r="AK66" s="23">
        <f t="shared" si="19"/>
        <v>0.96932515337423308</v>
      </c>
      <c r="AL66" s="23">
        <f t="shared" si="20"/>
        <v>0.57954545454545459</v>
      </c>
      <c r="AM66" s="23">
        <f t="shared" si="21"/>
        <v>0.85227272727272729</v>
      </c>
      <c r="AN66" s="30"/>
      <c r="AO66" s="30"/>
      <c r="AP66" s="30"/>
      <c r="AQ66" s="38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</row>
    <row r="67" spans="1:55" s="15" customFormat="1" x14ac:dyDescent="0.25">
      <c r="A67" s="15" t="s">
        <v>66</v>
      </c>
      <c r="B67" s="16">
        <v>7844</v>
      </c>
      <c r="C67" s="16">
        <v>375</v>
      </c>
      <c r="D67" s="16">
        <v>218</v>
      </c>
      <c r="E67" s="16">
        <v>111</v>
      </c>
      <c r="F67" s="39">
        <v>512.52045330915678</v>
      </c>
      <c r="G67" s="39">
        <v>323</v>
      </c>
      <c r="H67" s="18">
        <f t="shared" si="9"/>
        <v>519</v>
      </c>
      <c r="I67" s="17">
        <f t="shared" si="12"/>
        <v>281</v>
      </c>
      <c r="J67" s="19">
        <v>95</v>
      </c>
      <c r="K67" s="41">
        <v>94</v>
      </c>
      <c r="L67" s="19"/>
      <c r="M67" s="19"/>
      <c r="N67" s="19"/>
      <c r="O67" s="19"/>
      <c r="P67" s="19"/>
      <c r="Q67" s="19"/>
      <c r="R67" s="19">
        <v>6</v>
      </c>
      <c r="S67" s="19"/>
      <c r="T67" s="19">
        <v>3</v>
      </c>
      <c r="U67" s="19"/>
      <c r="V67" s="19"/>
      <c r="W67" s="19"/>
      <c r="X67" s="19">
        <v>147</v>
      </c>
      <c r="Y67" s="20"/>
      <c r="Z67" s="19">
        <v>175</v>
      </c>
      <c r="AA67" s="19">
        <v>160</v>
      </c>
      <c r="AB67" s="21">
        <v>93</v>
      </c>
      <c r="AC67" s="19">
        <v>27</v>
      </c>
      <c r="AD67" s="22">
        <f t="shared" si="13"/>
        <v>6.6165221825599183E-2</v>
      </c>
      <c r="AE67" s="22">
        <f t="shared" si="22"/>
        <v>0.39200000000000002</v>
      </c>
      <c r="AF67" s="22">
        <f t="shared" si="14"/>
        <v>0.80275229357798161</v>
      </c>
      <c r="AG67" s="22">
        <f t="shared" si="15"/>
        <v>0.83783783783783783</v>
      </c>
      <c r="AH67" s="22">
        <f t="shared" si="16"/>
        <v>1.0126425133846018</v>
      </c>
      <c r="AI67" s="23">
        <f t="shared" si="17"/>
        <v>3.5823559408465072E-2</v>
      </c>
      <c r="AJ67" s="23">
        <f t="shared" si="18"/>
        <v>0</v>
      </c>
      <c r="AK67" s="23">
        <f t="shared" si="19"/>
        <v>0.73394495412844041</v>
      </c>
      <c r="AL67" s="23">
        <f t="shared" si="20"/>
        <v>0.24324324324324326</v>
      </c>
      <c r="AM67" s="23">
        <f t="shared" si="21"/>
        <v>0.86996904024767807</v>
      </c>
      <c r="AN67" s="30"/>
      <c r="AO67" s="30"/>
      <c r="AP67" s="30"/>
      <c r="AQ67" s="38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</row>
    <row r="68" spans="1:55" s="15" customFormat="1" x14ac:dyDescent="0.25">
      <c r="A68" s="15" t="s">
        <v>67</v>
      </c>
      <c r="B68" s="16">
        <v>12151</v>
      </c>
      <c r="C68" s="16">
        <v>774</v>
      </c>
      <c r="D68" s="16">
        <v>399</v>
      </c>
      <c r="E68" s="16">
        <v>205</v>
      </c>
      <c r="F68" s="39">
        <v>1173.4000000000001</v>
      </c>
      <c r="G68" s="39">
        <v>823.31975134440211</v>
      </c>
      <c r="H68" s="18">
        <f t="shared" si="9"/>
        <v>1403</v>
      </c>
      <c r="I68" s="17">
        <f t="shared" si="12"/>
        <v>479</v>
      </c>
      <c r="J68" s="19">
        <v>166</v>
      </c>
      <c r="K68" s="41">
        <v>157</v>
      </c>
      <c r="L68" s="19"/>
      <c r="M68" s="19"/>
      <c r="N68" s="19"/>
      <c r="O68" s="19"/>
      <c r="P68" s="19"/>
      <c r="Q68" s="19"/>
      <c r="R68" s="19">
        <v>22</v>
      </c>
      <c r="S68" s="19"/>
      <c r="T68" s="19">
        <v>3</v>
      </c>
      <c r="U68" s="19"/>
      <c r="V68" s="19"/>
      <c r="W68" s="19"/>
      <c r="X68" s="19">
        <v>567</v>
      </c>
      <c r="Y68" s="20"/>
      <c r="Z68" s="19">
        <v>412</v>
      </c>
      <c r="AA68" s="19">
        <v>106</v>
      </c>
      <c r="AB68" s="21">
        <v>233</v>
      </c>
      <c r="AC68" s="19">
        <v>216</v>
      </c>
      <c r="AD68" s="22">
        <f t="shared" ref="AD68:AD78" si="23">H68/B68</f>
        <v>0.11546374783968398</v>
      </c>
      <c r="AE68" s="22">
        <f t="shared" si="22"/>
        <v>0.73255813953488369</v>
      </c>
      <c r="AF68" s="22">
        <f t="shared" ref="AF68:AF79" si="24">Z68/D68</f>
        <v>1.0325814536340852</v>
      </c>
      <c r="AG68" s="22">
        <f t="shared" ref="AG68:AG79" si="25">AB68/E68</f>
        <v>1.1365853658536584</v>
      </c>
      <c r="AH68" s="22">
        <f t="shared" ref="AH68:AH78" si="26">H68/F68</f>
        <v>1.1956707005283789</v>
      </c>
      <c r="AI68" s="23">
        <f t="shared" ref="AI68:AI79" si="27">I68/B68</f>
        <v>3.9420623816969799E-2</v>
      </c>
      <c r="AJ68" s="23">
        <f t="shared" ref="AJ68:AJ79" si="28">Y68/C68</f>
        <v>0</v>
      </c>
      <c r="AK68" s="23">
        <f t="shared" ref="AK68:AK79" si="29">AA68/D68</f>
        <v>0.26566416040100249</v>
      </c>
      <c r="AL68" s="23">
        <f t="shared" ref="AL68:AL79" si="30">AC68/E68</f>
        <v>1.0536585365853659</v>
      </c>
      <c r="AM68" s="23">
        <f t="shared" si="21"/>
        <v>0.58179097394158097</v>
      </c>
      <c r="AN68" s="30"/>
      <c r="AO68" s="30"/>
      <c r="AP68" s="30"/>
      <c r="AQ68" s="38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</row>
    <row r="69" spans="1:55" s="15" customFormat="1" x14ac:dyDescent="0.25">
      <c r="A69" s="15" t="s">
        <v>68</v>
      </c>
      <c r="B69" s="16">
        <v>91093</v>
      </c>
      <c r="C69" s="16">
        <v>5663</v>
      </c>
      <c r="D69" s="16">
        <v>2400</v>
      </c>
      <c r="E69" s="16">
        <v>989</v>
      </c>
      <c r="F69" s="39">
        <v>7462</v>
      </c>
      <c r="G69" s="39">
        <v>4402</v>
      </c>
      <c r="H69" s="18">
        <f t="shared" ref="H69:H78" si="31">J69+L69+N69+X69+Z69+AB69+P69+V69+R69+T69</f>
        <v>6756</v>
      </c>
      <c r="I69" s="17">
        <f t="shared" ref="I69:I78" si="32">K69+M69+O69+Y69+AA69+AC69+Q69+W69</f>
        <v>1457</v>
      </c>
      <c r="J69" s="19">
        <v>1224</v>
      </c>
      <c r="K69" s="41">
        <v>608</v>
      </c>
      <c r="L69" s="19">
        <v>26</v>
      </c>
      <c r="M69" s="19">
        <v>25</v>
      </c>
      <c r="N69" s="19"/>
      <c r="O69" s="19"/>
      <c r="P69" s="19">
        <v>30</v>
      </c>
      <c r="Q69" s="19"/>
      <c r="R69" s="19">
        <v>40</v>
      </c>
      <c r="S69" s="19"/>
      <c r="T69" s="19">
        <v>2</v>
      </c>
      <c r="U69" s="19"/>
      <c r="V69" s="19"/>
      <c r="W69" s="19"/>
      <c r="X69" s="19">
        <v>2302</v>
      </c>
      <c r="Y69" s="20"/>
      <c r="Z69" s="19">
        <v>2075</v>
      </c>
      <c r="AA69" s="19">
        <v>500</v>
      </c>
      <c r="AB69" s="21">
        <v>1057</v>
      </c>
      <c r="AC69" s="19">
        <v>324</v>
      </c>
      <c r="AD69" s="22">
        <f t="shared" si="23"/>
        <v>7.4165962258351356E-2</v>
      </c>
      <c r="AE69" s="22">
        <f t="shared" ref="AE69:AE79" si="33">X69/C69</f>
        <v>0.4064983224439343</v>
      </c>
      <c r="AF69" s="22">
        <f t="shared" si="24"/>
        <v>0.86458333333333337</v>
      </c>
      <c r="AG69" s="22">
        <f t="shared" si="25"/>
        <v>1.0687563195146612</v>
      </c>
      <c r="AH69" s="22">
        <f t="shared" si="26"/>
        <v>0.90538729563119802</v>
      </c>
      <c r="AI69" s="23">
        <f t="shared" si="27"/>
        <v>1.5994642837539656E-2</v>
      </c>
      <c r="AJ69" s="23">
        <f t="shared" si="28"/>
        <v>0</v>
      </c>
      <c r="AK69" s="23">
        <f t="shared" si="29"/>
        <v>0.20833333333333334</v>
      </c>
      <c r="AL69" s="23">
        <f t="shared" si="30"/>
        <v>0.3276036400404449</v>
      </c>
      <c r="AM69" s="23">
        <f t="shared" ref="AM69:AM79" si="34">I69/G69</f>
        <v>0.33098591549295775</v>
      </c>
      <c r="AN69" s="30"/>
      <c r="AO69" s="30"/>
      <c r="AP69" s="30"/>
      <c r="AQ69" s="38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</row>
    <row r="70" spans="1:55" s="15" customFormat="1" x14ac:dyDescent="0.25">
      <c r="A70" s="15" t="s">
        <v>69</v>
      </c>
      <c r="B70" s="16">
        <v>11207</v>
      </c>
      <c r="C70" s="16">
        <v>817</v>
      </c>
      <c r="D70" s="16">
        <v>488</v>
      </c>
      <c r="E70" s="16">
        <v>218</v>
      </c>
      <c r="F70" s="39">
        <v>1276</v>
      </c>
      <c r="G70" s="39">
        <v>866</v>
      </c>
      <c r="H70" s="18">
        <f t="shared" si="31"/>
        <v>1292</v>
      </c>
      <c r="I70" s="17">
        <f t="shared" si="32"/>
        <v>781</v>
      </c>
      <c r="J70" s="19">
        <v>154</v>
      </c>
      <c r="K70" s="41">
        <v>120</v>
      </c>
      <c r="L70" s="19"/>
      <c r="M70" s="19"/>
      <c r="N70" s="19"/>
      <c r="O70" s="19"/>
      <c r="P70" s="19"/>
      <c r="Q70" s="19"/>
      <c r="R70" s="19">
        <v>2</v>
      </c>
      <c r="S70" s="19"/>
      <c r="T70" s="19">
        <v>12</v>
      </c>
      <c r="U70" s="19"/>
      <c r="V70" s="19"/>
      <c r="W70" s="19"/>
      <c r="X70" s="19">
        <v>458</v>
      </c>
      <c r="Y70" s="20"/>
      <c r="Z70" s="19">
        <v>475</v>
      </c>
      <c r="AA70" s="19">
        <v>470</v>
      </c>
      <c r="AB70" s="21">
        <v>191</v>
      </c>
      <c r="AC70" s="19">
        <v>191</v>
      </c>
      <c r="AD70" s="22">
        <f t="shared" si="23"/>
        <v>0.1152850896760953</v>
      </c>
      <c r="AE70" s="22">
        <f t="shared" si="33"/>
        <v>0.5605875152998776</v>
      </c>
      <c r="AF70" s="22">
        <f t="shared" si="24"/>
        <v>0.97336065573770492</v>
      </c>
      <c r="AG70" s="22">
        <f t="shared" si="25"/>
        <v>0.87614678899082565</v>
      </c>
      <c r="AH70" s="22">
        <f t="shared" si="26"/>
        <v>1.0125391849529781</v>
      </c>
      <c r="AI70" s="23">
        <f t="shared" si="27"/>
        <v>6.9688587489961637E-2</v>
      </c>
      <c r="AJ70" s="23">
        <f t="shared" si="28"/>
        <v>0</v>
      </c>
      <c r="AK70" s="23">
        <f t="shared" si="29"/>
        <v>0.96311475409836067</v>
      </c>
      <c r="AL70" s="23">
        <f t="shared" si="30"/>
        <v>0.87614678899082565</v>
      </c>
      <c r="AM70" s="23">
        <f t="shared" si="34"/>
        <v>0.90184757505773672</v>
      </c>
      <c r="AN70" s="30"/>
      <c r="AO70" s="30"/>
      <c r="AP70" s="30"/>
      <c r="AQ70" s="38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</row>
    <row r="71" spans="1:55" s="15" customFormat="1" x14ac:dyDescent="0.25">
      <c r="A71" s="15" t="s">
        <v>70</v>
      </c>
      <c r="B71" s="16">
        <v>3781</v>
      </c>
      <c r="C71" s="16">
        <v>246</v>
      </c>
      <c r="D71" s="16">
        <v>138</v>
      </c>
      <c r="E71" s="16">
        <v>64</v>
      </c>
      <c r="F71" s="39">
        <v>408.94</v>
      </c>
      <c r="G71" s="39">
        <v>238.94</v>
      </c>
      <c r="H71" s="18">
        <f t="shared" si="31"/>
        <v>387</v>
      </c>
      <c r="I71" s="17">
        <f t="shared" si="32"/>
        <v>158</v>
      </c>
      <c r="J71" s="19">
        <v>71</v>
      </c>
      <c r="K71" s="41">
        <v>61</v>
      </c>
      <c r="L71" s="19"/>
      <c r="M71" s="19"/>
      <c r="N71" s="19"/>
      <c r="O71" s="19"/>
      <c r="P71" s="19"/>
      <c r="Q71" s="19"/>
      <c r="R71" s="19">
        <v>11</v>
      </c>
      <c r="S71" s="19"/>
      <c r="T71" s="19">
        <v>1</v>
      </c>
      <c r="U71" s="19"/>
      <c r="V71" s="19"/>
      <c r="W71" s="19"/>
      <c r="X71" s="19">
        <v>131</v>
      </c>
      <c r="Y71" s="20"/>
      <c r="Z71" s="19">
        <v>111</v>
      </c>
      <c r="AA71" s="19">
        <v>79</v>
      </c>
      <c r="AB71" s="21">
        <v>62</v>
      </c>
      <c r="AC71" s="19">
        <v>18</v>
      </c>
      <c r="AD71" s="22">
        <f t="shared" si="23"/>
        <v>0.10235387463633959</v>
      </c>
      <c r="AE71" s="22">
        <f t="shared" si="33"/>
        <v>0.53252032520325199</v>
      </c>
      <c r="AF71" s="22">
        <f t="shared" si="24"/>
        <v>0.80434782608695654</v>
      </c>
      <c r="AG71" s="22">
        <f t="shared" si="25"/>
        <v>0.96875</v>
      </c>
      <c r="AH71" s="22">
        <f t="shared" si="26"/>
        <v>0.94634909766713948</v>
      </c>
      <c r="AI71" s="23">
        <f t="shared" si="27"/>
        <v>4.178788680243322E-2</v>
      </c>
      <c r="AJ71" s="23">
        <f t="shared" si="28"/>
        <v>0</v>
      </c>
      <c r="AK71" s="23">
        <f t="shared" si="29"/>
        <v>0.57246376811594202</v>
      </c>
      <c r="AL71" s="23">
        <f t="shared" si="30"/>
        <v>0.28125</v>
      </c>
      <c r="AM71" s="23">
        <f t="shared" si="34"/>
        <v>0.66125387126475266</v>
      </c>
      <c r="AN71" s="30"/>
      <c r="AO71" s="30"/>
      <c r="AP71" s="30"/>
      <c r="AQ71" s="38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</row>
    <row r="72" spans="1:55" s="15" customFormat="1" x14ac:dyDescent="0.25">
      <c r="A72" s="15" t="s">
        <v>71</v>
      </c>
      <c r="B72" s="16">
        <v>3947</v>
      </c>
      <c r="C72" s="16">
        <v>283</v>
      </c>
      <c r="D72" s="16">
        <v>169</v>
      </c>
      <c r="E72" s="16">
        <v>83</v>
      </c>
      <c r="F72" s="39">
        <v>499</v>
      </c>
      <c r="G72" s="39">
        <v>369</v>
      </c>
      <c r="H72" s="18">
        <f t="shared" si="31"/>
        <v>522</v>
      </c>
      <c r="I72" s="17">
        <f t="shared" si="32"/>
        <v>255</v>
      </c>
      <c r="J72" s="19">
        <v>90</v>
      </c>
      <c r="K72" s="41">
        <v>89</v>
      </c>
      <c r="L72" s="19"/>
      <c r="M72" s="19"/>
      <c r="N72" s="19"/>
      <c r="O72" s="19"/>
      <c r="P72" s="19"/>
      <c r="Q72" s="19"/>
      <c r="R72" s="19">
        <v>8</v>
      </c>
      <c r="S72" s="19"/>
      <c r="T72" s="19">
        <v>2</v>
      </c>
      <c r="U72" s="19"/>
      <c r="V72" s="19"/>
      <c r="W72" s="19"/>
      <c r="X72" s="19">
        <v>147</v>
      </c>
      <c r="Y72" s="20"/>
      <c r="Z72" s="19">
        <v>182</v>
      </c>
      <c r="AA72" s="19">
        <v>73</v>
      </c>
      <c r="AB72" s="21">
        <v>93</v>
      </c>
      <c r="AC72" s="19">
        <v>93</v>
      </c>
      <c r="AD72" s="22">
        <f t="shared" si="23"/>
        <v>0.13225234355206486</v>
      </c>
      <c r="AE72" s="22">
        <f t="shared" si="33"/>
        <v>0.51943462897526504</v>
      </c>
      <c r="AF72" s="22">
        <f t="shared" si="24"/>
        <v>1.0769230769230769</v>
      </c>
      <c r="AG72" s="22">
        <f t="shared" si="25"/>
        <v>1.1204819277108433</v>
      </c>
      <c r="AH72" s="22">
        <f t="shared" si="26"/>
        <v>1.0460921843687374</v>
      </c>
      <c r="AI72" s="23">
        <f t="shared" si="27"/>
        <v>6.4606029896123643E-2</v>
      </c>
      <c r="AJ72" s="23">
        <f t="shared" si="28"/>
        <v>0</v>
      </c>
      <c r="AK72" s="23">
        <f t="shared" si="29"/>
        <v>0.43195266272189348</v>
      </c>
      <c r="AL72" s="23">
        <f t="shared" si="30"/>
        <v>1.1204819277108433</v>
      </c>
      <c r="AM72" s="23">
        <f t="shared" si="34"/>
        <v>0.69105691056910568</v>
      </c>
      <c r="AN72" s="30"/>
      <c r="AO72" s="30"/>
      <c r="AP72" s="30"/>
      <c r="AQ72" s="38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</row>
    <row r="73" spans="1:55" s="15" customFormat="1" x14ac:dyDescent="0.25">
      <c r="A73" s="15" t="s">
        <v>72</v>
      </c>
      <c r="B73" s="16">
        <v>40606</v>
      </c>
      <c r="C73" s="16">
        <v>2657</v>
      </c>
      <c r="D73" s="16">
        <v>1749</v>
      </c>
      <c r="E73" s="16">
        <v>914</v>
      </c>
      <c r="F73" s="39">
        <v>5060.4799999999996</v>
      </c>
      <c r="G73" s="39">
        <v>2980.48</v>
      </c>
      <c r="H73" s="18">
        <f t="shared" si="31"/>
        <v>4557</v>
      </c>
      <c r="I73" s="17">
        <f t="shared" si="32"/>
        <v>1685</v>
      </c>
      <c r="J73" s="19">
        <v>741</v>
      </c>
      <c r="K73" s="41">
        <v>375</v>
      </c>
      <c r="L73" s="19">
        <v>12</v>
      </c>
      <c r="M73" s="19">
        <v>12</v>
      </c>
      <c r="N73" s="19"/>
      <c r="O73" s="19"/>
      <c r="P73" s="19">
        <v>254</v>
      </c>
      <c r="Q73" s="19"/>
      <c r="R73" s="19">
        <v>15</v>
      </c>
      <c r="S73" s="19"/>
      <c r="T73" s="19">
        <v>15</v>
      </c>
      <c r="U73" s="19"/>
      <c r="V73" s="19"/>
      <c r="W73" s="19"/>
      <c r="X73" s="19">
        <v>655</v>
      </c>
      <c r="Y73" s="20"/>
      <c r="Z73" s="19">
        <v>1754</v>
      </c>
      <c r="AA73" s="19">
        <v>902</v>
      </c>
      <c r="AB73" s="21">
        <v>1111</v>
      </c>
      <c r="AC73" s="19">
        <v>396</v>
      </c>
      <c r="AD73" s="22">
        <f t="shared" si="23"/>
        <v>0.11222479436536473</v>
      </c>
      <c r="AE73" s="22">
        <f t="shared" si="33"/>
        <v>0.24651863003387278</v>
      </c>
      <c r="AF73" s="22">
        <f t="shared" si="24"/>
        <v>1.002858776443682</v>
      </c>
      <c r="AG73" s="22">
        <f t="shared" si="25"/>
        <v>1.2155361050328228</v>
      </c>
      <c r="AH73" s="22">
        <f t="shared" si="26"/>
        <v>0.90050746174275964</v>
      </c>
      <c r="AI73" s="23">
        <f t="shared" si="27"/>
        <v>4.1496330591538198E-2</v>
      </c>
      <c r="AJ73" s="23">
        <f t="shared" si="28"/>
        <v>0</v>
      </c>
      <c r="AK73" s="23">
        <f t="shared" si="29"/>
        <v>0.51572327044025157</v>
      </c>
      <c r="AL73" s="23">
        <f t="shared" si="30"/>
        <v>0.43326039387308535</v>
      </c>
      <c r="AM73" s="23">
        <f t="shared" si="34"/>
        <v>0.56534517929997852</v>
      </c>
      <c r="AN73" s="30"/>
      <c r="AO73" s="30"/>
      <c r="AP73" s="30"/>
      <c r="AQ73" s="38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</row>
    <row r="74" spans="1:55" s="15" customFormat="1" x14ac:dyDescent="0.25">
      <c r="A74" s="15" t="s">
        <v>73</v>
      </c>
      <c r="B74" s="16">
        <v>8970</v>
      </c>
      <c r="C74" s="16">
        <v>533</v>
      </c>
      <c r="D74" s="16">
        <v>316</v>
      </c>
      <c r="E74" s="16">
        <v>154</v>
      </c>
      <c r="F74" s="39">
        <v>1123.2</v>
      </c>
      <c r="G74" s="39">
        <v>653.20000000000005</v>
      </c>
      <c r="H74" s="18">
        <f t="shared" si="31"/>
        <v>988</v>
      </c>
      <c r="I74" s="17">
        <f t="shared" si="32"/>
        <v>564</v>
      </c>
      <c r="J74" s="19">
        <v>138</v>
      </c>
      <c r="K74" s="41">
        <v>126</v>
      </c>
      <c r="L74" s="19"/>
      <c r="M74" s="19"/>
      <c r="N74" s="19"/>
      <c r="O74" s="19"/>
      <c r="P74" s="19">
        <v>77</v>
      </c>
      <c r="Q74" s="19"/>
      <c r="R74" s="19">
        <v>9</v>
      </c>
      <c r="S74" s="19"/>
      <c r="T74" s="19">
        <v>1</v>
      </c>
      <c r="U74" s="19"/>
      <c r="V74" s="19"/>
      <c r="W74" s="19"/>
      <c r="X74" s="19">
        <v>299</v>
      </c>
      <c r="Y74" s="20"/>
      <c r="Z74" s="19">
        <v>304</v>
      </c>
      <c r="AA74" s="19">
        <v>285</v>
      </c>
      <c r="AB74" s="21">
        <v>160</v>
      </c>
      <c r="AC74" s="19">
        <v>153</v>
      </c>
      <c r="AD74" s="22">
        <f t="shared" si="23"/>
        <v>0.11014492753623188</v>
      </c>
      <c r="AE74" s="22">
        <f t="shared" si="33"/>
        <v>0.56097560975609762</v>
      </c>
      <c r="AF74" s="22">
        <f t="shared" si="24"/>
        <v>0.96202531645569622</v>
      </c>
      <c r="AG74" s="22">
        <f t="shared" si="25"/>
        <v>1.0389610389610389</v>
      </c>
      <c r="AH74" s="22">
        <f t="shared" si="26"/>
        <v>0.87962962962962954</v>
      </c>
      <c r="AI74" s="23">
        <f t="shared" si="27"/>
        <v>6.2876254180602012E-2</v>
      </c>
      <c r="AJ74" s="23">
        <f t="shared" si="28"/>
        <v>0</v>
      </c>
      <c r="AK74" s="23">
        <f t="shared" si="29"/>
        <v>0.90189873417721522</v>
      </c>
      <c r="AL74" s="23">
        <f t="shared" si="30"/>
        <v>0.99350649350649356</v>
      </c>
      <c r="AM74" s="23">
        <f t="shared" si="34"/>
        <v>0.86344151867728103</v>
      </c>
      <c r="AN74" s="30"/>
      <c r="AO74" s="30"/>
      <c r="AP74" s="30"/>
      <c r="AQ74" s="38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spans="1:55" s="15" customFormat="1" x14ac:dyDescent="0.25">
      <c r="A75" s="15" t="s">
        <v>74</v>
      </c>
      <c r="B75" s="16">
        <v>3249</v>
      </c>
      <c r="C75" s="16">
        <v>178</v>
      </c>
      <c r="D75" s="16">
        <v>100</v>
      </c>
      <c r="E75" s="16">
        <v>49</v>
      </c>
      <c r="F75" s="39">
        <v>359</v>
      </c>
      <c r="G75" s="39">
        <v>229</v>
      </c>
      <c r="H75" s="18">
        <f t="shared" si="31"/>
        <v>345</v>
      </c>
      <c r="I75" s="17">
        <f t="shared" si="32"/>
        <v>196</v>
      </c>
      <c r="J75" s="19">
        <v>82</v>
      </c>
      <c r="K75" s="41">
        <v>78</v>
      </c>
      <c r="L75" s="19"/>
      <c r="M75" s="19"/>
      <c r="N75" s="19"/>
      <c r="O75" s="19"/>
      <c r="P75" s="19"/>
      <c r="Q75" s="19"/>
      <c r="R75" s="19">
        <v>6</v>
      </c>
      <c r="S75" s="19"/>
      <c r="T75" s="19">
        <v>4</v>
      </c>
      <c r="U75" s="19"/>
      <c r="V75" s="19"/>
      <c r="W75" s="19"/>
      <c r="X75" s="19">
        <v>93</v>
      </c>
      <c r="Y75" s="20"/>
      <c r="Z75" s="19">
        <v>101</v>
      </c>
      <c r="AA75" s="19">
        <v>92</v>
      </c>
      <c r="AB75" s="21">
        <v>59</v>
      </c>
      <c r="AC75" s="19">
        <v>26</v>
      </c>
      <c r="AD75" s="22">
        <f t="shared" si="23"/>
        <v>0.1061865189289012</v>
      </c>
      <c r="AE75" s="22">
        <f t="shared" si="33"/>
        <v>0.52247191011235961</v>
      </c>
      <c r="AF75" s="22">
        <f t="shared" si="24"/>
        <v>1.01</v>
      </c>
      <c r="AG75" s="22">
        <f t="shared" si="25"/>
        <v>1.2040816326530612</v>
      </c>
      <c r="AH75" s="22">
        <f t="shared" si="26"/>
        <v>0.96100278551532037</v>
      </c>
      <c r="AI75" s="23">
        <f t="shared" si="27"/>
        <v>6.0326254232071407E-2</v>
      </c>
      <c r="AJ75" s="23">
        <f t="shared" si="28"/>
        <v>0</v>
      </c>
      <c r="AK75" s="23">
        <f t="shared" si="29"/>
        <v>0.92</v>
      </c>
      <c r="AL75" s="23">
        <f t="shared" si="30"/>
        <v>0.53061224489795922</v>
      </c>
      <c r="AM75" s="23">
        <f t="shared" si="34"/>
        <v>0.85589519650655022</v>
      </c>
      <c r="AN75" s="30"/>
      <c r="AO75" s="30"/>
      <c r="AP75" s="30"/>
      <c r="AQ75" s="38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</row>
    <row r="76" spans="1:55" s="15" customFormat="1" x14ac:dyDescent="0.25">
      <c r="A76" s="15" t="s">
        <v>75</v>
      </c>
      <c r="B76" s="16">
        <v>52530</v>
      </c>
      <c r="C76" s="16">
        <v>3513</v>
      </c>
      <c r="D76" s="16">
        <v>2188</v>
      </c>
      <c r="E76" s="16">
        <v>1046</v>
      </c>
      <c r="F76" s="39">
        <v>6037.6</v>
      </c>
      <c r="G76" s="39">
        <v>3747.6</v>
      </c>
      <c r="H76" s="18">
        <f t="shared" si="31"/>
        <v>6007</v>
      </c>
      <c r="I76" s="17">
        <f t="shared" si="32"/>
        <v>2639</v>
      </c>
      <c r="J76" s="19">
        <v>959</v>
      </c>
      <c r="K76" s="41">
        <v>563</v>
      </c>
      <c r="L76" s="19">
        <v>33</v>
      </c>
      <c r="M76" s="19">
        <v>33</v>
      </c>
      <c r="N76" s="19"/>
      <c r="O76" s="19"/>
      <c r="P76" s="19"/>
      <c r="Q76" s="19"/>
      <c r="R76" s="19">
        <v>62</v>
      </c>
      <c r="S76" s="19"/>
      <c r="T76" s="19">
        <v>28</v>
      </c>
      <c r="U76" s="19"/>
      <c r="V76" s="19"/>
      <c r="W76" s="19"/>
      <c r="X76" s="19">
        <v>1591</v>
      </c>
      <c r="Y76" s="20"/>
      <c r="Z76" s="19">
        <v>2042</v>
      </c>
      <c r="AA76" s="19">
        <v>1626</v>
      </c>
      <c r="AB76" s="21">
        <v>1292</v>
      </c>
      <c r="AC76" s="19">
        <v>417</v>
      </c>
      <c r="AD76" s="22">
        <f t="shared" si="23"/>
        <v>0.11435370264610699</v>
      </c>
      <c r="AE76" s="22">
        <f t="shared" si="33"/>
        <v>0.45288926843153998</v>
      </c>
      <c r="AF76" s="22">
        <f t="shared" si="24"/>
        <v>0.93327239488116998</v>
      </c>
      <c r="AG76" s="22">
        <f t="shared" si="25"/>
        <v>1.2351816443594645</v>
      </c>
      <c r="AH76" s="22">
        <f t="shared" si="26"/>
        <v>0.99493176096462166</v>
      </c>
      <c r="AI76" s="23">
        <f t="shared" si="27"/>
        <v>5.0237959261374455E-2</v>
      </c>
      <c r="AJ76" s="23">
        <f t="shared" si="28"/>
        <v>0</v>
      </c>
      <c r="AK76" s="23">
        <f t="shared" si="29"/>
        <v>0.74314442413162707</v>
      </c>
      <c r="AL76" s="23">
        <f t="shared" si="30"/>
        <v>0.39866156787762907</v>
      </c>
      <c r="AM76" s="23">
        <f t="shared" si="34"/>
        <v>0.7041840111004376</v>
      </c>
      <c r="AN76" s="30"/>
      <c r="AO76" s="30"/>
      <c r="AP76" s="30"/>
      <c r="AQ76" s="38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</row>
    <row r="77" spans="1:55" s="15" customFormat="1" x14ac:dyDescent="0.25">
      <c r="A77" s="15" t="s">
        <v>76</v>
      </c>
      <c r="B77" s="16">
        <v>13535</v>
      </c>
      <c r="C77" s="16">
        <v>760</v>
      </c>
      <c r="D77" s="16">
        <v>446</v>
      </c>
      <c r="E77" s="16">
        <v>208</v>
      </c>
      <c r="F77" s="39">
        <v>1216</v>
      </c>
      <c r="G77" s="39">
        <v>726</v>
      </c>
      <c r="H77" s="18">
        <f t="shared" si="31"/>
        <v>1194</v>
      </c>
      <c r="I77" s="17">
        <f t="shared" si="32"/>
        <v>380</v>
      </c>
      <c r="J77" s="19">
        <v>165</v>
      </c>
      <c r="K77" s="41">
        <v>127</v>
      </c>
      <c r="L77" s="19"/>
      <c r="M77" s="19"/>
      <c r="N77" s="19"/>
      <c r="O77" s="19"/>
      <c r="P77" s="19"/>
      <c r="Q77" s="19"/>
      <c r="R77" s="19">
        <v>9</v>
      </c>
      <c r="S77" s="19"/>
      <c r="T77" s="19"/>
      <c r="U77" s="19"/>
      <c r="V77" s="19"/>
      <c r="W77" s="19"/>
      <c r="X77" s="19">
        <v>391</v>
      </c>
      <c r="Y77" s="20"/>
      <c r="Z77" s="19">
        <v>426</v>
      </c>
      <c r="AA77" s="19">
        <v>141</v>
      </c>
      <c r="AB77" s="21">
        <v>203</v>
      </c>
      <c r="AC77" s="19">
        <v>112</v>
      </c>
      <c r="AD77" s="22">
        <f t="shared" si="23"/>
        <v>8.8215736978204659E-2</v>
      </c>
      <c r="AE77" s="22">
        <f t="shared" si="33"/>
        <v>0.51447368421052631</v>
      </c>
      <c r="AF77" s="22">
        <f t="shared" si="24"/>
        <v>0.95515695067264572</v>
      </c>
      <c r="AG77" s="22">
        <f t="shared" si="25"/>
        <v>0.97596153846153844</v>
      </c>
      <c r="AH77" s="22">
        <f t="shared" si="26"/>
        <v>0.98190789473684215</v>
      </c>
      <c r="AI77" s="23">
        <f t="shared" si="27"/>
        <v>2.8075360177318064E-2</v>
      </c>
      <c r="AJ77" s="23">
        <f t="shared" si="28"/>
        <v>0</v>
      </c>
      <c r="AK77" s="23">
        <f t="shared" si="29"/>
        <v>0.31614349775784756</v>
      </c>
      <c r="AL77" s="23">
        <f t="shared" si="30"/>
        <v>0.53846153846153844</v>
      </c>
      <c r="AM77" s="23">
        <f t="shared" si="34"/>
        <v>0.52341597796143247</v>
      </c>
      <c r="AN77" s="30"/>
      <c r="AO77" s="30"/>
      <c r="AP77" s="30"/>
      <c r="AQ77" s="38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</row>
    <row r="78" spans="1:55" s="15" customFormat="1" x14ac:dyDescent="0.25">
      <c r="A78" s="15" t="s">
        <v>77</v>
      </c>
      <c r="B78" s="16">
        <v>25550</v>
      </c>
      <c r="C78" s="16">
        <v>1482</v>
      </c>
      <c r="D78" s="16">
        <v>725</v>
      </c>
      <c r="E78" s="16">
        <v>308</v>
      </c>
      <c r="F78" s="39">
        <v>2218</v>
      </c>
      <c r="G78" s="39">
        <v>1408</v>
      </c>
      <c r="H78" s="18">
        <f t="shared" si="31"/>
        <v>2163</v>
      </c>
      <c r="I78" s="17">
        <f t="shared" si="32"/>
        <v>423</v>
      </c>
      <c r="J78" s="19">
        <v>363</v>
      </c>
      <c r="K78" s="41">
        <v>360</v>
      </c>
      <c r="L78" s="19"/>
      <c r="M78" s="19"/>
      <c r="N78" s="19"/>
      <c r="O78" s="19"/>
      <c r="P78" s="19"/>
      <c r="Q78" s="19"/>
      <c r="R78" s="19">
        <v>17</v>
      </c>
      <c r="S78" s="19"/>
      <c r="T78" s="19">
        <v>18</v>
      </c>
      <c r="U78" s="19"/>
      <c r="V78" s="19"/>
      <c r="W78" s="19"/>
      <c r="X78" s="19">
        <v>720</v>
      </c>
      <c r="Y78" s="20"/>
      <c r="Z78" s="19">
        <v>682</v>
      </c>
      <c r="AA78" s="19">
        <v>0</v>
      </c>
      <c r="AB78" s="21">
        <v>363</v>
      </c>
      <c r="AC78" s="19">
        <v>63</v>
      </c>
      <c r="AD78" s="22">
        <f t="shared" si="23"/>
        <v>8.4657534246575336E-2</v>
      </c>
      <c r="AE78" s="22">
        <f t="shared" si="33"/>
        <v>0.48582995951417002</v>
      </c>
      <c r="AF78" s="22">
        <f t="shared" si="24"/>
        <v>0.94068965517241376</v>
      </c>
      <c r="AG78" s="22">
        <f t="shared" si="25"/>
        <v>1.1785714285714286</v>
      </c>
      <c r="AH78" s="22">
        <f t="shared" si="26"/>
        <v>0.97520288548241663</v>
      </c>
      <c r="AI78" s="23">
        <f t="shared" si="27"/>
        <v>1.6555772994129157E-2</v>
      </c>
      <c r="AJ78" s="23">
        <f t="shared" si="28"/>
        <v>0</v>
      </c>
      <c r="AK78" s="23">
        <f t="shared" si="29"/>
        <v>0</v>
      </c>
      <c r="AL78" s="23">
        <f t="shared" si="30"/>
        <v>0.20454545454545456</v>
      </c>
      <c r="AM78" s="23">
        <f t="shared" si="34"/>
        <v>0.30042613636363635</v>
      </c>
      <c r="AN78" s="30"/>
      <c r="AO78" s="30"/>
      <c r="AP78" s="30"/>
      <c r="AQ78" s="38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</row>
    <row r="79" spans="1:55" s="13" customFormat="1" x14ac:dyDescent="0.25">
      <c r="A79" s="13" t="s">
        <v>78</v>
      </c>
      <c r="B79" s="31">
        <v>2318822</v>
      </c>
      <c r="C79" s="31">
        <v>148480</v>
      </c>
      <c r="D79" s="31">
        <v>79110</v>
      </c>
      <c r="E79" s="31">
        <v>34996</v>
      </c>
      <c r="F79" s="40">
        <f>SUM(F4:F78)</f>
        <v>268724.55886370508</v>
      </c>
      <c r="G79" s="40">
        <v>160251.28534750643</v>
      </c>
      <c r="H79" s="32">
        <f>SUM(H4:H78)</f>
        <v>268869</v>
      </c>
      <c r="I79" s="33">
        <f>SUM(I4:I78)</f>
        <v>96335</v>
      </c>
      <c r="J79" s="4">
        <f>SUM(J4:J78)</f>
        <v>54122</v>
      </c>
      <c r="K79" s="4">
        <f>SUM(K4:K78)</f>
        <v>35717</v>
      </c>
      <c r="L79" s="4">
        <v>701</v>
      </c>
      <c r="M79" s="4">
        <v>685</v>
      </c>
      <c r="N79" s="4">
        <v>260</v>
      </c>
      <c r="O79" s="4">
        <v>260</v>
      </c>
      <c r="P79" s="4">
        <f>SUM(P4:P78)</f>
        <v>9641</v>
      </c>
      <c r="Q79" s="4">
        <f t="shared" ref="Q79:S79" si="35">SUM(Q4:Q78)</f>
        <v>0</v>
      </c>
      <c r="R79" s="4">
        <f>SUM(R4:R78)</f>
        <v>2572</v>
      </c>
      <c r="S79" s="4">
        <f t="shared" si="35"/>
        <v>0</v>
      </c>
      <c r="T79" s="4">
        <f>SUM(T4:T78)</f>
        <v>888</v>
      </c>
      <c r="U79" s="4">
        <f>SUM(U4:U78)</f>
        <v>0</v>
      </c>
      <c r="V79" s="4">
        <f>SUM(V4:V78)</f>
        <v>73</v>
      </c>
      <c r="W79" s="4">
        <f t="shared" ref="W79" si="36">SUM(W4:W78)</f>
        <v>0</v>
      </c>
      <c r="X79" s="26">
        <f t="shared" ref="X79:AB79" si="37">SUM(X4:X78)</f>
        <v>82693</v>
      </c>
      <c r="Y79" s="4">
        <f t="shared" si="37"/>
        <v>0</v>
      </c>
      <c r="Z79" s="4">
        <f t="shared" si="37"/>
        <v>78241</v>
      </c>
      <c r="AA79" s="4">
        <f t="shared" si="37"/>
        <v>41864</v>
      </c>
      <c r="AB79" s="27">
        <f t="shared" si="37"/>
        <v>39678</v>
      </c>
      <c r="AC79" s="4">
        <f>SUM(AC4:AC78)</f>
        <v>17809</v>
      </c>
      <c r="AD79" s="34">
        <f>H79/B79</f>
        <v>0.11595068530486601</v>
      </c>
      <c r="AE79" s="34">
        <f t="shared" si="33"/>
        <v>0.5569302262931034</v>
      </c>
      <c r="AF79" s="34">
        <f t="shared" si="24"/>
        <v>0.98901529515863984</v>
      </c>
      <c r="AG79" s="34">
        <f t="shared" si="25"/>
        <v>1.1337867184821122</v>
      </c>
      <c r="AH79" s="34">
        <f>H79/F79</f>
        <v>1.0005375062737314</v>
      </c>
      <c r="AI79" s="35">
        <f t="shared" si="27"/>
        <v>4.1544801627723039E-2</v>
      </c>
      <c r="AJ79" s="35">
        <f t="shared" si="28"/>
        <v>0</v>
      </c>
      <c r="AK79" s="35">
        <f t="shared" si="29"/>
        <v>0.5291872076855012</v>
      </c>
      <c r="AL79" s="35">
        <f t="shared" si="30"/>
        <v>0.50888672991198991</v>
      </c>
      <c r="AM79" s="35">
        <f t="shared" si="34"/>
        <v>0.60114962442327147</v>
      </c>
      <c r="AN79" s="36"/>
      <c r="AO79" s="36"/>
      <c r="AP79" s="37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</row>
    <row r="81" spans="1:32" x14ac:dyDescent="0.25">
      <c r="A81" s="48" t="s">
        <v>111</v>
      </c>
      <c r="B81" s="48"/>
      <c r="C81" s="48"/>
      <c r="D81" s="48"/>
      <c r="E81" s="48"/>
      <c r="F81" s="24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2"/>
      <c r="AA81" s="2"/>
      <c r="AB81" s="3"/>
      <c r="AC81" s="3"/>
    </row>
    <row r="82" spans="1:32" x14ac:dyDescent="0.25">
      <c r="A82" t="s">
        <v>106</v>
      </c>
    </row>
    <row r="83" spans="1:32" x14ac:dyDescent="0.25">
      <c r="A83" s="70" t="s">
        <v>79</v>
      </c>
      <c r="B83" s="70"/>
      <c r="C83" s="70"/>
      <c r="D83" s="70"/>
      <c r="E83" s="70"/>
      <c r="F83" s="70"/>
      <c r="G83" s="70"/>
      <c r="H83" s="25"/>
    </row>
    <row r="84" spans="1:32" x14ac:dyDescent="0.25">
      <c r="A84" s="49" t="s">
        <v>97</v>
      </c>
      <c r="B84" s="49"/>
      <c r="C84" s="49"/>
      <c r="D84" s="49"/>
      <c r="E84" s="49"/>
      <c r="F84" s="49"/>
      <c r="G84" s="49"/>
      <c r="H84" s="25"/>
    </row>
    <row r="85" spans="1:32" x14ac:dyDescent="0.25">
      <c r="A85" s="49" t="s">
        <v>104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</row>
    <row r="86" spans="1:32" x14ac:dyDescent="0.25">
      <c r="A86" s="5" t="s">
        <v>98</v>
      </c>
      <c r="B86" s="5"/>
      <c r="C86" s="5"/>
      <c r="D86" s="5"/>
    </row>
    <row r="87" spans="1:32" x14ac:dyDescent="0.25">
      <c r="A87" s="49" t="s">
        <v>103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</row>
    <row r="89" spans="1:32" x14ac:dyDescent="0.25">
      <c r="A89" t="s">
        <v>109</v>
      </c>
    </row>
    <row r="90" spans="1:32" x14ac:dyDescent="0.25">
      <c r="F90" s="43">
        <f>F79-268725</f>
        <v>-0.44113629491766915</v>
      </c>
    </row>
  </sheetData>
  <dataConsolidate/>
  <mergeCells count="23">
    <mergeCell ref="A87:AF87"/>
    <mergeCell ref="A85:AC85"/>
    <mergeCell ref="A1:A3"/>
    <mergeCell ref="F1:G2"/>
    <mergeCell ref="B1:E2"/>
    <mergeCell ref="H1:I2"/>
    <mergeCell ref="AD2:AH2"/>
    <mergeCell ref="AD1:AM1"/>
    <mergeCell ref="AB2:AC2"/>
    <mergeCell ref="J1:AC1"/>
    <mergeCell ref="J2:K2"/>
    <mergeCell ref="L2:M2"/>
    <mergeCell ref="N2:O2"/>
    <mergeCell ref="X2:Y2"/>
    <mergeCell ref="A83:G83"/>
    <mergeCell ref="A84:G84"/>
    <mergeCell ref="Z2:AA2"/>
    <mergeCell ref="AI2:AM2"/>
    <mergeCell ref="R2:S2"/>
    <mergeCell ref="T2:U2"/>
    <mergeCell ref="A81:E81"/>
    <mergeCell ref="V2:W2"/>
    <mergeCell ref="P2:Q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2021-04-16T23:16:38Z</dcterms:modified>
</cp:coreProperties>
</file>