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:\2021\Coronavírus\Vacina\04 - abril\"/>
    </mc:Choice>
  </mc:AlternateContent>
  <bookViews>
    <workbookView xWindow="-120" yWindow="-120" windowWidth="20730" windowHeight="11160"/>
  </bookViews>
  <sheets>
    <sheet name="Plan 1" sheetId="4" r:id="rId1"/>
  </sheets>
  <calcPr calcId="181029"/>
</workbook>
</file>

<file path=xl/calcChain.xml><?xml version="1.0" encoding="utf-8"?>
<calcChain xmlns="http://schemas.openxmlformats.org/spreadsheetml/2006/main">
  <c r="I5" i="4" l="1"/>
  <c r="I6" i="4"/>
  <c r="I7" i="4"/>
  <c r="I8" i="4"/>
  <c r="I9" i="4"/>
  <c r="I10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H5" i="4"/>
  <c r="H6" i="4"/>
  <c r="H7" i="4"/>
  <c r="H8" i="4"/>
  <c r="H9" i="4"/>
  <c r="H10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I4" i="4"/>
  <c r="H4" i="4"/>
  <c r="AF4" i="4" s="1"/>
  <c r="P79" i="4"/>
  <c r="O79" i="4"/>
  <c r="N79" i="4"/>
  <c r="M79" i="4"/>
  <c r="L79" i="4"/>
  <c r="Q79" i="4"/>
  <c r="K79" i="4"/>
  <c r="J79" i="4"/>
  <c r="G79" i="4"/>
  <c r="F79" i="4"/>
  <c r="X79" i="4" l="1"/>
  <c r="AA79" i="4"/>
  <c r="U79" i="4"/>
  <c r="T79" i="4"/>
  <c r="R79" i="4"/>
  <c r="Y79" i="4"/>
  <c r="AJ68" i="4" l="1"/>
  <c r="AJ4" i="4"/>
  <c r="S79" i="4" l="1"/>
  <c r="AJ6" i="4" l="1"/>
  <c r="AF6" i="4"/>
  <c r="AG4" i="4" l="1"/>
  <c r="AO65" i="4" l="1"/>
  <c r="AO59" i="4" l="1"/>
  <c r="AH63" i="4" l="1"/>
  <c r="AI63" i="4"/>
  <c r="AH4" i="4" l="1"/>
  <c r="AG5" i="4" l="1"/>
  <c r="AH5" i="4"/>
  <c r="AI5" i="4"/>
  <c r="AL5" i="4"/>
  <c r="AM5" i="4"/>
  <c r="AN5" i="4"/>
  <c r="AG6" i="4"/>
  <c r="AH6" i="4"/>
  <c r="AI6" i="4"/>
  <c r="AL6" i="4"/>
  <c r="AM6" i="4"/>
  <c r="AN6" i="4"/>
  <c r="AG7" i="4"/>
  <c r="AH7" i="4"/>
  <c r="AI7" i="4"/>
  <c r="AL7" i="4"/>
  <c r="AM7" i="4"/>
  <c r="AN7" i="4"/>
  <c r="AG8" i="4"/>
  <c r="AH8" i="4"/>
  <c r="AI8" i="4"/>
  <c r="AL8" i="4"/>
  <c r="AM8" i="4"/>
  <c r="AN8" i="4"/>
  <c r="AG9" i="4"/>
  <c r="AH9" i="4"/>
  <c r="AI9" i="4"/>
  <c r="AL9" i="4"/>
  <c r="AM9" i="4"/>
  <c r="AN9" i="4"/>
  <c r="AG10" i="4"/>
  <c r="AH10" i="4"/>
  <c r="AI10" i="4"/>
  <c r="AL10" i="4"/>
  <c r="AM10" i="4"/>
  <c r="AN10" i="4"/>
  <c r="AL11" i="4"/>
  <c r="AG12" i="4"/>
  <c r="AH12" i="4"/>
  <c r="AI12" i="4"/>
  <c r="AL12" i="4"/>
  <c r="AM12" i="4"/>
  <c r="AN12" i="4"/>
  <c r="AG13" i="4"/>
  <c r="AH13" i="4"/>
  <c r="AI13" i="4"/>
  <c r="AL13" i="4"/>
  <c r="AM13" i="4"/>
  <c r="AN13" i="4"/>
  <c r="AG14" i="4"/>
  <c r="AH14" i="4"/>
  <c r="AI14" i="4"/>
  <c r="AL14" i="4"/>
  <c r="AM14" i="4"/>
  <c r="AN14" i="4"/>
  <c r="AG15" i="4"/>
  <c r="AH15" i="4"/>
  <c r="AI15" i="4"/>
  <c r="AL15" i="4"/>
  <c r="AM15" i="4"/>
  <c r="AN15" i="4"/>
  <c r="AG16" i="4"/>
  <c r="AH16" i="4"/>
  <c r="AI16" i="4"/>
  <c r="AL16" i="4"/>
  <c r="AM16" i="4"/>
  <c r="AN16" i="4"/>
  <c r="AG17" i="4"/>
  <c r="AH17" i="4"/>
  <c r="AI17" i="4"/>
  <c r="AL17" i="4"/>
  <c r="AM17" i="4"/>
  <c r="AN17" i="4"/>
  <c r="AG18" i="4"/>
  <c r="AH18" i="4"/>
  <c r="AI18" i="4"/>
  <c r="AL18" i="4"/>
  <c r="AM18" i="4"/>
  <c r="AN18" i="4"/>
  <c r="AG19" i="4"/>
  <c r="AH19" i="4"/>
  <c r="AI19" i="4"/>
  <c r="AL19" i="4"/>
  <c r="AM19" i="4"/>
  <c r="AN19" i="4"/>
  <c r="AG20" i="4"/>
  <c r="AH20" i="4"/>
  <c r="AI20" i="4"/>
  <c r="AL20" i="4"/>
  <c r="AM20" i="4"/>
  <c r="AN20" i="4"/>
  <c r="AG21" i="4"/>
  <c r="AH21" i="4"/>
  <c r="AI21" i="4"/>
  <c r="AL21" i="4"/>
  <c r="AM21" i="4"/>
  <c r="AN21" i="4"/>
  <c r="AG22" i="4"/>
  <c r="AH22" i="4"/>
  <c r="AI22" i="4"/>
  <c r="AL22" i="4"/>
  <c r="AM22" i="4"/>
  <c r="AN22" i="4"/>
  <c r="AG23" i="4"/>
  <c r="AH23" i="4"/>
  <c r="AI23" i="4"/>
  <c r="AL23" i="4"/>
  <c r="AM23" i="4"/>
  <c r="AN23" i="4"/>
  <c r="AG24" i="4"/>
  <c r="AH24" i="4"/>
  <c r="AI24" i="4"/>
  <c r="AL24" i="4"/>
  <c r="AM24" i="4"/>
  <c r="AN24" i="4"/>
  <c r="AG25" i="4"/>
  <c r="AH25" i="4"/>
  <c r="AI25" i="4"/>
  <c r="AL25" i="4"/>
  <c r="AM25" i="4"/>
  <c r="AN25" i="4"/>
  <c r="AG26" i="4"/>
  <c r="AH26" i="4"/>
  <c r="AI26" i="4"/>
  <c r="AL26" i="4"/>
  <c r="AM26" i="4"/>
  <c r="AN26" i="4"/>
  <c r="AG27" i="4"/>
  <c r="AH27" i="4"/>
  <c r="AI27" i="4"/>
  <c r="AL27" i="4"/>
  <c r="AM27" i="4"/>
  <c r="AN27" i="4"/>
  <c r="AG28" i="4"/>
  <c r="AH28" i="4"/>
  <c r="AI28" i="4"/>
  <c r="AL28" i="4"/>
  <c r="AM28" i="4"/>
  <c r="AN28" i="4"/>
  <c r="AG29" i="4"/>
  <c r="AH29" i="4"/>
  <c r="AI29" i="4"/>
  <c r="AL29" i="4"/>
  <c r="AM29" i="4"/>
  <c r="AN29" i="4"/>
  <c r="AG30" i="4"/>
  <c r="AH30" i="4"/>
  <c r="AI30" i="4"/>
  <c r="AL30" i="4"/>
  <c r="AM30" i="4"/>
  <c r="AN30" i="4"/>
  <c r="AG31" i="4"/>
  <c r="AH31" i="4"/>
  <c r="AI31" i="4"/>
  <c r="AL31" i="4"/>
  <c r="AM31" i="4"/>
  <c r="AN31" i="4"/>
  <c r="AG32" i="4"/>
  <c r="AH32" i="4"/>
  <c r="AI32" i="4"/>
  <c r="AL32" i="4"/>
  <c r="AM32" i="4"/>
  <c r="AN32" i="4"/>
  <c r="AG33" i="4"/>
  <c r="AH33" i="4"/>
  <c r="AI33" i="4"/>
  <c r="AL33" i="4"/>
  <c r="AM33" i="4"/>
  <c r="AN33" i="4"/>
  <c r="AG34" i="4"/>
  <c r="AH34" i="4"/>
  <c r="AI34" i="4"/>
  <c r="AL34" i="4"/>
  <c r="AM34" i="4"/>
  <c r="AN34" i="4"/>
  <c r="AG35" i="4"/>
  <c r="AH35" i="4"/>
  <c r="AI35" i="4"/>
  <c r="AL35" i="4"/>
  <c r="AM35" i="4"/>
  <c r="AN35" i="4"/>
  <c r="AG36" i="4"/>
  <c r="AH36" i="4"/>
  <c r="AI36" i="4"/>
  <c r="AL36" i="4"/>
  <c r="AM36" i="4"/>
  <c r="AN36" i="4"/>
  <c r="AG37" i="4"/>
  <c r="AH37" i="4"/>
  <c r="AI37" i="4"/>
  <c r="AL37" i="4"/>
  <c r="AM37" i="4"/>
  <c r="AN37" i="4"/>
  <c r="AG38" i="4"/>
  <c r="AH38" i="4"/>
  <c r="AI38" i="4"/>
  <c r="AL38" i="4"/>
  <c r="AM38" i="4"/>
  <c r="AN38" i="4"/>
  <c r="AG39" i="4"/>
  <c r="AH39" i="4"/>
  <c r="AI39" i="4"/>
  <c r="AL39" i="4"/>
  <c r="AM39" i="4"/>
  <c r="AN39" i="4"/>
  <c r="AG40" i="4"/>
  <c r="AH40" i="4"/>
  <c r="AI40" i="4"/>
  <c r="AL40" i="4"/>
  <c r="AM40" i="4"/>
  <c r="AN40" i="4"/>
  <c r="AG41" i="4"/>
  <c r="AH41" i="4"/>
  <c r="AI41" i="4"/>
  <c r="AL41" i="4"/>
  <c r="AM41" i="4"/>
  <c r="AN41" i="4"/>
  <c r="AG42" i="4"/>
  <c r="AH42" i="4"/>
  <c r="AI42" i="4"/>
  <c r="AL42" i="4"/>
  <c r="AM42" i="4"/>
  <c r="AN42" i="4"/>
  <c r="AG43" i="4"/>
  <c r="AH43" i="4"/>
  <c r="AI43" i="4"/>
  <c r="AL43" i="4"/>
  <c r="AM43" i="4"/>
  <c r="AN43" i="4"/>
  <c r="AG44" i="4"/>
  <c r="AH44" i="4"/>
  <c r="AI44" i="4"/>
  <c r="AL44" i="4"/>
  <c r="AM44" i="4"/>
  <c r="AN44" i="4"/>
  <c r="AG45" i="4"/>
  <c r="AH45" i="4"/>
  <c r="AI45" i="4"/>
  <c r="AL45" i="4"/>
  <c r="AM45" i="4"/>
  <c r="AN45" i="4"/>
  <c r="AG46" i="4"/>
  <c r="AH46" i="4"/>
  <c r="AI46" i="4"/>
  <c r="AL46" i="4"/>
  <c r="AM46" i="4"/>
  <c r="AN46" i="4"/>
  <c r="AG47" i="4"/>
  <c r="AH47" i="4"/>
  <c r="AI47" i="4"/>
  <c r="AL47" i="4"/>
  <c r="AM47" i="4"/>
  <c r="AN47" i="4"/>
  <c r="AG48" i="4"/>
  <c r="AH48" i="4"/>
  <c r="AI48" i="4"/>
  <c r="AL48" i="4"/>
  <c r="AM48" i="4"/>
  <c r="AN48" i="4"/>
  <c r="AG49" i="4"/>
  <c r="AH49" i="4"/>
  <c r="AI49" i="4"/>
  <c r="AL49" i="4"/>
  <c r="AM49" i="4"/>
  <c r="AN49" i="4"/>
  <c r="AG50" i="4"/>
  <c r="AH50" i="4"/>
  <c r="AI50" i="4"/>
  <c r="AL50" i="4"/>
  <c r="AM50" i="4"/>
  <c r="AN50" i="4"/>
  <c r="AG51" i="4"/>
  <c r="AH51" i="4"/>
  <c r="AI51" i="4"/>
  <c r="AL51" i="4"/>
  <c r="AM51" i="4"/>
  <c r="AN51" i="4"/>
  <c r="AG52" i="4"/>
  <c r="AH52" i="4"/>
  <c r="AI52" i="4"/>
  <c r="AL52" i="4"/>
  <c r="AM52" i="4"/>
  <c r="AN52" i="4"/>
  <c r="AG53" i="4"/>
  <c r="AH53" i="4"/>
  <c r="AI53" i="4"/>
  <c r="AL53" i="4"/>
  <c r="AM53" i="4"/>
  <c r="AN53" i="4"/>
  <c r="AG54" i="4"/>
  <c r="AH54" i="4"/>
  <c r="AI54" i="4"/>
  <c r="AL54" i="4"/>
  <c r="AM54" i="4"/>
  <c r="AN54" i="4"/>
  <c r="AG55" i="4"/>
  <c r="AH55" i="4"/>
  <c r="AI55" i="4"/>
  <c r="AL55" i="4"/>
  <c r="AM55" i="4"/>
  <c r="AN55" i="4"/>
  <c r="AG56" i="4"/>
  <c r="AH56" i="4"/>
  <c r="AI56" i="4"/>
  <c r="AL56" i="4"/>
  <c r="AM56" i="4"/>
  <c r="AN56" i="4"/>
  <c r="AG57" i="4"/>
  <c r="AH57" i="4"/>
  <c r="AI57" i="4"/>
  <c r="AL57" i="4"/>
  <c r="AM57" i="4"/>
  <c r="AN57" i="4"/>
  <c r="AG58" i="4"/>
  <c r="AH58" i="4"/>
  <c r="AI58" i="4"/>
  <c r="AL58" i="4"/>
  <c r="AM58" i="4"/>
  <c r="AN58" i="4"/>
  <c r="AG59" i="4"/>
  <c r="AH59" i="4"/>
  <c r="AI59" i="4"/>
  <c r="AL59" i="4"/>
  <c r="AM59" i="4"/>
  <c r="AN59" i="4"/>
  <c r="AG60" i="4"/>
  <c r="AH60" i="4"/>
  <c r="AI60" i="4"/>
  <c r="AL60" i="4"/>
  <c r="AM60" i="4"/>
  <c r="AN60" i="4"/>
  <c r="AG61" i="4"/>
  <c r="AH61" i="4"/>
  <c r="AI61" i="4"/>
  <c r="AL61" i="4"/>
  <c r="AM61" i="4"/>
  <c r="AN61" i="4"/>
  <c r="AG62" i="4"/>
  <c r="AH62" i="4"/>
  <c r="AI62" i="4"/>
  <c r="AL62" i="4"/>
  <c r="AM62" i="4"/>
  <c r="AN62" i="4"/>
  <c r="AG63" i="4"/>
  <c r="AL63" i="4"/>
  <c r="AM63" i="4"/>
  <c r="AN63" i="4"/>
  <c r="AG64" i="4"/>
  <c r="AH64" i="4"/>
  <c r="AI64" i="4"/>
  <c r="AL64" i="4"/>
  <c r="AM64" i="4"/>
  <c r="AN64" i="4"/>
  <c r="AG65" i="4"/>
  <c r="AH65" i="4"/>
  <c r="AI65" i="4"/>
  <c r="AL65" i="4"/>
  <c r="AM65" i="4"/>
  <c r="AN65" i="4"/>
  <c r="AG66" i="4"/>
  <c r="AH66" i="4"/>
  <c r="AI66" i="4"/>
  <c r="AL66" i="4"/>
  <c r="AM66" i="4"/>
  <c r="AN66" i="4"/>
  <c r="AG67" i="4"/>
  <c r="AH67" i="4"/>
  <c r="AI67" i="4"/>
  <c r="AL67" i="4"/>
  <c r="AM67" i="4"/>
  <c r="AN67" i="4"/>
  <c r="AG68" i="4"/>
  <c r="AH68" i="4"/>
  <c r="AI68" i="4"/>
  <c r="AL68" i="4"/>
  <c r="AM68" i="4"/>
  <c r="AN68" i="4"/>
  <c r="AG69" i="4"/>
  <c r="AH69" i="4"/>
  <c r="AI69" i="4"/>
  <c r="AL69" i="4"/>
  <c r="AM69" i="4"/>
  <c r="AN69" i="4"/>
  <c r="AG70" i="4"/>
  <c r="AH70" i="4"/>
  <c r="AI70" i="4"/>
  <c r="AL70" i="4"/>
  <c r="AM70" i="4"/>
  <c r="AN70" i="4"/>
  <c r="AG71" i="4"/>
  <c r="AH71" i="4"/>
  <c r="AI71" i="4"/>
  <c r="AL71" i="4"/>
  <c r="AM71" i="4"/>
  <c r="AN71" i="4"/>
  <c r="AG72" i="4"/>
  <c r="AH72" i="4"/>
  <c r="AI72" i="4"/>
  <c r="AL72" i="4"/>
  <c r="AM72" i="4"/>
  <c r="AN72" i="4"/>
  <c r="AG73" i="4"/>
  <c r="AH73" i="4"/>
  <c r="AI73" i="4"/>
  <c r="AL73" i="4"/>
  <c r="AM73" i="4"/>
  <c r="AN73" i="4"/>
  <c r="AG74" i="4"/>
  <c r="AH74" i="4"/>
  <c r="AI74" i="4"/>
  <c r="AL74" i="4"/>
  <c r="AM74" i="4"/>
  <c r="AN74" i="4"/>
  <c r="AG75" i="4"/>
  <c r="AH75" i="4"/>
  <c r="AI75" i="4"/>
  <c r="AL75" i="4"/>
  <c r="AM75" i="4"/>
  <c r="AN75" i="4"/>
  <c r="AG76" i="4"/>
  <c r="AH76" i="4"/>
  <c r="AI76" i="4"/>
  <c r="AL76" i="4"/>
  <c r="AM76" i="4"/>
  <c r="AN76" i="4"/>
  <c r="AG77" i="4"/>
  <c r="AH77" i="4"/>
  <c r="AI77" i="4"/>
  <c r="AL77" i="4"/>
  <c r="AM77" i="4"/>
  <c r="AN77" i="4"/>
  <c r="AG78" i="4"/>
  <c r="AH78" i="4"/>
  <c r="AI78" i="4"/>
  <c r="AL78" i="4"/>
  <c r="AM78" i="4"/>
  <c r="AN78" i="4"/>
  <c r="AL79" i="4"/>
  <c r="AN4" i="4"/>
  <c r="AM4" i="4"/>
  <c r="AL4" i="4"/>
  <c r="AI4" i="4"/>
  <c r="AK12" i="4" l="1"/>
  <c r="AK15" i="4"/>
  <c r="AO22" i="4"/>
  <c r="AJ41" i="4"/>
  <c r="AJ62" i="4"/>
  <c r="AJ63" i="4"/>
  <c r="AO4" i="4" l="1"/>
  <c r="AK4" i="4"/>
  <c r="AF74" i="4"/>
  <c r="AJ74" i="4"/>
  <c r="AF70" i="4"/>
  <c r="AJ70" i="4"/>
  <c r="AF68" i="4"/>
  <c r="AF64" i="4"/>
  <c r="AJ64" i="4"/>
  <c r="AF58" i="4"/>
  <c r="AJ58" i="4"/>
  <c r="AF54" i="4"/>
  <c r="AJ54" i="4"/>
  <c r="AF50" i="4"/>
  <c r="AJ50" i="4"/>
  <c r="AF46" i="4"/>
  <c r="AJ46" i="4"/>
  <c r="AF42" i="4"/>
  <c r="AJ42" i="4"/>
  <c r="AF40" i="4"/>
  <c r="AJ40" i="4"/>
  <c r="AF36" i="4"/>
  <c r="AJ36" i="4"/>
  <c r="AF32" i="4"/>
  <c r="AJ32" i="4"/>
  <c r="AF28" i="4"/>
  <c r="AJ28" i="4"/>
  <c r="AF26" i="4"/>
  <c r="AJ26" i="4"/>
  <c r="AF22" i="4"/>
  <c r="AJ22" i="4"/>
  <c r="AF18" i="4"/>
  <c r="AJ18" i="4"/>
  <c r="AF14" i="4"/>
  <c r="AJ14" i="4"/>
  <c r="AF12" i="4"/>
  <c r="AJ12" i="4"/>
  <c r="AF8" i="4"/>
  <c r="AJ8" i="4"/>
  <c r="AO77" i="4"/>
  <c r="AK77" i="4"/>
  <c r="AK73" i="4"/>
  <c r="AO73" i="4"/>
  <c r="AK69" i="4"/>
  <c r="AO69" i="4"/>
  <c r="AK65" i="4"/>
  <c r="AK61" i="4"/>
  <c r="AO61" i="4"/>
  <c r="AK59" i="4"/>
  <c r="AK55" i="4"/>
  <c r="AO55" i="4"/>
  <c r="AK51" i="4"/>
  <c r="AO51" i="4"/>
  <c r="AK47" i="4"/>
  <c r="AO47" i="4"/>
  <c r="AK43" i="4"/>
  <c r="AO43" i="4"/>
  <c r="AK39" i="4"/>
  <c r="AO39" i="4"/>
  <c r="AK35" i="4"/>
  <c r="AO35" i="4"/>
  <c r="AK31" i="4"/>
  <c r="AO31" i="4"/>
  <c r="AK27" i="4"/>
  <c r="AO27" i="4"/>
  <c r="AK23" i="4"/>
  <c r="AO23" i="4"/>
  <c r="AK21" i="4"/>
  <c r="AO21" i="4"/>
  <c r="AK17" i="4"/>
  <c r="AO17" i="4"/>
  <c r="AO15" i="4"/>
  <c r="AK9" i="4"/>
  <c r="AO9" i="4"/>
  <c r="AK7" i="4"/>
  <c r="AO7" i="4"/>
  <c r="AK5" i="4"/>
  <c r="AO5" i="4"/>
  <c r="AF77" i="4"/>
  <c r="AJ77" i="4"/>
  <c r="AF75" i="4"/>
  <c r="AJ75" i="4"/>
  <c r="AF73" i="4"/>
  <c r="AJ73" i="4"/>
  <c r="AF71" i="4"/>
  <c r="AJ71" i="4"/>
  <c r="AF69" i="4"/>
  <c r="AJ69" i="4"/>
  <c r="AF67" i="4"/>
  <c r="AJ67" i="4"/>
  <c r="AF65" i="4"/>
  <c r="AJ65" i="4"/>
  <c r="AF63" i="4"/>
  <c r="AF61" i="4"/>
  <c r="AJ61" i="4"/>
  <c r="AF59" i="4"/>
  <c r="AJ59" i="4"/>
  <c r="AF57" i="4"/>
  <c r="AJ57" i="4"/>
  <c r="AF53" i="4"/>
  <c r="AJ53" i="4"/>
  <c r="AF51" i="4"/>
  <c r="AJ51" i="4"/>
  <c r="AF49" i="4"/>
  <c r="AJ49" i="4"/>
  <c r="AF47" i="4"/>
  <c r="AJ47" i="4"/>
  <c r="AF45" i="4"/>
  <c r="AJ45" i="4"/>
  <c r="AF43" i="4"/>
  <c r="AJ43" i="4"/>
  <c r="AF41" i="4"/>
  <c r="AF39" i="4"/>
  <c r="AJ39" i="4"/>
  <c r="AF37" i="4"/>
  <c r="AJ37" i="4"/>
  <c r="AF35" i="4"/>
  <c r="AJ35" i="4"/>
  <c r="AF33" i="4"/>
  <c r="AJ33" i="4"/>
  <c r="AF31" i="4"/>
  <c r="AJ31" i="4"/>
  <c r="AF29" i="4"/>
  <c r="AJ29" i="4"/>
  <c r="AF27" i="4"/>
  <c r="AJ27" i="4"/>
  <c r="AF25" i="4"/>
  <c r="AJ25" i="4"/>
  <c r="AF23" i="4"/>
  <c r="AJ23" i="4"/>
  <c r="AF21" i="4"/>
  <c r="AJ21" i="4"/>
  <c r="AF19" i="4"/>
  <c r="AJ19" i="4"/>
  <c r="AF17" i="4"/>
  <c r="AJ17" i="4"/>
  <c r="AF15" i="4"/>
  <c r="AJ15" i="4"/>
  <c r="AF13" i="4"/>
  <c r="AJ13" i="4"/>
  <c r="AF9" i="4"/>
  <c r="AJ9" i="4"/>
  <c r="AF7" i="4"/>
  <c r="AJ7" i="4"/>
  <c r="AF5" i="4"/>
  <c r="AJ5" i="4"/>
  <c r="AK78" i="4"/>
  <c r="AO78" i="4"/>
  <c r="AK76" i="4"/>
  <c r="AO76" i="4"/>
  <c r="AK74" i="4"/>
  <c r="AO74" i="4"/>
  <c r="AK72" i="4"/>
  <c r="AO72" i="4"/>
  <c r="AK70" i="4"/>
  <c r="AO70" i="4"/>
  <c r="AK68" i="4"/>
  <c r="AO68" i="4"/>
  <c r="AK66" i="4"/>
  <c r="AO66" i="4"/>
  <c r="AK64" i="4"/>
  <c r="AO64" i="4"/>
  <c r="AK62" i="4"/>
  <c r="AO62" i="4"/>
  <c r="AK60" i="4"/>
  <c r="AO60" i="4"/>
  <c r="AK58" i="4"/>
  <c r="AO58" i="4"/>
  <c r="AK56" i="4"/>
  <c r="AO56" i="4"/>
  <c r="AK54" i="4"/>
  <c r="AO54" i="4"/>
  <c r="AK52" i="4"/>
  <c r="AO52" i="4"/>
  <c r="AK50" i="4"/>
  <c r="AO50" i="4"/>
  <c r="AK48" i="4"/>
  <c r="AO48" i="4"/>
  <c r="AK46" i="4"/>
  <c r="AO46" i="4"/>
  <c r="AK44" i="4"/>
  <c r="AO44" i="4"/>
  <c r="AK42" i="4"/>
  <c r="AO42" i="4"/>
  <c r="AK40" i="4"/>
  <c r="AO40" i="4"/>
  <c r="AK38" i="4"/>
  <c r="AO38" i="4"/>
  <c r="AK36" i="4"/>
  <c r="AO36" i="4"/>
  <c r="AK34" i="4"/>
  <c r="AO34" i="4"/>
  <c r="AK32" i="4"/>
  <c r="AO32" i="4"/>
  <c r="AK30" i="4"/>
  <c r="AO30" i="4"/>
  <c r="AK28" i="4"/>
  <c r="AO28" i="4"/>
  <c r="AK26" i="4"/>
  <c r="AO26" i="4"/>
  <c r="AK24" i="4"/>
  <c r="AO24" i="4"/>
  <c r="AK22" i="4"/>
  <c r="AK20" i="4"/>
  <c r="AO20" i="4"/>
  <c r="AK18" i="4"/>
  <c r="AO18" i="4"/>
  <c r="AK16" i="4"/>
  <c r="AO16" i="4"/>
  <c r="AK14" i="4"/>
  <c r="AO14" i="4"/>
  <c r="AO12" i="4"/>
  <c r="AK10" i="4"/>
  <c r="AO10" i="4"/>
  <c r="AK8" i="4"/>
  <c r="AO8" i="4"/>
  <c r="AK6" i="4"/>
  <c r="AO6" i="4"/>
  <c r="AF78" i="4"/>
  <c r="AJ78" i="4"/>
  <c r="AF76" i="4"/>
  <c r="AJ76" i="4"/>
  <c r="AF72" i="4"/>
  <c r="AJ72" i="4"/>
  <c r="AF66" i="4"/>
  <c r="AJ66" i="4"/>
  <c r="AF62" i="4"/>
  <c r="AF60" i="4"/>
  <c r="AJ60" i="4"/>
  <c r="AF56" i="4"/>
  <c r="AJ56" i="4"/>
  <c r="AF52" i="4"/>
  <c r="AJ52" i="4"/>
  <c r="AF48" i="4"/>
  <c r="AJ48" i="4"/>
  <c r="AF44" i="4"/>
  <c r="AJ44" i="4"/>
  <c r="AF38" i="4"/>
  <c r="AJ38" i="4"/>
  <c r="AF34" i="4"/>
  <c r="AJ34" i="4"/>
  <c r="AF30" i="4"/>
  <c r="AJ30" i="4"/>
  <c r="AF24" i="4"/>
  <c r="AJ24" i="4"/>
  <c r="AF20" i="4"/>
  <c r="AJ20" i="4"/>
  <c r="AF16" i="4"/>
  <c r="AJ16" i="4"/>
  <c r="AF10" i="4"/>
  <c r="AJ10" i="4"/>
  <c r="AK75" i="4"/>
  <c r="AO75" i="4"/>
  <c r="AO71" i="4"/>
  <c r="AK71" i="4"/>
  <c r="AO67" i="4"/>
  <c r="AK67" i="4"/>
  <c r="AK63" i="4"/>
  <c r="AO63" i="4"/>
  <c r="AK57" i="4"/>
  <c r="AO57" i="4"/>
  <c r="AK53" i="4"/>
  <c r="AO53" i="4"/>
  <c r="AK49" i="4"/>
  <c r="AO49" i="4"/>
  <c r="AK45" i="4"/>
  <c r="AO45" i="4"/>
  <c r="AK41" i="4"/>
  <c r="AO41" i="4"/>
  <c r="AK37" i="4"/>
  <c r="AO37" i="4"/>
  <c r="AK33" i="4"/>
  <c r="AO33" i="4"/>
  <c r="AK29" i="4"/>
  <c r="AO29" i="4"/>
  <c r="AK25" i="4"/>
  <c r="AO25" i="4"/>
  <c r="AK19" i="4"/>
  <c r="AO19" i="4"/>
  <c r="AK13" i="4"/>
  <c r="AO13" i="4"/>
  <c r="AF55" i="4"/>
  <c r="AJ55" i="4"/>
  <c r="AE79" i="4"/>
  <c r="AN79" i="4" s="1"/>
  <c r="AC79" i="4"/>
  <c r="AM79" i="4" s="1"/>
  <c r="AB79" i="4"/>
  <c r="AH79" i="4" s="1"/>
  <c r="AH11" i="4"/>
  <c r="AG79" i="4"/>
  <c r="Z79" i="4"/>
  <c r="AD79" i="4"/>
  <c r="AI79" i="4" s="1"/>
  <c r="AI11" i="4"/>
  <c r="AM11" i="4"/>
  <c r="I11" i="4"/>
  <c r="I79" i="4" s="1"/>
  <c r="AO11" i="4"/>
  <c r="AN11" i="4"/>
  <c r="H11" i="4"/>
  <c r="AF11" i="4" s="1"/>
  <c r="AG11" i="4"/>
  <c r="AO79" i="4" l="1"/>
  <c r="AK79" i="4"/>
  <c r="H79" i="4"/>
  <c r="AJ11" i="4"/>
  <c r="AK11" i="4"/>
  <c r="AJ79" i="4" l="1"/>
  <c r="AF79" i="4"/>
</calcChain>
</file>

<file path=xl/sharedStrings.xml><?xml version="1.0" encoding="utf-8"?>
<sst xmlns="http://schemas.openxmlformats.org/spreadsheetml/2006/main" count="143" uniqueCount="114">
  <si>
    <t>Pessoas com 60 anos ou mais e deficientes Institucionalizados</t>
  </si>
  <si>
    <t>População Geral</t>
  </si>
  <si>
    <t>Município</t>
  </si>
  <si>
    <t>280010 Amparo de São Francisco</t>
  </si>
  <si>
    <t>280020 Aquidabã</t>
  </si>
  <si>
    <t>280030 Aracaju</t>
  </si>
  <si>
    <t>280040 Arauá</t>
  </si>
  <si>
    <t>280050 Areia Branca</t>
  </si>
  <si>
    <t>280060 Barra dos Coqueiros</t>
  </si>
  <si>
    <t>280067 Boquim</t>
  </si>
  <si>
    <t>280070 Brejo Grande</t>
  </si>
  <si>
    <t>280100 Campo do Brito</t>
  </si>
  <si>
    <t>280110 Canhoba</t>
  </si>
  <si>
    <t>280120 Canindé de São Francisco</t>
  </si>
  <si>
    <t>280130 Capela</t>
  </si>
  <si>
    <t>280140 Carira</t>
  </si>
  <si>
    <t>280150 Carmópolis</t>
  </si>
  <si>
    <t>280160 Cedro de São João</t>
  </si>
  <si>
    <t>280170 Cristinápolis</t>
  </si>
  <si>
    <t>280190 Cumbe</t>
  </si>
  <si>
    <t>280200 Divina Pastora</t>
  </si>
  <si>
    <t>280210 Estância</t>
  </si>
  <si>
    <t>280220 Feira Nova</t>
  </si>
  <si>
    <t>280230 Frei Paulo</t>
  </si>
  <si>
    <t>280240 Gararu</t>
  </si>
  <si>
    <t>280250 General Maynard</t>
  </si>
  <si>
    <t>280260 Gracho Cardoso</t>
  </si>
  <si>
    <t>280270 Ilha das Flores</t>
  </si>
  <si>
    <t>280280 Indiaroba</t>
  </si>
  <si>
    <t>280290 Itabaiana</t>
  </si>
  <si>
    <t>280300 Itabaianinha</t>
  </si>
  <si>
    <t>280310 Itabi</t>
  </si>
  <si>
    <t>280320 Itaporanga d'Ajuda</t>
  </si>
  <si>
    <t>280330 Japaratuba</t>
  </si>
  <si>
    <t>280340 Japoatã</t>
  </si>
  <si>
    <t>280350 Lagarto</t>
  </si>
  <si>
    <t>280360 Laranjeiras</t>
  </si>
  <si>
    <t>280370 Macambira</t>
  </si>
  <si>
    <t>280380 Malhada dos Bois</t>
  </si>
  <si>
    <t>280390 Malhador</t>
  </si>
  <si>
    <t>280400 Maruim</t>
  </si>
  <si>
    <t>280410 Moita Bonita</t>
  </si>
  <si>
    <t>280420 Monte Alegre de Sergipe</t>
  </si>
  <si>
    <t>280430 Muribeca</t>
  </si>
  <si>
    <t>280440 Neópolis</t>
  </si>
  <si>
    <t>280445 Nossa Senhora Aparecida</t>
  </si>
  <si>
    <t>280450 Nossa Senhora da Glória</t>
  </si>
  <si>
    <t>280460 Nossa Senhora das Dores</t>
  </si>
  <si>
    <t>280470 Nossa Senhora de Lourdes</t>
  </si>
  <si>
    <t>280480 Nossa Senhora do Socorro</t>
  </si>
  <si>
    <t>280490 Pacatuba</t>
  </si>
  <si>
    <t>280500 Pedra Mole</t>
  </si>
  <si>
    <t>280510 Pedrinhas</t>
  </si>
  <si>
    <t>280520 Pinhão</t>
  </si>
  <si>
    <t>280530 Pirambu</t>
  </si>
  <si>
    <t>280540 Poço Redondo</t>
  </si>
  <si>
    <t>280550 Poço Verde</t>
  </si>
  <si>
    <t>280560 Porto da Folha</t>
  </si>
  <si>
    <t>280570 Propriá</t>
  </si>
  <si>
    <t>280580 Riachão do Dantas</t>
  </si>
  <si>
    <t>280590 Riachuelo</t>
  </si>
  <si>
    <t>280600 Ribeirópolis</t>
  </si>
  <si>
    <t>280610 Rosário do Catete</t>
  </si>
  <si>
    <t>280620 Salgado</t>
  </si>
  <si>
    <t>280630 Santa Luzia do Itanhy</t>
  </si>
  <si>
    <t>280650 Santa Rosa de Lima</t>
  </si>
  <si>
    <t>280640 Santana do São Francisco</t>
  </si>
  <si>
    <t>280660 Santo Amaro das Brotas</t>
  </si>
  <si>
    <t>280670 São Cristóvão</t>
  </si>
  <si>
    <t>280680 São Domingos</t>
  </si>
  <si>
    <t>280690 São Francisco</t>
  </si>
  <si>
    <t>280700 São Miguel do Aleixo</t>
  </si>
  <si>
    <t>280710 Simão Dias</t>
  </si>
  <si>
    <t>280720 Siriri</t>
  </si>
  <si>
    <t>280730 Telha</t>
  </si>
  <si>
    <t>280740 Tobias Barreto</t>
  </si>
  <si>
    <t>280750 Tomar do Geru</t>
  </si>
  <si>
    <t>280760 Umbaúba</t>
  </si>
  <si>
    <t>Total</t>
  </si>
  <si>
    <t>*Estimativas preliminares elaboradas pelo Ministério da Saúde/SVS/DASNT/CGIAE</t>
  </si>
  <si>
    <t>Total de 1ª dose enviada</t>
  </si>
  <si>
    <t>Total de 2ª dose enviadas</t>
  </si>
  <si>
    <t>Total de 1ª dose aplicada</t>
  </si>
  <si>
    <t>60 a 69 anos</t>
  </si>
  <si>
    <t>70 a 79 anos</t>
  </si>
  <si>
    <t>80 anos e mais</t>
  </si>
  <si>
    <t>Trabalhadores de Saúde</t>
  </si>
  <si>
    <t>1ª dose</t>
  </si>
  <si>
    <t>2ª dose</t>
  </si>
  <si>
    <t>Indígenas aldeados</t>
  </si>
  <si>
    <t>DOSES ENVIADAS **</t>
  </si>
  <si>
    <t>DOSES APLICADAS</t>
  </si>
  <si>
    <t>% 1ª dose aplicada</t>
  </si>
  <si>
    <t>% 2ª dose aplicada</t>
  </si>
  <si>
    <t>PRIMEIRA DOSE</t>
  </si>
  <si>
    <t>SEGUNDA DOSE</t>
  </si>
  <si>
    <t>80 anos e mais***</t>
  </si>
  <si>
    <t>** As doses enviadas são consideradas no momento que são entregue aos municípios</t>
  </si>
  <si>
    <t>Como são trabalhadas com estimativas populacionais, a população do município pode ser diferente da estimativa e com isso podemos ter cobertura maior que 100%</t>
  </si>
  <si>
    <t>ESTIMATIVA POPULACIONAL*</t>
  </si>
  <si>
    <t>População Total</t>
  </si>
  <si>
    <t>COBERTURA VACINAL (%)</t>
  </si>
  <si>
    <t>DOSES APLICADAS POR GRUPO</t>
  </si>
  <si>
    <t>As informações são recebidas diariamene às 18  horas, podendo haver alguma inconsistência que será corrigida posteriormente após conferência da informação com o município.</t>
  </si>
  <si>
    <t>*** O número de 2ª dose é diferenciado a depender do tipo de vacina utilizado (pois para a Coronavac a 2ª dose fica reservada para ser aplicada entre 14 e 28 dias; e, a Astrazenca não há reserva da 2ª dose, pois ela pode ser aplicada com 12 semanas)</t>
  </si>
  <si>
    <t>Total de 2ª dose aplicada***</t>
  </si>
  <si>
    <t>OBS: Foram adicionadas as doses enviadas essa semana</t>
  </si>
  <si>
    <t>Quilombolas</t>
  </si>
  <si>
    <t>Situação de Rua</t>
  </si>
  <si>
    <t>Pessoas com Síndrome de Dowm e Autismo</t>
  </si>
  <si>
    <t xml:space="preserve">Trabalhadores das forças de segurança e Forças Armadas </t>
  </si>
  <si>
    <t>Outros****</t>
  </si>
  <si>
    <t>**** População vacinada com resíduos da vacina aos final do dia</t>
  </si>
  <si>
    <t>FONTE: Planilha CEAD/GIM/COVEP/DVS (Data de atualização: 24.04.2021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</si>
</sst>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82">
    <xf numFmtId="0" fontId="0" fillId="0" borderId="0" xfId="0"/>
    <xf numFmtId="0" fontId="0" fillId="0" borderId="0" xfId="0" applyAlignment="1">
      <alignment horizontal="center"/>
    </xf>
    <xf numFmtId="0" fontId="0" fillId="3" borderId="0" xfId="0" quotePrefix="1" applyFont="1" applyFill="1" applyBorder="1" applyAlignment="1">
      <alignment horizontal="left"/>
    </xf>
    <xf numFmtId="0" fontId="0" fillId="3" borderId="0" xfId="0" quotePrefix="1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1" fillId="5" borderId="1" xfId="0" applyFont="1" applyFill="1" applyBorder="1" applyAlignment="1">
      <alignment horizont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1" fillId="7" borderId="2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wrapText="1"/>
    </xf>
    <xf numFmtId="0" fontId="1" fillId="8" borderId="1" xfId="0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1" fillId="0" borderId="0" xfId="0" applyFont="1"/>
    <xf numFmtId="0" fontId="1" fillId="6" borderId="1" xfId="0" applyFont="1" applyFill="1" applyBorder="1" applyAlignment="1">
      <alignment horizontal="center" wrapText="1"/>
    </xf>
    <xf numFmtId="0" fontId="3" fillId="0" borderId="0" xfId="0" applyFont="1"/>
    <xf numFmtId="0" fontId="3" fillId="6" borderId="1" xfId="0" applyFont="1" applyFill="1" applyBorder="1" applyAlignment="1">
      <alignment horizontal="center"/>
    </xf>
    <xf numFmtId="3" fontId="3" fillId="5" borderId="1" xfId="0" applyNumberFormat="1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10" fontId="3" fillId="4" borderId="1" xfId="1" applyNumberFormat="1" applyFont="1" applyFill="1" applyBorder="1" applyAlignment="1">
      <alignment horizontal="center"/>
    </xf>
    <xf numFmtId="10" fontId="3" fillId="8" borderId="1" xfId="1" applyNumberFormat="1" applyFont="1" applyFill="1" applyBorder="1" applyAlignment="1">
      <alignment horizontal="center"/>
    </xf>
    <xf numFmtId="0" fontId="0" fillId="3" borderId="0" xfId="0" quotePrefix="1" applyFont="1" applyFill="1" applyBorder="1" applyAlignment="1">
      <alignment horizontal="left"/>
    </xf>
    <xf numFmtId="0" fontId="0" fillId="0" borderId="0" xfId="0" applyAlignment="1">
      <alignment horizontal="left"/>
    </xf>
    <xf numFmtId="1" fontId="1" fillId="7" borderId="1" xfId="1" applyNumberFormat="1" applyFont="1" applyFill="1" applyBorder="1" applyAlignment="1">
      <alignment horizontal="center"/>
    </xf>
    <xf numFmtId="3" fontId="1" fillId="7" borderId="1" xfId="0" applyNumberFormat="1" applyFont="1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wrapText="1"/>
    </xf>
    <xf numFmtId="0" fontId="3" fillId="0" borderId="0" xfId="0" applyFont="1" applyFill="1"/>
    <xf numFmtId="0" fontId="1" fillId="6" borderId="1" xfId="0" applyFont="1" applyFill="1" applyBorder="1" applyAlignment="1">
      <alignment horizontal="center"/>
    </xf>
    <xf numFmtId="3" fontId="4" fillId="5" borderId="1" xfId="0" applyNumberFormat="1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10" fontId="1" fillId="4" borderId="1" xfId="1" applyNumberFormat="1" applyFont="1" applyFill="1" applyBorder="1" applyAlignment="1">
      <alignment horizontal="center"/>
    </xf>
    <xf numFmtId="10" fontId="1" fillId="8" borderId="1" xfId="1" applyNumberFormat="1" applyFont="1" applyFill="1" applyBorder="1" applyAlignment="1">
      <alignment horizontal="center"/>
    </xf>
    <xf numFmtId="0" fontId="1" fillId="0" borderId="0" xfId="0" applyFont="1" applyFill="1"/>
    <xf numFmtId="0" fontId="4" fillId="0" borderId="0" xfId="0" applyFont="1" applyFill="1"/>
    <xf numFmtId="0" fontId="3" fillId="0" borderId="0" xfId="0" applyFont="1" applyFill="1" applyAlignment="1">
      <alignment wrapText="1"/>
    </xf>
    <xf numFmtId="1" fontId="3" fillId="5" borderId="1" xfId="0" applyNumberFormat="1" applyFont="1" applyFill="1" applyBorder="1" applyAlignment="1">
      <alignment horizontal="center"/>
    </xf>
    <xf numFmtId="1" fontId="1" fillId="5" borderId="1" xfId="0" applyNumberFormat="1" applyFont="1" applyFill="1" applyBorder="1" applyAlignment="1">
      <alignment horizontal="center"/>
    </xf>
    <xf numFmtId="3" fontId="3" fillId="0" borderId="0" xfId="0" applyNumberFormat="1" applyFont="1" applyFill="1"/>
    <xf numFmtId="1" fontId="0" fillId="0" borderId="0" xfId="0" applyNumberFormat="1"/>
    <xf numFmtId="1" fontId="1" fillId="7" borderId="1" xfId="0" applyNumberFormat="1" applyFont="1" applyFill="1" applyBorder="1" applyAlignment="1">
      <alignment horizontal="center"/>
    </xf>
    <xf numFmtId="0" fontId="0" fillId="3" borderId="0" xfId="0" quotePrefix="1" applyFont="1" applyFill="1" applyBorder="1" applyAlignment="1">
      <alignment horizontal="left"/>
    </xf>
    <xf numFmtId="0" fontId="0" fillId="7" borderId="1" xfId="0" applyFont="1" applyFill="1" applyBorder="1" applyAlignment="1">
      <alignment horizontal="center" vertical="center" wrapText="1"/>
    </xf>
    <xf numFmtId="0" fontId="0" fillId="0" borderId="0" xfId="0" applyFont="1"/>
    <xf numFmtId="0" fontId="0" fillId="0" borderId="0" xfId="0" applyFont="1" applyAlignment="1">
      <alignment horizontal="center"/>
    </xf>
    <xf numFmtId="0" fontId="5" fillId="7" borderId="1" xfId="0" applyFont="1" applyFill="1" applyBorder="1" applyAlignment="1">
      <alignment horizontal="center" wrapText="1"/>
    </xf>
    <xf numFmtId="0" fontId="6" fillId="7" borderId="1" xfId="0" applyFont="1" applyFill="1" applyBorder="1" applyAlignment="1">
      <alignment horizontal="center" vertical="center" wrapText="1"/>
    </xf>
    <xf numFmtId="3" fontId="7" fillId="7" borderId="1" xfId="0" applyNumberFormat="1" applyFont="1" applyFill="1" applyBorder="1" applyAlignment="1">
      <alignment horizontal="center"/>
    </xf>
    <xf numFmtId="1" fontId="7" fillId="7" borderId="1" xfId="0" applyNumberFormat="1" applyFont="1" applyFill="1" applyBorder="1" applyAlignment="1">
      <alignment horizontal="center"/>
    </xf>
    <xf numFmtId="0" fontId="7" fillId="7" borderId="1" xfId="0" applyFont="1" applyFill="1" applyBorder="1" applyAlignment="1">
      <alignment horizontal="center"/>
    </xf>
    <xf numFmtId="0" fontId="5" fillId="7" borderId="1" xfId="0" applyFont="1" applyFill="1" applyBorder="1" applyAlignment="1">
      <alignment horizontal="center" vertical="center" wrapText="1"/>
    </xf>
    <xf numFmtId="0" fontId="8" fillId="7" borderId="1" xfId="0" applyFont="1" applyFill="1" applyBorder="1" applyAlignment="1">
      <alignment horizontal="center" vertical="center" wrapText="1"/>
    </xf>
    <xf numFmtId="0" fontId="8" fillId="7" borderId="1" xfId="0" applyFont="1" applyFill="1" applyBorder="1" applyAlignment="1">
      <alignment horizontal="center" wrapText="1"/>
    </xf>
    <xf numFmtId="3" fontId="8" fillId="7" borderId="1" xfId="0" applyNumberFormat="1" applyFont="1" applyFill="1" applyBorder="1" applyAlignment="1">
      <alignment horizontal="center" wrapText="1"/>
    </xf>
    <xf numFmtId="3" fontId="8" fillId="7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1" fillId="2" borderId="7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1" fillId="5" borderId="11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6" borderId="10" xfId="0" applyFont="1" applyFill="1" applyBorder="1" applyAlignment="1">
      <alignment horizontal="center" vertical="center"/>
    </xf>
    <xf numFmtId="0" fontId="1" fillId="6" borderId="12" xfId="0" applyFont="1" applyFill="1" applyBorder="1" applyAlignment="1">
      <alignment horizontal="center" vertical="center"/>
    </xf>
    <xf numFmtId="0" fontId="1" fillId="6" borderId="11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6" borderId="13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 wrapText="1"/>
    </xf>
    <xf numFmtId="0" fontId="1" fillId="7" borderId="4" xfId="0" applyFont="1" applyFill="1" applyBorder="1" applyAlignment="1">
      <alignment horizontal="center" vertical="center" wrapText="1"/>
    </xf>
    <xf numFmtId="0" fontId="1" fillId="7" borderId="5" xfId="0" applyFont="1" applyFill="1" applyBorder="1" applyAlignment="1">
      <alignment horizontal="center" vertical="center" wrapText="1"/>
    </xf>
    <xf numFmtId="0" fontId="1" fillId="7" borderId="6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top"/>
    </xf>
    <xf numFmtId="0" fontId="1" fillId="8" borderId="1" xfId="0" applyFont="1" applyFill="1" applyBorder="1" applyAlignment="1">
      <alignment horizontal="center" vertical="center"/>
    </xf>
    <xf numFmtId="0" fontId="0" fillId="3" borderId="0" xfId="0" quotePrefix="1" applyFont="1" applyFill="1" applyBorder="1" applyAlignment="1">
      <alignment horizontal="left"/>
    </xf>
  </cellXfs>
  <cellStyles count="3">
    <cellStyle name="Normal" xfId="0" builtinId="0"/>
    <cellStyle name="Porcentagem" xfId="1" builtinId="5"/>
    <cellStyle name="Vírgula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90"/>
  <sheetViews>
    <sheetView tabSelected="1" zoomScale="70" zoomScaleNormal="70" workbookViewId="0">
      <pane xSplit="1" topLeftCell="AJ1" activePane="topRight" state="frozen"/>
      <selection pane="topRight" activeCell="AO78" sqref="AO4:AO78"/>
    </sheetView>
  </sheetViews>
  <sheetFormatPr defaultRowHeight="15" x14ac:dyDescent="0.25"/>
  <cols>
    <col min="1" max="1" width="30.28515625" customWidth="1"/>
    <col min="2" max="2" width="11.5703125" style="1" customWidth="1"/>
    <col min="3" max="3" width="10.85546875" style="1" customWidth="1"/>
    <col min="4" max="4" width="9.5703125" style="1" customWidth="1"/>
    <col min="5" max="5" width="10.42578125" style="1" customWidth="1"/>
    <col min="6" max="6" width="14.42578125" customWidth="1"/>
    <col min="7" max="7" width="14.7109375" customWidth="1"/>
    <col min="8" max="8" width="14.5703125" customWidth="1"/>
    <col min="9" max="9" width="15.7109375" customWidth="1"/>
    <col min="10" max="10" width="9.140625" customWidth="1"/>
    <col min="11" max="11" width="10" customWidth="1"/>
    <col min="12" max="12" width="9.5703125" customWidth="1"/>
    <col min="13" max="13" width="9" customWidth="1"/>
    <col min="14" max="14" width="7.85546875" style="1" customWidth="1"/>
    <col min="15" max="18" width="8.7109375" style="1" customWidth="1"/>
    <col min="19" max="19" width="11.5703125" style="1" customWidth="1"/>
    <col min="20" max="25" width="8.7109375" style="1" customWidth="1"/>
    <col min="26" max="26" width="12.140625" style="43" customWidth="1"/>
    <col min="27" max="27" width="11.7109375" style="44" customWidth="1"/>
    <col min="28" max="28" width="8.5703125" style="43" customWidth="1"/>
    <col min="29" max="29" width="8.85546875" style="43" bestFit="1" customWidth="1"/>
    <col min="30" max="30" width="10" style="44" customWidth="1"/>
    <col min="31" max="31" width="8.5703125" style="44" customWidth="1"/>
    <col min="32" max="32" width="11.42578125" style="1" customWidth="1"/>
    <col min="33" max="33" width="10.140625" style="1" bestFit="1" customWidth="1"/>
    <col min="34" max="34" width="11.42578125" style="1" bestFit="1" customWidth="1"/>
    <col min="35" max="35" width="13.28515625" style="1" customWidth="1"/>
    <col min="36" max="36" width="12" style="1" customWidth="1"/>
    <col min="37" max="37" width="10.85546875" customWidth="1"/>
    <col min="38" max="38" width="9" customWidth="1"/>
    <col min="39" max="39" width="10.28515625" bestFit="1" customWidth="1"/>
    <col min="40" max="40" width="10.7109375" bestFit="1" customWidth="1"/>
    <col min="41" max="41" width="12.28515625" customWidth="1"/>
    <col min="42" max="57" width="9.140625" style="25"/>
  </cols>
  <sheetData>
    <row r="1" spans="1:57" x14ac:dyDescent="0.25">
      <c r="A1" s="56" t="s">
        <v>2</v>
      </c>
      <c r="B1" s="61" t="s">
        <v>99</v>
      </c>
      <c r="C1" s="62"/>
      <c r="D1" s="62"/>
      <c r="E1" s="63"/>
      <c r="F1" s="57" t="s">
        <v>90</v>
      </c>
      <c r="G1" s="58"/>
      <c r="H1" s="67" t="s">
        <v>91</v>
      </c>
      <c r="I1" s="68"/>
      <c r="J1" s="73" t="s">
        <v>102</v>
      </c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73"/>
      <c r="X1" s="73"/>
      <c r="Y1" s="73"/>
      <c r="Z1" s="73"/>
      <c r="AA1" s="73"/>
      <c r="AB1" s="73"/>
      <c r="AC1" s="73"/>
      <c r="AD1" s="73"/>
      <c r="AE1" s="73"/>
      <c r="AF1" s="72" t="s">
        <v>101</v>
      </c>
      <c r="AG1" s="72"/>
      <c r="AH1" s="72"/>
      <c r="AI1" s="72"/>
      <c r="AJ1" s="72"/>
      <c r="AK1" s="72"/>
      <c r="AL1" s="72"/>
      <c r="AM1" s="72"/>
      <c r="AN1" s="72"/>
      <c r="AO1" s="72"/>
    </row>
    <row r="2" spans="1:57" ht="42.95" customHeight="1" x14ac:dyDescent="0.25">
      <c r="A2" s="56"/>
      <c r="B2" s="64"/>
      <c r="C2" s="65"/>
      <c r="D2" s="65"/>
      <c r="E2" s="66"/>
      <c r="F2" s="59"/>
      <c r="G2" s="60"/>
      <c r="H2" s="59"/>
      <c r="I2" s="60"/>
      <c r="J2" s="74" t="s">
        <v>86</v>
      </c>
      <c r="K2" s="75"/>
      <c r="L2" s="76" t="s">
        <v>0</v>
      </c>
      <c r="M2" s="77"/>
      <c r="N2" s="78" t="s">
        <v>89</v>
      </c>
      <c r="O2" s="78"/>
      <c r="P2" s="76" t="s">
        <v>107</v>
      </c>
      <c r="Q2" s="77"/>
      <c r="R2" s="76" t="s">
        <v>110</v>
      </c>
      <c r="S2" s="77"/>
      <c r="T2" s="76" t="s">
        <v>109</v>
      </c>
      <c r="U2" s="77"/>
      <c r="V2" s="76" t="s">
        <v>111</v>
      </c>
      <c r="W2" s="77"/>
      <c r="X2" s="76" t="s">
        <v>108</v>
      </c>
      <c r="Y2" s="77"/>
      <c r="Z2" s="73" t="s">
        <v>83</v>
      </c>
      <c r="AA2" s="73"/>
      <c r="AB2" s="73" t="s">
        <v>84</v>
      </c>
      <c r="AC2" s="73"/>
      <c r="AD2" s="73" t="s">
        <v>85</v>
      </c>
      <c r="AE2" s="73"/>
      <c r="AF2" s="69" t="s">
        <v>94</v>
      </c>
      <c r="AG2" s="70"/>
      <c r="AH2" s="70"/>
      <c r="AI2" s="70"/>
      <c r="AJ2" s="71"/>
      <c r="AK2" s="80" t="s">
        <v>95</v>
      </c>
      <c r="AL2" s="80"/>
      <c r="AM2" s="80"/>
      <c r="AN2" s="80"/>
      <c r="AO2" s="80"/>
    </row>
    <row r="3" spans="1:57" s="12" customFormat="1" ht="30" x14ac:dyDescent="0.25">
      <c r="A3" s="56"/>
      <c r="B3" s="14" t="s">
        <v>100</v>
      </c>
      <c r="C3" s="14" t="s">
        <v>83</v>
      </c>
      <c r="D3" s="14" t="s">
        <v>84</v>
      </c>
      <c r="E3" s="14" t="s">
        <v>85</v>
      </c>
      <c r="F3" s="6" t="s">
        <v>80</v>
      </c>
      <c r="G3" s="7" t="s">
        <v>81</v>
      </c>
      <c r="H3" s="8" t="s">
        <v>82</v>
      </c>
      <c r="I3" s="8" t="s">
        <v>105</v>
      </c>
      <c r="J3" s="9" t="s">
        <v>87</v>
      </c>
      <c r="K3" s="9" t="s">
        <v>88</v>
      </c>
      <c r="L3" s="9" t="s">
        <v>87</v>
      </c>
      <c r="M3" s="9" t="s">
        <v>88</v>
      </c>
      <c r="N3" s="9" t="s">
        <v>87</v>
      </c>
      <c r="O3" s="9" t="s">
        <v>88</v>
      </c>
      <c r="P3" s="9" t="s">
        <v>87</v>
      </c>
      <c r="Q3" s="9" t="s">
        <v>88</v>
      </c>
      <c r="R3" s="9" t="s">
        <v>87</v>
      </c>
      <c r="S3" s="9" t="s">
        <v>88</v>
      </c>
      <c r="T3" s="9" t="s">
        <v>87</v>
      </c>
      <c r="U3" s="9" t="s">
        <v>88</v>
      </c>
      <c r="V3" s="9" t="s">
        <v>87</v>
      </c>
      <c r="W3" s="9" t="s">
        <v>88</v>
      </c>
      <c r="X3" s="9" t="s">
        <v>87</v>
      </c>
      <c r="Y3" s="9" t="s">
        <v>88</v>
      </c>
      <c r="Z3" s="9" t="s">
        <v>87</v>
      </c>
      <c r="AA3" s="9" t="s">
        <v>88</v>
      </c>
      <c r="AB3" s="9" t="s">
        <v>87</v>
      </c>
      <c r="AC3" s="9" t="s">
        <v>88</v>
      </c>
      <c r="AD3" s="9" t="s">
        <v>87</v>
      </c>
      <c r="AE3" s="9" t="s">
        <v>88</v>
      </c>
      <c r="AF3" s="10" t="s">
        <v>1</v>
      </c>
      <c r="AG3" s="10" t="s">
        <v>83</v>
      </c>
      <c r="AH3" s="10" t="s">
        <v>84</v>
      </c>
      <c r="AI3" s="10" t="s">
        <v>96</v>
      </c>
      <c r="AJ3" s="10" t="s">
        <v>92</v>
      </c>
      <c r="AK3" s="11" t="s">
        <v>1</v>
      </c>
      <c r="AL3" s="11" t="s">
        <v>83</v>
      </c>
      <c r="AM3" s="11" t="s">
        <v>84</v>
      </c>
      <c r="AN3" s="11" t="s">
        <v>85</v>
      </c>
      <c r="AO3" s="11" t="s">
        <v>93</v>
      </c>
      <c r="AP3" s="26"/>
      <c r="AQ3" s="26"/>
      <c r="AR3" s="26"/>
      <c r="AS3" s="26"/>
      <c r="AT3" s="26"/>
      <c r="AU3" s="26"/>
      <c r="AV3" s="26"/>
      <c r="AW3" s="26"/>
      <c r="AX3" s="26"/>
      <c r="AY3" s="26"/>
      <c r="AZ3" s="26"/>
      <c r="BA3" s="26"/>
      <c r="BB3" s="26"/>
      <c r="BC3" s="26"/>
      <c r="BD3" s="26"/>
      <c r="BE3" s="26"/>
    </row>
    <row r="4" spans="1:57" s="15" customFormat="1" x14ac:dyDescent="0.25">
      <c r="A4" s="15" t="s">
        <v>3</v>
      </c>
      <c r="B4" s="16">
        <v>2380</v>
      </c>
      <c r="C4" s="16">
        <v>140</v>
      </c>
      <c r="D4" s="16">
        <v>89</v>
      </c>
      <c r="E4" s="16">
        <v>51</v>
      </c>
      <c r="F4" s="36">
        <v>532</v>
      </c>
      <c r="G4" s="36">
        <v>212</v>
      </c>
      <c r="H4" s="17">
        <f>J4+L4+N4+Z4+AB4+AD4+P4+X4+R4+T4+V4</f>
        <v>460</v>
      </c>
      <c r="I4" s="36">
        <f>K4+M4+O4+AA4+AC4+AE4+Q4+Y4+W4</f>
        <v>189</v>
      </c>
      <c r="J4" s="49">
        <v>63</v>
      </c>
      <c r="K4" s="48">
        <v>54</v>
      </c>
      <c r="L4" s="49"/>
      <c r="M4" s="49"/>
      <c r="N4" s="49"/>
      <c r="O4" s="49"/>
      <c r="P4" s="49">
        <v>153</v>
      </c>
      <c r="Q4" s="49"/>
      <c r="R4" s="49">
        <v>20</v>
      </c>
      <c r="S4" s="49"/>
      <c r="T4" s="49">
        <v>0</v>
      </c>
      <c r="U4" s="49"/>
      <c r="V4" s="49"/>
      <c r="W4" s="49"/>
      <c r="X4" s="49"/>
      <c r="Y4" s="49"/>
      <c r="Z4" s="51">
        <v>89</v>
      </c>
      <c r="AA4" s="51">
        <v>26</v>
      </c>
      <c r="AB4" s="51">
        <v>94</v>
      </c>
      <c r="AC4" s="51">
        <v>83</v>
      </c>
      <c r="AD4" s="51">
        <v>41</v>
      </c>
      <c r="AE4" s="46">
        <v>26</v>
      </c>
      <c r="AF4" s="19">
        <f t="shared" ref="AF4:AF35" si="0">H4/B4</f>
        <v>0.19327731092436976</v>
      </c>
      <c r="AG4" s="19">
        <f>AB4:AB26/C4</f>
        <v>0.67142857142857137</v>
      </c>
      <c r="AH4" s="19">
        <f t="shared" ref="AH4:AH35" si="1">AB4/D4</f>
        <v>1.0561797752808988</v>
      </c>
      <c r="AI4" s="19">
        <f t="shared" ref="AI4:AI35" si="2">AD4/E4</f>
        <v>0.80392156862745101</v>
      </c>
      <c r="AJ4" s="19">
        <f>H4/F4</f>
        <v>0.86466165413533835</v>
      </c>
      <c r="AK4" s="20">
        <f t="shared" ref="AK4:AK35" si="3">I4/B4</f>
        <v>7.9411764705882348E-2</v>
      </c>
      <c r="AL4" s="20">
        <f t="shared" ref="AL4:AL35" si="4">AA4/C4</f>
        <v>0.18571428571428572</v>
      </c>
      <c r="AM4" s="20">
        <f t="shared" ref="AM4:AM35" si="5">AC4/D4</f>
        <v>0.93258426966292129</v>
      </c>
      <c r="AN4" s="20">
        <f t="shared" ref="AN4:AN35" si="6">AE4/E4</f>
        <v>0.50980392156862742</v>
      </c>
      <c r="AO4" s="20">
        <f t="shared" ref="AO4:AO35" si="7">I4/G4</f>
        <v>0.89150943396226412</v>
      </c>
      <c r="AP4" s="27"/>
      <c r="AQ4" s="27"/>
      <c r="AR4" s="27"/>
      <c r="AS4" s="35"/>
      <c r="AT4" s="27"/>
      <c r="AU4" s="27"/>
      <c r="AV4" s="27"/>
      <c r="AW4" s="27"/>
      <c r="AX4" s="27"/>
      <c r="AY4" s="27"/>
      <c r="AZ4" s="27"/>
      <c r="BA4" s="27"/>
      <c r="BB4" s="27"/>
      <c r="BC4" s="27"/>
      <c r="BD4" s="27"/>
      <c r="BE4" s="27"/>
    </row>
    <row r="5" spans="1:57" s="15" customFormat="1" x14ac:dyDescent="0.25">
      <c r="A5" s="15" t="s">
        <v>4</v>
      </c>
      <c r="B5" s="16">
        <v>21681</v>
      </c>
      <c r="C5" s="16">
        <v>1543</v>
      </c>
      <c r="D5" s="16">
        <v>932</v>
      </c>
      <c r="E5" s="16">
        <v>481</v>
      </c>
      <c r="F5" s="36">
        <v>3354.14</v>
      </c>
      <c r="G5" s="36">
        <v>2004.1399999999999</v>
      </c>
      <c r="H5" s="17">
        <f t="shared" ref="H5:H68" si="8">J5+L5+N5+Z5+AB5+AD5+P5+X5+R5+T5+V5</f>
        <v>2932</v>
      </c>
      <c r="I5" s="36">
        <f t="shared" ref="I5:I68" si="9">K5+M5+O5+AA5+AC5+AE5+Q5+Y5+W5</f>
        <v>1459</v>
      </c>
      <c r="J5" s="51">
        <v>386</v>
      </c>
      <c r="K5" s="51">
        <v>347</v>
      </c>
      <c r="L5" s="49">
        <v>18</v>
      </c>
      <c r="M5" s="49">
        <v>17</v>
      </c>
      <c r="N5" s="49"/>
      <c r="O5" s="49"/>
      <c r="P5" s="49">
        <v>144</v>
      </c>
      <c r="Q5" s="49"/>
      <c r="R5" s="49">
        <v>20</v>
      </c>
      <c r="S5" s="49"/>
      <c r="T5" s="49">
        <v>8</v>
      </c>
      <c r="U5" s="49"/>
      <c r="V5" s="49"/>
      <c r="W5" s="49"/>
      <c r="X5" s="49"/>
      <c r="Y5" s="49"/>
      <c r="Z5" s="51">
        <v>1034</v>
      </c>
      <c r="AA5" s="51">
        <v>252</v>
      </c>
      <c r="AB5" s="51">
        <v>845</v>
      </c>
      <c r="AC5" s="51">
        <v>689</v>
      </c>
      <c r="AD5" s="51">
        <v>477</v>
      </c>
      <c r="AE5" s="46">
        <v>154</v>
      </c>
      <c r="AF5" s="19">
        <f t="shared" si="0"/>
        <v>0.13523361468566947</v>
      </c>
      <c r="AG5" s="19">
        <f t="shared" ref="AG5:AG36" si="10">Z5/C5</f>
        <v>0.67012313674659751</v>
      </c>
      <c r="AH5" s="19">
        <f t="shared" si="1"/>
        <v>0.9066523605150214</v>
      </c>
      <c r="AI5" s="19">
        <f t="shared" si="2"/>
        <v>0.99168399168399168</v>
      </c>
      <c r="AJ5" s="19">
        <f t="shared" ref="AJ5:AJ35" si="11">H5/F5</f>
        <v>0.8741435956757917</v>
      </c>
      <c r="AK5" s="20">
        <f t="shared" si="3"/>
        <v>6.7293944006272768E-2</v>
      </c>
      <c r="AL5" s="20">
        <f t="shared" si="4"/>
        <v>0.16331821127673363</v>
      </c>
      <c r="AM5" s="20">
        <f t="shared" si="5"/>
        <v>0.73927038626609443</v>
      </c>
      <c r="AN5" s="20">
        <f t="shared" si="6"/>
        <v>0.32016632016632018</v>
      </c>
      <c r="AO5" s="20">
        <f t="shared" si="7"/>
        <v>0.72799305437743878</v>
      </c>
      <c r="AP5" s="27"/>
      <c r="AQ5" s="27"/>
      <c r="AR5" s="27"/>
      <c r="AS5" s="35"/>
      <c r="AT5" s="27"/>
      <c r="AU5" s="27"/>
      <c r="AV5" s="27"/>
      <c r="AW5" s="27"/>
      <c r="AX5" s="27"/>
      <c r="AY5" s="27"/>
      <c r="AZ5" s="27"/>
      <c r="BA5" s="27"/>
      <c r="BB5" s="27"/>
      <c r="BC5" s="27"/>
      <c r="BD5" s="27"/>
      <c r="BE5" s="27"/>
    </row>
    <row r="6" spans="1:57" s="15" customFormat="1" x14ac:dyDescent="0.25">
      <c r="A6" s="15" t="s">
        <v>5</v>
      </c>
      <c r="B6" s="16">
        <v>664908</v>
      </c>
      <c r="C6" s="16">
        <v>47854</v>
      </c>
      <c r="D6" s="16">
        <v>24138</v>
      </c>
      <c r="E6" s="16">
        <v>10149</v>
      </c>
      <c r="F6" s="36">
        <v>110715</v>
      </c>
      <c r="G6" s="36">
        <v>55200</v>
      </c>
      <c r="H6" s="17">
        <f t="shared" si="8"/>
        <v>108319</v>
      </c>
      <c r="I6" s="36">
        <f t="shared" si="9"/>
        <v>35179</v>
      </c>
      <c r="J6" s="47">
        <v>27253</v>
      </c>
      <c r="K6" s="48">
        <v>17317</v>
      </c>
      <c r="L6" s="49">
        <v>249</v>
      </c>
      <c r="M6" s="49">
        <v>239</v>
      </c>
      <c r="N6" s="49"/>
      <c r="O6" s="49"/>
      <c r="P6" s="49">
        <v>202</v>
      </c>
      <c r="Q6" s="49"/>
      <c r="R6" s="49">
        <v>1958</v>
      </c>
      <c r="S6" s="49"/>
      <c r="T6" s="49">
        <v>288</v>
      </c>
      <c r="U6" s="49"/>
      <c r="V6" s="49">
        <v>11</v>
      </c>
      <c r="W6" s="49"/>
      <c r="X6" s="49">
        <v>71</v>
      </c>
      <c r="Y6" s="49">
        <v>41</v>
      </c>
      <c r="Z6" s="51">
        <v>41817</v>
      </c>
      <c r="AA6" s="51">
        <v>1557</v>
      </c>
      <c r="AB6" s="51">
        <v>24707</v>
      </c>
      <c r="AC6" s="51">
        <v>15116</v>
      </c>
      <c r="AD6" s="51">
        <v>11763</v>
      </c>
      <c r="AE6" s="50">
        <v>909</v>
      </c>
      <c r="AF6" s="19">
        <f t="shared" si="0"/>
        <v>0.16290825196869341</v>
      </c>
      <c r="AG6" s="19">
        <f t="shared" si="10"/>
        <v>0.8738454465666402</v>
      </c>
      <c r="AH6" s="19">
        <f t="shared" si="1"/>
        <v>1.0235727897920293</v>
      </c>
      <c r="AI6" s="19">
        <f t="shared" si="2"/>
        <v>1.1590304463493941</v>
      </c>
      <c r="AJ6" s="19">
        <f>H6/F6</f>
        <v>0.97835884929774641</v>
      </c>
      <c r="AK6" s="20">
        <f t="shared" si="3"/>
        <v>5.2908071492597471E-2</v>
      </c>
      <c r="AL6" s="20">
        <f t="shared" si="4"/>
        <v>3.2536465081288921E-2</v>
      </c>
      <c r="AM6" s="20">
        <f t="shared" si="5"/>
        <v>0.62623249647858148</v>
      </c>
      <c r="AN6" s="20">
        <f t="shared" si="6"/>
        <v>8.9565474430978426E-2</v>
      </c>
      <c r="AO6" s="20">
        <f t="shared" si="7"/>
        <v>0.63730072463768117</v>
      </c>
      <c r="AP6" s="38"/>
      <c r="AQ6" s="27"/>
      <c r="AR6" s="27"/>
      <c r="AS6" s="35"/>
      <c r="AT6" s="27"/>
      <c r="AU6" s="27"/>
      <c r="AV6" s="27"/>
      <c r="AW6" s="27"/>
      <c r="AX6" s="27"/>
      <c r="AY6" s="27"/>
      <c r="AZ6" s="27"/>
      <c r="BA6" s="27"/>
      <c r="BB6" s="27"/>
      <c r="BC6" s="27"/>
      <c r="BD6" s="27"/>
      <c r="BE6" s="27"/>
    </row>
    <row r="7" spans="1:57" s="15" customFormat="1" x14ac:dyDescent="0.25">
      <c r="A7" s="15" t="s">
        <v>6</v>
      </c>
      <c r="B7" s="16">
        <v>9947</v>
      </c>
      <c r="C7" s="16">
        <v>644</v>
      </c>
      <c r="D7" s="16">
        <v>348</v>
      </c>
      <c r="E7" s="16">
        <v>149</v>
      </c>
      <c r="F7" s="36">
        <v>1322.1</v>
      </c>
      <c r="G7" s="36">
        <v>811.79578712196042</v>
      </c>
      <c r="H7" s="17">
        <f t="shared" si="8"/>
        <v>1176</v>
      </c>
      <c r="I7" s="36">
        <f t="shared" si="9"/>
        <v>734</v>
      </c>
      <c r="J7" s="51">
        <v>162</v>
      </c>
      <c r="K7" s="51">
        <v>162</v>
      </c>
      <c r="L7" s="49"/>
      <c r="M7" s="49"/>
      <c r="N7" s="49"/>
      <c r="O7" s="49"/>
      <c r="P7" s="49"/>
      <c r="Q7" s="49"/>
      <c r="R7" s="49">
        <v>7</v>
      </c>
      <c r="S7" s="49"/>
      <c r="T7" s="49">
        <v>9</v>
      </c>
      <c r="U7" s="49"/>
      <c r="V7" s="49"/>
      <c r="W7" s="49"/>
      <c r="X7" s="49"/>
      <c r="Y7" s="49"/>
      <c r="Z7" s="51">
        <v>321</v>
      </c>
      <c r="AA7" s="51">
        <v>0</v>
      </c>
      <c r="AB7" s="51">
        <v>466</v>
      </c>
      <c r="AC7" s="51">
        <v>461</v>
      </c>
      <c r="AD7" s="51">
        <v>211</v>
      </c>
      <c r="AE7" s="46">
        <v>111</v>
      </c>
      <c r="AF7" s="19">
        <f t="shared" si="0"/>
        <v>0.11822660098522167</v>
      </c>
      <c r="AG7" s="19">
        <f t="shared" si="10"/>
        <v>0.49844720496894412</v>
      </c>
      <c r="AH7" s="19">
        <f t="shared" si="1"/>
        <v>1.3390804597701149</v>
      </c>
      <c r="AI7" s="19">
        <f t="shared" si="2"/>
        <v>1.4161073825503356</v>
      </c>
      <c r="AJ7" s="19">
        <f t="shared" si="11"/>
        <v>0.88949398683911962</v>
      </c>
      <c r="AK7" s="20">
        <f t="shared" si="3"/>
        <v>7.379109279179652E-2</v>
      </c>
      <c r="AL7" s="20">
        <f t="shared" si="4"/>
        <v>0</v>
      </c>
      <c r="AM7" s="20">
        <f t="shared" si="5"/>
        <v>1.3247126436781609</v>
      </c>
      <c r="AN7" s="20">
        <f t="shared" si="6"/>
        <v>0.74496644295302017</v>
      </c>
      <c r="AO7" s="20">
        <f t="shared" si="7"/>
        <v>0.90416827931841348</v>
      </c>
      <c r="AP7" s="27"/>
      <c r="AQ7" s="27"/>
      <c r="AR7" s="27"/>
      <c r="AS7" s="35"/>
      <c r="AT7" s="27"/>
      <c r="AU7" s="27"/>
      <c r="AV7" s="27"/>
      <c r="AW7" s="27"/>
      <c r="AX7" s="27"/>
      <c r="AY7" s="27"/>
      <c r="AZ7" s="27"/>
      <c r="BA7" s="27"/>
      <c r="BB7" s="27"/>
      <c r="BC7" s="27"/>
      <c r="BD7" s="27"/>
      <c r="BE7" s="27"/>
    </row>
    <row r="8" spans="1:57" s="15" customFormat="1" x14ac:dyDescent="0.25">
      <c r="A8" s="15" t="s">
        <v>7</v>
      </c>
      <c r="B8" s="16">
        <v>18686</v>
      </c>
      <c r="C8" s="16">
        <v>1047</v>
      </c>
      <c r="D8" s="16">
        <v>548</v>
      </c>
      <c r="E8" s="16">
        <v>281</v>
      </c>
      <c r="F8" s="36">
        <v>2251.8000000000002</v>
      </c>
      <c r="G8" s="36">
        <v>1371</v>
      </c>
      <c r="H8" s="17">
        <f t="shared" si="8"/>
        <v>1850</v>
      </c>
      <c r="I8" s="36">
        <f t="shared" si="9"/>
        <v>1168</v>
      </c>
      <c r="J8" s="51">
        <v>256</v>
      </c>
      <c r="K8" s="51">
        <v>242</v>
      </c>
      <c r="L8" s="49"/>
      <c r="M8" s="49"/>
      <c r="N8" s="49"/>
      <c r="O8" s="49"/>
      <c r="P8" s="49"/>
      <c r="Q8" s="49"/>
      <c r="R8" s="49">
        <v>10</v>
      </c>
      <c r="S8" s="49"/>
      <c r="T8" s="49">
        <v>3</v>
      </c>
      <c r="U8" s="49"/>
      <c r="V8" s="49"/>
      <c r="W8" s="49"/>
      <c r="X8" s="49"/>
      <c r="Y8" s="49"/>
      <c r="Z8" s="51">
        <v>687</v>
      </c>
      <c r="AA8" s="51">
        <v>257</v>
      </c>
      <c r="AB8" s="51">
        <v>560</v>
      </c>
      <c r="AC8" s="51">
        <v>527</v>
      </c>
      <c r="AD8" s="51">
        <v>334</v>
      </c>
      <c r="AE8" s="46">
        <v>142</v>
      </c>
      <c r="AF8" s="19">
        <f t="shared" si="0"/>
        <v>9.9004602376110459E-2</v>
      </c>
      <c r="AG8" s="19">
        <f t="shared" si="10"/>
        <v>0.65616045845272208</v>
      </c>
      <c r="AH8" s="19">
        <f t="shared" si="1"/>
        <v>1.0218978102189782</v>
      </c>
      <c r="AI8" s="19">
        <f t="shared" si="2"/>
        <v>1.1886120996441281</v>
      </c>
      <c r="AJ8" s="19">
        <f t="shared" si="11"/>
        <v>0.82156497024602537</v>
      </c>
      <c r="AK8" s="20">
        <f t="shared" si="3"/>
        <v>6.2506689500160542E-2</v>
      </c>
      <c r="AL8" s="20">
        <f t="shared" si="4"/>
        <v>0.24546322827125119</v>
      </c>
      <c r="AM8" s="20">
        <f t="shared" si="5"/>
        <v>0.96167883211678828</v>
      </c>
      <c r="AN8" s="20">
        <f t="shared" si="6"/>
        <v>0.50533807829181498</v>
      </c>
      <c r="AO8" s="20">
        <f t="shared" si="7"/>
        <v>0.85193289569657182</v>
      </c>
      <c r="AP8" s="27"/>
      <c r="AQ8" s="27"/>
      <c r="AR8" s="27"/>
      <c r="AS8" s="35"/>
      <c r="AT8" s="27"/>
      <c r="AU8" s="27"/>
      <c r="AV8" s="27"/>
      <c r="AW8" s="27"/>
      <c r="AX8" s="27"/>
      <c r="AY8" s="27"/>
      <c r="AZ8" s="27"/>
      <c r="BA8" s="27"/>
      <c r="BB8" s="27"/>
      <c r="BC8" s="27"/>
      <c r="BD8" s="27"/>
      <c r="BE8" s="27"/>
    </row>
    <row r="9" spans="1:57" s="15" customFormat="1" x14ac:dyDescent="0.25">
      <c r="A9" s="15" t="s">
        <v>8</v>
      </c>
      <c r="B9" s="16">
        <v>30930</v>
      </c>
      <c r="C9" s="16">
        <v>1754</v>
      </c>
      <c r="D9" s="16">
        <v>816</v>
      </c>
      <c r="E9" s="16">
        <v>358</v>
      </c>
      <c r="F9" s="36">
        <v>3775</v>
      </c>
      <c r="G9" s="36">
        <v>2195</v>
      </c>
      <c r="H9" s="17">
        <f t="shared" si="8"/>
        <v>3122</v>
      </c>
      <c r="I9" s="36">
        <f t="shared" si="9"/>
        <v>1407</v>
      </c>
      <c r="J9" s="52">
        <v>557</v>
      </c>
      <c r="K9" s="52">
        <v>276</v>
      </c>
      <c r="L9" s="49"/>
      <c r="M9" s="49"/>
      <c r="N9" s="49"/>
      <c r="O9" s="49"/>
      <c r="P9" s="49">
        <v>191</v>
      </c>
      <c r="Q9" s="49"/>
      <c r="R9" s="49">
        <v>37</v>
      </c>
      <c r="S9" s="49"/>
      <c r="T9" s="49">
        <v>18</v>
      </c>
      <c r="U9" s="49"/>
      <c r="V9" s="49"/>
      <c r="W9" s="49"/>
      <c r="X9" s="49"/>
      <c r="Y9" s="49"/>
      <c r="Z9" s="53">
        <v>1035</v>
      </c>
      <c r="AA9" s="53">
        <v>199</v>
      </c>
      <c r="AB9" s="53">
        <v>861</v>
      </c>
      <c r="AC9" s="53">
        <v>757</v>
      </c>
      <c r="AD9" s="53">
        <v>423</v>
      </c>
      <c r="AE9" s="45">
        <v>175</v>
      </c>
      <c r="AF9" s="19">
        <f t="shared" si="0"/>
        <v>0.10093760103459425</v>
      </c>
      <c r="AG9" s="19">
        <f t="shared" si="10"/>
        <v>0.59007981755986316</v>
      </c>
      <c r="AH9" s="19">
        <f t="shared" si="1"/>
        <v>1.0551470588235294</v>
      </c>
      <c r="AI9" s="19">
        <f t="shared" si="2"/>
        <v>1.1815642458100559</v>
      </c>
      <c r="AJ9" s="19">
        <f t="shared" si="11"/>
        <v>0.82701986754966883</v>
      </c>
      <c r="AK9" s="20">
        <f t="shared" si="3"/>
        <v>4.5489815712900096E-2</v>
      </c>
      <c r="AL9" s="20">
        <f t="shared" si="4"/>
        <v>0.11345496009122007</v>
      </c>
      <c r="AM9" s="20">
        <f t="shared" si="5"/>
        <v>0.92769607843137258</v>
      </c>
      <c r="AN9" s="20">
        <f t="shared" si="6"/>
        <v>0.48882681564245811</v>
      </c>
      <c r="AO9" s="20">
        <f t="shared" si="7"/>
        <v>0.64100227790432807</v>
      </c>
      <c r="AP9" s="27"/>
      <c r="AQ9" s="27"/>
      <c r="AR9" s="27"/>
      <c r="AS9" s="35"/>
      <c r="AT9" s="27"/>
      <c r="AU9" s="27"/>
      <c r="AV9" s="27"/>
      <c r="AW9" s="27"/>
      <c r="AX9" s="27"/>
      <c r="AY9" s="27"/>
      <c r="AZ9" s="27"/>
      <c r="BA9" s="27"/>
      <c r="BB9" s="27"/>
      <c r="BC9" s="27"/>
      <c r="BD9" s="27"/>
      <c r="BE9" s="27"/>
    </row>
    <row r="10" spans="1:57" s="15" customFormat="1" x14ac:dyDescent="0.25">
      <c r="A10" s="15" t="s">
        <v>9</v>
      </c>
      <c r="B10" s="16">
        <v>26899</v>
      </c>
      <c r="C10" s="16">
        <v>1852</v>
      </c>
      <c r="D10" s="16">
        <v>1158</v>
      </c>
      <c r="E10" s="16">
        <v>476</v>
      </c>
      <c r="F10" s="36">
        <v>4166</v>
      </c>
      <c r="G10" s="36">
        <v>2746</v>
      </c>
      <c r="H10" s="17">
        <f t="shared" si="8"/>
        <v>3481</v>
      </c>
      <c r="I10" s="36">
        <f t="shared" si="9"/>
        <v>2062</v>
      </c>
      <c r="J10" s="51">
        <v>583</v>
      </c>
      <c r="K10" s="51">
        <v>322</v>
      </c>
      <c r="L10" s="49">
        <v>9</v>
      </c>
      <c r="M10" s="49">
        <v>9</v>
      </c>
      <c r="N10" s="49"/>
      <c r="O10" s="49"/>
      <c r="P10" s="49"/>
      <c r="Q10" s="49"/>
      <c r="R10" s="49">
        <v>23</v>
      </c>
      <c r="S10" s="49"/>
      <c r="T10" s="49">
        <v>18</v>
      </c>
      <c r="U10" s="49"/>
      <c r="V10" s="49"/>
      <c r="W10" s="49"/>
      <c r="X10" s="49"/>
      <c r="Y10" s="49"/>
      <c r="Z10" s="51">
        <v>1102</v>
      </c>
      <c r="AA10" s="51">
        <v>383</v>
      </c>
      <c r="AB10" s="51">
        <v>1183</v>
      </c>
      <c r="AC10" s="51">
        <v>1123</v>
      </c>
      <c r="AD10" s="51">
        <v>563</v>
      </c>
      <c r="AE10" s="46">
        <v>225</v>
      </c>
      <c r="AF10" s="19">
        <f t="shared" si="0"/>
        <v>0.1294100152422023</v>
      </c>
      <c r="AG10" s="19">
        <f t="shared" si="10"/>
        <v>0.59503239740820735</v>
      </c>
      <c r="AH10" s="19">
        <f t="shared" si="1"/>
        <v>1.0215889464594128</v>
      </c>
      <c r="AI10" s="19">
        <f t="shared" si="2"/>
        <v>1.1827731092436975</v>
      </c>
      <c r="AJ10" s="19">
        <f t="shared" si="11"/>
        <v>0.83557369179068652</v>
      </c>
      <c r="AK10" s="20">
        <f t="shared" si="3"/>
        <v>7.6657124800178444E-2</v>
      </c>
      <c r="AL10" s="20">
        <f t="shared" si="4"/>
        <v>0.20680345572354211</v>
      </c>
      <c r="AM10" s="20">
        <f t="shared" si="5"/>
        <v>0.96977547495682215</v>
      </c>
      <c r="AN10" s="20">
        <f t="shared" si="6"/>
        <v>0.47268907563025209</v>
      </c>
      <c r="AO10" s="20">
        <f t="shared" si="7"/>
        <v>0.75091041514930812</v>
      </c>
      <c r="AP10" s="27"/>
      <c r="AQ10" s="27"/>
      <c r="AR10" s="27"/>
      <c r="AS10" s="35"/>
      <c r="AT10" s="27"/>
      <c r="AU10" s="27"/>
      <c r="AV10" s="27"/>
      <c r="AW10" s="27"/>
      <c r="AX10" s="27"/>
      <c r="AY10" s="27"/>
      <c r="AZ10" s="27"/>
      <c r="BA10" s="27"/>
      <c r="BB10" s="27"/>
      <c r="BC10" s="27"/>
      <c r="BD10" s="27"/>
      <c r="BE10" s="27"/>
    </row>
    <row r="11" spans="1:57" s="15" customFormat="1" x14ac:dyDescent="0.25">
      <c r="A11" s="15" t="s">
        <v>10</v>
      </c>
      <c r="B11" s="16">
        <v>8353</v>
      </c>
      <c r="C11" s="16">
        <v>417</v>
      </c>
      <c r="D11" s="16">
        <v>199</v>
      </c>
      <c r="E11" s="16">
        <v>121</v>
      </c>
      <c r="F11" s="36">
        <v>1848</v>
      </c>
      <c r="G11" s="36">
        <v>458</v>
      </c>
      <c r="H11" s="17">
        <f t="shared" si="8"/>
        <v>1410</v>
      </c>
      <c r="I11" s="36">
        <f t="shared" si="9"/>
        <v>331</v>
      </c>
      <c r="J11" s="51">
        <v>133</v>
      </c>
      <c r="K11" s="51">
        <v>92</v>
      </c>
      <c r="L11" s="49"/>
      <c r="M11" s="49"/>
      <c r="N11" s="49"/>
      <c r="O11" s="49"/>
      <c r="P11" s="49">
        <v>657</v>
      </c>
      <c r="Q11" s="49"/>
      <c r="R11" s="49">
        <v>10</v>
      </c>
      <c r="S11" s="49"/>
      <c r="T11" s="49"/>
      <c r="U11" s="49"/>
      <c r="V11" s="49"/>
      <c r="W11" s="49"/>
      <c r="X11" s="49"/>
      <c r="Y11" s="49"/>
      <c r="Z11" s="53">
        <v>266</v>
      </c>
      <c r="AA11" s="53">
        <v>1</v>
      </c>
      <c r="AB11" s="53">
        <v>192</v>
      </c>
      <c r="AC11" s="53">
        <v>173</v>
      </c>
      <c r="AD11" s="53">
        <v>152</v>
      </c>
      <c r="AE11" s="45">
        <v>65</v>
      </c>
      <c r="AF11" s="19">
        <f t="shared" si="0"/>
        <v>0.16880162815754818</v>
      </c>
      <c r="AG11" s="19">
        <f t="shared" si="10"/>
        <v>0.63788968824940051</v>
      </c>
      <c r="AH11" s="19">
        <f t="shared" si="1"/>
        <v>0.96482412060301503</v>
      </c>
      <c r="AI11" s="19">
        <f t="shared" si="2"/>
        <v>1.2561983471074381</v>
      </c>
      <c r="AJ11" s="19">
        <f t="shared" si="11"/>
        <v>0.76298701298701299</v>
      </c>
      <c r="AK11" s="20">
        <f t="shared" si="3"/>
        <v>3.9626481503651383E-2</v>
      </c>
      <c r="AL11" s="20">
        <f t="shared" si="4"/>
        <v>2.3980815347721821E-3</v>
      </c>
      <c r="AM11" s="20">
        <f t="shared" si="5"/>
        <v>0.8693467336683417</v>
      </c>
      <c r="AN11" s="20">
        <f t="shared" si="6"/>
        <v>0.53719008264462809</v>
      </c>
      <c r="AO11" s="20">
        <f t="shared" si="7"/>
        <v>0.72270742358078599</v>
      </c>
      <c r="AP11" s="27"/>
      <c r="AQ11" s="27"/>
      <c r="AR11" s="27"/>
      <c r="AS11" s="35"/>
      <c r="AT11" s="27"/>
      <c r="AU11" s="27"/>
      <c r="AV11" s="27"/>
      <c r="AW11" s="27"/>
      <c r="AX11" s="27"/>
      <c r="AY11" s="27"/>
      <c r="AZ11" s="27"/>
      <c r="BA11" s="27"/>
      <c r="BB11" s="27"/>
      <c r="BC11" s="27"/>
      <c r="BD11" s="27"/>
      <c r="BE11" s="27"/>
    </row>
    <row r="12" spans="1:57" s="15" customFormat="1" x14ac:dyDescent="0.25">
      <c r="A12" s="15" t="s">
        <v>11</v>
      </c>
      <c r="B12" s="16">
        <v>18218</v>
      </c>
      <c r="C12" s="16">
        <v>1318</v>
      </c>
      <c r="D12" s="16">
        <v>774</v>
      </c>
      <c r="E12" s="16">
        <v>408</v>
      </c>
      <c r="F12" s="36">
        <v>2754.9</v>
      </c>
      <c r="G12" s="36">
        <v>1954.9</v>
      </c>
      <c r="H12" s="17">
        <f t="shared" si="8"/>
        <v>2497</v>
      </c>
      <c r="I12" s="36">
        <f t="shared" si="9"/>
        <v>1452</v>
      </c>
      <c r="J12" s="51">
        <v>242</v>
      </c>
      <c r="K12" s="51">
        <v>235</v>
      </c>
      <c r="L12" s="49"/>
      <c r="M12" s="49"/>
      <c r="N12" s="49"/>
      <c r="O12" s="49"/>
      <c r="P12" s="49"/>
      <c r="Q12" s="49"/>
      <c r="R12" s="49">
        <v>10</v>
      </c>
      <c r="S12" s="49"/>
      <c r="T12" s="49">
        <v>18</v>
      </c>
      <c r="U12" s="49"/>
      <c r="V12" s="49"/>
      <c r="W12" s="49"/>
      <c r="X12" s="49"/>
      <c r="Y12" s="49"/>
      <c r="Z12" s="51">
        <v>1004</v>
      </c>
      <c r="AA12" s="51">
        <v>196</v>
      </c>
      <c r="AB12" s="51">
        <v>784</v>
      </c>
      <c r="AC12" s="51">
        <v>592</v>
      </c>
      <c r="AD12" s="51">
        <v>439</v>
      </c>
      <c r="AE12" s="46">
        <v>429</v>
      </c>
      <c r="AF12" s="19">
        <f t="shared" si="0"/>
        <v>0.1370622461302009</v>
      </c>
      <c r="AG12" s="19">
        <f t="shared" si="10"/>
        <v>0.7617602427921093</v>
      </c>
      <c r="AH12" s="19">
        <f t="shared" si="1"/>
        <v>1.0129198966408268</v>
      </c>
      <c r="AI12" s="19">
        <f t="shared" si="2"/>
        <v>1.0759803921568627</v>
      </c>
      <c r="AJ12" s="19">
        <f t="shared" si="11"/>
        <v>0.90638498675088019</v>
      </c>
      <c r="AK12" s="20">
        <f t="shared" si="3"/>
        <v>7.9701394225491273E-2</v>
      </c>
      <c r="AL12" s="20">
        <f t="shared" si="4"/>
        <v>0.14871016691957512</v>
      </c>
      <c r="AM12" s="20">
        <f t="shared" si="5"/>
        <v>0.76485788113695086</v>
      </c>
      <c r="AN12" s="20">
        <f t="shared" si="6"/>
        <v>1.0514705882352942</v>
      </c>
      <c r="AO12" s="20">
        <f t="shared" si="7"/>
        <v>0.74274898971814407</v>
      </c>
      <c r="AP12" s="27"/>
      <c r="AQ12" s="27"/>
      <c r="AR12" s="27"/>
      <c r="AS12" s="35"/>
      <c r="AT12" s="27"/>
      <c r="AU12" s="27"/>
      <c r="AV12" s="27"/>
      <c r="AW12" s="27"/>
      <c r="AX12" s="27"/>
      <c r="AY12" s="27"/>
      <c r="AZ12" s="27"/>
      <c r="BA12" s="27"/>
      <c r="BB12" s="27"/>
      <c r="BC12" s="27"/>
      <c r="BD12" s="27"/>
      <c r="BE12" s="27"/>
    </row>
    <row r="13" spans="1:57" s="15" customFormat="1" x14ac:dyDescent="0.25">
      <c r="A13" s="15" t="s">
        <v>12</v>
      </c>
      <c r="B13" s="16">
        <v>4006</v>
      </c>
      <c r="C13" s="16">
        <v>232</v>
      </c>
      <c r="D13" s="16">
        <v>156</v>
      </c>
      <c r="E13" s="16">
        <v>72</v>
      </c>
      <c r="F13" s="36">
        <v>548</v>
      </c>
      <c r="G13" s="36">
        <v>348</v>
      </c>
      <c r="H13" s="17">
        <f t="shared" si="8"/>
        <v>413</v>
      </c>
      <c r="I13" s="36">
        <f t="shared" si="9"/>
        <v>243</v>
      </c>
      <c r="J13" s="52">
        <v>79</v>
      </c>
      <c r="K13" s="52">
        <v>73</v>
      </c>
      <c r="L13" s="49"/>
      <c r="M13" s="49"/>
      <c r="N13" s="49"/>
      <c r="O13" s="49"/>
      <c r="P13" s="49"/>
      <c r="Q13" s="49"/>
      <c r="R13" s="49">
        <v>10</v>
      </c>
      <c r="S13" s="49"/>
      <c r="T13" s="49">
        <v>0</v>
      </c>
      <c r="U13" s="49"/>
      <c r="V13" s="49"/>
      <c r="W13" s="49"/>
      <c r="X13" s="49"/>
      <c r="Y13" s="49"/>
      <c r="Z13" s="53">
        <v>58</v>
      </c>
      <c r="AA13" s="53">
        <v>0</v>
      </c>
      <c r="AB13" s="53">
        <v>169</v>
      </c>
      <c r="AC13" s="53">
        <v>128</v>
      </c>
      <c r="AD13" s="53">
        <v>97</v>
      </c>
      <c r="AE13" s="45">
        <v>42</v>
      </c>
      <c r="AF13" s="19">
        <f t="shared" si="0"/>
        <v>0.10309535696455317</v>
      </c>
      <c r="AG13" s="19">
        <f t="shared" si="10"/>
        <v>0.25</v>
      </c>
      <c r="AH13" s="19">
        <f t="shared" si="1"/>
        <v>1.0833333333333333</v>
      </c>
      <c r="AI13" s="19">
        <f t="shared" si="2"/>
        <v>1.3472222222222223</v>
      </c>
      <c r="AJ13" s="19">
        <f t="shared" si="11"/>
        <v>0.7536496350364964</v>
      </c>
      <c r="AK13" s="20">
        <f t="shared" si="3"/>
        <v>6.0659011482775839E-2</v>
      </c>
      <c r="AL13" s="20">
        <f t="shared" si="4"/>
        <v>0</v>
      </c>
      <c r="AM13" s="20">
        <f t="shared" si="5"/>
        <v>0.82051282051282048</v>
      </c>
      <c r="AN13" s="20">
        <f t="shared" si="6"/>
        <v>0.58333333333333337</v>
      </c>
      <c r="AO13" s="20">
        <f t="shared" si="7"/>
        <v>0.69827586206896552</v>
      </c>
      <c r="AP13" s="27"/>
      <c r="AQ13" s="27"/>
      <c r="AR13" s="27"/>
      <c r="AS13" s="35"/>
      <c r="AT13" s="27"/>
      <c r="AU13" s="27"/>
      <c r="AV13" s="27"/>
      <c r="AW13" s="27"/>
      <c r="AX13" s="27"/>
      <c r="AY13" s="27"/>
      <c r="AZ13" s="27"/>
      <c r="BA13" s="27"/>
      <c r="BB13" s="27"/>
      <c r="BC13" s="27"/>
      <c r="BD13" s="27"/>
      <c r="BE13" s="27"/>
    </row>
    <row r="14" spans="1:57" s="15" customFormat="1" x14ac:dyDescent="0.25">
      <c r="A14" s="15" t="s">
        <v>13</v>
      </c>
      <c r="B14" s="16">
        <v>30402</v>
      </c>
      <c r="C14" s="16">
        <v>1214</v>
      </c>
      <c r="D14" s="16">
        <v>703</v>
      </c>
      <c r="E14" s="16">
        <v>278</v>
      </c>
      <c r="F14" s="36">
        <v>3035.3361257177403</v>
      </c>
      <c r="G14" s="36">
        <v>1735.38</v>
      </c>
      <c r="H14" s="17">
        <f t="shared" si="8"/>
        <v>2697</v>
      </c>
      <c r="I14" s="36">
        <f t="shared" si="9"/>
        <v>1587</v>
      </c>
      <c r="J14" s="51">
        <v>404</v>
      </c>
      <c r="K14" s="51">
        <v>347</v>
      </c>
      <c r="L14" s="49"/>
      <c r="M14" s="49"/>
      <c r="N14" s="49"/>
      <c r="O14" s="49"/>
      <c r="P14" s="51">
        <v>392</v>
      </c>
      <c r="Q14" s="49"/>
      <c r="R14" s="51">
        <v>27</v>
      </c>
      <c r="S14" s="49"/>
      <c r="T14" s="51">
        <v>10</v>
      </c>
      <c r="U14" s="49"/>
      <c r="V14" s="49"/>
      <c r="W14" s="49"/>
      <c r="X14" s="49"/>
      <c r="Y14" s="49"/>
      <c r="Z14" s="51">
        <v>734</v>
      </c>
      <c r="AA14" s="51">
        <v>190</v>
      </c>
      <c r="AB14" s="51">
        <v>789</v>
      </c>
      <c r="AC14" s="51">
        <v>725</v>
      </c>
      <c r="AD14" s="51">
        <v>341</v>
      </c>
      <c r="AE14" s="46">
        <v>325</v>
      </c>
      <c r="AF14" s="19">
        <f t="shared" si="0"/>
        <v>8.8711268995460821E-2</v>
      </c>
      <c r="AG14" s="19">
        <f t="shared" si="10"/>
        <v>0.60461285008237231</v>
      </c>
      <c r="AH14" s="19">
        <f t="shared" si="1"/>
        <v>1.1223328591749644</v>
      </c>
      <c r="AI14" s="19">
        <f t="shared" si="2"/>
        <v>1.2266187050359711</v>
      </c>
      <c r="AJ14" s="19">
        <f t="shared" si="11"/>
        <v>0.88853421443144565</v>
      </c>
      <c r="AK14" s="20">
        <f t="shared" si="3"/>
        <v>5.2200513124136573E-2</v>
      </c>
      <c r="AL14" s="20">
        <f t="shared" si="4"/>
        <v>0.15650741350906094</v>
      </c>
      <c r="AM14" s="20">
        <f t="shared" si="5"/>
        <v>1.0312944523470839</v>
      </c>
      <c r="AN14" s="20">
        <f t="shared" si="6"/>
        <v>1.1690647482014389</v>
      </c>
      <c r="AO14" s="20">
        <f t="shared" si="7"/>
        <v>0.91449711302423675</v>
      </c>
      <c r="AP14" s="27"/>
      <c r="AQ14" s="27"/>
      <c r="AR14" s="27"/>
      <c r="AS14" s="35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27"/>
    </row>
    <row r="15" spans="1:57" s="15" customFormat="1" x14ac:dyDescent="0.25">
      <c r="A15" s="15" t="s">
        <v>14</v>
      </c>
      <c r="B15" s="16">
        <v>34514</v>
      </c>
      <c r="C15" s="16">
        <v>2006</v>
      </c>
      <c r="D15" s="16">
        <v>1121</v>
      </c>
      <c r="E15" s="16">
        <v>564</v>
      </c>
      <c r="F15" s="36">
        <v>5043</v>
      </c>
      <c r="G15" s="36">
        <v>2093</v>
      </c>
      <c r="H15" s="17">
        <f t="shared" si="8"/>
        <v>4028</v>
      </c>
      <c r="I15" s="36">
        <f t="shared" si="9"/>
        <v>1559</v>
      </c>
      <c r="J15" s="51">
        <v>651</v>
      </c>
      <c r="K15" s="51">
        <v>412</v>
      </c>
      <c r="L15" s="49"/>
      <c r="M15" s="49"/>
      <c r="N15" s="49"/>
      <c r="O15" s="49"/>
      <c r="P15" s="51">
        <v>582</v>
      </c>
      <c r="Q15" s="49"/>
      <c r="R15" s="51">
        <v>25</v>
      </c>
      <c r="S15" s="49"/>
      <c r="T15" s="51">
        <v>15</v>
      </c>
      <c r="U15" s="49"/>
      <c r="V15" s="49"/>
      <c r="W15" s="49"/>
      <c r="X15" s="49"/>
      <c r="Y15" s="49"/>
      <c r="Z15" s="51">
        <v>1036</v>
      </c>
      <c r="AA15" s="51">
        <v>77</v>
      </c>
      <c r="AB15" s="51">
        <v>1083</v>
      </c>
      <c r="AC15" s="51">
        <v>829</v>
      </c>
      <c r="AD15" s="51">
        <v>636</v>
      </c>
      <c r="AE15" s="50">
        <v>241</v>
      </c>
      <c r="AF15" s="19">
        <f t="shared" si="0"/>
        <v>0.11670626412470302</v>
      </c>
      <c r="AG15" s="19">
        <f t="shared" si="10"/>
        <v>0.51645064805583252</v>
      </c>
      <c r="AH15" s="19">
        <f t="shared" si="1"/>
        <v>0.96610169491525422</v>
      </c>
      <c r="AI15" s="19">
        <f t="shared" si="2"/>
        <v>1.1276595744680851</v>
      </c>
      <c r="AJ15" s="19">
        <f t="shared" si="11"/>
        <v>0.79873091413840969</v>
      </c>
      <c r="AK15" s="20">
        <f t="shared" si="3"/>
        <v>4.5170075911224433E-2</v>
      </c>
      <c r="AL15" s="20">
        <f t="shared" si="4"/>
        <v>3.8384845463609173E-2</v>
      </c>
      <c r="AM15" s="20">
        <f t="shared" si="5"/>
        <v>0.73951828724353252</v>
      </c>
      <c r="AN15" s="20">
        <f t="shared" si="6"/>
        <v>0.42730496453900707</v>
      </c>
      <c r="AO15" s="20">
        <f t="shared" si="7"/>
        <v>0.74486383182035354</v>
      </c>
      <c r="AP15" s="27"/>
      <c r="AQ15" s="27"/>
      <c r="AR15" s="27"/>
      <c r="AS15" s="35"/>
      <c r="AT15" s="27"/>
      <c r="AU15" s="27"/>
      <c r="AV15" s="27"/>
      <c r="AW15" s="27"/>
      <c r="AX15" s="27"/>
      <c r="AY15" s="27"/>
      <c r="AZ15" s="27"/>
      <c r="BA15" s="27"/>
      <c r="BB15" s="27"/>
      <c r="BC15" s="27"/>
      <c r="BD15" s="27"/>
      <c r="BE15" s="27"/>
    </row>
    <row r="16" spans="1:57" s="15" customFormat="1" x14ac:dyDescent="0.25">
      <c r="A16" s="15" t="s">
        <v>15</v>
      </c>
      <c r="B16" s="16">
        <v>22239</v>
      </c>
      <c r="C16" s="16">
        <v>1559</v>
      </c>
      <c r="D16" s="16">
        <v>956</v>
      </c>
      <c r="E16" s="16">
        <v>450</v>
      </c>
      <c r="F16" s="36">
        <v>3172</v>
      </c>
      <c r="G16" s="36">
        <v>2292</v>
      </c>
      <c r="H16" s="17">
        <f t="shared" si="8"/>
        <v>2540</v>
      </c>
      <c r="I16" s="36">
        <f t="shared" si="9"/>
        <v>1580</v>
      </c>
      <c r="J16" s="51">
        <v>279</v>
      </c>
      <c r="K16" s="51">
        <v>236</v>
      </c>
      <c r="L16" s="49"/>
      <c r="M16" s="49"/>
      <c r="N16" s="49"/>
      <c r="O16" s="49"/>
      <c r="P16" s="49"/>
      <c r="Q16" s="49"/>
      <c r="R16" s="49">
        <v>12</v>
      </c>
      <c r="S16" s="49"/>
      <c r="T16" s="49">
        <v>10</v>
      </c>
      <c r="U16" s="49"/>
      <c r="V16" s="49"/>
      <c r="W16" s="49"/>
      <c r="X16" s="49"/>
      <c r="Y16" s="49"/>
      <c r="Z16" s="51">
        <v>795</v>
      </c>
      <c r="AA16" s="51">
        <v>117</v>
      </c>
      <c r="AB16" s="51">
        <v>936</v>
      </c>
      <c r="AC16" s="51">
        <v>770</v>
      </c>
      <c r="AD16" s="51">
        <v>508</v>
      </c>
      <c r="AE16" s="46">
        <v>457</v>
      </c>
      <c r="AF16" s="19">
        <f t="shared" si="0"/>
        <v>0.11421376860470345</v>
      </c>
      <c r="AG16" s="19">
        <f t="shared" si="10"/>
        <v>0.50994227068633735</v>
      </c>
      <c r="AH16" s="19">
        <f t="shared" si="1"/>
        <v>0.97907949790794979</v>
      </c>
      <c r="AI16" s="19">
        <f t="shared" si="2"/>
        <v>1.1288888888888888</v>
      </c>
      <c r="AJ16" s="19">
        <f t="shared" si="11"/>
        <v>0.80075662042875162</v>
      </c>
      <c r="AK16" s="20">
        <f t="shared" si="3"/>
        <v>7.1046359998201358E-2</v>
      </c>
      <c r="AL16" s="20">
        <f t="shared" si="4"/>
        <v>7.5048107761385499E-2</v>
      </c>
      <c r="AM16" s="20">
        <f t="shared" si="5"/>
        <v>0.80543933054393302</v>
      </c>
      <c r="AN16" s="20">
        <f t="shared" si="6"/>
        <v>1.0155555555555555</v>
      </c>
      <c r="AO16" s="20">
        <f t="shared" si="7"/>
        <v>0.68935427574171027</v>
      </c>
      <c r="AP16" s="27"/>
      <c r="AQ16" s="27"/>
      <c r="AR16" s="27"/>
      <c r="AS16" s="35"/>
      <c r="AT16" s="27"/>
      <c r="AU16" s="27"/>
      <c r="AV16" s="27"/>
      <c r="AW16" s="27"/>
      <c r="AX16" s="27"/>
      <c r="AY16" s="27"/>
      <c r="AZ16" s="27"/>
      <c r="BA16" s="27"/>
      <c r="BB16" s="27"/>
      <c r="BC16" s="27"/>
      <c r="BD16" s="27"/>
      <c r="BE16" s="27"/>
    </row>
    <row r="17" spans="1:57" s="15" customFormat="1" x14ac:dyDescent="0.25">
      <c r="A17" s="15" t="s">
        <v>16</v>
      </c>
      <c r="B17" s="16">
        <v>16937</v>
      </c>
      <c r="C17" s="16">
        <v>770</v>
      </c>
      <c r="D17" s="16">
        <v>294</v>
      </c>
      <c r="E17" s="16">
        <v>117</v>
      </c>
      <c r="F17" s="36">
        <v>1481</v>
      </c>
      <c r="G17" s="36">
        <v>861</v>
      </c>
      <c r="H17" s="17">
        <f t="shared" si="8"/>
        <v>1345</v>
      </c>
      <c r="I17" s="36">
        <f t="shared" si="9"/>
        <v>428</v>
      </c>
      <c r="J17" s="51">
        <v>281</v>
      </c>
      <c r="K17" s="51">
        <v>254</v>
      </c>
      <c r="L17" s="49"/>
      <c r="M17" s="49"/>
      <c r="N17" s="49"/>
      <c r="O17" s="49"/>
      <c r="P17" s="49"/>
      <c r="Q17" s="49"/>
      <c r="R17" s="49">
        <v>33</v>
      </c>
      <c r="S17" s="49"/>
      <c r="T17" s="49">
        <v>12</v>
      </c>
      <c r="U17" s="49"/>
      <c r="V17" s="49"/>
      <c r="W17" s="49"/>
      <c r="X17" s="49"/>
      <c r="Y17" s="49"/>
      <c r="Z17" s="51">
        <v>555</v>
      </c>
      <c r="AA17" s="51">
        <v>30</v>
      </c>
      <c r="AB17" s="51">
        <v>324</v>
      </c>
      <c r="AC17" s="51">
        <v>97</v>
      </c>
      <c r="AD17" s="51">
        <v>140</v>
      </c>
      <c r="AE17" s="46">
        <v>47</v>
      </c>
      <c r="AF17" s="19">
        <f t="shared" si="0"/>
        <v>7.941193835980398E-2</v>
      </c>
      <c r="AG17" s="19">
        <f t="shared" si="10"/>
        <v>0.72077922077922074</v>
      </c>
      <c r="AH17" s="19">
        <f t="shared" si="1"/>
        <v>1.1020408163265305</v>
      </c>
      <c r="AI17" s="19">
        <f t="shared" si="2"/>
        <v>1.1965811965811965</v>
      </c>
      <c r="AJ17" s="19">
        <f t="shared" si="11"/>
        <v>0.90817015530047263</v>
      </c>
      <c r="AK17" s="20">
        <f t="shared" si="3"/>
        <v>2.5270118675090041E-2</v>
      </c>
      <c r="AL17" s="20">
        <f t="shared" si="4"/>
        <v>3.896103896103896E-2</v>
      </c>
      <c r="AM17" s="20">
        <f t="shared" si="5"/>
        <v>0.32993197278911562</v>
      </c>
      <c r="AN17" s="20">
        <f t="shared" si="6"/>
        <v>0.40170940170940173</v>
      </c>
      <c r="AO17" s="20">
        <f t="shared" si="7"/>
        <v>0.49709639953542395</v>
      </c>
      <c r="AP17" s="27"/>
      <c r="AQ17" s="27"/>
      <c r="AR17" s="27"/>
      <c r="AS17" s="35"/>
      <c r="AT17" s="27"/>
      <c r="AU17" s="27"/>
      <c r="AV17" s="27"/>
      <c r="AW17" s="27"/>
      <c r="AX17" s="27"/>
      <c r="AY17" s="27"/>
      <c r="AZ17" s="27"/>
      <c r="BA17" s="27"/>
      <c r="BB17" s="27"/>
      <c r="BC17" s="27"/>
      <c r="BD17" s="27"/>
      <c r="BE17" s="27"/>
    </row>
    <row r="18" spans="1:57" s="15" customFormat="1" x14ac:dyDescent="0.25">
      <c r="A18" s="15" t="s">
        <v>17</v>
      </c>
      <c r="B18" s="16">
        <v>5913</v>
      </c>
      <c r="C18" s="16">
        <v>399</v>
      </c>
      <c r="D18" s="16">
        <v>291</v>
      </c>
      <c r="E18" s="16">
        <v>140</v>
      </c>
      <c r="F18" s="36">
        <v>987.92000000000007</v>
      </c>
      <c r="G18" s="36">
        <v>637.4868577834219</v>
      </c>
      <c r="H18" s="17">
        <f t="shared" si="8"/>
        <v>915</v>
      </c>
      <c r="I18" s="36">
        <f t="shared" si="9"/>
        <v>567</v>
      </c>
      <c r="J18" s="51">
        <v>132</v>
      </c>
      <c r="K18" s="51">
        <v>130</v>
      </c>
      <c r="L18" s="49"/>
      <c r="M18" s="49"/>
      <c r="N18" s="49"/>
      <c r="O18" s="49"/>
      <c r="P18" s="49"/>
      <c r="Q18" s="49"/>
      <c r="R18" s="49">
        <v>9</v>
      </c>
      <c r="S18" s="49"/>
      <c r="T18" s="49">
        <v>5</v>
      </c>
      <c r="U18" s="49"/>
      <c r="V18" s="49"/>
      <c r="W18" s="49"/>
      <c r="X18" s="49"/>
      <c r="Y18" s="49"/>
      <c r="Z18" s="51">
        <v>345</v>
      </c>
      <c r="AA18" s="51">
        <v>102</v>
      </c>
      <c r="AB18" s="51">
        <v>307</v>
      </c>
      <c r="AC18" s="51">
        <v>283</v>
      </c>
      <c r="AD18" s="51">
        <v>117</v>
      </c>
      <c r="AE18" s="50">
        <v>52</v>
      </c>
      <c r="AF18" s="19">
        <f t="shared" si="0"/>
        <v>0.15474378488077117</v>
      </c>
      <c r="AG18" s="19">
        <f t="shared" si="10"/>
        <v>0.86466165413533835</v>
      </c>
      <c r="AH18" s="19">
        <f t="shared" si="1"/>
        <v>1.0549828178694158</v>
      </c>
      <c r="AI18" s="19">
        <f t="shared" si="2"/>
        <v>0.83571428571428574</v>
      </c>
      <c r="AJ18" s="19">
        <f t="shared" si="11"/>
        <v>0.9261883553324155</v>
      </c>
      <c r="AK18" s="20">
        <f t="shared" si="3"/>
        <v>9.5890410958904104E-2</v>
      </c>
      <c r="AL18" s="20">
        <f t="shared" si="4"/>
        <v>0.25563909774436089</v>
      </c>
      <c r="AM18" s="20">
        <f t="shared" si="5"/>
        <v>0.97250859106529208</v>
      </c>
      <c r="AN18" s="20">
        <f t="shared" si="6"/>
        <v>0.37142857142857144</v>
      </c>
      <c r="AO18" s="20">
        <f t="shared" si="7"/>
        <v>0.88943010052237204</v>
      </c>
      <c r="AP18" s="27"/>
      <c r="AQ18" s="27"/>
      <c r="AR18" s="27"/>
      <c r="AS18" s="35"/>
      <c r="AT18" s="27"/>
      <c r="AU18" s="27"/>
      <c r="AV18" s="27"/>
      <c r="AW18" s="27"/>
      <c r="AX18" s="27"/>
      <c r="AY18" s="27"/>
      <c r="AZ18" s="27"/>
      <c r="BA18" s="27"/>
      <c r="BB18" s="27"/>
      <c r="BC18" s="27"/>
      <c r="BD18" s="27"/>
      <c r="BE18" s="27"/>
    </row>
    <row r="19" spans="1:57" s="15" customFormat="1" x14ac:dyDescent="0.25">
      <c r="A19" s="15" t="s">
        <v>18</v>
      </c>
      <c r="B19" s="16">
        <v>18029</v>
      </c>
      <c r="C19" s="16">
        <v>876</v>
      </c>
      <c r="D19" s="16">
        <v>496</v>
      </c>
      <c r="E19" s="16">
        <v>202</v>
      </c>
      <c r="F19" s="36">
        <v>2017</v>
      </c>
      <c r="G19" s="36">
        <v>1367</v>
      </c>
      <c r="H19" s="17">
        <f t="shared" si="8"/>
        <v>1737</v>
      </c>
      <c r="I19" s="36">
        <f t="shared" si="9"/>
        <v>914</v>
      </c>
      <c r="J19" s="51">
        <v>299</v>
      </c>
      <c r="K19" s="51">
        <v>296</v>
      </c>
      <c r="L19" s="49"/>
      <c r="M19" s="49"/>
      <c r="N19" s="49"/>
      <c r="O19" s="49"/>
      <c r="P19" s="49"/>
      <c r="Q19" s="49"/>
      <c r="R19" s="49">
        <v>11</v>
      </c>
      <c r="S19" s="49"/>
      <c r="T19" s="49">
        <v>6</v>
      </c>
      <c r="U19" s="49"/>
      <c r="V19" s="49"/>
      <c r="W19" s="49"/>
      <c r="X19" s="49"/>
      <c r="Y19" s="49"/>
      <c r="Z19" s="51">
        <v>568</v>
      </c>
      <c r="AA19" s="53">
        <v>70</v>
      </c>
      <c r="AB19" s="53">
        <v>470</v>
      </c>
      <c r="AC19" s="53">
        <v>402</v>
      </c>
      <c r="AD19" s="53">
        <v>383</v>
      </c>
      <c r="AE19" s="45">
        <v>146</v>
      </c>
      <c r="AF19" s="19">
        <f t="shared" si="0"/>
        <v>9.6344777857895608E-2</v>
      </c>
      <c r="AG19" s="19">
        <f t="shared" si="10"/>
        <v>0.64840182648401823</v>
      </c>
      <c r="AH19" s="19">
        <f t="shared" si="1"/>
        <v>0.94758064516129037</v>
      </c>
      <c r="AI19" s="19">
        <f t="shared" si="2"/>
        <v>1.8960396039603959</v>
      </c>
      <c r="AJ19" s="19">
        <f t="shared" si="11"/>
        <v>0.86117997025285076</v>
      </c>
      <c r="AK19" s="20">
        <f t="shared" si="3"/>
        <v>5.069610072660713E-2</v>
      </c>
      <c r="AL19" s="20">
        <f t="shared" si="4"/>
        <v>7.9908675799086754E-2</v>
      </c>
      <c r="AM19" s="20">
        <f t="shared" si="5"/>
        <v>0.81048387096774188</v>
      </c>
      <c r="AN19" s="20">
        <f t="shared" si="6"/>
        <v>0.72277227722772275</v>
      </c>
      <c r="AO19" s="20">
        <f t="shared" si="7"/>
        <v>0.66861741038771028</v>
      </c>
      <c r="AP19" s="27"/>
      <c r="AQ19" s="27"/>
      <c r="AR19" s="27"/>
      <c r="AS19" s="35"/>
      <c r="AT19" s="27"/>
      <c r="AU19" s="27"/>
      <c r="AV19" s="27"/>
      <c r="AW19" s="27"/>
      <c r="AX19" s="27"/>
      <c r="AY19" s="27"/>
      <c r="AZ19" s="27"/>
      <c r="BA19" s="27"/>
      <c r="BB19" s="27"/>
      <c r="BC19" s="27"/>
      <c r="BD19" s="27"/>
      <c r="BE19" s="27"/>
    </row>
    <row r="20" spans="1:57" s="15" customFormat="1" x14ac:dyDescent="0.25">
      <c r="A20" s="15" t="s">
        <v>19</v>
      </c>
      <c r="B20" s="16">
        <v>3998</v>
      </c>
      <c r="C20" s="16">
        <v>262</v>
      </c>
      <c r="D20" s="16">
        <v>198</v>
      </c>
      <c r="E20" s="16">
        <v>94</v>
      </c>
      <c r="F20" s="36">
        <v>904</v>
      </c>
      <c r="G20" s="36">
        <v>424</v>
      </c>
      <c r="H20" s="17">
        <f t="shared" si="8"/>
        <v>757</v>
      </c>
      <c r="I20" s="36">
        <f t="shared" si="9"/>
        <v>397</v>
      </c>
      <c r="J20" s="51">
        <v>70</v>
      </c>
      <c r="K20" s="51">
        <v>70</v>
      </c>
      <c r="L20" s="49"/>
      <c r="M20" s="49"/>
      <c r="N20" s="49"/>
      <c r="O20" s="49"/>
      <c r="P20" s="49">
        <v>170</v>
      </c>
      <c r="Q20" s="49"/>
      <c r="R20" s="49">
        <v>8</v>
      </c>
      <c r="S20" s="49"/>
      <c r="T20" s="49"/>
      <c r="U20" s="49"/>
      <c r="V20" s="49"/>
      <c r="W20" s="49"/>
      <c r="X20" s="49"/>
      <c r="Y20" s="49"/>
      <c r="Z20" s="51">
        <v>213</v>
      </c>
      <c r="AA20" s="51">
        <v>96</v>
      </c>
      <c r="AB20" s="51">
        <v>198</v>
      </c>
      <c r="AC20" s="51">
        <v>193</v>
      </c>
      <c r="AD20" s="51">
        <v>98</v>
      </c>
      <c r="AE20" s="50">
        <v>38</v>
      </c>
      <c r="AF20" s="19">
        <f t="shared" si="0"/>
        <v>0.18934467233616809</v>
      </c>
      <c r="AG20" s="19">
        <f t="shared" si="10"/>
        <v>0.81297709923664119</v>
      </c>
      <c r="AH20" s="19">
        <f t="shared" si="1"/>
        <v>1</v>
      </c>
      <c r="AI20" s="19">
        <f t="shared" si="2"/>
        <v>1.0425531914893618</v>
      </c>
      <c r="AJ20" s="19">
        <f t="shared" si="11"/>
        <v>0.83738938053097345</v>
      </c>
      <c r="AK20" s="20">
        <f t="shared" si="3"/>
        <v>9.9299649824912462E-2</v>
      </c>
      <c r="AL20" s="20">
        <f t="shared" si="4"/>
        <v>0.36641221374045801</v>
      </c>
      <c r="AM20" s="20">
        <f t="shared" si="5"/>
        <v>0.9747474747474747</v>
      </c>
      <c r="AN20" s="20">
        <f t="shared" si="6"/>
        <v>0.40425531914893614</v>
      </c>
      <c r="AO20" s="20">
        <f t="shared" si="7"/>
        <v>0.93632075471698117</v>
      </c>
      <c r="AP20" s="27"/>
      <c r="AQ20" s="27"/>
      <c r="AR20" s="27"/>
      <c r="AS20" s="35"/>
      <c r="AT20" s="27"/>
      <c r="AU20" s="27"/>
      <c r="AV20" s="27"/>
      <c r="AW20" s="27"/>
      <c r="AX20" s="27"/>
      <c r="AY20" s="27"/>
      <c r="AZ20" s="27"/>
      <c r="BA20" s="27"/>
      <c r="BB20" s="27"/>
      <c r="BC20" s="27"/>
      <c r="BD20" s="27"/>
      <c r="BE20" s="27"/>
    </row>
    <row r="21" spans="1:57" s="15" customFormat="1" x14ac:dyDescent="0.25">
      <c r="A21" s="15" t="s">
        <v>20</v>
      </c>
      <c r="B21" s="16">
        <v>5215</v>
      </c>
      <c r="C21" s="16">
        <v>317</v>
      </c>
      <c r="D21" s="16">
        <v>155</v>
      </c>
      <c r="E21" s="16">
        <v>69</v>
      </c>
      <c r="F21" s="36">
        <v>667.63250528860681</v>
      </c>
      <c r="G21" s="36">
        <v>407.57842889171098</v>
      </c>
      <c r="H21" s="17">
        <f t="shared" si="8"/>
        <v>575</v>
      </c>
      <c r="I21" s="36">
        <f t="shared" si="9"/>
        <v>386</v>
      </c>
      <c r="J21" s="51">
        <v>126</v>
      </c>
      <c r="K21" s="51">
        <v>116</v>
      </c>
      <c r="L21" s="49"/>
      <c r="M21" s="49"/>
      <c r="N21" s="49"/>
      <c r="O21" s="49"/>
      <c r="P21" s="49"/>
      <c r="Q21" s="49"/>
      <c r="R21" s="49">
        <v>12</v>
      </c>
      <c r="S21" s="49"/>
      <c r="T21" s="49">
        <v>1</v>
      </c>
      <c r="U21" s="49"/>
      <c r="V21" s="49"/>
      <c r="W21" s="49"/>
      <c r="X21" s="49"/>
      <c r="Y21" s="49"/>
      <c r="Z21" s="51">
        <v>210</v>
      </c>
      <c r="AA21" s="51">
        <v>93</v>
      </c>
      <c r="AB21" s="51">
        <v>147</v>
      </c>
      <c r="AC21" s="51">
        <v>145</v>
      </c>
      <c r="AD21" s="51">
        <v>79</v>
      </c>
      <c r="AE21" s="50">
        <v>32</v>
      </c>
      <c r="AF21" s="19">
        <f t="shared" si="0"/>
        <v>0.11025886864813039</v>
      </c>
      <c r="AG21" s="19">
        <f t="shared" si="10"/>
        <v>0.66246056782334384</v>
      </c>
      <c r="AH21" s="19">
        <f t="shared" si="1"/>
        <v>0.94838709677419353</v>
      </c>
      <c r="AI21" s="19">
        <f t="shared" si="2"/>
        <v>1.144927536231884</v>
      </c>
      <c r="AJ21" s="19">
        <f t="shared" si="11"/>
        <v>0.86125225396483163</v>
      </c>
      <c r="AK21" s="20">
        <f t="shared" si="3"/>
        <v>7.4017257909875359E-2</v>
      </c>
      <c r="AL21" s="20">
        <f t="shared" si="4"/>
        <v>0.29337539432176657</v>
      </c>
      <c r="AM21" s="20">
        <f t="shared" si="5"/>
        <v>0.93548387096774188</v>
      </c>
      <c r="AN21" s="20">
        <f t="shared" si="6"/>
        <v>0.46376811594202899</v>
      </c>
      <c r="AO21" s="20">
        <f t="shared" si="7"/>
        <v>0.94705698986477982</v>
      </c>
      <c r="AP21" s="27"/>
      <c r="AQ21" s="27"/>
      <c r="AR21" s="27"/>
      <c r="AS21" s="35"/>
      <c r="AT21" s="27"/>
      <c r="AU21" s="27"/>
      <c r="AV21" s="27"/>
      <c r="AW21" s="27"/>
      <c r="AX21" s="27"/>
      <c r="AY21" s="27"/>
      <c r="AZ21" s="27"/>
      <c r="BA21" s="27"/>
      <c r="BB21" s="27"/>
      <c r="BC21" s="27"/>
      <c r="BD21" s="27"/>
      <c r="BE21" s="27"/>
    </row>
    <row r="22" spans="1:57" s="15" customFormat="1" x14ac:dyDescent="0.25">
      <c r="A22" s="15" t="s">
        <v>21</v>
      </c>
      <c r="B22" s="16">
        <v>69556</v>
      </c>
      <c r="C22" s="16">
        <v>4544</v>
      </c>
      <c r="D22" s="16">
        <v>2308</v>
      </c>
      <c r="E22" s="16">
        <v>1093</v>
      </c>
      <c r="F22" s="36">
        <v>10398</v>
      </c>
      <c r="G22" s="36">
        <v>5298</v>
      </c>
      <c r="H22" s="17">
        <f t="shared" si="8"/>
        <v>8950</v>
      </c>
      <c r="I22" s="36">
        <f t="shared" si="9"/>
        <v>3317</v>
      </c>
      <c r="J22" s="51">
        <v>1637</v>
      </c>
      <c r="K22" s="51">
        <v>784</v>
      </c>
      <c r="L22" s="49">
        <v>33</v>
      </c>
      <c r="M22" s="49">
        <v>33</v>
      </c>
      <c r="N22" s="49"/>
      <c r="O22" s="49"/>
      <c r="P22" s="49">
        <v>261</v>
      </c>
      <c r="Q22" s="49"/>
      <c r="R22" s="49">
        <v>153</v>
      </c>
      <c r="S22" s="49"/>
      <c r="T22" s="49">
        <v>30</v>
      </c>
      <c r="U22" s="49"/>
      <c r="V22" s="49"/>
      <c r="W22" s="49"/>
      <c r="X22" s="49"/>
      <c r="Y22" s="49"/>
      <c r="Z22" s="51">
        <v>3359</v>
      </c>
      <c r="AA22" s="51">
        <v>0</v>
      </c>
      <c r="AB22" s="51">
        <v>2316</v>
      </c>
      <c r="AC22" s="51">
        <v>1397</v>
      </c>
      <c r="AD22" s="51">
        <v>1161</v>
      </c>
      <c r="AE22" s="50">
        <v>1103</v>
      </c>
      <c r="AF22" s="19">
        <f t="shared" si="0"/>
        <v>0.1286732992121456</v>
      </c>
      <c r="AG22" s="19">
        <f t="shared" si="10"/>
        <v>0.73921654929577463</v>
      </c>
      <c r="AH22" s="19">
        <f t="shared" si="1"/>
        <v>1.0034662045060658</v>
      </c>
      <c r="AI22" s="19">
        <f t="shared" si="2"/>
        <v>1.0622140896614822</v>
      </c>
      <c r="AJ22" s="19">
        <f t="shared" si="11"/>
        <v>0.86074245047124442</v>
      </c>
      <c r="AK22" s="20">
        <f t="shared" si="3"/>
        <v>4.7688193685663349E-2</v>
      </c>
      <c r="AL22" s="20">
        <f t="shared" si="4"/>
        <v>0</v>
      </c>
      <c r="AM22" s="20">
        <f t="shared" si="5"/>
        <v>0.60528596187175043</v>
      </c>
      <c r="AN22" s="20">
        <f t="shared" si="6"/>
        <v>1.0091491308325709</v>
      </c>
      <c r="AO22" s="20">
        <f t="shared" si="7"/>
        <v>0.62608531521328803</v>
      </c>
      <c r="AP22" s="27"/>
      <c r="AQ22" s="27"/>
      <c r="AR22" s="27"/>
      <c r="AS22" s="35"/>
      <c r="AT22" s="27"/>
      <c r="AU22" s="27"/>
      <c r="AV22" s="27"/>
      <c r="AW22" s="27"/>
      <c r="AX22" s="27"/>
      <c r="AY22" s="27"/>
      <c r="AZ22" s="27"/>
      <c r="BA22" s="27"/>
      <c r="BB22" s="27"/>
      <c r="BC22" s="27"/>
      <c r="BD22" s="27"/>
      <c r="BE22" s="27"/>
    </row>
    <row r="23" spans="1:57" s="15" customFormat="1" x14ac:dyDescent="0.25">
      <c r="A23" s="15" t="s">
        <v>22</v>
      </c>
      <c r="B23" s="16">
        <v>5601</v>
      </c>
      <c r="C23" s="16">
        <v>383</v>
      </c>
      <c r="D23" s="16">
        <v>217</v>
      </c>
      <c r="E23" s="16">
        <v>100</v>
      </c>
      <c r="F23" s="36">
        <v>773.45447567240853</v>
      </c>
      <c r="G23" s="36">
        <v>533</v>
      </c>
      <c r="H23" s="17">
        <f t="shared" si="8"/>
        <v>627</v>
      </c>
      <c r="I23" s="36">
        <f t="shared" si="9"/>
        <v>325</v>
      </c>
      <c r="J23" s="52">
        <v>74</v>
      </c>
      <c r="K23" s="52">
        <v>70</v>
      </c>
      <c r="L23" s="49"/>
      <c r="M23" s="49"/>
      <c r="N23" s="49"/>
      <c r="O23" s="49"/>
      <c r="P23" s="49"/>
      <c r="Q23" s="49"/>
      <c r="R23" s="49">
        <v>8</v>
      </c>
      <c r="S23" s="49"/>
      <c r="T23" s="49">
        <v>1</v>
      </c>
      <c r="U23" s="49"/>
      <c r="V23" s="49"/>
      <c r="W23" s="49"/>
      <c r="X23" s="49"/>
      <c r="Y23" s="49"/>
      <c r="Z23" s="53">
        <v>212</v>
      </c>
      <c r="AA23" s="53">
        <v>0</v>
      </c>
      <c r="AB23" s="53">
        <v>232</v>
      </c>
      <c r="AC23" s="53">
        <v>157</v>
      </c>
      <c r="AD23" s="53">
        <v>100</v>
      </c>
      <c r="AE23" s="45">
        <v>98</v>
      </c>
      <c r="AF23" s="19">
        <f t="shared" si="0"/>
        <v>0.11194429566148902</v>
      </c>
      <c r="AG23" s="19">
        <f t="shared" si="10"/>
        <v>0.55352480417754568</v>
      </c>
      <c r="AH23" s="19">
        <f t="shared" si="1"/>
        <v>1.0691244239631337</v>
      </c>
      <c r="AI23" s="19">
        <f t="shared" si="2"/>
        <v>1</v>
      </c>
      <c r="AJ23" s="19">
        <f t="shared" si="11"/>
        <v>0.81064887426621035</v>
      </c>
      <c r="AK23" s="20">
        <f t="shared" si="3"/>
        <v>5.8025352615604354E-2</v>
      </c>
      <c r="AL23" s="20">
        <f t="shared" si="4"/>
        <v>0</v>
      </c>
      <c r="AM23" s="20">
        <f t="shared" si="5"/>
        <v>0.72350230414746541</v>
      </c>
      <c r="AN23" s="20">
        <f t="shared" si="6"/>
        <v>0.98</v>
      </c>
      <c r="AO23" s="20">
        <f t="shared" si="7"/>
        <v>0.6097560975609756</v>
      </c>
      <c r="AP23" s="27"/>
      <c r="AQ23" s="27"/>
      <c r="AR23" s="27"/>
      <c r="AS23" s="35"/>
      <c r="AT23" s="27"/>
      <c r="AU23" s="27"/>
      <c r="AV23" s="27"/>
      <c r="AW23" s="27"/>
      <c r="AX23" s="27"/>
      <c r="AY23" s="27"/>
      <c r="AZ23" s="27"/>
      <c r="BA23" s="27"/>
      <c r="BB23" s="27"/>
      <c r="BC23" s="27"/>
      <c r="BD23" s="27"/>
      <c r="BE23" s="27"/>
    </row>
    <row r="24" spans="1:57" s="15" customFormat="1" x14ac:dyDescent="0.25">
      <c r="A24" s="15" t="s">
        <v>23</v>
      </c>
      <c r="B24" s="16">
        <v>15556</v>
      </c>
      <c r="C24" s="16">
        <v>994</v>
      </c>
      <c r="D24" s="16">
        <v>608</v>
      </c>
      <c r="E24" s="16">
        <v>294</v>
      </c>
      <c r="F24" s="36">
        <v>2275</v>
      </c>
      <c r="G24" s="36">
        <v>1505</v>
      </c>
      <c r="H24" s="17">
        <f t="shared" si="8"/>
        <v>2183</v>
      </c>
      <c r="I24" s="36">
        <f t="shared" si="9"/>
        <v>1379</v>
      </c>
      <c r="J24" s="51">
        <v>212</v>
      </c>
      <c r="K24" s="51">
        <v>205</v>
      </c>
      <c r="L24" s="49"/>
      <c r="M24" s="49"/>
      <c r="N24" s="49"/>
      <c r="O24" s="49"/>
      <c r="P24" s="49">
        <v>180</v>
      </c>
      <c r="Q24" s="49"/>
      <c r="R24" s="49">
        <v>9</v>
      </c>
      <c r="S24" s="49"/>
      <c r="T24" s="49">
        <v>3</v>
      </c>
      <c r="U24" s="49"/>
      <c r="V24" s="49"/>
      <c r="W24" s="49"/>
      <c r="X24" s="49"/>
      <c r="Y24" s="49"/>
      <c r="Z24" s="51">
        <v>885</v>
      </c>
      <c r="AA24" s="51">
        <v>334</v>
      </c>
      <c r="AB24" s="51">
        <v>589</v>
      </c>
      <c r="AC24" s="51">
        <v>556</v>
      </c>
      <c r="AD24" s="51">
        <v>305</v>
      </c>
      <c r="AE24" s="50">
        <v>284</v>
      </c>
      <c r="AF24" s="19">
        <f t="shared" si="0"/>
        <v>0.14033170480843404</v>
      </c>
      <c r="AG24" s="19">
        <f t="shared" si="10"/>
        <v>0.8903420523138833</v>
      </c>
      <c r="AH24" s="19">
        <f t="shared" si="1"/>
        <v>0.96875</v>
      </c>
      <c r="AI24" s="19">
        <f t="shared" si="2"/>
        <v>1.0374149659863945</v>
      </c>
      <c r="AJ24" s="19">
        <f t="shared" si="11"/>
        <v>0.95956043956043957</v>
      </c>
      <c r="AK24" s="20">
        <f t="shared" si="3"/>
        <v>8.8647467215222417E-2</v>
      </c>
      <c r="AL24" s="20">
        <f t="shared" si="4"/>
        <v>0.33601609657947684</v>
      </c>
      <c r="AM24" s="20">
        <f t="shared" si="5"/>
        <v>0.91447368421052633</v>
      </c>
      <c r="AN24" s="20">
        <f t="shared" si="6"/>
        <v>0.96598639455782309</v>
      </c>
      <c r="AO24" s="20">
        <f t="shared" si="7"/>
        <v>0.91627906976744189</v>
      </c>
      <c r="AP24" s="27"/>
      <c r="AQ24" s="27"/>
      <c r="AR24" s="27"/>
      <c r="AS24" s="35"/>
      <c r="AT24" s="27"/>
      <c r="AU24" s="27"/>
      <c r="AV24" s="27"/>
      <c r="AW24" s="27"/>
      <c r="AX24" s="27"/>
      <c r="AY24" s="27"/>
      <c r="AZ24" s="27"/>
      <c r="BA24" s="27"/>
      <c r="BB24" s="27"/>
      <c r="BC24" s="27"/>
      <c r="BD24" s="27"/>
      <c r="BE24" s="27"/>
    </row>
    <row r="25" spans="1:57" s="15" customFormat="1" x14ac:dyDescent="0.25">
      <c r="A25" s="15" t="s">
        <v>24</v>
      </c>
      <c r="B25" s="16">
        <v>11601</v>
      </c>
      <c r="C25" s="16">
        <v>701</v>
      </c>
      <c r="D25" s="16">
        <v>448</v>
      </c>
      <c r="E25" s="16">
        <v>203</v>
      </c>
      <c r="F25" s="36">
        <v>1463.4534421275312</v>
      </c>
      <c r="G25" s="36">
        <v>1063</v>
      </c>
      <c r="H25" s="17">
        <f t="shared" si="8"/>
        <v>1300</v>
      </c>
      <c r="I25" s="36">
        <f t="shared" si="9"/>
        <v>788</v>
      </c>
      <c r="J25" s="51">
        <v>140</v>
      </c>
      <c r="K25" s="51">
        <v>123</v>
      </c>
      <c r="L25" s="49">
        <v>4</v>
      </c>
      <c r="M25" s="49">
        <v>4</v>
      </c>
      <c r="N25" s="49"/>
      <c r="O25" s="49"/>
      <c r="P25" s="49"/>
      <c r="Q25" s="49"/>
      <c r="R25" s="49">
        <v>13</v>
      </c>
      <c r="S25" s="49"/>
      <c r="T25" s="49">
        <v>5</v>
      </c>
      <c r="U25" s="49"/>
      <c r="V25" s="49"/>
      <c r="W25" s="49"/>
      <c r="X25" s="49"/>
      <c r="Y25" s="49"/>
      <c r="Z25" s="51">
        <v>367</v>
      </c>
      <c r="AA25" s="51">
        <v>46</v>
      </c>
      <c r="AB25" s="51">
        <v>514</v>
      </c>
      <c r="AC25" s="51">
        <v>373</v>
      </c>
      <c r="AD25" s="51">
        <v>257</v>
      </c>
      <c r="AE25" s="46">
        <v>242</v>
      </c>
      <c r="AF25" s="19">
        <f t="shared" si="0"/>
        <v>0.11205930523230756</v>
      </c>
      <c r="AG25" s="19">
        <f t="shared" si="10"/>
        <v>0.52353780313837373</v>
      </c>
      <c r="AH25" s="19">
        <f t="shared" si="1"/>
        <v>1.1473214285714286</v>
      </c>
      <c r="AI25" s="19">
        <f t="shared" si="2"/>
        <v>1.2660098522167487</v>
      </c>
      <c r="AJ25" s="19">
        <f t="shared" si="11"/>
        <v>0.88830977643545206</v>
      </c>
      <c r="AK25" s="20">
        <f t="shared" si="3"/>
        <v>6.7925178863891045E-2</v>
      </c>
      <c r="AL25" s="20">
        <f t="shared" si="4"/>
        <v>6.5620542082738945E-2</v>
      </c>
      <c r="AM25" s="20">
        <f t="shared" si="5"/>
        <v>0.8325892857142857</v>
      </c>
      <c r="AN25" s="20">
        <f t="shared" si="6"/>
        <v>1.1921182266009853</v>
      </c>
      <c r="AO25" s="20">
        <f t="shared" si="7"/>
        <v>0.74129821260583251</v>
      </c>
      <c r="AP25" s="27"/>
      <c r="AQ25" s="27"/>
      <c r="AR25" s="27"/>
      <c r="AS25" s="35"/>
      <c r="AT25" s="27"/>
      <c r="AU25" s="27"/>
      <c r="AV25" s="27"/>
      <c r="AW25" s="27"/>
      <c r="AX25" s="27"/>
      <c r="AY25" s="27"/>
      <c r="AZ25" s="27"/>
      <c r="BA25" s="27"/>
      <c r="BB25" s="27"/>
      <c r="BC25" s="27"/>
      <c r="BD25" s="27"/>
      <c r="BE25" s="27"/>
    </row>
    <row r="26" spans="1:57" s="15" customFormat="1" x14ac:dyDescent="0.25">
      <c r="A26" s="15" t="s">
        <v>25</v>
      </c>
      <c r="B26" s="16">
        <v>3384</v>
      </c>
      <c r="C26" s="16">
        <v>207</v>
      </c>
      <c r="D26" s="16">
        <v>109</v>
      </c>
      <c r="E26" s="16">
        <v>47</v>
      </c>
      <c r="F26" s="36">
        <v>483</v>
      </c>
      <c r="G26" s="36">
        <v>303.1497361365881</v>
      </c>
      <c r="H26" s="17">
        <f t="shared" si="8"/>
        <v>453</v>
      </c>
      <c r="I26" s="36">
        <f t="shared" si="9"/>
        <v>279</v>
      </c>
      <c r="J26" s="51">
        <v>101</v>
      </c>
      <c r="K26" s="51">
        <v>94</v>
      </c>
      <c r="L26" s="49"/>
      <c r="M26" s="49"/>
      <c r="N26" s="49"/>
      <c r="O26" s="49"/>
      <c r="P26" s="49"/>
      <c r="Q26" s="49"/>
      <c r="R26" s="49">
        <v>6</v>
      </c>
      <c r="S26" s="49"/>
      <c r="T26" s="49">
        <v>2</v>
      </c>
      <c r="U26" s="49"/>
      <c r="V26" s="49"/>
      <c r="W26" s="49"/>
      <c r="X26" s="49"/>
      <c r="Y26" s="49"/>
      <c r="Z26" s="51">
        <v>185</v>
      </c>
      <c r="AA26" s="51">
        <v>59</v>
      </c>
      <c r="AB26" s="51">
        <v>106</v>
      </c>
      <c r="AC26" s="51">
        <v>106</v>
      </c>
      <c r="AD26" s="51">
        <v>53</v>
      </c>
      <c r="AE26" s="42">
        <v>20</v>
      </c>
      <c r="AF26" s="19">
        <f t="shared" si="0"/>
        <v>0.13386524822695037</v>
      </c>
      <c r="AG26" s="19">
        <f t="shared" si="10"/>
        <v>0.893719806763285</v>
      </c>
      <c r="AH26" s="19">
        <f t="shared" si="1"/>
        <v>0.97247706422018354</v>
      </c>
      <c r="AI26" s="19">
        <f t="shared" si="2"/>
        <v>1.1276595744680851</v>
      </c>
      <c r="AJ26" s="19">
        <f t="shared" si="11"/>
        <v>0.93788819875776397</v>
      </c>
      <c r="AK26" s="20">
        <f t="shared" si="3"/>
        <v>8.2446808510638292E-2</v>
      </c>
      <c r="AL26" s="20">
        <f t="shared" si="4"/>
        <v>0.28502415458937197</v>
      </c>
      <c r="AM26" s="20">
        <f t="shared" si="5"/>
        <v>0.97247706422018354</v>
      </c>
      <c r="AN26" s="20">
        <f t="shared" si="6"/>
        <v>0.42553191489361702</v>
      </c>
      <c r="AO26" s="20">
        <f t="shared" si="7"/>
        <v>0.92033726816207051</v>
      </c>
      <c r="AP26" s="27"/>
      <c r="AQ26" s="27"/>
      <c r="AR26" s="27"/>
      <c r="AS26" s="35"/>
      <c r="AT26" s="27"/>
      <c r="AU26" s="27"/>
      <c r="AV26" s="27"/>
      <c r="AW26" s="27"/>
      <c r="AX26" s="27"/>
      <c r="AY26" s="27"/>
      <c r="AZ26" s="27"/>
      <c r="BA26" s="27"/>
      <c r="BB26" s="27"/>
      <c r="BC26" s="27"/>
      <c r="BD26" s="27"/>
      <c r="BE26" s="27"/>
    </row>
    <row r="27" spans="1:57" s="15" customFormat="1" x14ac:dyDescent="0.25">
      <c r="A27" s="15" t="s">
        <v>26</v>
      </c>
      <c r="B27" s="16">
        <v>5824</v>
      </c>
      <c r="C27" s="16">
        <v>469</v>
      </c>
      <c r="D27" s="16">
        <v>281</v>
      </c>
      <c r="E27" s="16">
        <v>150</v>
      </c>
      <c r="F27" s="36">
        <v>1013.2178362042913</v>
      </c>
      <c r="G27" s="36">
        <v>703</v>
      </c>
      <c r="H27" s="17">
        <f t="shared" si="8"/>
        <v>887</v>
      </c>
      <c r="I27" s="36">
        <f t="shared" si="9"/>
        <v>623</v>
      </c>
      <c r="J27" s="51">
        <v>108</v>
      </c>
      <c r="K27" s="51">
        <v>79</v>
      </c>
      <c r="L27" s="49"/>
      <c r="M27" s="49"/>
      <c r="N27" s="49"/>
      <c r="O27" s="49"/>
      <c r="P27" s="49"/>
      <c r="Q27" s="49"/>
      <c r="R27" s="49">
        <v>6</v>
      </c>
      <c r="S27" s="49"/>
      <c r="T27" s="49">
        <v>5</v>
      </c>
      <c r="U27" s="49"/>
      <c r="V27" s="49"/>
      <c r="W27" s="49"/>
      <c r="X27" s="49"/>
      <c r="Y27" s="49"/>
      <c r="Z27" s="51">
        <v>320</v>
      </c>
      <c r="AA27" s="51">
        <v>118</v>
      </c>
      <c r="AB27" s="51">
        <v>282</v>
      </c>
      <c r="AC27" s="51">
        <v>264</v>
      </c>
      <c r="AD27" s="51">
        <v>166</v>
      </c>
      <c r="AE27" s="50">
        <v>162</v>
      </c>
      <c r="AF27" s="19">
        <f t="shared" si="0"/>
        <v>0.15230082417582416</v>
      </c>
      <c r="AG27" s="19">
        <f t="shared" si="10"/>
        <v>0.68230277185501065</v>
      </c>
      <c r="AH27" s="19">
        <f t="shared" si="1"/>
        <v>1.0035587188612101</v>
      </c>
      <c r="AI27" s="19">
        <f t="shared" si="2"/>
        <v>1.1066666666666667</v>
      </c>
      <c r="AJ27" s="19">
        <f t="shared" si="11"/>
        <v>0.87542872648479264</v>
      </c>
      <c r="AK27" s="20">
        <f t="shared" si="3"/>
        <v>0.10697115384615384</v>
      </c>
      <c r="AL27" s="20">
        <f t="shared" si="4"/>
        <v>0.25159914712153519</v>
      </c>
      <c r="AM27" s="20">
        <f t="shared" si="5"/>
        <v>0.93950177935943058</v>
      </c>
      <c r="AN27" s="20">
        <f t="shared" si="6"/>
        <v>1.08</v>
      </c>
      <c r="AO27" s="20">
        <f t="shared" si="7"/>
        <v>0.88620199146514933</v>
      </c>
      <c r="AP27" s="27"/>
      <c r="AQ27" s="27"/>
      <c r="AR27" s="27"/>
      <c r="AS27" s="35"/>
      <c r="AT27" s="27"/>
      <c r="AU27" s="27"/>
      <c r="AV27" s="27"/>
      <c r="AW27" s="27"/>
      <c r="AX27" s="27"/>
      <c r="AY27" s="27"/>
      <c r="AZ27" s="27"/>
      <c r="BA27" s="27"/>
      <c r="BB27" s="27"/>
      <c r="BC27" s="27"/>
      <c r="BD27" s="27"/>
      <c r="BE27" s="27"/>
    </row>
    <row r="28" spans="1:57" s="15" customFormat="1" x14ac:dyDescent="0.25">
      <c r="A28" s="15" t="s">
        <v>27</v>
      </c>
      <c r="B28" s="16">
        <v>8521</v>
      </c>
      <c r="C28" s="16">
        <v>452</v>
      </c>
      <c r="D28" s="16">
        <v>275</v>
      </c>
      <c r="E28" s="16">
        <v>170</v>
      </c>
      <c r="F28" s="36">
        <v>1381.9</v>
      </c>
      <c r="G28" s="36">
        <v>611.9</v>
      </c>
      <c r="H28" s="17">
        <f t="shared" si="8"/>
        <v>1134</v>
      </c>
      <c r="I28" s="36">
        <f t="shared" si="9"/>
        <v>465</v>
      </c>
      <c r="J28" s="51">
        <v>120</v>
      </c>
      <c r="K28" s="51">
        <v>107</v>
      </c>
      <c r="L28" s="49"/>
      <c r="M28" s="49"/>
      <c r="N28" s="49"/>
      <c r="O28" s="49"/>
      <c r="P28" s="49">
        <v>306</v>
      </c>
      <c r="Q28" s="49"/>
      <c r="R28" s="49">
        <v>6</v>
      </c>
      <c r="S28" s="49"/>
      <c r="T28" s="49">
        <v>3</v>
      </c>
      <c r="U28" s="49"/>
      <c r="V28" s="49"/>
      <c r="W28" s="49"/>
      <c r="X28" s="49"/>
      <c r="Y28" s="49"/>
      <c r="Z28" s="51">
        <v>245</v>
      </c>
      <c r="AA28" s="51">
        <v>48</v>
      </c>
      <c r="AB28" s="51">
        <v>268</v>
      </c>
      <c r="AC28" s="51">
        <v>233</v>
      </c>
      <c r="AD28" s="51">
        <v>186</v>
      </c>
      <c r="AE28" s="50">
        <v>77</v>
      </c>
      <c r="AF28" s="19">
        <f t="shared" si="0"/>
        <v>0.1330829714822204</v>
      </c>
      <c r="AG28" s="19">
        <f t="shared" si="10"/>
        <v>0.54203539823008851</v>
      </c>
      <c r="AH28" s="19">
        <f t="shared" si="1"/>
        <v>0.97454545454545449</v>
      </c>
      <c r="AI28" s="19">
        <f t="shared" si="2"/>
        <v>1.0941176470588236</v>
      </c>
      <c r="AJ28" s="19">
        <f t="shared" si="11"/>
        <v>0.82060930602793247</v>
      </c>
      <c r="AK28" s="20">
        <f t="shared" si="3"/>
        <v>5.4571059734772914E-2</v>
      </c>
      <c r="AL28" s="20">
        <f t="shared" si="4"/>
        <v>0.10619469026548672</v>
      </c>
      <c r="AM28" s="20">
        <f t="shared" si="5"/>
        <v>0.84727272727272729</v>
      </c>
      <c r="AN28" s="20">
        <f t="shared" si="6"/>
        <v>0.45294117647058824</v>
      </c>
      <c r="AO28" s="20">
        <f t="shared" si="7"/>
        <v>0.75992809282562512</v>
      </c>
      <c r="AP28" s="27"/>
      <c r="AQ28" s="27"/>
      <c r="AR28" s="27"/>
      <c r="AS28" s="35"/>
      <c r="AT28" s="27"/>
      <c r="AU28" s="27"/>
      <c r="AV28" s="27"/>
      <c r="AW28" s="27"/>
      <c r="AX28" s="27"/>
      <c r="AY28" s="27"/>
      <c r="AZ28" s="27"/>
      <c r="BA28" s="27"/>
      <c r="BB28" s="27"/>
      <c r="BC28" s="27"/>
      <c r="BD28" s="27"/>
      <c r="BE28" s="27"/>
    </row>
    <row r="29" spans="1:57" s="15" customFormat="1" x14ac:dyDescent="0.25">
      <c r="A29" s="15" t="s">
        <v>28</v>
      </c>
      <c r="B29" s="16">
        <v>18149</v>
      </c>
      <c r="C29" s="16">
        <v>850</v>
      </c>
      <c r="D29" s="16">
        <v>453</v>
      </c>
      <c r="E29" s="16">
        <v>221</v>
      </c>
      <c r="F29" s="36">
        <v>1842</v>
      </c>
      <c r="G29" s="36">
        <v>1082</v>
      </c>
      <c r="H29" s="17">
        <f t="shared" si="8"/>
        <v>1466</v>
      </c>
      <c r="I29" s="36">
        <f t="shared" si="9"/>
        <v>748</v>
      </c>
      <c r="J29" s="52">
        <v>229</v>
      </c>
      <c r="K29" s="52">
        <v>196</v>
      </c>
      <c r="L29" s="49"/>
      <c r="M29" s="49"/>
      <c r="N29" s="49"/>
      <c r="O29" s="49"/>
      <c r="P29" s="49">
        <v>116</v>
      </c>
      <c r="Q29" s="49"/>
      <c r="R29" s="49">
        <v>31</v>
      </c>
      <c r="S29" s="49"/>
      <c r="T29" s="49">
        <v>9</v>
      </c>
      <c r="U29" s="49"/>
      <c r="V29" s="49"/>
      <c r="W29" s="49"/>
      <c r="X29" s="49"/>
      <c r="Y29" s="49"/>
      <c r="Z29" s="53">
        <v>413</v>
      </c>
      <c r="AA29" s="53">
        <v>106</v>
      </c>
      <c r="AB29" s="53">
        <v>388</v>
      </c>
      <c r="AC29" s="53">
        <v>339</v>
      </c>
      <c r="AD29" s="53">
        <v>280</v>
      </c>
      <c r="AE29" s="45">
        <v>107</v>
      </c>
      <c r="AF29" s="19">
        <f t="shared" si="0"/>
        <v>8.0775800319576832E-2</v>
      </c>
      <c r="AG29" s="19">
        <f t="shared" si="10"/>
        <v>0.48588235294117649</v>
      </c>
      <c r="AH29" s="19">
        <f t="shared" si="1"/>
        <v>0.85651214128035325</v>
      </c>
      <c r="AI29" s="19">
        <f t="shared" si="2"/>
        <v>1.2669683257918551</v>
      </c>
      <c r="AJ29" s="19">
        <f t="shared" si="11"/>
        <v>0.7958740499457112</v>
      </c>
      <c r="AK29" s="20">
        <f t="shared" si="3"/>
        <v>4.1214391977519423E-2</v>
      </c>
      <c r="AL29" s="20">
        <f t="shared" si="4"/>
        <v>0.12470588235294118</v>
      </c>
      <c r="AM29" s="20">
        <f t="shared" si="5"/>
        <v>0.7483443708609272</v>
      </c>
      <c r="AN29" s="20">
        <f t="shared" si="6"/>
        <v>0.48416289592760181</v>
      </c>
      <c r="AO29" s="20">
        <f t="shared" si="7"/>
        <v>0.69131238447319776</v>
      </c>
      <c r="AP29" s="27"/>
      <c r="AQ29" s="27"/>
      <c r="AR29" s="27"/>
      <c r="AS29" s="35"/>
      <c r="AT29" s="27"/>
      <c r="AU29" s="27"/>
      <c r="AV29" s="27"/>
      <c r="AW29" s="27"/>
      <c r="AX29" s="27"/>
      <c r="AY29" s="27"/>
      <c r="AZ29" s="27"/>
      <c r="BA29" s="27"/>
      <c r="BB29" s="27"/>
      <c r="BC29" s="27"/>
      <c r="BD29" s="27"/>
      <c r="BE29" s="27"/>
    </row>
    <row r="30" spans="1:57" s="15" customFormat="1" x14ac:dyDescent="0.25">
      <c r="A30" s="15" t="s">
        <v>29</v>
      </c>
      <c r="B30" s="16">
        <v>96142</v>
      </c>
      <c r="C30" s="16">
        <v>6024</v>
      </c>
      <c r="D30" s="16">
        <v>3289</v>
      </c>
      <c r="E30" s="16">
        <v>1449</v>
      </c>
      <c r="F30" s="36">
        <v>13367</v>
      </c>
      <c r="G30" s="36">
        <v>8117</v>
      </c>
      <c r="H30" s="17">
        <f t="shared" si="8"/>
        <v>11648</v>
      </c>
      <c r="I30" s="36">
        <f t="shared" si="9"/>
        <v>6457</v>
      </c>
      <c r="J30" s="51">
        <v>2117</v>
      </c>
      <c r="K30" s="51">
        <v>1108</v>
      </c>
      <c r="L30" s="49">
        <v>227</v>
      </c>
      <c r="M30" s="49">
        <v>154</v>
      </c>
      <c r="N30" s="49"/>
      <c r="O30" s="49"/>
      <c r="P30" s="49">
        <v>0</v>
      </c>
      <c r="Q30" s="49"/>
      <c r="R30" s="49">
        <v>125</v>
      </c>
      <c r="S30" s="49"/>
      <c r="T30" s="49">
        <v>53</v>
      </c>
      <c r="U30" s="49"/>
      <c r="V30" s="49"/>
      <c r="W30" s="49"/>
      <c r="X30" s="49"/>
      <c r="Y30" s="49"/>
      <c r="Z30" s="51">
        <v>3808</v>
      </c>
      <c r="AA30" s="51">
        <v>716</v>
      </c>
      <c r="AB30" s="51">
        <v>3374</v>
      </c>
      <c r="AC30" s="51">
        <v>2819</v>
      </c>
      <c r="AD30" s="51">
        <v>1944</v>
      </c>
      <c r="AE30" s="46">
        <v>1660</v>
      </c>
      <c r="AF30" s="19">
        <f t="shared" si="0"/>
        <v>0.12115412618834641</v>
      </c>
      <c r="AG30" s="19">
        <f t="shared" si="10"/>
        <v>0.63213811420982735</v>
      </c>
      <c r="AH30" s="19">
        <f t="shared" si="1"/>
        <v>1.0258437214958953</v>
      </c>
      <c r="AI30" s="19">
        <f t="shared" si="2"/>
        <v>1.3416149068322982</v>
      </c>
      <c r="AJ30" s="19">
        <f t="shared" si="11"/>
        <v>0.8713997157178125</v>
      </c>
      <c r="AK30" s="20">
        <f t="shared" si="3"/>
        <v>6.7161074244346905E-2</v>
      </c>
      <c r="AL30" s="20">
        <f t="shared" si="4"/>
        <v>0.11885790172642763</v>
      </c>
      <c r="AM30" s="20">
        <f t="shared" si="5"/>
        <v>0.85709942231681358</v>
      </c>
      <c r="AN30" s="20">
        <f t="shared" si="6"/>
        <v>1.1456176673567977</v>
      </c>
      <c r="AO30" s="20">
        <f t="shared" si="7"/>
        <v>0.79549094493039296</v>
      </c>
      <c r="AP30" s="27"/>
      <c r="AQ30" s="27"/>
      <c r="AR30" s="27"/>
      <c r="AS30" s="35"/>
      <c r="AT30" s="27"/>
      <c r="AU30" s="27"/>
      <c r="AV30" s="27"/>
      <c r="AW30" s="27"/>
      <c r="AX30" s="27"/>
      <c r="AY30" s="27"/>
      <c r="AZ30" s="27"/>
      <c r="BA30" s="27"/>
      <c r="BB30" s="27"/>
      <c r="BC30" s="27"/>
      <c r="BD30" s="27"/>
      <c r="BE30" s="27"/>
    </row>
    <row r="31" spans="1:57" s="15" customFormat="1" x14ac:dyDescent="0.25">
      <c r="A31" s="15" t="s">
        <v>30</v>
      </c>
      <c r="B31" s="16">
        <v>42166</v>
      </c>
      <c r="C31" s="16">
        <v>2494</v>
      </c>
      <c r="D31" s="16">
        <v>1353</v>
      </c>
      <c r="E31" s="16">
        <v>630</v>
      </c>
      <c r="F31" s="36">
        <v>4821</v>
      </c>
      <c r="G31" s="36">
        <v>3031</v>
      </c>
      <c r="H31" s="17">
        <f t="shared" si="8"/>
        <v>4203</v>
      </c>
      <c r="I31" s="36">
        <f t="shared" si="9"/>
        <v>2190</v>
      </c>
      <c r="J31" s="51">
        <v>567</v>
      </c>
      <c r="K31" s="51">
        <v>304</v>
      </c>
      <c r="L31" s="49"/>
      <c r="M31" s="49"/>
      <c r="N31" s="49"/>
      <c r="O31" s="49"/>
      <c r="P31" s="49"/>
      <c r="Q31" s="49"/>
      <c r="R31" s="49">
        <v>16</v>
      </c>
      <c r="S31" s="49"/>
      <c r="T31" s="49">
        <v>17</v>
      </c>
      <c r="U31" s="49"/>
      <c r="V31" s="49"/>
      <c r="W31" s="49"/>
      <c r="X31" s="49"/>
      <c r="Y31" s="49"/>
      <c r="Z31" s="51">
        <v>1733</v>
      </c>
      <c r="AA31" s="51">
        <v>494</v>
      </c>
      <c r="AB31" s="51">
        <v>1200</v>
      </c>
      <c r="AC31" s="51">
        <v>1148</v>
      </c>
      <c r="AD31" s="51">
        <v>670</v>
      </c>
      <c r="AE31" s="50">
        <v>244</v>
      </c>
      <c r="AF31" s="19">
        <f t="shared" si="0"/>
        <v>9.9677465256367684E-2</v>
      </c>
      <c r="AG31" s="19">
        <f t="shared" si="10"/>
        <v>0.6948676824378508</v>
      </c>
      <c r="AH31" s="19">
        <f t="shared" si="1"/>
        <v>0.88691796008869184</v>
      </c>
      <c r="AI31" s="19">
        <f t="shared" si="2"/>
        <v>1.0634920634920635</v>
      </c>
      <c r="AJ31" s="19">
        <f t="shared" si="11"/>
        <v>0.87181082762912254</v>
      </c>
      <c r="AK31" s="20">
        <f t="shared" si="3"/>
        <v>5.1937580040791159E-2</v>
      </c>
      <c r="AL31" s="20">
        <f t="shared" si="4"/>
        <v>0.19807538091419408</v>
      </c>
      <c r="AM31" s="20">
        <f t="shared" si="5"/>
        <v>0.84848484848484851</v>
      </c>
      <c r="AN31" s="20">
        <f t="shared" si="6"/>
        <v>0.38730158730158731</v>
      </c>
      <c r="AO31" s="20">
        <f t="shared" si="7"/>
        <v>0.72253381722203891</v>
      </c>
      <c r="AP31" s="27"/>
      <c r="AQ31" s="27"/>
      <c r="AR31" s="27"/>
      <c r="AS31" s="35"/>
      <c r="AT31" s="27"/>
      <c r="AU31" s="27"/>
      <c r="AV31" s="27"/>
      <c r="AW31" s="27"/>
      <c r="AX31" s="27"/>
      <c r="AY31" s="27"/>
      <c r="AZ31" s="27"/>
      <c r="BA31" s="27"/>
      <c r="BB31" s="27"/>
      <c r="BC31" s="27"/>
      <c r="BD31" s="27"/>
      <c r="BE31" s="27"/>
    </row>
    <row r="32" spans="1:57" s="15" customFormat="1" x14ac:dyDescent="0.25">
      <c r="A32" s="15" t="s">
        <v>31</v>
      </c>
      <c r="B32" s="16">
        <v>4886</v>
      </c>
      <c r="C32" s="16">
        <v>446</v>
      </c>
      <c r="D32" s="16">
        <v>264</v>
      </c>
      <c r="E32" s="16">
        <v>115</v>
      </c>
      <c r="F32" s="36">
        <v>912.59269870051367</v>
      </c>
      <c r="G32" s="36">
        <v>633</v>
      </c>
      <c r="H32" s="17">
        <f t="shared" si="8"/>
        <v>723</v>
      </c>
      <c r="I32" s="36">
        <f t="shared" si="9"/>
        <v>502</v>
      </c>
      <c r="J32" s="51">
        <v>91</v>
      </c>
      <c r="K32" s="51">
        <v>87</v>
      </c>
      <c r="L32" s="49"/>
      <c r="M32" s="49"/>
      <c r="N32" s="49"/>
      <c r="O32" s="49"/>
      <c r="P32" s="49"/>
      <c r="Q32" s="49"/>
      <c r="R32" s="49">
        <v>3</v>
      </c>
      <c r="S32" s="49"/>
      <c r="T32" s="49">
        <v>4</v>
      </c>
      <c r="U32" s="49"/>
      <c r="V32" s="49"/>
      <c r="W32" s="49"/>
      <c r="X32" s="49"/>
      <c r="Y32" s="49"/>
      <c r="Z32" s="51">
        <v>246</v>
      </c>
      <c r="AA32" s="51">
        <v>68</v>
      </c>
      <c r="AB32" s="51">
        <v>275</v>
      </c>
      <c r="AC32" s="51">
        <v>245</v>
      </c>
      <c r="AD32" s="51">
        <v>104</v>
      </c>
      <c r="AE32" s="50">
        <v>102</v>
      </c>
      <c r="AF32" s="19">
        <f t="shared" si="0"/>
        <v>0.14797380270159641</v>
      </c>
      <c r="AG32" s="19">
        <f t="shared" si="10"/>
        <v>0.55156950672645744</v>
      </c>
      <c r="AH32" s="19">
        <f t="shared" si="1"/>
        <v>1.0416666666666667</v>
      </c>
      <c r="AI32" s="19">
        <f t="shared" si="2"/>
        <v>0.90434782608695652</v>
      </c>
      <c r="AJ32" s="19">
        <f t="shared" si="11"/>
        <v>0.79224828450799112</v>
      </c>
      <c r="AK32" s="20">
        <f t="shared" si="3"/>
        <v>0.1027425296766271</v>
      </c>
      <c r="AL32" s="20">
        <f t="shared" si="4"/>
        <v>0.15246636771300448</v>
      </c>
      <c r="AM32" s="20">
        <f t="shared" si="5"/>
        <v>0.92803030303030298</v>
      </c>
      <c r="AN32" s="20">
        <f t="shared" si="6"/>
        <v>0.88695652173913042</v>
      </c>
      <c r="AO32" s="20">
        <f t="shared" si="7"/>
        <v>0.79304897314375988</v>
      </c>
      <c r="AP32" s="27"/>
      <c r="AQ32" s="27"/>
      <c r="AR32" s="27"/>
      <c r="AS32" s="35"/>
      <c r="AT32" s="27"/>
      <c r="AU32" s="27"/>
      <c r="AV32" s="27"/>
      <c r="AW32" s="27"/>
      <c r="AX32" s="27"/>
      <c r="AY32" s="27"/>
      <c r="AZ32" s="27"/>
      <c r="BA32" s="27"/>
      <c r="BB32" s="27"/>
      <c r="BC32" s="27"/>
      <c r="BD32" s="27"/>
      <c r="BE32" s="27"/>
    </row>
    <row r="33" spans="1:57" s="15" customFormat="1" x14ac:dyDescent="0.25">
      <c r="A33" s="15" t="s">
        <v>32</v>
      </c>
      <c r="B33" s="16">
        <v>34709</v>
      </c>
      <c r="C33" s="16">
        <v>1790</v>
      </c>
      <c r="D33" s="16">
        <v>1079</v>
      </c>
      <c r="E33" s="16">
        <v>482</v>
      </c>
      <c r="F33" s="36">
        <v>3921.2734783922642</v>
      </c>
      <c r="G33" s="36">
        <v>2476</v>
      </c>
      <c r="H33" s="17">
        <f t="shared" si="8"/>
        <v>3355</v>
      </c>
      <c r="I33" s="36">
        <f t="shared" si="9"/>
        <v>1956</v>
      </c>
      <c r="J33" s="51">
        <v>548</v>
      </c>
      <c r="K33" s="51">
        <v>513</v>
      </c>
      <c r="L33" s="49"/>
      <c r="M33" s="49"/>
      <c r="N33" s="49"/>
      <c r="O33" s="49"/>
      <c r="P33" s="49"/>
      <c r="Q33" s="49"/>
      <c r="R33" s="49">
        <v>21</v>
      </c>
      <c r="S33" s="49"/>
      <c r="T33" s="49">
        <v>13</v>
      </c>
      <c r="U33" s="49"/>
      <c r="V33" s="49"/>
      <c r="W33" s="49"/>
      <c r="X33" s="49"/>
      <c r="Y33" s="49"/>
      <c r="Z33" s="51">
        <v>1084</v>
      </c>
      <c r="AA33" s="51">
        <v>247</v>
      </c>
      <c r="AB33" s="51">
        <v>1229</v>
      </c>
      <c r="AC33" s="51">
        <v>964</v>
      </c>
      <c r="AD33" s="51">
        <v>460</v>
      </c>
      <c r="AE33" s="50">
        <v>232</v>
      </c>
      <c r="AF33" s="19">
        <f t="shared" si="0"/>
        <v>9.6660808435852369E-2</v>
      </c>
      <c r="AG33" s="19">
        <f t="shared" si="10"/>
        <v>0.60558659217877098</v>
      </c>
      <c r="AH33" s="19">
        <f t="shared" si="1"/>
        <v>1.1390176088971269</v>
      </c>
      <c r="AI33" s="19">
        <f t="shared" si="2"/>
        <v>0.9543568464730291</v>
      </c>
      <c r="AJ33" s="19">
        <f t="shared" si="11"/>
        <v>0.85558939423311064</v>
      </c>
      <c r="AK33" s="20">
        <f t="shared" si="3"/>
        <v>5.635425970209456E-2</v>
      </c>
      <c r="AL33" s="20">
        <f t="shared" si="4"/>
        <v>0.13798882681564245</v>
      </c>
      <c r="AM33" s="20">
        <f t="shared" si="5"/>
        <v>0.8934198331788693</v>
      </c>
      <c r="AN33" s="20">
        <f t="shared" si="6"/>
        <v>0.48132780082987553</v>
      </c>
      <c r="AO33" s="20">
        <f t="shared" si="7"/>
        <v>0.78998384491114704</v>
      </c>
      <c r="AP33" s="27"/>
      <c r="AQ33" s="27"/>
      <c r="AR33" s="27"/>
      <c r="AS33" s="35"/>
      <c r="AT33" s="27"/>
      <c r="AU33" s="27"/>
      <c r="AV33" s="27"/>
      <c r="AW33" s="27"/>
      <c r="AX33" s="27"/>
      <c r="AY33" s="27"/>
      <c r="AZ33" s="27"/>
      <c r="BA33" s="27"/>
      <c r="BB33" s="27"/>
      <c r="BC33" s="27"/>
      <c r="BD33" s="27"/>
      <c r="BE33" s="27"/>
    </row>
    <row r="34" spans="1:57" s="15" customFormat="1" x14ac:dyDescent="0.25">
      <c r="A34" s="15" t="s">
        <v>33</v>
      </c>
      <c r="B34" s="16">
        <v>18907</v>
      </c>
      <c r="C34" s="16">
        <v>1215</v>
      </c>
      <c r="D34" s="16">
        <v>670</v>
      </c>
      <c r="E34" s="16">
        <v>302</v>
      </c>
      <c r="F34" s="36">
        <v>3039.96</v>
      </c>
      <c r="G34" s="36">
        <v>1749.96</v>
      </c>
      <c r="H34" s="17">
        <f t="shared" si="8"/>
        <v>2149</v>
      </c>
      <c r="I34" s="36">
        <f t="shared" si="9"/>
        <v>1131</v>
      </c>
      <c r="J34" s="52">
        <v>266</v>
      </c>
      <c r="K34" s="52">
        <v>258</v>
      </c>
      <c r="L34" s="49"/>
      <c r="M34" s="49"/>
      <c r="N34" s="49"/>
      <c r="O34" s="49"/>
      <c r="P34" s="49">
        <v>315</v>
      </c>
      <c r="Q34" s="49"/>
      <c r="R34" s="49">
        <v>18</v>
      </c>
      <c r="S34" s="49"/>
      <c r="T34" s="49">
        <v>9</v>
      </c>
      <c r="U34" s="49"/>
      <c r="V34" s="49"/>
      <c r="W34" s="49"/>
      <c r="X34" s="49"/>
      <c r="Y34" s="49"/>
      <c r="Z34" s="51">
        <v>553</v>
      </c>
      <c r="AA34" s="51">
        <v>123</v>
      </c>
      <c r="AB34" s="51">
        <v>690</v>
      </c>
      <c r="AC34" s="51">
        <v>464</v>
      </c>
      <c r="AD34" s="51">
        <v>298</v>
      </c>
      <c r="AE34" s="50">
        <v>286</v>
      </c>
      <c r="AF34" s="19">
        <f t="shared" si="0"/>
        <v>0.11366160681229175</v>
      </c>
      <c r="AG34" s="19">
        <f t="shared" si="10"/>
        <v>0.45514403292181072</v>
      </c>
      <c r="AH34" s="19">
        <f t="shared" si="1"/>
        <v>1.0298507462686568</v>
      </c>
      <c r="AI34" s="19">
        <f t="shared" si="2"/>
        <v>0.98675496688741726</v>
      </c>
      <c r="AJ34" s="19">
        <f t="shared" si="11"/>
        <v>0.70691719627889837</v>
      </c>
      <c r="AK34" s="20">
        <f t="shared" si="3"/>
        <v>5.9819114613635163E-2</v>
      </c>
      <c r="AL34" s="20">
        <f t="shared" si="4"/>
        <v>0.10123456790123457</v>
      </c>
      <c r="AM34" s="20">
        <f t="shared" si="5"/>
        <v>0.69253731343283587</v>
      </c>
      <c r="AN34" s="20">
        <f t="shared" si="6"/>
        <v>0.94701986754966883</v>
      </c>
      <c r="AO34" s="20">
        <f t="shared" si="7"/>
        <v>0.64630048686827124</v>
      </c>
      <c r="AP34" s="27"/>
      <c r="AQ34" s="27"/>
      <c r="AR34" s="27"/>
      <c r="AS34" s="35"/>
      <c r="AT34" s="27"/>
      <c r="AU34" s="27"/>
      <c r="AV34" s="27"/>
      <c r="AW34" s="27"/>
      <c r="AX34" s="27"/>
      <c r="AY34" s="27"/>
      <c r="AZ34" s="27"/>
      <c r="BA34" s="27"/>
      <c r="BB34" s="27"/>
      <c r="BC34" s="27"/>
      <c r="BD34" s="27"/>
      <c r="BE34" s="27"/>
    </row>
    <row r="35" spans="1:57" s="15" customFormat="1" x14ac:dyDescent="0.25">
      <c r="A35" s="15" t="s">
        <v>34</v>
      </c>
      <c r="B35" s="16">
        <v>13429</v>
      </c>
      <c r="C35" s="16">
        <v>734</v>
      </c>
      <c r="D35" s="16">
        <v>477</v>
      </c>
      <c r="E35" s="16">
        <v>208</v>
      </c>
      <c r="F35" s="36">
        <v>2314.8000000000002</v>
      </c>
      <c r="G35" s="36">
        <v>1064.8</v>
      </c>
      <c r="H35" s="17">
        <f t="shared" si="8"/>
        <v>2049</v>
      </c>
      <c r="I35" s="36">
        <f t="shared" si="9"/>
        <v>737</v>
      </c>
      <c r="J35" s="51">
        <v>212</v>
      </c>
      <c r="K35" s="51">
        <v>198</v>
      </c>
      <c r="L35" s="49"/>
      <c r="M35" s="49"/>
      <c r="N35" s="49"/>
      <c r="O35" s="49"/>
      <c r="P35" s="49">
        <v>524</v>
      </c>
      <c r="Q35" s="49"/>
      <c r="R35" s="49">
        <v>10</v>
      </c>
      <c r="S35" s="49"/>
      <c r="T35" s="49">
        <v>13</v>
      </c>
      <c r="U35" s="49"/>
      <c r="V35" s="49"/>
      <c r="W35" s="49"/>
      <c r="X35" s="49"/>
      <c r="Y35" s="49"/>
      <c r="Z35" s="51">
        <v>539</v>
      </c>
      <c r="AA35" s="51">
        <v>61</v>
      </c>
      <c r="AB35" s="51">
        <v>495</v>
      </c>
      <c r="AC35" s="51">
        <v>395</v>
      </c>
      <c r="AD35" s="51">
        <v>256</v>
      </c>
      <c r="AE35" s="46">
        <v>83</v>
      </c>
      <c r="AF35" s="19">
        <f t="shared" si="0"/>
        <v>0.15258023680095317</v>
      </c>
      <c r="AG35" s="19">
        <f t="shared" si="10"/>
        <v>0.73433242506811991</v>
      </c>
      <c r="AH35" s="19">
        <f t="shared" si="1"/>
        <v>1.0377358490566038</v>
      </c>
      <c r="AI35" s="19">
        <f t="shared" si="2"/>
        <v>1.2307692307692308</v>
      </c>
      <c r="AJ35" s="19">
        <f t="shared" si="11"/>
        <v>0.88517366511145668</v>
      </c>
      <c r="AK35" s="20">
        <f t="shared" si="3"/>
        <v>5.4881227194876758E-2</v>
      </c>
      <c r="AL35" s="20">
        <f t="shared" si="4"/>
        <v>8.3106267029972758E-2</v>
      </c>
      <c r="AM35" s="20">
        <f t="shared" si="5"/>
        <v>0.82809224318658281</v>
      </c>
      <c r="AN35" s="20">
        <f t="shared" si="6"/>
        <v>0.39903846153846156</v>
      </c>
      <c r="AO35" s="20">
        <f t="shared" si="7"/>
        <v>0.69214876033057859</v>
      </c>
      <c r="AP35" s="27"/>
      <c r="AQ35" s="27"/>
      <c r="AR35" s="27"/>
      <c r="AS35" s="35"/>
      <c r="AT35" s="27"/>
      <c r="AU35" s="27"/>
      <c r="AV35" s="27"/>
      <c r="AW35" s="27"/>
      <c r="AX35" s="27"/>
      <c r="AY35" s="27"/>
      <c r="AZ35" s="27"/>
      <c r="BA35" s="27"/>
      <c r="BB35" s="27"/>
      <c r="BC35" s="27"/>
      <c r="BD35" s="27"/>
      <c r="BE35" s="27"/>
    </row>
    <row r="36" spans="1:57" s="15" customFormat="1" x14ac:dyDescent="0.25">
      <c r="A36" s="15" t="s">
        <v>35</v>
      </c>
      <c r="B36" s="16">
        <v>105221</v>
      </c>
      <c r="C36" s="16">
        <v>7217</v>
      </c>
      <c r="D36" s="16">
        <v>4108</v>
      </c>
      <c r="E36" s="16">
        <v>1941</v>
      </c>
      <c r="F36" s="36">
        <v>18290.3</v>
      </c>
      <c r="G36" s="36">
        <v>10890.3</v>
      </c>
      <c r="H36" s="17">
        <f t="shared" si="8"/>
        <v>15199</v>
      </c>
      <c r="I36" s="36">
        <f t="shared" si="9"/>
        <v>7060</v>
      </c>
      <c r="J36" s="51">
        <v>3415</v>
      </c>
      <c r="K36" s="51">
        <v>1644</v>
      </c>
      <c r="L36" s="49">
        <v>48</v>
      </c>
      <c r="M36" s="49">
        <v>46</v>
      </c>
      <c r="N36" s="49"/>
      <c r="O36" s="49"/>
      <c r="P36" s="51">
        <v>661</v>
      </c>
      <c r="Q36" s="49"/>
      <c r="R36" s="51">
        <v>141</v>
      </c>
      <c r="S36" s="49"/>
      <c r="T36" s="51">
        <v>61</v>
      </c>
      <c r="U36" s="49"/>
      <c r="V36" s="49"/>
      <c r="W36" s="49"/>
      <c r="X36" s="49"/>
      <c r="Y36" s="49"/>
      <c r="Z36" s="51">
        <v>4776</v>
      </c>
      <c r="AA36" s="51">
        <v>1247</v>
      </c>
      <c r="AB36" s="51">
        <v>4089</v>
      </c>
      <c r="AC36" s="51">
        <v>3327</v>
      </c>
      <c r="AD36" s="51">
        <v>2008</v>
      </c>
      <c r="AE36" s="50">
        <v>796</v>
      </c>
      <c r="AF36" s="19">
        <f t="shared" ref="AF36:AF67" si="12">H36/B36</f>
        <v>0.14444835156480171</v>
      </c>
      <c r="AG36" s="19">
        <f t="shared" si="10"/>
        <v>0.66177081889981992</v>
      </c>
      <c r="AH36" s="19">
        <f t="shared" ref="AH36:AH67" si="13">AB36/D36</f>
        <v>0.99537487828627069</v>
      </c>
      <c r="AI36" s="19">
        <f t="shared" ref="AI36:AI67" si="14">AD36/E36</f>
        <v>1.0345182895414735</v>
      </c>
      <c r="AJ36" s="19">
        <f t="shared" ref="AJ36:AJ67" si="15">H36/F36</f>
        <v>0.83098691656233092</v>
      </c>
      <c r="AK36" s="20">
        <f t="shared" ref="AK36:AK67" si="16">I36/B36</f>
        <v>6.7096872297355087E-2</v>
      </c>
      <c r="AL36" s="20">
        <f t="shared" ref="AL36:AL67" si="17">AA36/C36</f>
        <v>0.17278647637522515</v>
      </c>
      <c r="AM36" s="20">
        <f t="shared" ref="AM36:AM67" si="18">AC36/D36</f>
        <v>0.80988315481986373</v>
      </c>
      <c r="AN36" s="20">
        <f t="shared" ref="AN36:AN67" si="19">AE36/E36</f>
        <v>0.41009788768675942</v>
      </c>
      <c r="AO36" s="20">
        <f t="shared" ref="AO36:AO68" si="20">I36/G36</f>
        <v>0.64828333471070587</v>
      </c>
      <c r="AP36" s="27"/>
      <c r="AQ36" s="27"/>
      <c r="AR36" s="27"/>
      <c r="AS36" s="35"/>
      <c r="AT36" s="27"/>
      <c r="AU36" s="27"/>
      <c r="AV36" s="27"/>
      <c r="AW36" s="27"/>
      <c r="AX36" s="27"/>
      <c r="AY36" s="27"/>
      <c r="AZ36" s="27"/>
      <c r="BA36" s="27"/>
      <c r="BB36" s="27"/>
      <c r="BC36" s="27"/>
      <c r="BD36" s="27"/>
      <c r="BE36" s="27"/>
    </row>
    <row r="37" spans="1:57" s="15" customFormat="1" x14ac:dyDescent="0.25">
      <c r="A37" s="15" t="s">
        <v>36</v>
      </c>
      <c r="B37" s="16">
        <v>30080</v>
      </c>
      <c r="C37" s="16">
        <v>1448</v>
      </c>
      <c r="D37" s="16">
        <v>727</v>
      </c>
      <c r="E37" s="16">
        <v>269</v>
      </c>
      <c r="F37" s="36">
        <v>5995.1752553641581</v>
      </c>
      <c r="G37" s="36">
        <v>1855.04</v>
      </c>
      <c r="H37" s="17">
        <f t="shared" si="8"/>
        <v>4666</v>
      </c>
      <c r="I37" s="36">
        <f t="shared" si="9"/>
        <v>1337</v>
      </c>
      <c r="J37" s="51">
        <v>458</v>
      </c>
      <c r="K37" s="51">
        <v>408</v>
      </c>
      <c r="L37" s="49"/>
      <c r="M37" s="49"/>
      <c r="N37" s="49"/>
      <c r="O37" s="49"/>
      <c r="P37" s="51">
        <v>1900</v>
      </c>
      <c r="Q37" s="49"/>
      <c r="R37" s="51">
        <v>86</v>
      </c>
      <c r="S37" s="49"/>
      <c r="T37" s="51">
        <v>19</v>
      </c>
      <c r="U37" s="49"/>
      <c r="V37" s="49"/>
      <c r="W37" s="49"/>
      <c r="X37" s="49"/>
      <c r="Y37" s="49"/>
      <c r="Z37" s="51">
        <v>1197</v>
      </c>
      <c r="AA37" s="51">
        <v>173</v>
      </c>
      <c r="AB37" s="51">
        <v>711</v>
      </c>
      <c r="AC37" s="51">
        <v>648</v>
      </c>
      <c r="AD37" s="51">
        <v>295</v>
      </c>
      <c r="AE37" s="46">
        <v>108</v>
      </c>
      <c r="AF37" s="19">
        <f t="shared" si="12"/>
        <v>0.15511968085106384</v>
      </c>
      <c r="AG37" s="19">
        <f t="shared" ref="AG37:AG68" si="21">Z37/C37</f>
        <v>0.8266574585635359</v>
      </c>
      <c r="AH37" s="19">
        <f t="shared" si="13"/>
        <v>0.97799174690508939</v>
      </c>
      <c r="AI37" s="19">
        <f t="shared" si="14"/>
        <v>1.0966542750929369</v>
      </c>
      <c r="AJ37" s="19">
        <f t="shared" si="15"/>
        <v>0.77829251043580683</v>
      </c>
      <c r="AK37" s="20">
        <f t="shared" si="16"/>
        <v>4.4448138297872343E-2</v>
      </c>
      <c r="AL37" s="20">
        <f t="shared" si="17"/>
        <v>0.11947513812154696</v>
      </c>
      <c r="AM37" s="20">
        <f t="shared" si="18"/>
        <v>0.89133425034387892</v>
      </c>
      <c r="AN37" s="20">
        <f t="shared" si="19"/>
        <v>0.40148698884758366</v>
      </c>
      <c r="AO37" s="20">
        <f t="shared" si="20"/>
        <v>0.72073917543557009</v>
      </c>
      <c r="AP37" s="27"/>
      <c r="AQ37" s="27"/>
      <c r="AR37" s="27"/>
      <c r="AS37" s="35"/>
      <c r="AT37" s="27"/>
      <c r="AU37" s="27"/>
      <c r="AV37" s="27"/>
      <c r="AW37" s="27"/>
      <c r="AX37" s="27"/>
      <c r="AY37" s="27"/>
      <c r="AZ37" s="27"/>
      <c r="BA37" s="27"/>
      <c r="BB37" s="27"/>
      <c r="BC37" s="27"/>
      <c r="BD37" s="27"/>
      <c r="BE37" s="27"/>
    </row>
    <row r="38" spans="1:57" s="15" customFormat="1" x14ac:dyDescent="0.25">
      <c r="A38" s="15" t="s">
        <v>37</v>
      </c>
      <c r="B38" s="16">
        <v>6961</v>
      </c>
      <c r="C38" s="16">
        <v>535</v>
      </c>
      <c r="D38" s="16">
        <v>337</v>
      </c>
      <c r="E38" s="16">
        <v>178</v>
      </c>
      <c r="F38" s="36">
        <v>1124.78</v>
      </c>
      <c r="G38" s="36">
        <v>824.78</v>
      </c>
      <c r="H38" s="17">
        <f t="shared" si="8"/>
        <v>1074</v>
      </c>
      <c r="I38" s="36">
        <f t="shared" si="9"/>
        <v>672</v>
      </c>
      <c r="J38" s="51">
        <v>91</v>
      </c>
      <c r="K38" s="51">
        <v>90</v>
      </c>
      <c r="L38" s="49"/>
      <c r="M38" s="49"/>
      <c r="N38" s="49"/>
      <c r="O38" s="49"/>
      <c r="P38" s="49"/>
      <c r="Q38" s="49"/>
      <c r="R38" s="51">
        <v>9</v>
      </c>
      <c r="S38" s="49"/>
      <c r="T38" s="51">
        <v>2</v>
      </c>
      <c r="U38" s="49"/>
      <c r="V38" s="49"/>
      <c r="W38" s="49"/>
      <c r="X38" s="49"/>
      <c r="Y38" s="49"/>
      <c r="Z38" s="51">
        <v>312</v>
      </c>
      <c r="AA38" s="51">
        <v>112</v>
      </c>
      <c r="AB38" s="51">
        <v>449</v>
      </c>
      <c r="AC38" s="51">
        <v>343</v>
      </c>
      <c r="AD38" s="51">
        <v>211</v>
      </c>
      <c r="AE38" s="46">
        <v>127</v>
      </c>
      <c r="AF38" s="19">
        <f t="shared" si="12"/>
        <v>0.15428817698606523</v>
      </c>
      <c r="AG38" s="19">
        <f t="shared" si="21"/>
        <v>0.58317757009345794</v>
      </c>
      <c r="AH38" s="19">
        <f t="shared" si="13"/>
        <v>1.3323442136498516</v>
      </c>
      <c r="AI38" s="19">
        <f t="shared" si="14"/>
        <v>1.1853932584269662</v>
      </c>
      <c r="AJ38" s="19">
        <f t="shared" si="15"/>
        <v>0.95485339355251697</v>
      </c>
      <c r="AK38" s="20">
        <f t="shared" si="16"/>
        <v>9.6537853756644157E-2</v>
      </c>
      <c r="AL38" s="20">
        <f t="shared" si="17"/>
        <v>0.20934579439252338</v>
      </c>
      <c r="AM38" s="20">
        <f t="shared" si="18"/>
        <v>1.0178041543026706</v>
      </c>
      <c r="AN38" s="20">
        <f t="shared" si="19"/>
        <v>0.7134831460674157</v>
      </c>
      <c r="AO38" s="20">
        <f t="shared" si="20"/>
        <v>0.81476272460534938</v>
      </c>
      <c r="AP38" s="27"/>
      <c r="AQ38" s="27"/>
      <c r="AR38" s="27"/>
      <c r="AS38" s="35"/>
      <c r="AT38" s="27"/>
      <c r="AU38" s="27"/>
      <c r="AV38" s="27"/>
      <c r="AW38" s="27"/>
      <c r="AX38" s="27"/>
      <c r="AY38" s="27"/>
      <c r="AZ38" s="27"/>
      <c r="BA38" s="27"/>
      <c r="BB38" s="27"/>
      <c r="BC38" s="27"/>
      <c r="BD38" s="27"/>
      <c r="BE38" s="27"/>
    </row>
    <row r="39" spans="1:57" s="15" customFormat="1" x14ac:dyDescent="0.25">
      <c r="A39" s="15" t="s">
        <v>38</v>
      </c>
      <c r="B39" s="16">
        <v>3699</v>
      </c>
      <c r="C39" s="16">
        <v>180</v>
      </c>
      <c r="D39" s="16">
        <v>111</v>
      </c>
      <c r="E39" s="16">
        <v>55</v>
      </c>
      <c r="F39" s="36">
        <v>467</v>
      </c>
      <c r="G39" s="36">
        <v>317</v>
      </c>
      <c r="H39" s="17">
        <f t="shared" si="8"/>
        <v>422</v>
      </c>
      <c r="I39" s="36">
        <f t="shared" si="9"/>
        <v>235</v>
      </c>
      <c r="J39" s="51">
        <v>101</v>
      </c>
      <c r="K39" s="51">
        <v>95</v>
      </c>
      <c r="L39" s="49"/>
      <c r="M39" s="49"/>
      <c r="N39" s="49"/>
      <c r="O39" s="49"/>
      <c r="P39" s="49"/>
      <c r="Q39" s="49"/>
      <c r="R39" s="51">
        <v>9</v>
      </c>
      <c r="S39" s="49"/>
      <c r="T39" s="51">
        <v>5</v>
      </c>
      <c r="U39" s="49"/>
      <c r="V39" s="49"/>
      <c r="W39" s="49"/>
      <c r="X39" s="49"/>
      <c r="Y39" s="49"/>
      <c r="Z39" s="51">
        <v>121</v>
      </c>
      <c r="AA39" s="51">
        <v>12</v>
      </c>
      <c r="AB39" s="51">
        <v>124</v>
      </c>
      <c r="AC39" s="51">
        <v>83</v>
      </c>
      <c r="AD39" s="51">
        <v>62</v>
      </c>
      <c r="AE39" s="50">
        <v>45</v>
      </c>
      <c r="AF39" s="19">
        <f t="shared" si="12"/>
        <v>0.11408488780751555</v>
      </c>
      <c r="AG39" s="19">
        <f t="shared" si="21"/>
        <v>0.67222222222222228</v>
      </c>
      <c r="AH39" s="19">
        <f t="shared" si="13"/>
        <v>1.117117117117117</v>
      </c>
      <c r="AI39" s="19">
        <f t="shared" si="14"/>
        <v>1.1272727272727272</v>
      </c>
      <c r="AJ39" s="19">
        <f t="shared" si="15"/>
        <v>0.90364025695931482</v>
      </c>
      <c r="AK39" s="20">
        <f t="shared" si="16"/>
        <v>6.3530683968640173E-2</v>
      </c>
      <c r="AL39" s="20">
        <f t="shared" si="17"/>
        <v>6.6666666666666666E-2</v>
      </c>
      <c r="AM39" s="20">
        <f t="shared" si="18"/>
        <v>0.74774774774774777</v>
      </c>
      <c r="AN39" s="20">
        <f t="shared" si="19"/>
        <v>0.81818181818181823</v>
      </c>
      <c r="AO39" s="20">
        <f t="shared" si="20"/>
        <v>0.74132492113564674</v>
      </c>
      <c r="AP39" s="27"/>
      <c r="AQ39" s="27"/>
      <c r="AR39" s="27"/>
      <c r="AS39" s="35"/>
      <c r="AT39" s="27"/>
      <c r="AU39" s="27"/>
      <c r="AV39" s="27"/>
      <c r="AW39" s="27"/>
      <c r="AX39" s="27"/>
      <c r="AY39" s="27"/>
      <c r="AZ39" s="27"/>
      <c r="BA39" s="27"/>
      <c r="BB39" s="27"/>
      <c r="BC39" s="27"/>
      <c r="BD39" s="27"/>
      <c r="BE39" s="27"/>
    </row>
    <row r="40" spans="1:57" s="15" customFormat="1" x14ac:dyDescent="0.25">
      <c r="A40" s="15" t="s">
        <v>39</v>
      </c>
      <c r="B40" s="16">
        <v>12653</v>
      </c>
      <c r="C40" s="16">
        <v>914</v>
      </c>
      <c r="D40" s="16">
        <v>468</v>
      </c>
      <c r="E40" s="16">
        <v>203</v>
      </c>
      <c r="F40" s="36">
        <v>1661.06</v>
      </c>
      <c r="G40" s="36">
        <v>1101.06</v>
      </c>
      <c r="H40" s="17">
        <f t="shared" si="8"/>
        <v>1364</v>
      </c>
      <c r="I40" s="36">
        <f t="shared" si="9"/>
        <v>956</v>
      </c>
      <c r="J40" s="51">
        <v>147</v>
      </c>
      <c r="K40" s="51">
        <v>135</v>
      </c>
      <c r="L40" s="49"/>
      <c r="M40" s="49"/>
      <c r="N40" s="49"/>
      <c r="O40" s="49"/>
      <c r="P40" s="49"/>
      <c r="Q40" s="49"/>
      <c r="R40" s="49">
        <v>9</v>
      </c>
      <c r="S40" s="49"/>
      <c r="T40" s="49">
        <v>10</v>
      </c>
      <c r="U40" s="49"/>
      <c r="V40" s="49"/>
      <c r="W40" s="49"/>
      <c r="X40" s="49"/>
      <c r="Y40" s="49"/>
      <c r="Z40" s="51">
        <v>488</v>
      </c>
      <c r="AA40" s="51">
        <v>179</v>
      </c>
      <c r="AB40" s="51">
        <v>489</v>
      </c>
      <c r="AC40" s="51">
        <v>424</v>
      </c>
      <c r="AD40" s="51">
        <v>221</v>
      </c>
      <c r="AE40" s="50">
        <v>218</v>
      </c>
      <c r="AF40" s="19">
        <f t="shared" si="12"/>
        <v>0.10780052161542718</v>
      </c>
      <c r="AG40" s="19">
        <f t="shared" si="21"/>
        <v>0.53391684901531733</v>
      </c>
      <c r="AH40" s="19">
        <f t="shared" si="13"/>
        <v>1.0448717948717949</v>
      </c>
      <c r="AI40" s="19">
        <f t="shared" si="14"/>
        <v>1.0886699507389161</v>
      </c>
      <c r="AJ40" s="19">
        <f t="shared" si="15"/>
        <v>0.82116239028090499</v>
      </c>
      <c r="AK40" s="20">
        <f t="shared" si="16"/>
        <v>7.5555204299375636E-2</v>
      </c>
      <c r="AL40" s="20">
        <f t="shared" si="17"/>
        <v>0.19584245076586435</v>
      </c>
      <c r="AM40" s="20">
        <f t="shared" si="18"/>
        <v>0.90598290598290598</v>
      </c>
      <c r="AN40" s="20">
        <f t="shared" si="19"/>
        <v>1.0738916256157636</v>
      </c>
      <c r="AO40" s="20">
        <f t="shared" si="20"/>
        <v>0.86825422774417382</v>
      </c>
      <c r="AP40" s="27"/>
      <c r="AQ40" s="27"/>
      <c r="AR40" s="27"/>
      <c r="AS40" s="35"/>
      <c r="AT40" s="27"/>
      <c r="AU40" s="27"/>
      <c r="AV40" s="27"/>
      <c r="AW40" s="27"/>
      <c r="AX40" s="27"/>
      <c r="AY40" s="27"/>
      <c r="AZ40" s="27"/>
      <c r="BA40" s="27"/>
      <c r="BB40" s="27"/>
      <c r="BC40" s="27"/>
      <c r="BD40" s="27"/>
      <c r="BE40" s="27"/>
    </row>
    <row r="41" spans="1:57" s="15" customFormat="1" x14ac:dyDescent="0.25">
      <c r="A41" s="15" t="s">
        <v>40</v>
      </c>
      <c r="B41" s="16">
        <v>17271</v>
      </c>
      <c r="C41" s="16">
        <v>898</v>
      </c>
      <c r="D41" s="16">
        <v>453</v>
      </c>
      <c r="E41" s="16">
        <v>179</v>
      </c>
      <c r="F41" s="36">
        <v>1861.1</v>
      </c>
      <c r="G41" s="36">
        <v>1251.0999999999999</v>
      </c>
      <c r="H41" s="17">
        <f t="shared" si="8"/>
        <v>1751</v>
      </c>
      <c r="I41" s="36">
        <f t="shared" si="9"/>
        <v>918</v>
      </c>
      <c r="J41" s="51">
        <v>257</v>
      </c>
      <c r="K41" s="51">
        <v>249</v>
      </c>
      <c r="L41" s="49"/>
      <c r="M41" s="49"/>
      <c r="N41" s="49"/>
      <c r="O41" s="49"/>
      <c r="P41" s="49"/>
      <c r="Q41" s="49"/>
      <c r="R41" s="49">
        <v>45</v>
      </c>
      <c r="S41" s="49"/>
      <c r="T41" s="49">
        <v>5</v>
      </c>
      <c r="U41" s="49"/>
      <c r="V41" s="49"/>
      <c r="W41" s="49"/>
      <c r="X41" s="49"/>
      <c r="Y41" s="49"/>
      <c r="Z41" s="51">
        <v>648</v>
      </c>
      <c r="AA41" s="51">
        <v>83</v>
      </c>
      <c r="AB41" s="51">
        <v>551</v>
      </c>
      <c r="AC41" s="51">
        <v>435</v>
      </c>
      <c r="AD41" s="51">
        <v>245</v>
      </c>
      <c r="AE41" s="50">
        <v>151</v>
      </c>
      <c r="AF41" s="19">
        <f t="shared" si="12"/>
        <v>0.1013838225927856</v>
      </c>
      <c r="AG41" s="19">
        <f t="shared" si="21"/>
        <v>0.72160356347438748</v>
      </c>
      <c r="AH41" s="19">
        <f t="shared" si="13"/>
        <v>1.2163355408388521</v>
      </c>
      <c r="AI41" s="19">
        <f t="shared" si="14"/>
        <v>1.3687150837988826</v>
      </c>
      <c r="AJ41" s="19">
        <f t="shared" si="15"/>
        <v>0.9408414378593305</v>
      </c>
      <c r="AK41" s="20">
        <f t="shared" si="16"/>
        <v>5.3152683689421575E-2</v>
      </c>
      <c r="AL41" s="20">
        <f t="shared" si="17"/>
        <v>9.2427616926503336E-2</v>
      </c>
      <c r="AM41" s="20">
        <f t="shared" si="18"/>
        <v>0.96026490066225167</v>
      </c>
      <c r="AN41" s="20">
        <f t="shared" si="19"/>
        <v>0.84357541899441346</v>
      </c>
      <c r="AO41" s="20">
        <f t="shared" si="20"/>
        <v>0.73375429621932708</v>
      </c>
      <c r="AP41" s="27"/>
      <c r="AQ41" s="27"/>
      <c r="AR41" s="27"/>
      <c r="AS41" s="35"/>
      <c r="AT41" s="27"/>
      <c r="AU41" s="27"/>
      <c r="AV41" s="27"/>
      <c r="AW41" s="27"/>
      <c r="AX41" s="27"/>
      <c r="AY41" s="27"/>
      <c r="AZ41" s="27"/>
      <c r="BA41" s="27"/>
      <c r="BB41" s="27"/>
      <c r="BC41" s="27"/>
      <c r="BD41" s="27"/>
      <c r="BE41" s="27"/>
    </row>
    <row r="42" spans="1:57" s="15" customFormat="1" x14ac:dyDescent="0.25">
      <c r="A42" s="15" t="s">
        <v>41</v>
      </c>
      <c r="B42" s="16">
        <v>11348</v>
      </c>
      <c r="C42" s="16">
        <v>904</v>
      </c>
      <c r="D42" s="16">
        <v>611</v>
      </c>
      <c r="E42" s="16">
        <v>318</v>
      </c>
      <c r="F42" s="36">
        <v>1985</v>
      </c>
      <c r="G42" s="36">
        <v>1445</v>
      </c>
      <c r="H42" s="17">
        <f t="shared" si="8"/>
        <v>1764</v>
      </c>
      <c r="I42" s="36">
        <f t="shared" si="9"/>
        <v>1225</v>
      </c>
      <c r="J42" s="51">
        <v>131</v>
      </c>
      <c r="K42" s="51">
        <v>129</v>
      </c>
      <c r="L42" s="49"/>
      <c r="M42" s="49"/>
      <c r="N42" s="49"/>
      <c r="O42" s="49"/>
      <c r="P42" s="49"/>
      <c r="Q42" s="49"/>
      <c r="R42" s="49">
        <v>8</v>
      </c>
      <c r="S42" s="49"/>
      <c r="T42" s="49">
        <v>8</v>
      </c>
      <c r="U42" s="49"/>
      <c r="V42" s="49"/>
      <c r="W42" s="49"/>
      <c r="X42" s="49"/>
      <c r="Y42" s="49"/>
      <c r="Z42" s="51">
        <v>694</v>
      </c>
      <c r="AA42" s="51">
        <v>205</v>
      </c>
      <c r="AB42" s="51">
        <v>601</v>
      </c>
      <c r="AC42" s="51">
        <v>571</v>
      </c>
      <c r="AD42" s="51">
        <v>322</v>
      </c>
      <c r="AE42" s="50">
        <v>320</v>
      </c>
      <c r="AF42" s="19">
        <f t="shared" si="12"/>
        <v>0.15544589354952415</v>
      </c>
      <c r="AG42" s="19">
        <f t="shared" si="21"/>
        <v>0.76769911504424782</v>
      </c>
      <c r="AH42" s="19">
        <f t="shared" si="13"/>
        <v>0.98363338788870702</v>
      </c>
      <c r="AI42" s="19">
        <f t="shared" si="14"/>
        <v>1.0125786163522013</v>
      </c>
      <c r="AJ42" s="19">
        <f t="shared" si="15"/>
        <v>0.88866498740554156</v>
      </c>
      <c r="AK42" s="20">
        <f t="shared" si="16"/>
        <v>0.10794853718716954</v>
      </c>
      <c r="AL42" s="20">
        <f t="shared" si="17"/>
        <v>0.22676991150442477</v>
      </c>
      <c r="AM42" s="20">
        <f t="shared" si="18"/>
        <v>0.9345335515548282</v>
      </c>
      <c r="AN42" s="20">
        <f t="shared" si="19"/>
        <v>1.0062893081761006</v>
      </c>
      <c r="AO42" s="20">
        <f t="shared" si="20"/>
        <v>0.84775086505190311</v>
      </c>
      <c r="AP42" s="27"/>
      <c r="AQ42" s="27"/>
      <c r="AR42" s="27"/>
      <c r="AS42" s="35"/>
      <c r="AT42" s="27"/>
      <c r="AU42" s="27"/>
      <c r="AV42" s="27"/>
      <c r="AW42" s="27"/>
      <c r="AX42" s="27"/>
      <c r="AY42" s="27"/>
      <c r="AZ42" s="27"/>
      <c r="BA42" s="27"/>
      <c r="BB42" s="27"/>
      <c r="BC42" s="27"/>
      <c r="BD42" s="27"/>
      <c r="BE42" s="27"/>
    </row>
    <row r="43" spans="1:57" s="15" customFormat="1" x14ac:dyDescent="0.25">
      <c r="A43" s="15" t="s">
        <v>42</v>
      </c>
      <c r="B43" s="16">
        <v>15175</v>
      </c>
      <c r="C43" s="16">
        <v>806</v>
      </c>
      <c r="D43" s="16">
        <v>452</v>
      </c>
      <c r="E43" s="16">
        <v>183</v>
      </c>
      <c r="F43" s="36">
        <v>1598.0210033242672</v>
      </c>
      <c r="G43" s="36">
        <v>1124.414786228305</v>
      </c>
      <c r="H43" s="17">
        <f t="shared" si="8"/>
        <v>1512</v>
      </c>
      <c r="I43" s="36">
        <f t="shared" si="9"/>
        <v>909</v>
      </c>
      <c r="J43" s="52">
        <v>185</v>
      </c>
      <c r="K43" s="52">
        <v>184</v>
      </c>
      <c r="L43" s="49"/>
      <c r="M43" s="49"/>
      <c r="N43" s="49"/>
      <c r="O43" s="49"/>
      <c r="P43" s="49"/>
      <c r="Q43" s="49"/>
      <c r="R43" s="49">
        <v>3</v>
      </c>
      <c r="S43" s="49"/>
      <c r="T43" s="49">
        <v>4</v>
      </c>
      <c r="U43" s="49"/>
      <c r="V43" s="49"/>
      <c r="W43" s="49"/>
      <c r="X43" s="49"/>
      <c r="Y43" s="49"/>
      <c r="Z43" s="53">
        <v>667</v>
      </c>
      <c r="AA43" s="53">
        <v>208</v>
      </c>
      <c r="AB43" s="53">
        <v>442</v>
      </c>
      <c r="AC43" s="53">
        <v>312</v>
      </c>
      <c r="AD43" s="53">
        <v>211</v>
      </c>
      <c r="AE43" s="45">
        <v>205</v>
      </c>
      <c r="AF43" s="19">
        <f t="shared" si="12"/>
        <v>9.963756177924217E-2</v>
      </c>
      <c r="AG43" s="19">
        <f t="shared" si="21"/>
        <v>0.82754342431761785</v>
      </c>
      <c r="AH43" s="19">
        <f t="shared" si="13"/>
        <v>0.97787610619469023</v>
      </c>
      <c r="AI43" s="19">
        <f t="shared" si="14"/>
        <v>1.1530054644808743</v>
      </c>
      <c r="AJ43" s="19">
        <f t="shared" si="15"/>
        <v>0.94617029241460349</v>
      </c>
      <c r="AK43" s="20">
        <f t="shared" si="16"/>
        <v>5.990115321252059E-2</v>
      </c>
      <c r="AL43" s="20">
        <f t="shared" si="17"/>
        <v>0.25806451612903225</v>
      </c>
      <c r="AM43" s="20">
        <f t="shared" si="18"/>
        <v>0.69026548672566368</v>
      </c>
      <c r="AN43" s="20">
        <f t="shared" si="19"/>
        <v>1.1202185792349726</v>
      </c>
      <c r="AO43" s="20">
        <f t="shared" si="20"/>
        <v>0.80842053229228306</v>
      </c>
      <c r="AP43" s="27"/>
      <c r="AQ43" s="27"/>
      <c r="AR43" s="27"/>
      <c r="AS43" s="35"/>
      <c r="AT43" s="27"/>
      <c r="AU43" s="27"/>
      <c r="AV43" s="27"/>
      <c r="AW43" s="27"/>
      <c r="AX43" s="27"/>
      <c r="AY43" s="27"/>
      <c r="AZ43" s="27"/>
      <c r="BA43" s="27"/>
      <c r="BB43" s="27"/>
      <c r="BC43" s="27"/>
      <c r="BD43" s="27"/>
      <c r="BE43" s="27"/>
    </row>
    <row r="44" spans="1:57" s="15" customFormat="1" x14ac:dyDescent="0.25">
      <c r="A44" s="15" t="s">
        <v>43</v>
      </c>
      <c r="B44" s="16">
        <v>7639</v>
      </c>
      <c r="C44" s="16">
        <v>500</v>
      </c>
      <c r="D44" s="16">
        <v>263</v>
      </c>
      <c r="E44" s="16">
        <v>120</v>
      </c>
      <c r="F44" s="36">
        <v>991</v>
      </c>
      <c r="G44" s="36">
        <v>601</v>
      </c>
      <c r="H44" s="17">
        <f t="shared" si="8"/>
        <v>893</v>
      </c>
      <c r="I44" s="36">
        <f t="shared" si="9"/>
        <v>424</v>
      </c>
      <c r="J44" s="51">
        <v>101</v>
      </c>
      <c r="K44" s="51">
        <v>98</v>
      </c>
      <c r="L44" s="49"/>
      <c r="M44" s="49"/>
      <c r="N44" s="49"/>
      <c r="O44" s="49"/>
      <c r="P44" s="49"/>
      <c r="Q44" s="49"/>
      <c r="R44" s="49">
        <v>13</v>
      </c>
      <c r="S44" s="49"/>
      <c r="T44" s="49">
        <v>1</v>
      </c>
      <c r="U44" s="49"/>
      <c r="V44" s="49"/>
      <c r="W44" s="49"/>
      <c r="X44" s="49"/>
      <c r="Y44" s="49"/>
      <c r="Z44" s="51">
        <v>374</v>
      </c>
      <c r="AA44" s="51">
        <v>31</v>
      </c>
      <c r="AB44" s="51">
        <v>280</v>
      </c>
      <c r="AC44" s="51">
        <v>239</v>
      </c>
      <c r="AD44" s="51">
        <v>124</v>
      </c>
      <c r="AE44" s="50">
        <v>56</v>
      </c>
      <c r="AF44" s="19">
        <f t="shared" si="12"/>
        <v>0.11690011781646813</v>
      </c>
      <c r="AG44" s="19">
        <f t="shared" si="21"/>
        <v>0.748</v>
      </c>
      <c r="AH44" s="19">
        <f t="shared" si="13"/>
        <v>1.064638783269962</v>
      </c>
      <c r="AI44" s="19">
        <f t="shared" si="14"/>
        <v>1.0333333333333334</v>
      </c>
      <c r="AJ44" s="19">
        <f t="shared" si="15"/>
        <v>0.90110998990918267</v>
      </c>
      <c r="AK44" s="20">
        <f t="shared" si="16"/>
        <v>5.5504647205131562E-2</v>
      </c>
      <c r="AL44" s="20">
        <f t="shared" si="17"/>
        <v>6.2E-2</v>
      </c>
      <c r="AM44" s="20">
        <f t="shared" si="18"/>
        <v>0.90874524714828897</v>
      </c>
      <c r="AN44" s="20">
        <f t="shared" si="19"/>
        <v>0.46666666666666667</v>
      </c>
      <c r="AO44" s="20">
        <f t="shared" si="20"/>
        <v>0.70549084858569056</v>
      </c>
      <c r="AP44" s="27"/>
      <c r="AQ44" s="27"/>
      <c r="AR44" s="27"/>
      <c r="AS44" s="35"/>
      <c r="AT44" s="27"/>
      <c r="AU44" s="27"/>
      <c r="AV44" s="27"/>
      <c r="AW44" s="27"/>
      <c r="AX44" s="27"/>
      <c r="AY44" s="27"/>
      <c r="AZ44" s="27"/>
      <c r="BA44" s="27"/>
      <c r="BB44" s="27"/>
      <c r="BC44" s="27"/>
      <c r="BD44" s="27"/>
      <c r="BE44" s="27"/>
    </row>
    <row r="45" spans="1:57" s="15" customFormat="1" x14ac:dyDescent="0.25">
      <c r="A45" s="15" t="s">
        <v>44</v>
      </c>
      <c r="B45" s="16">
        <v>18703</v>
      </c>
      <c r="C45" s="16">
        <v>1274</v>
      </c>
      <c r="D45" s="16">
        <v>698</v>
      </c>
      <c r="E45" s="16">
        <v>361</v>
      </c>
      <c r="F45" s="36">
        <v>2655.76</v>
      </c>
      <c r="G45" s="36">
        <v>1705.76</v>
      </c>
      <c r="H45" s="17">
        <f t="shared" si="8"/>
        <v>2243</v>
      </c>
      <c r="I45" s="36">
        <f t="shared" si="9"/>
        <v>1244</v>
      </c>
      <c r="J45" s="51">
        <v>400</v>
      </c>
      <c r="K45" s="51">
        <v>370</v>
      </c>
      <c r="L45" s="49"/>
      <c r="M45" s="49"/>
      <c r="N45" s="49"/>
      <c r="O45" s="49"/>
      <c r="P45" s="49"/>
      <c r="Q45" s="49"/>
      <c r="R45" s="49">
        <v>27</v>
      </c>
      <c r="S45" s="49"/>
      <c r="T45" s="49">
        <v>7</v>
      </c>
      <c r="U45" s="49"/>
      <c r="V45" s="49"/>
      <c r="W45" s="49"/>
      <c r="X45" s="49"/>
      <c r="Y45" s="49"/>
      <c r="Z45" s="51">
        <v>735</v>
      </c>
      <c r="AA45" s="51">
        <v>260</v>
      </c>
      <c r="AB45" s="51">
        <v>669</v>
      </c>
      <c r="AC45" s="51">
        <v>481</v>
      </c>
      <c r="AD45" s="51">
        <v>405</v>
      </c>
      <c r="AE45" s="50">
        <v>133</v>
      </c>
      <c r="AF45" s="19">
        <f t="shared" si="12"/>
        <v>0.11992728439287814</v>
      </c>
      <c r="AG45" s="19">
        <f t="shared" si="21"/>
        <v>0.57692307692307687</v>
      </c>
      <c r="AH45" s="19">
        <f t="shared" si="13"/>
        <v>0.95845272206303722</v>
      </c>
      <c r="AI45" s="19">
        <f t="shared" si="14"/>
        <v>1.1218836565096952</v>
      </c>
      <c r="AJ45" s="19">
        <f t="shared" si="15"/>
        <v>0.84457932945748104</v>
      </c>
      <c r="AK45" s="20">
        <f t="shared" si="16"/>
        <v>6.6513393573223542E-2</v>
      </c>
      <c r="AL45" s="20">
        <f t="shared" si="17"/>
        <v>0.20408163265306123</v>
      </c>
      <c r="AM45" s="20">
        <f t="shared" si="18"/>
        <v>0.68911174785100282</v>
      </c>
      <c r="AN45" s="20">
        <f t="shared" si="19"/>
        <v>0.36842105263157893</v>
      </c>
      <c r="AO45" s="20">
        <f t="shared" si="20"/>
        <v>0.7292936872713629</v>
      </c>
      <c r="AP45" s="27"/>
      <c r="AQ45" s="27"/>
      <c r="AR45" s="27"/>
      <c r="AS45" s="35"/>
      <c r="AT45" s="27"/>
      <c r="AU45" s="27"/>
      <c r="AV45" s="27"/>
      <c r="AW45" s="27"/>
      <c r="AX45" s="27"/>
      <c r="AY45" s="27"/>
      <c r="AZ45" s="27"/>
      <c r="BA45" s="27"/>
      <c r="BB45" s="27"/>
      <c r="BC45" s="27"/>
      <c r="BD45" s="27"/>
      <c r="BE45" s="27"/>
    </row>
    <row r="46" spans="1:57" s="15" customFormat="1" x14ac:dyDescent="0.25">
      <c r="A46" s="15" t="s">
        <v>45</v>
      </c>
      <c r="B46" s="16">
        <v>8809</v>
      </c>
      <c r="C46" s="16">
        <v>645</v>
      </c>
      <c r="D46" s="16">
        <v>416</v>
      </c>
      <c r="E46" s="16">
        <v>170</v>
      </c>
      <c r="F46" s="36">
        <v>1550</v>
      </c>
      <c r="G46" s="36">
        <v>1170</v>
      </c>
      <c r="H46" s="17">
        <f t="shared" si="8"/>
        <v>1435</v>
      </c>
      <c r="I46" s="36">
        <f t="shared" si="9"/>
        <v>951</v>
      </c>
      <c r="J46" s="51">
        <v>138</v>
      </c>
      <c r="K46" s="51">
        <v>137</v>
      </c>
      <c r="L46" s="49"/>
      <c r="M46" s="49"/>
      <c r="N46" s="49"/>
      <c r="O46" s="49"/>
      <c r="P46" s="49">
        <v>120</v>
      </c>
      <c r="Q46" s="49"/>
      <c r="R46" s="51">
        <v>3</v>
      </c>
      <c r="S46" s="49"/>
      <c r="T46" s="51">
        <v>5</v>
      </c>
      <c r="U46" s="49"/>
      <c r="V46" s="49"/>
      <c r="W46" s="49"/>
      <c r="X46" s="49"/>
      <c r="Y46" s="49"/>
      <c r="Z46" s="51">
        <v>502</v>
      </c>
      <c r="AA46" s="51">
        <v>170</v>
      </c>
      <c r="AB46" s="51">
        <v>447</v>
      </c>
      <c r="AC46" s="51">
        <v>430</v>
      </c>
      <c r="AD46" s="51">
        <v>220</v>
      </c>
      <c r="AE46" s="50">
        <v>214</v>
      </c>
      <c r="AF46" s="19">
        <f t="shared" si="12"/>
        <v>0.1629015779316608</v>
      </c>
      <c r="AG46" s="19">
        <f t="shared" si="21"/>
        <v>0.77829457364341081</v>
      </c>
      <c r="AH46" s="19">
        <f t="shared" si="13"/>
        <v>1.0745192307692308</v>
      </c>
      <c r="AI46" s="19">
        <f t="shared" si="14"/>
        <v>1.2941176470588236</v>
      </c>
      <c r="AJ46" s="19">
        <f t="shared" si="15"/>
        <v>0.9258064516129032</v>
      </c>
      <c r="AK46" s="20">
        <f t="shared" si="16"/>
        <v>0.10795777046202747</v>
      </c>
      <c r="AL46" s="20">
        <f t="shared" si="17"/>
        <v>0.26356589147286824</v>
      </c>
      <c r="AM46" s="20">
        <f t="shared" si="18"/>
        <v>1.0336538461538463</v>
      </c>
      <c r="AN46" s="20">
        <f t="shared" si="19"/>
        <v>1.2588235294117647</v>
      </c>
      <c r="AO46" s="20">
        <f t="shared" si="20"/>
        <v>0.81282051282051282</v>
      </c>
      <c r="AP46" s="27"/>
      <c r="AQ46" s="27"/>
      <c r="AR46" s="27"/>
      <c r="AS46" s="35"/>
      <c r="AT46" s="27"/>
      <c r="AU46" s="27"/>
      <c r="AV46" s="27"/>
      <c r="AW46" s="27"/>
      <c r="AX46" s="27"/>
      <c r="AY46" s="27"/>
      <c r="AZ46" s="27"/>
      <c r="BA46" s="27"/>
      <c r="BB46" s="27"/>
      <c r="BC46" s="27"/>
      <c r="BD46" s="27"/>
      <c r="BE46" s="27"/>
    </row>
    <row r="47" spans="1:57" s="15" customFormat="1" x14ac:dyDescent="0.25">
      <c r="A47" s="15" t="s">
        <v>46</v>
      </c>
      <c r="B47" s="16">
        <v>37324</v>
      </c>
      <c r="C47" s="16">
        <v>2188</v>
      </c>
      <c r="D47" s="16">
        <v>1255</v>
      </c>
      <c r="E47" s="16">
        <v>525</v>
      </c>
      <c r="F47" s="36">
        <v>4621</v>
      </c>
      <c r="G47" s="36">
        <v>2671</v>
      </c>
      <c r="H47" s="17">
        <f t="shared" si="8"/>
        <v>4070</v>
      </c>
      <c r="I47" s="36">
        <f t="shared" si="9"/>
        <v>2194</v>
      </c>
      <c r="J47" s="51">
        <v>802</v>
      </c>
      <c r="K47" s="51">
        <v>507</v>
      </c>
      <c r="L47" s="49">
        <v>20</v>
      </c>
      <c r="M47" s="49">
        <v>19</v>
      </c>
      <c r="N47" s="49"/>
      <c r="O47" s="49"/>
      <c r="P47" s="49"/>
      <c r="Q47" s="49"/>
      <c r="R47" s="51">
        <v>46</v>
      </c>
      <c r="S47" s="49"/>
      <c r="T47" s="51">
        <v>5</v>
      </c>
      <c r="U47" s="49"/>
      <c r="V47" s="49"/>
      <c r="W47" s="49"/>
      <c r="X47" s="49"/>
      <c r="Y47" s="49"/>
      <c r="Z47" s="51">
        <v>1187</v>
      </c>
      <c r="AA47" s="51">
        <v>0</v>
      </c>
      <c r="AB47" s="51">
        <v>1323</v>
      </c>
      <c r="AC47" s="51">
        <v>1029</v>
      </c>
      <c r="AD47" s="51">
        <v>687</v>
      </c>
      <c r="AE47" s="50">
        <v>639</v>
      </c>
      <c r="AF47" s="19">
        <f t="shared" si="12"/>
        <v>0.10904511842246276</v>
      </c>
      <c r="AG47" s="19">
        <f t="shared" si="21"/>
        <v>0.5425045703839122</v>
      </c>
      <c r="AH47" s="19">
        <f t="shared" si="13"/>
        <v>1.0541832669322708</v>
      </c>
      <c r="AI47" s="19">
        <f t="shared" si="14"/>
        <v>1.3085714285714285</v>
      </c>
      <c r="AJ47" s="19">
        <f t="shared" si="15"/>
        <v>0.88076173988314221</v>
      </c>
      <c r="AK47" s="20">
        <f t="shared" si="16"/>
        <v>5.8782552781052405E-2</v>
      </c>
      <c r="AL47" s="20">
        <f t="shared" si="17"/>
        <v>0</v>
      </c>
      <c r="AM47" s="20">
        <f t="shared" si="18"/>
        <v>0.81992031872509963</v>
      </c>
      <c r="AN47" s="20">
        <f t="shared" si="19"/>
        <v>1.2171428571428571</v>
      </c>
      <c r="AO47" s="20">
        <f t="shared" si="20"/>
        <v>0.82141520029951332</v>
      </c>
      <c r="AP47" s="27"/>
      <c r="AQ47" s="27"/>
      <c r="AR47" s="27"/>
      <c r="AS47" s="35"/>
      <c r="AT47" s="27"/>
      <c r="AU47" s="27"/>
      <c r="AV47" s="27"/>
      <c r="AW47" s="27"/>
      <c r="AX47" s="27"/>
      <c r="AY47" s="27"/>
      <c r="AZ47" s="27"/>
      <c r="BA47" s="27"/>
      <c r="BB47" s="27"/>
      <c r="BC47" s="27"/>
      <c r="BD47" s="27"/>
      <c r="BE47" s="27"/>
    </row>
    <row r="48" spans="1:57" s="15" customFormat="1" x14ac:dyDescent="0.25">
      <c r="A48" s="15" t="s">
        <v>47</v>
      </c>
      <c r="B48" s="16">
        <v>26795</v>
      </c>
      <c r="C48" s="16">
        <v>1821</v>
      </c>
      <c r="D48" s="16">
        <v>1011</v>
      </c>
      <c r="E48" s="16">
        <v>473</v>
      </c>
      <c r="F48" s="36">
        <v>3778.92</v>
      </c>
      <c r="G48" s="36">
        <v>2648.92</v>
      </c>
      <c r="H48" s="17">
        <f t="shared" si="8"/>
        <v>3116</v>
      </c>
      <c r="I48" s="36">
        <f t="shared" si="9"/>
        <v>1989</v>
      </c>
      <c r="J48" s="51">
        <v>529</v>
      </c>
      <c r="K48" s="51">
        <v>455</v>
      </c>
      <c r="L48" s="49"/>
      <c r="M48" s="49"/>
      <c r="N48" s="49"/>
      <c r="O48" s="49"/>
      <c r="P48" s="49"/>
      <c r="Q48" s="49"/>
      <c r="R48" s="51">
        <v>42</v>
      </c>
      <c r="S48" s="49"/>
      <c r="T48" s="51">
        <v>17</v>
      </c>
      <c r="U48" s="49"/>
      <c r="V48" s="49"/>
      <c r="W48" s="49"/>
      <c r="X48" s="49"/>
      <c r="Y48" s="49"/>
      <c r="Z48" s="51">
        <v>929</v>
      </c>
      <c r="AA48" s="51">
        <v>208</v>
      </c>
      <c r="AB48" s="51">
        <v>1057</v>
      </c>
      <c r="AC48" s="51">
        <v>871</v>
      </c>
      <c r="AD48" s="51">
        <v>542</v>
      </c>
      <c r="AE48" s="46">
        <v>455</v>
      </c>
      <c r="AF48" s="19">
        <f t="shared" si="12"/>
        <v>0.11629035267773838</v>
      </c>
      <c r="AG48" s="19">
        <f t="shared" si="21"/>
        <v>0.51015925315760569</v>
      </c>
      <c r="AH48" s="19">
        <f t="shared" si="13"/>
        <v>1.0454995054401583</v>
      </c>
      <c r="AI48" s="19">
        <f t="shared" si="14"/>
        <v>1.1458773784355181</v>
      </c>
      <c r="AJ48" s="19">
        <f t="shared" si="15"/>
        <v>0.82457421697204492</v>
      </c>
      <c r="AK48" s="20">
        <f t="shared" si="16"/>
        <v>7.4230266840828507E-2</v>
      </c>
      <c r="AL48" s="20">
        <f t="shared" si="17"/>
        <v>0.11422295442064799</v>
      </c>
      <c r="AM48" s="20">
        <f t="shared" si="18"/>
        <v>0.86152324431256178</v>
      </c>
      <c r="AN48" s="20">
        <f t="shared" si="19"/>
        <v>0.96194503171247359</v>
      </c>
      <c r="AO48" s="20">
        <f t="shared" si="20"/>
        <v>0.75087205351614994</v>
      </c>
      <c r="AP48" s="27"/>
      <c r="AQ48" s="27"/>
      <c r="AR48" s="27"/>
      <c r="AS48" s="35"/>
      <c r="AT48" s="27"/>
      <c r="AU48" s="27"/>
      <c r="AV48" s="27"/>
      <c r="AW48" s="27"/>
      <c r="AX48" s="27"/>
      <c r="AY48" s="27"/>
      <c r="AZ48" s="27"/>
      <c r="BA48" s="27"/>
      <c r="BB48" s="27"/>
      <c r="BC48" s="27"/>
      <c r="BD48" s="27"/>
      <c r="BE48" s="27"/>
    </row>
    <row r="49" spans="1:57" s="15" customFormat="1" x14ac:dyDescent="0.25">
      <c r="A49" s="15" t="s">
        <v>48</v>
      </c>
      <c r="B49" s="16">
        <v>6496</v>
      </c>
      <c r="C49" s="16">
        <v>459</v>
      </c>
      <c r="D49" s="16">
        <v>268</v>
      </c>
      <c r="E49" s="16">
        <v>114</v>
      </c>
      <c r="F49" s="36">
        <v>987.2</v>
      </c>
      <c r="G49" s="36">
        <v>628</v>
      </c>
      <c r="H49" s="17">
        <f t="shared" si="8"/>
        <v>892</v>
      </c>
      <c r="I49" s="36">
        <f t="shared" si="9"/>
        <v>515</v>
      </c>
      <c r="J49" s="51">
        <v>116</v>
      </c>
      <c r="K49" s="51">
        <v>109</v>
      </c>
      <c r="L49" s="49"/>
      <c r="M49" s="49"/>
      <c r="N49" s="49"/>
      <c r="O49" s="49"/>
      <c r="P49" s="49"/>
      <c r="Q49" s="49"/>
      <c r="R49" s="49">
        <v>11</v>
      </c>
      <c r="S49" s="49"/>
      <c r="T49" s="49">
        <v>3</v>
      </c>
      <c r="U49" s="49"/>
      <c r="V49" s="49"/>
      <c r="W49" s="49"/>
      <c r="X49" s="49"/>
      <c r="Y49" s="49"/>
      <c r="Z49" s="51">
        <v>312</v>
      </c>
      <c r="AA49" s="51">
        <v>93</v>
      </c>
      <c r="AB49" s="51">
        <v>293</v>
      </c>
      <c r="AC49" s="51">
        <v>237</v>
      </c>
      <c r="AD49" s="51">
        <v>157</v>
      </c>
      <c r="AE49" s="46">
        <v>76</v>
      </c>
      <c r="AF49" s="19">
        <f t="shared" si="12"/>
        <v>0.1373152709359606</v>
      </c>
      <c r="AG49" s="19">
        <f t="shared" si="21"/>
        <v>0.6797385620915033</v>
      </c>
      <c r="AH49" s="19">
        <f t="shared" si="13"/>
        <v>1.0932835820895523</v>
      </c>
      <c r="AI49" s="19">
        <f t="shared" si="14"/>
        <v>1.3771929824561404</v>
      </c>
      <c r="AJ49" s="19">
        <f t="shared" si="15"/>
        <v>0.90356564019448937</v>
      </c>
      <c r="AK49" s="20">
        <f t="shared" si="16"/>
        <v>7.9279556650246302E-2</v>
      </c>
      <c r="AL49" s="20">
        <f t="shared" si="17"/>
        <v>0.20261437908496732</v>
      </c>
      <c r="AM49" s="20">
        <f t="shared" si="18"/>
        <v>0.88432835820895528</v>
      </c>
      <c r="AN49" s="20">
        <f t="shared" si="19"/>
        <v>0.66666666666666663</v>
      </c>
      <c r="AO49" s="20">
        <f t="shared" si="20"/>
        <v>0.82006369426751591</v>
      </c>
      <c r="AP49" s="27"/>
      <c r="AQ49" s="27"/>
      <c r="AR49" s="27"/>
      <c r="AS49" s="35"/>
      <c r="AT49" s="27"/>
      <c r="AU49" s="27"/>
      <c r="AV49" s="27"/>
      <c r="AW49" s="27"/>
      <c r="AX49" s="27"/>
      <c r="AY49" s="27"/>
      <c r="AZ49" s="27"/>
      <c r="BA49" s="27"/>
      <c r="BB49" s="27"/>
      <c r="BC49" s="27"/>
      <c r="BD49" s="27"/>
      <c r="BE49" s="27"/>
    </row>
    <row r="50" spans="1:57" s="15" customFormat="1" x14ac:dyDescent="0.25">
      <c r="A50" s="15" t="s">
        <v>49</v>
      </c>
      <c r="B50" s="16">
        <v>185706</v>
      </c>
      <c r="C50" s="16">
        <v>10283</v>
      </c>
      <c r="D50" s="16">
        <v>4085</v>
      </c>
      <c r="E50" s="16">
        <v>1310</v>
      </c>
      <c r="F50" s="36">
        <v>18215.22</v>
      </c>
      <c r="G50" s="36">
        <v>11215.220000000001</v>
      </c>
      <c r="H50" s="17">
        <f t="shared" si="8"/>
        <v>14579</v>
      </c>
      <c r="I50" s="36">
        <f t="shared" si="9"/>
        <v>8580</v>
      </c>
      <c r="J50" s="54">
        <v>2229</v>
      </c>
      <c r="K50" s="54">
        <v>1077</v>
      </c>
      <c r="L50" s="49">
        <v>36</v>
      </c>
      <c r="M50" s="49">
        <v>36</v>
      </c>
      <c r="N50" s="49"/>
      <c r="O50" s="49"/>
      <c r="P50" s="49"/>
      <c r="Q50" s="49"/>
      <c r="R50" s="49">
        <v>105</v>
      </c>
      <c r="S50" s="49"/>
      <c r="T50" s="49">
        <v>65</v>
      </c>
      <c r="U50" s="49"/>
      <c r="V50" s="49"/>
      <c r="W50" s="49"/>
      <c r="X50" s="49"/>
      <c r="Y50" s="49"/>
      <c r="Z50" s="51">
        <v>6895</v>
      </c>
      <c r="AA50" s="51">
        <v>2818</v>
      </c>
      <c r="AB50" s="51">
        <v>3783</v>
      </c>
      <c r="AC50" s="51">
        <v>3345</v>
      </c>
      <c r="AD50" s="51">
        <v>1466</v>
      </c>
      <c r="AE50" s="46">
        <v>1304</v>
      </c>
      <c r="AF50" s="19">
        <f t="shared" si="12"/>
        <v>7.8505810259226955E-2</v>
      </c>
      <c r="AG50" s="19">
        <f t="shared" si="21"/>
        <v>0.67052416609938736</v>
      </c>
      <c r="AH50" s="19">
        <f t="shared" si="13"/>
        <v>0.9260709914320685</v>
      </c>
      <c r="AI50" s="19">
        <f t="shared" si="14"/>
        <v>1.1190839694656489</v>
      </c>
      <c r="AJ50" s="19">
        <f t="shared" si="15"/>
        <v>0.80037463176398638</v>
      </c>
      <c r="AK50" s="20">
        <f t="shared" si="16"/>
        <v>4.6202061322735938E-2</v>
      </c>
      <c r="AL50" s="20">
        <f t="shared" si="17"/>
        <v>0.27404453953126517</v>
      </c>
      <c r="AM50" s="20">
        <f t="shared" si="18"/>
        <v>0.81884944920440639</v>
      </c>
      <c r="AN50" s="20">
        <f t="shared" si="19"/>
        <v>0.99541984732824429</v>
      </c>
      <c r="AO50" s="20">
        <f t="shared" si="20"/>
        <v>0.76503180499357115</v>
      </c>
      <c r="AP50" s="27"/>
      <c r="AQ50" s="27"/>
      <c r="AR50" s="27"/>
      <c r="AS50" s="35"/>
      <c r="AT50" s="27"/>
      <c r="AU50" s="27"/>
      <c r="AV50" s="27"/>
      <c r="AW50" s="27"/>
      <c r="AX50" s="27"/>
      <c r="AY50" s="27"/>
      <c r="AZ50" s="27"/>
      <c r="BA50" s="27"/>
      <c r="BB50" s="27"/>
      <c r="BC50" s="27"/>
      <c r="BD50" s="27"/>
      <c r="BE50" s="27"/>
    </row>
    <row r="51" spans="1:57" s="15" customFormat="1" x14ac:dyDescent="0.25">
      <c r="A51" s="15" t="s">
        <v>50</v>
      </c>
      <c r="B51" s="16">
        <v>14540</v>
      </c>
      <c r="C51" s="16">
        <v>822</v>
      </c>
      <c r="D51" s="16">
        <v>455</v>
      </c>
      <c r="E51" s="16">
        <v>230</v>
      </c>
      <c r="F51" s="36">
        <v>1659</v>
      </c>
      <c r="G51" s="36">
        <v>999</v>
      </c>
      <c r="H51" s="17">
        <f t="shared" si="8"/>
        <v>1403</v>
      </c>
      <c r="I51" s="36">
        <f t="shared" si="9"/>
        <v>871</v>
      </c>
      <c r="J51" s="51">
        <v>184</v>
      </c>
      <c r="K51" s="51">
        <v>162</v>
      </c>
      <c r="L51" s="49"/>
      <c r="M51" s="49"/>
      <c r="N51" s="49"/>
      <c r="O51" s="49"/>
      <c r="P51" s="49"/>
      <c r="Q51" s="49"/>
      <c r="R51" s="51">
        <v>8</v>
      </c>
      <c r="S51" s="49"/>
      <c r="T51" s="51">
        <v>11</v>
      </c>
      <c r="U51" s="49"/>
      <c r="V51" s="49"/>
      <c r="W51" s="49"/>
      <c r="X51" s="49"/>
      <c r="Y51" s="49"/>
      <c r="Z51" s="51">
        <v>519</v>
      </c>
      <c r="AA51" s="51">
        <v>224</v>
      </c>
      <c r="AB51" s="51">
        <v>453</v>
      </c>
      <c r="AC51" s="51">
        <v>417</v>
      </c>
      <c r="AD51" s="51">
        <v>228</v>
      </c>
      <c r="AE51" s="50">
        <v>68</v>
      </c>
      <c r="AF51" s="19">
        <f t="shared" si="12"/>
        <v>9.649243466299863E-2</v>
      </c>
      <c r="AG51" s="19">
        <f t="shared" si="21"/>
        <v>0.63138686131386856</v>
      </c>
      <c r="AH51" s="19">
        <f t="shared" si="13"/>
        <v>0.99560439560439562</v>
      </c>
      <c r="AI51" s="19">
        <f t="shared" si="14"/>
        <v>0.99130434782608701</v>
      </c>
      <c r="AJ51" s="19">
        <f t="shared" si="15"/>
        <v>0.8456901748040988</v>
      </c>
      <c r="AK51" s="20">
        <f t="shared" si="16"/>
        <v>5.9903713892709765E-2</v>
      </c>
      <c r="AL51" s="20">
        <f t="shared" si="17"/>
        <v>0.27250608272506083</v>
      </c>
      <c r="AM51" s="20">
        <f t="shared" si="18"/>
        <v>0.91648351648351645</v>
      </c>
      <c r="AN51" s="20">
        <f t="shared" si="19"/>
        <v>0.29565217391304349</v>
      </c>
      <c r="AO51" s="20">
        <f t="shared" si="20"/>
        <v>0.87187187187187187</v>
      </c>
      <c r="AP51" s="27"/>
      <c r="AQ51" s="27"/>
      <c r="AR51" s="27"/>
      <c r="AS51" s="35"/>
      <c r="AT51" s="27"/>
      <c r="AU51" s="27"/>
      <c r="AV51" s="27"/>
      <c r="AW51" s="27"/>
      <c r="AX51" s="27"/>
      <c r="AY51" s="27"/>
      <c r="AZ51" s="27"/>
      <c r="BA51" s="27"/>
      <c r="BB51" s="27"/>
      <c r="BC51" s="27"/>
      <c r="BD51" s="27"/>
      <c r="BE51" s="27"/>
    </row>
    <row r="52" spans="1:57" s="15" customFormat="1" x14ac:dyDescent="0.25">
      <c r="A52" s="15" t="s">
        <v>51</v>
      </c>
      <c r="B52" s="16">
        <v>3285</v>
      </c>
      <c r="C52" s="16">
        <v>245</v>
      </c>
      <c r="D52" s="16">
        <v>121</v>
      </c>
      <c r="E52" s="16">
        <v>65</v>
      </c>
      <c r="F52" s="36">
        <v>479</v>
      </c>
      <c r="G52" s="36">
        <v>329</v>
      </c>
      <c r="H52" s="17">
        <f t="shared" si="8"/>
        <v>422</v>
      </c>
      <c r="I52" s="36">
        <f t="shared" si="9"/>
        <v>309</v>
      </c>
      <c r="J52" s="51">
        <v>64</v>
      </c>
      <c r="K52" s="51">
        <v>61</v>
      </c>
      <c r="L52" s="49"/>
      <c r="M52" s="49"/>
      <c r="N52" s="49"/>
      <c r="O52" s="49"/>
      <c r="P52" s="49"/>
      <c r="Q52" s="49"/>
      <c r="R52" s="51">
        <v>7</v>
      </c>
      <c r="S52" s="49"/>
      <c r="T52" s="51">
        <v>1</v>
      </c>
      <c r="U52" s="49"/>
      <c r="V52" s="49"/>
      <c r="W52" s="49"/>
      <c r="X52" s="49"/>
      <c r="Y52" s="49"/>
      <c r="Z52" s="51">
        <v>137</v>
      </c>
      <c r="AA52" s="51">
        <v>45</v>
      </c>
      <c r="AB52" s="51">
        <v>145</v>
      </c>
      <c r="AC52" s="51">
        <v>137</v>
      </c>
      <c r="AD52" s="51">
        <v>68</v>
      </c>
      <c r="AE52" s="50">
        <v>66</v>
      </c>
      <c r="AF52" s="19">
        <f t="shared" si="12"/>
        <v>0.12846270928462708</v>
      </c>
      <c r="AG52" s="19">
        <f t="shared" si="21"/>
        <v>0.5591836734693878</v>
      </c>
      <c r="AH52" s="19">
        <f t="shared" si="13"/>
        <v>1.1983471074380165</v>
      </c>
      <c r="AI52" s="19">
        <f t="shared" si="14"/>
        <v>1.0461538461538462</v>
      </c>
      <c r="AJ52" s="19">
        <f t="shared" si="15"/>
        <v>0.88100208768267219</v>
      </c>
      <c r="AK52" s="20">
        <f t="shared" si="16"/>
        <v>9.4063926940639267E-2</v>
      </c>
      <c r="AL52" s="20">
        <f t="shared" si="17"/>
        <v>0.18367346938775511</v>
      </c>
      <c r="AM52" s="20">
        <f t="shared" si="18"/>
        <v>1.1322314049586777</v>
      </c>
      <c r="AN52" s="20">
        <f t="shared" si="19"/>
        <v>1.0153846153846153</v>
      </c>
      <c r="AO52" s="20">
        <f t="shared" si="20"/>
        <v>0.93920972644376899</v>
      </c>
      <c r="AP52" s="27"/>
      <c r="AQ52" s="27"/>
      <c r="AR52" s="27"/>
      <c r="AS52" s="35"/>
      <c r="AT52" s="27"/>
      <c r="AU52" s="27"/>
      <c r="AV52" s="27"/>
      <c r="AW52" s="27"/>
      <c r="AX52" s="27"/>
      <c r="AY52" s="27"/>
      <c r="AZ52" s="27"/>
      <c r="BA52" s="27"/>
      <c r="BB52" s="27"/>
      <c r="BC52" s="27"/>
      <c r="BD52" s="27"/>
      <c r="BE52" s="27"/>
    </row>
    <row r="53" spans="1:57" s="15" customFormat="1" x14ac:dyDescent="0.25">
      <c r="A53" s="15" t="s">
        <v>52</v>
      </c>
      <c r="B53" s="16">
        <v>9665</v>
      </c>
      <c r="C53" s="16">
        <v>604</v>
      </c>
      <c r="D53" s="16">
        <v>335</v>
      </c>
      <c r="E53" s="16">
        <v>156</v>
      </c>
      <c r="F53" s="36">
        <v>1173.18</v>
      </c>
      <c r="G53" s="36">
        <v>713.18000000000006</v>
      </c>
      <c r="H53" s="17">
        <f t="shared" si="8"/>
        <v>1037</v>
      </c>
      <c r="I53" s="36">
        <f t="shared" si="9"/>
        <v>439</v>
      </c>
      <c r="J53" s="51">
        <v>131</v>
      </c>
      <c r="K53" s="51">
        <v>97</v>
      </c>
      <c r="L53" s="49"/>
      <c r="M53" s="49"/>
      <c r="N53" s="49"/>
      <c r="O53" s="49"/>
      <c r="P53" s="49"/>
      <c r="Q53" s="49"/>
      <c r="R53" s="51">
        <v>11</v>
      </c>
      <c r="S53" s="49"/>
      <c r="T53" s="51">
        <v>6</v>
      </c>
      <c r="U53" s="49"/>
      <c r="V53" s="49"/>
      <c r="W53" s="49"/>
      <c r="X53" s="49"/>
      <c r="Y53" s="49"/>
      <c r="Z53" s="51">
        <v>353</v>
      </c>
      <c r="AA53" s="51">
        <v>47</v>
      </c>
      <c r="AB53" s="51">
        <v>355</v>
      </c>
      <c r="AC53" s="51">
        <v>245</v>
      </c>
      <c r="AD53" s="51">
        <v>181</v>
      </c>
      <c r="AE53" s="46">
        <v>50</v>
      </c>
      <c r="AF53" s="19">
        <f t="shared" si="12"/>
        <v>0.10729436109674081</v>
      </c>
      <c r="AG53" s="19">
        <f t="shared" si="21"/>
        <v>0.58443708609271527</v>
      </c>
      <c r="AH53" s="19">
        <f t="shared" si="13"/>
        <v>1.0597014925373134</v>
      </c>
      <c r="AI53" s="19">
        <f t="shared" si="14"/>
        <v>1.1602564102564104</v>
      </c>
      <c r="AJ53" s="19">
        <f t="shared" si="15"/>
        <v>0.88392233075913329</v>
      </c>
      <c r="AK53" s="20">
        <f t="shared" si="16"/>
        <v>4.5421624418003105E-2</v>
      </c>
      <c r="AL53" s="20">
        <f t="shared" si="17"/>
        <v>7.7814569536423836E-2</v>
      </c>
      <c r="AM53" s="20">
        <f t="shared" si="18"/>
        <v>0.73134328358208955</v>
      </c>
      <c r="AN53" s="20">
        <f t="shared" si="19"/>
        <v>0.32051282051282054</v>
      </c>
      <c r="AO53" s="20">
        <f t="shared" si="20"/>
        <v>0.61555287585181861</v>
      </c>
      <c r="AP53" s="27"/>
      <c r="AQ53" s="27"/>
      <c r="AR53" s="27"/>
      <c r="AS53" s="35"/>
      <c r="AT53" s="27"/>
      <c r="AU53" s="27"/>
      <c r="AV53" s="27"/>
      <c r="AW53" s="27"/>
      <c r="AX53" s="27"/>
      <c r="AY53" s="27"/>
      <c r="AZ53" s="27"/>
      <c r="BA53" s="27"/>
      <c r="BB53" s="27"/>
      <c r="BC53" s="27"/>
      <c r="BD53" s="27"/>
      <c r="BE53" s="27"/>
    </row>
    <row r="54" spans="1:57" s="15" customFormat="1" x14ac:dyDescent="0.25">
      <c r="A54" s="15" t="s">
        <v>53</v>
      </c>
      <c r="B54" s="16">
        <v>6627</v>
      </c>
      <c r="C54" s="16">
        <v>524</v>
      </c>
      <c r="D54" s="16">
        <v>336</v>
      </c>
      <c r="E54" s="16">
        <v>134</v>
      </c>
      <c r="F54" s="36">
        <v>1060.5999999999999</v>
      </c>
      <c r="G54" s="36">
        <v>761</v>
      </c>
      <c r="H54" s="17">
        <f t="shared" si="8"/>
        <v>959</v>
      </c>
      <c r="I54" s="36">
        <f t="shared" si="9"/>
        <v>695</v>
      </c>
      <c r="J54" s="51">
        <v>84</v>
      </c>
      <c r="K54" s="51">
        <v>80</v>
      </c>
      <c r="L54" s="49"/>
      <c r="M54" s="49"/>
      <c r="N54" s="49"/>
      <c r="O54" s="49"/>
      <c r="P54" s="49"/>
      <c r="Q54" s="49"/>
      <c r="R54" s="51">
        <v>9</v>
      </c>
      <c r="S54" s="49"/>
      <c r="T54" s="51">
        <v>5</v>
      </c>
      <c r="U54" s="49"/>
      <c r="V54" s="49"/>
      <c r="W54" s="49"/>
      <c r="X54" s="49"/>
      <c r="Y54" s="49"/>
      <c r="Z54" s="51">
        <v>416</v>
      </c>
      <c r="AA54" s="51">
        <v>198</v>
      </c>
      <c r="AB54" s="51">
        <v>318</v>
      </c>
      <c r="AC54" s="51">
        <v>294</v>
      </c>
      <c r="AD54" s="51">
        <v>127</v>
      </c>
      <c r="AE54" s="46">
        <v>123</v>
      </c>
      <c r="AF54" s="19">
        <f t="shared" si="12"/>
        <v>0.14471103063226196</v>
      </c>
      <c r="AG54" s="19">
        <f t="shared" si="21"/>
        <v>0.79389312977099236</v>
      </c>
      <c r="AH54" s="19">
        <f t="shared" si="13"/>
        <v>0.9464285714285714</v>
      </c>
      <c r="AI54" s="19">
        <f t="shared" si="14"/>
        <v>0.94776119402985071</v>
      </c>
      <c r="AJ54" s="19">
        <f t="shared" si="15"/>
        <v>0.90420516688666797</v>
      </c>
      <c r="AK54" s="20">
        <f t="shared" si="16"/>
        <v>0.10487400030179568</v>
      </c>
      <c r="AL54" s="20">
        <f t="shared" si="17"/>
        <v>0.37786259541984735</v>
      </c>
      <c r="AM54" s="20">
        <f t="shared" si="18"/>
        <v>0.875</v>
      </c>
      <c r="AN54" s="20">
        <f t="shared" si="19"/>
        <v>0.91791044776119401</v>
      </c>
      <c r="AO54" s="20">
        <f t="shared" si="20"/>
        <v>0.91327201051248352</v>
      </c>
      <c r="AP54" s="27"/>
      <c r="AQ54" s="27"/>
      <c r="AR54" s="27"/>
      <c r="AS54" s="35"/>
      <c r="AT54" s="27"/>
      <c r="AU54" s="27"/>
      <c r="AV54" s="27"/>
      <c r="AW54" s="27"/>
      <c r="AX54" s="27"/>
      <c r="AY54" s="27"/>
      <c r="AZ54" s="27"/>
      <c r="BA54" s="27"/>
      <c r="BB54" s="27"/>
      <c r="BC54" s="27"/>
      <c r="BD54" s="27"/>
      <c r="BE54" s="27"/>
    </row>
    <row r="55" spans="1:57" s="15" customFormat="1" x14ac:dyDescent="0.25">
      <c r="A55" s="15" t="s">
        <v>54</v>
      </c>
      <c r="B55" s="16">
        <v>9359</v>
      </c>
      <c r="C55" s="16">
        <v>522</v>
      </c>
      <c r="D55" s="16">
        <v>267</v>
      </c>
      <c r="E55" s="16">
        <v>130</v>
      </c>
      <c r="F55" s="36">
        <v>1415.8400000000001</v>
      </c>
      <c r="G55" s="36">
        <v>845.84</v>
      </c>
      <c r="H55" s="17">
        <f t="shared" si="8"/>
        <v>1302</v>
      </c>
      <c r="I55" s="36">
        <f t="shared" si="9"/>
        <v>646</v>
      </c>
      <c r="J55" s="52">
        <v>160</v>
      </c>
      <c r="K55" s="52">
        <v>153</v>
      </c>
      <c r="L55" s="49"/>
      <c r="M55" s="49"/>
      <c r="N55" s="49"/>
      <c r="O55" s="49"/>
      <c r="P55" s="49">
        <v>229</v>
      </c>
      <c r="Q55" s="49"/>
      <c r="R55" s="49">
        <v>24</v>
      </c>
      <c r="S55" s="49"/>
      <c r="T55" s="49">
        <v>3</v>
      </c>
      <c r="U55" s="49"/>
      <c r="V55" s="49"/>
      <c r="W55" s="49"/>
      <c r="X55" s="49"/>
      <c r="Y55" s="49"/>
      <c r="Z55" s="53">
        <v>471</v>
      </c>
      <c r="AA55" s="53">
        <v>111</v>
      </c>
      <c r="AB55" s="53">
        <v>258</v>
      </c>
      <c r="AC55" s="53">
        <v>234</v>
      </c>
      <c r="AD55" s="53">
        <v>157</v>
      </c>
      <c r="AE55" s="45">
        <v>148</v>
      </c>
      <c r="AF55" s="19">
        <f t="shared" si="12"/>
        <v>0.13911742707554225</v>
      </c>
      <c r="AG55" s="19">
        <f t="shared" si="21"/>
        <v>0.9022988505747126</v>
      </c>
      <c r="AH55" s="19">
        <f t="shared" si="13"/>
        <v>0.9662921348314607</v>
      </c>
      <c r="AI55" s="19">
        <f t="shared" si="14"/>
        <v>1.2076923076923076</v>
      </c>
      <c r="AJ55" s="19">
        <f t="shared" si="15"/>
        <v>0.91959543451237413</v>
      </c>
      <c r="AK55" s="20">
        <f t="shared" si="16"/>
        <v>6.90244684261139E-2</v>
      </c>
      <c r="AL55" s="20">
        <f t="shared" si="17"/>
        <v>0.21264367816091953</v>
      </c>
      <c r="AM55" s="20">
        <f t="shared" si="18"/>
        <v>0.8764044943820225</v>
      </c>
      <c r="AN55" s="20">
        <f t="shared" si="19"/>
        <v>1.1384615384615384</v>
      </c>
      <c r="AO55" s="20">
        <f t="shared" si="20"/>
        <v>0.76373782275607682</v>
      </c>
      <c r="AP55" s="27"/>
      <c r="AQ55" s="27"/>
      <c r="AR55" s="27"/>
      <c r="AS55" s="35"/>
      <c r="AT55" s="27"/>
      <c r="AU55" s="27"/>
      <c r="AV55" s="27"/>
      <c r="AW55" s="27"/>
      <c r="AX55" s="27"/>
      <c r="AY55" s="27"/>
      <c r="AZ55" s="27"/>
      <c r="BA55" s="27"/>
      <c r="BB55" s="27"/>
      <c r="BC55" s="27"/>
      <c r="BD55" s="27"/>
      <c r="BE55" s="27"/>
    </row>
    <row r="56" spans="1:57" s="15" customFormat="1" x14ac:dyDescent="0.25">
      <c r="A56" s="15" t="s">
        <v>55</v>
      </c>
      <c r="B56" s="16">
        <v>35122</v>
      </c>
      <c r="C56" s="16">
        <v>1672</v>
      </c>
      <c r="D56" s="16">
        <v>1056</v>
      </c>
      <c r="E56" s="16">
        <v>399</v>
      </c>
      <c r="F56" s="36">
        <v>4146</v>
      </c>
      <c r="G56" s="36">
        <v>2736</v>
      </c>
      <c r="H56" s="17">
        <f t="shared" si="8"/>
        <v>3552</v>
      </c>
      <c r="I56" s="36">
        <f t="shared" si="9"/>
        <v>1759</v>
      </c>
      <c r="J56" s="51">
        <v>400</v>
      </c>
      <c r="K56" s="51">
        <v>268</v>
      </c>
      <c r="L56" s="49"/>
      <c r="M56" s="49"/>
      <c r="N56" s="49"/>
      <c r="O56" s="49"/>
      <c r="P56" s="51">
        <v>300</v>
      </c>
      <c r="Q56" s="49"/>
      <c r="R56" s="51">
        <v>34</v>
      </c>
      <c r="S56" s="49"/>
      <c r="T56" s="49">
        <v>13</v>
      </c>
      <c r="U56" s="49"/>
      <c r="V56" s="49"/>
      <c r="W56" s="49"/>
      <c r="X56" s="49"/>
      <c r="Y56" s="49"/>
      <c r="Z56" s="51">
        <v>1218</v>
      </c>
      <c r="AA56" s="51">
        <v>148</v>
      </c>
      <c r="AB56" s="51">
        <v>1095</v>
      </c>
      <c r="AC56" s="51">
        <v>909</v>
      </c>
      <c r="AD56" s="51">
        <v>492</v>
      </c>
      <c r="AE56" s="50">
        <v>434</v>
      </c>
      <c r="AF56" s="19">
        <f t="shared" si="12"/>
        <v>0.10113319287056546</v>
      </c>
      <c r="AG56" s="19">
        <f t="shared" si="21"/>
        <v>0.72846889952153115</v>
      </c>
      <c r="AH56" s="19">
        <f t="shared" si="13"/>
        <v>1.0369318181818181</v>
      </c>
      <c r="AI56" s="19">
        <f t="shared" si="14"/>
        <v>1.2330827067669172</v>
      </c>
      <c r="AJ56" s="19">
        <f t="shared" si="15"/>
        <v>0.85672937771345881</v>
      </c>
      <c r="AK56" s="20">
        <f t="shared" si="16"/>
        <v>5.008256932976482E-2</v>
      </c>
      <c r="AL56" s="20">
        <f t="shared" si="17"/>
        <v>8.8516746411483258E-2</v>
      </c>
      <c r="AM56" s="20">
        <f t="shared" si="18"/>
        <v>0.86079545454545459</v>
      </c>
      <c r="AN56" s="20">
        <f t="shared" si="19"/>
        <v>1.0877192982456141</v>
      </c>
      <c r="AO56" s="20">
        <f t="shared" si="20"/>
        <v>0.64290935672514615</v>
      </c>
      <c r="AP56" s="27"/>
      <c r="AQ56" s="27"/>
      <c r="AR56" s="27"/>
      <c r="AS56" s="35"/>
      <c r="AT56" s="27"/>
      <c r="AU56" s="27"/>
      <c r="AV56" s="27"/>
      <c r="AW56" s="27"/>
      <c r="AX56" s="27"/>
      <c r="AY56" s="27"/>
      <c r="AZ56" s="27"/>
      <c r="BA56" s="27"/>
      <c r="BB56" s="27"/>
      <c r="BC56" s="27"/>
      <c r="BD56" s="27"/>
      <c r="BE56" s="27"/>
    </row>
    <row r="57" spans="1:57" s="15" customFormat="1" x14ac:dyDescent="0.25">
      <c r="A57" s="15" t="s">
        <v>56</v>
      </c>
      <c r="B57" s="16">
        <v>23867</v>
      </c>
      <c r="C57" s="16">
        <v>1828</v>
      </c>
      <c r="D57" s="16">
        <v>1241</v>
      </c>
      <c r="E57" s="16">
        <v>576</v>
      </c>
      <c r="F57" s="36">
        <v>4061.14</v>
      </c>
      <c r="G57" s="36">
        <v>2511.14</v>
      </c>
      <c r="H57" s="17">
        <f t="shared" si="8"/>
        <v>3783</v>
      </c>
      <c r="I57" s="36">
        <f t="shared" si="9"/>
        <v>1906</v>
      </c>
      <c r="J57" s="51">
        <v>375</v>
      </c>
      <c r="K57" s="51">
        <v>369</v>
      </c>
      <c r="L57" s="49"/>
      <c r="M57" s="49"/>
      <c r="N57" s="49"/>
      <c r="O57" s="49"/>
      <c r="P57" s="51">
        <v>140</v>
      </c>
      <c r="Q57" s="49"/>
      <c r="R57" s="51">
        <v>14</v>
      </c>
      <c r="S57" s="49"/>
      <c r="T57" s="49">
        <v>7</v>
      </c>
      <c r="U57" s="49"/>
      <c r="V57" s="49"/>
      <c r="W57" s="49"/>
      <c r="X57" s="49"/>
      <c r="Y57" s="49"/>
      <c r="Z57" s="51">
        <v>1609</v>
      </c>
      <c r="AA57" s="51">
        <v>342</v>
      </c>
      <c r="AB57" s="51">
        <v>1095</v>
      </c>
      <c r="AC57" s="51">
        <v>1018</v>
      </c>
      <c r="AD57" s="51">
        <v>543</v>
      </c>
      <c r="AE57" s="50">
        <v>177</v>
      </c>
      <c r="AF57" s="19">
        <f t="shared" si="12"/>
        <v>0.15850337285792099</v>
      </c>
      <c r="AG57" s="19">
        <f t="shared" si="21"/>
        <v>0.88019693654266962</v>
      </c>
      <c r="AH57" s="19">
        <f t="shared" si="13"/>
        <v>0.88235294117647056</v>
      </c>
      <c r="AI57" s="19">
        <f t="shared" si="14"/>
        <v>0.94270833333333337</v>
      </c>
      <c r="AJ57" s="19">
        <f t="shared" si="15"/>
        <v>0.93151184150263233</v>
      </c>
      <c r="AK57" s="20">
        <f t="shared" si="16"/>
        <v>7.9859219843298274E-2</v>
      </c>
      <c r="AL57" s="20">
        <f t="shared" si="17"/>
        <v>0.18708971553610504</v>
      </c>
      <c r="AM57" s="20">
        <f t="shared" si="18"/>
        <v>0.82030620467365023</v>
      </c>
      <c r="AN57" s="20">
        <f t="shared" si="19"/>
        <v>0.30729166666666669</v>
      </c>
      <c r="AO57" s="20">
        <f t="shared" si="20"/>
        <v>0.75901781660918954</v>
      </c>
      <c r="AP57" s="27"/>
      <c r="AQ57" s="27"/>
      <c r="AR57" s="27"/>
      <c r="AS57" s="35"/>
      <c r="AT57" s="27"/>
      <c r="AU57" s="27"/>
      <c r="AV57" s="27"/>
      <c r="AW57" s="27"/>
      <c r="AX57" s="27"/>
      <c r="AY57" s="27"/>
      <c r="AZ57" s="27"/>
      <c r="BA57" s="27"/>
      <c r="BB57" s="27"/>
      <c r="BC57" s="27"/>
      <c r="BD57" s="27"/>
      <c r="BE57" s="27"/>
    </row>
    <row r="58" spans="1:57" s="15" customFormat="1" x14ac:dyDescent="0.25">
      <c r="A58" s="15" t="s">
        <v>57</v>
      </c>
      <c r="B58" s="16">
        <v>28693</v>
      </c>
      <c r="C58" s="16">
        <v>1660</v>
      </c>
      <c r="D58" s="16">
        <v>1002</v>
      </c>
      <c r="E58" s="16">
        <v>477</v>
      </c>
      <c r="F58" s="36">
        <v>4176.5027500755523</v>
      </c>
      <c r="G58" s="36">
        <v>2547</v>
      </c>
      <c r="H58" s="17">
        <f t="shared" si="8"/>
        <v>3911</v>
      </c>
      <c r="I58" s="36">
        <f t="shared" si="9"/>
        <v>2427</v>
      </c>
      <c r="J58" s="52">
        <v>403</v>
      </c>
      <c r="K58" s="52">
        <v>382</v>
      </c>
      <c r="L58" s="49"/>
      <c r="M58" s="49"/>
      <c r="N58" s="49">
        <v>260</v>
      </c>
      <c r="O58" s="49">
        <v>260</v>
      </c>
      <c r="P58" s="49">
        <v>408</v>
      </c>
      <c r="Q58" s="49"/>
      <c r="R58" s="49">
        <v>15</v>
      </c>
      <c r="S58" s="49"/>
      <c r="T58" s="49">
        <v>11</v>
      </c>
      <c r="U58" s="49"/>
      <c r="V58" s="49"/>
      <c r="W58" s="49"/>
      <c r="X58" s="49"/>
      <c r="Y58" s="49"/>
      <c r="Z58" s="53">
        <v>1269</v>
      </c>
      <c r="AA58" s="53">
        <v>316</v>
      </c>
      <c r="AB58" s="53">
        <v>1047</v>
      </c>
      <c r="AC58" s="53">
        <v>988</v>
      </c>
      <c r="AD58" s="53">
        <v>498</v>
      </c>
      <c r="AE58" s="45">
        <v>481</v>
      </c>
      <c r="AF58" s="19">
        <f t="shared" si="12"/>
        <v>0.13630502213083331</v>
      </c>
      <c r="AG58" s="19">
        <f t="shared" si="21"/>
        <v>0.76445783132530121</v>
      </c>
      <c r="AH58" s="19">
        <f t="shared" si="13"/>
        <v>1.0449101796407185</v>
      </c>
      <c r="AI58" s="19">
        <f t="shared" si="14"/>
        <v>1.0440251572327044</v>
      </c>
      <c r="AJ58" s="19">
        <f t="shared" si="15"/>
        <v>0.93642940853546686</v>
      </c>
      <c r="AK58" s="20">
        <f t="shared" si="16"/>
        <v>8.4585090440177049E-2</v>
      </c>
      <c r="AL58" s="20">
        <f t="shared" si="17"/>
        <v>0.19036144578313252</v>
      </c>
      <c r="AM58" s="20">
        <f t="shared" si="18"/>
        <v>0.98602794411177641</v>
      </c>
      <c r="AN58" s="20">
        <f t="shared" si="19"/>
        <v>1.0083857442348008</v>
      </c>
      <c r="AO58" s="20">
        <f t="shared" si="20"/>
        <v>0.95288574793875147</v>
      </c>
      <c r="AP58" s="27"/>
      <c r="AQ58" s="27"/>
      <c r="AR58" s="27"/>
      <c r="AS58" s="35"/>
      <c r="AT58" s="27"/>
      <c r="AU58" s="27"/>
      <c r="AV58" s="27"/>
      <c r="AW58" s="27"/>
      <c r="AX58" s="27"/>
      <c r="AY58" s="27"/>
      <c r="AZ58" s="27"/>
      <c r="BA58" s="27"/>
      <c r="BB58" s="27"/>
      <c r="BC58" s="27"/>
      <c r="BD58" s="27"/>
      <c r="BE58" s="27"/>
    </row>
    <row r="59" spans="1:57" s="15" customFormat="1" x14ac:dyDescent="0.25">
      <c r="A59" s="15" t="s">
        <v>58</v>
      </c>
      <c r="B59" s="16">
        <v>29692</v>
      </c>
      <c r="C59" s="16">
        <v>1914</v>
      </c>
      <c r="D59" s="16">
        <v>990</v>
      </c>
      <c r="E59" s="16">
        <v>524</v>
      </c>
      <c r="F59" s="36">
        <v>4199.22</v>
      </c>
      <c r="G59" s="36">
        <v>2123.2200000000003</v>
      </c>
      <c r="H59" s="17">
        <f t="shared" si="8"/>
        <v>3937</v>
      </c>
      <c r="I59" s="36">
        <f t="shared" si="9"/>
        <v>1783</v>
      </c>
      <c r="J59" s="51">
        <v>1000</v>
      </c>
      <c r="K59" s="51">
        <v>634</v>
      </c>
      <c r="L59" s="49">
        <v>21</v>
      </c>
      <c r="M59" s="49">
        <v>21</v>
      </c>
      <c r="N59" s="49"/>
      <c r="O59" s="49"/>
      <c r="P59" s="49"/>
      <c r="Q59" s="49"/>
      <c r="R59" s="49">
        <v>71</v>
      </c>
      <c r="S59" s="49"/>
      <c r="T59" s="49">
        <v>15</v>
      </c>
      <c r="U59" s="49"/>
      <c r="V59" s="49"/>
      <c r="W59" s="49"/>
      <c r="X59" s="49"/>
      <c r="Y59" s="49"/>
      <c r="Z59" s="51">
        <v>1371</v>
      </c>
      <c r="AA59" s="51">
        <v>149</v>
      </c>
      <c r="AB59" s="51">
        <v>881</v>
      </c>
      <c r="AC59" s="51">
        <v>788</v>
      </c>
      <c r="AD59" s="51">
        <v>578</v>
      </c>
      <c r="AE59" s="46">
        <v>191</v>
      </c>
      <c r="AF59" s="19">
        <f t="shared" si="12"/>
        <v>0.13259463828640711</v>
      </c>
      <c r="AG59" s="19">
        <f t="shared" si="21"/>
        <v>0.71630094043887149</v>
      </c>
      <c r="AH59" s="19">
        <f t="shared" si="13"/>
        <v>0.88989898989898986</v>
      </c>
      <c r="AI59" s="19">
        <f t="shared" si="14"/>
        <v>1.1030534351145038</v>
      </c>
      <c r="AJ59" s="19">
        <f t="shared" si="15"/>
        <v>0.93755506975104896</v>
      </c>
      <c r="AK59" s="20">
        <f t="shared" si="16"/>
        <v>6.0049845076114779E-2</v>
      </c>
      <c r="AL59" s="20">
        <f t="shared" si="17"/>
        <v>7.7847439916405428E-2</v>
      </c>
      <c r="AM59" s="20">
        <f t="shared" si="18"/>
        <v>0.79595959595959598</v>
      </c>
      <c r="AN59" s="20">
        <f t="shared" si="19"/>
        <v>0.36450381679389315</v>
      </c>
      <c r="AO59" s="20">
        <f t="shared" si="20"/>
        <v>0.83976224790648157</v>
      </c>
      <c r="AP59" s="27"/>
      <c r="AQ59" s="27"/>
      <c r="AR59" s="27"/>
      <c r="AS59" s="35"/>
      <c r="AT59" s="27"/>
      <c r="AU59" s="27"/>
      <c r="AV59" s="27"/>
      <c r="AW59" s="27"/>
      <c r="AX59" s="27"/>
      <c r="AY59" s="27"/>
      <c r="AZ59" s="27"/>
      <c r="BA59" s="27"/>
      <c r="BB59" s="27"/>
      <c r="BC59" s="27"/>
      <c r="BD59" s="27"/>
      <c r="BE59" s="27"/>
    </row>
    <row r="60" spans="1:57" s="15" customFormat="1" x14ac:dyDescent="0.25">
      <c r="A60" s="15" t="s">
        <v>59</v>
      </c>
      <c r="B60" s="16">
        <v>19809</v>
      </c>
      <c r="C60" s="16">
        <v>1181</v>
      </c>
      <c r="D60" s="16">
        <v>781</v>
      </c>
      <c r="E60" s="16">
        <v>386</v>
      </c>
      <c r="F60" s="36">
        <v>3093</v>
      </c>
      <c r="G60" s="36">
        <v>1793.4</v>
      </c>
      <c r="H60" s="17">
        <f t="shared" si="8"/>
        <v>2667</v>
      </c>
      <c r="I60" s="36">
        <f t="shared" si="9"/>
        <v>1543</v>
      </c>
      <c r="J60" s="51">
        <v>303</v>
      </c>
      <c r="K60" s="51">
        <v>299</v>
      </c>
      <c r="L60" s="49"/>
      <c r="M60" s="49"/>
      <c r="N60" s="49"/>
      <c r="O60" s="49"/>
      <c r="P60" s="49">
        <v>231</v>
      </c>
      <c r="Q60" s="49"/>
      <c r="R60" s="51">
        <v>19</v>
      </c>
      <c r="S60" s="49"/>
      <c r="T60" s="51">
        <v>4</v>
      </c>
      <c r="U60" s="49"/>
      <c r="V60" s="49"/>
      <c r="W60" s="49"/>
      <c r="X60" s="49"/>
      <c r="Y60" s="49"/>
      <c r="Z60" s="51">
        <v>780</v>
      </c>
      <c r="AA60" s="51">
        <v>241</v>
      </c>
      <c r="AB60" s="51">
        <v>863</v>
      </c>
      <c r="AC60" s="51">
        <v>787</v>
      </c>
      <c r="AD60" s="51">
        <v>467</v>
      </c>
      <c r="AE60" s="46">
        <v>216</v>
      </c>
      <c r="AF60" s="19">
        <f t="shared" si="12"/>
        <v>0.13463577161896109</v>
      </c>
      <c r="AG60" s="19">
        <f t="shared" si="21"/>
        <v>0.66045723962743441</v>
      </c>
      <c r="AH60" s="19">
        <f t="shared" si="13"/>
        <v>1.1049935979513443</v>
      </c>
      <c r="AI60" s="19">
        <f t="shared" si="14"/>
        <v>1.2098445595854923</v>
      </c>
      <c r="AJ60" s="19">
        <f t="shared" si="15"/>
        <v>0.86226964112512128</v>
      </c>
      <c r="AK60" s="20">
        <f t="shared" si="16"/>
        <v>7.7893886617194208E-2</v>
      </c>
      <c r="AL60" s="20">
        <f t="shared" si="17"/>
        <v>0.20406435224386113</v>
      </c>
      <c r="AM60" s="20">
        <f t="shared" si="18"/>
        <v>1.0076824583866837</v>
      </c>
      <c r="AN60" s="20">
        <f t="shared" si="19"/>
        <v>0.55958549222797926</v>
      </c>
      <c r="AO60" s="20">
        <f t="shared" si="20"/>
        <v>0.86037693766030998</v>
      </c>
      <c r="AP60" s="27"/>
      <c r="AQ60" s="27"/>
      <c r="AR60" s="27"/>
      <c r="AS60" s="35"/>
      <c r="AT60" s="27"/>
      <c r="AU60" s="27"/>
      <c r="AV60" s="27"/>
      <c r="AW60" s="27"/>
      <c r="AX60" s="27"/>
      <c r="AY60" s="27"/>
      <c r="AZ60" s="27"/>
      <c r="BA60" s="27"/>
      <c r="BB60" s="27"/>
      <c r="BC60" s="27"/>
      <c r="BD60" s="27"/>
      <c r="BE60" s="27"/>
    </row>
    <row r="61" spans="1:57" s="15" customFormat="1" x14ac:dyDescent="0.25">
      <c r="A61" s="15" t="s">
        <v>60</v>
      </c>
      <c r="B61" s="16">
        <v>10284</v>
      </c>
      <c r="C61" s="16">
        <v>517</v>
      </c>
      <c r="D61" s="16">
        <v>275</v>
      </c>
      <c r="E61" s="16">
        <v>116</v>
      </c>
      <c r="F61" s="36">
        <v>1415.1188395285585</v>
      </c>
      <c r="G61" s="36">
        <v>784.88</v>
      </c>
      <c r="H61" s="17">
        <f t="shared" si="8"/>
        <v>1253</v>
      </c>
      <c r="I61" s="36">
        <f t="shared" si="9"/>
        <v>570</v>
      </c>
      <c r="J61" s="51">
        <v>203</v>
      </c>
      <c r="K61" s="51">
        <v>199</v>
      </c>
      <c r="L61" s="49"/>
      <c r="M61" s="49"/>
      <c r="N61" s="49"/>
      <c r="O61" s="49"/>
      <c r="P61" s="49">
        <v>160</v>
      </c>
      <c r="Q61" s="49"/>
      <c r="R61" s="51">
        <v>17</v>
      </c>
      <c r="S61" s="49"/>
      <c r="T61" s="51">
        <v>7</v>
      </c>
      <c r="U61" s="49"/>
      <c r="V61" s="49"/>
      <c r="W61" s="49"/>
      <c r="X61" s="49"/>
      <c r="Y61" s="49"/>
      <c r="Z61" s="51">
        <v>480</v>
      </c>
      <c r="AA61" s="51">
        <v>91</v>
      </c>
      <c r="AB61" s="51">
        <v>253</v>
      </c>
      <c r="AC61" s="51">
        <v>213</v>
      </c>
      <c r="AD61" s="51">
        <v>133</v>
      </c>
      <c r="AE61" s="50">
        <v>67</v>
      </c>
      <c r="AF61" s="19">
        <f t="shared" si="12"/>
        <v>0.12183975106962272</v>
      </c>
      <c r="AG61" s="19">
        <f t="shared" si="21"/>
        <v>0.92843326885880073</v>
      </c>
      <c r="AH61" s="19">
        <f t="shared" si="13"/>
        <v>0.92</v>
      </c>
      <c r="AI61" s="19">
        <f t="shared" si="14"/>
        <v>1.146551724137931</v>
      </c>
      <c r="AJ61" s="19">
        <f t="shared" si="15"/>
        <v>0.88543800350890123</v>
      </c>
      <c r="AK61" s="20">
        <f t="shared" si="16"/>
        <v>5.5425904317386233E-2</v>
      </c>
      <c r="AL61" s="20">
        <f t="shared" si="17"/>
        <v>0.1760154738878143</v>
      </c>
      <c r="AM61" s="20">
        <f t="shared" si="18"/>
        <v>0.77454545454545454</v>
      </c>
      <c r="AN61" s="20">
        <f t="shared" si="19"/>
        <v>0.57758620689655171</v>
      </c>
      <c r="AO61" s="20">
        <f t="shared" si="20"/>
        <v>0.72622566506981956</v>
      </c>
      <c r="AP61" s="27"/>
      <c r="AQ61" s="27"/>
      <c r="AR61" s="27"/>
      <c r="AS61" s="35"/>
      <c r="AT61" s="27"/>
      <c r="AU61" s="27"/>
      <c r="AV61" s="27"/>
      <c r="AW61" s="27"/>
      <c r="AX61" s="27"/>
      <c r="AY61" s="27"/>
      <c r="AZ61" s="27"/>
      <c r="BA61" s="27"/>
      <c r="BB61" s="27"/>
      <c r="BC61" s="27"/>
      <c r="BD61" s="27"/>
      <c r="BE61" s="27"/>
    </row>
    <row r="62" spans="1:57" s="15" customFormat="1" x14ac:dyDescent="0.25">
      <c r="A62" s="15" t="s">
        <v>61</v>
      </c>
      <c r="B62" s="16">
        <v>18773</v>
      </c>
      <c r="C62" s="16">
        <v>1340</v>
      </c>
      <c r="D62" s="16">
        <v>892</v>
      </c>
      <c r="E62" s="16">
        <v>438</v>
      </c>
      <c r="F62" s="36">
        <v>3023</v>
      </c>
      <c r="G62" s="36">
        <v>2183</v>
      </c>
      <c r="H62" s="17">
        <f t="shared" si="8"/>
        <v>2739</v>
      </c>
      <c r="I62" s="36">
        <f t="shared" si="9"/>
        <v>1911</v>
      </c>
      <c r="J62" s="51">
        <v>369</v>
      </c>
      <c r="K62" s="51">
        <v>324</v>
      </c>
      <c r="L62" s="49">
        <v>49</v>
      </c>
      <c r="M62" s="49">
        <v>49</v>
      </c>
      <c r="N62" s="49"/>
      <c r="O62" s="49"/>
      <c r="P62" s="49"/>
      <c r="Q62" s="49"/>
      <c r="R62" s="51">
        <v>37</v>
      </c>
      <c r="S62" s="49"/>
      <c r="T62" s="51">
        <v>11</v>
      </c>
      <c r="U62" s="49"/>
      <c r="V62" s="49"/>
      <c r="W62" s="49"/>
      <c r="X62" s="49"/>
      <c r="Y62" s="49"/>
      <c r="Z62" s="51">
        <v>999</v>
      </c>
      <c r="AA62" s="51">
        <v>304</v>
      </c>
      <c r="AB62" s="51">
        <v>831</v>
      </c>
      <c r="AC62" s="51">
        <v>824</v>
      </c>
      <c r="AD62" s="51">
        <v>443</v>
      </c>
      <c r="AE62" s="50">
        <v>410</v>
      </c>
      <c r="AF62" s="19">
        <f t="shared" si="12"/>
        <v>0.1459010280722314</v>
      </c>
      <c r="AG62" s="19">
        <f t="shared" si="21"/>
        <v>0.7455223880597015</v>
      </c>
      <c r="AH62" s="19">
        <f t="shared" si="13"/>
        <v>0.93161434977578472</v>
      </c>
      <c r="AI62" s="19">
        <f t="shared" si="14"/>
        <v>1.0114155251141552</v>
      </c>
      <c r="AJ62" s="19">
        <f t="shared" si="15"/>
        <v>0.90605358914985112</v>
      </c>
      <c r="AK62" s="20">
        <f t="shared" si="16"/>
        <v>0.10179513130559846</v>
      </c>
      <c r="AL62" s="20">
        <f t="shared" si="17"/>
        <v>0.22686567164179106</v>
      </c>
      <c r="AM62" s="20">
        <f t="shared" si="18"/>
        <v>0.92376681614349776</v>
      </c>
      <c r="AN62" s="20">
        <f t="shared" si="19"/>
        <v>0.9360730593607306</v>
      </c>
      <c r="AO62" s="20">
        <f t="shared" si="20"/>
        <v>0.87540082455336687</v>
      </c>
      <c r="AP62" s="27"/>
      <c r="AQ62" s="27"/>
      <c r="AR62" s="27"/>
      <c r="AS62" s="35"/>
      <c r="AT62" s="27"/>
      <c r="AU62" s="27"/>
      <c r="AV62" s="27"/>
      <c r="AW62" s="27"/>
      <c r="AX62" s="27"/>
      <c r="AY62" s="27"/>
      <c r="AZ62" s="27"/>
      <c r="BA62" s="27"/>
      <c r="BB62" s="27"/>
      <c r="BC62" s="27"/>
      <c r="BD62" s="27"/>
      <c r="BE62" s="27"/>
    </row>
    <row r="63" spans="1:57" s="15" customFormat="1" x14ac:dyDescent="0.25">
      <c r="A63" s="15" t="s">
        <v>62</v>
      </c>
      <c r="B63" s="16">
        <v>11008</v>
      </c>
      <c r="C63" s="16">
        <v>544</v>
      </c>
      <c r="D63" s="16">
        <v>240</v>
      </c>
      <c r="E63" s="16">
        <v>97</v>
      </c>
      <c r="F63" s="36">
        <v>1244.04</v>
      </c>
      <c r="G63" s="36">
        <v>874.04</v>
      </c>
      <c r="H63" s="17">
        <f t="shared" si="8"/>
        <v>1039</v>
      </c>
      <c r="I63" s="36">
        <f t="shared" si="9"/>
        <v>710</v>
      </c>
      <c r="J63" s="51">
        <v>268</v>
      </c>
      <c r="K63" s="51">
        <v>260</v>
      </c>
      <c r="L63" s="49"/>
      <c r="M63" s="49"/>
      <c r="N63" s="49"/>
      <c r="O63" s="49"/>
      <c r="P63" s="49"/>
      <c r="Q63" s="49"/>
      <c r="R63" s="51">
        <v>4</v>
      </c>
      <c r="S63" s="49"/>
      <c r="T63" s="51">
        <v>10</v>
      </c>
      <c r="U63" s="49"/>
      <c r="V63" s="49"/>
      <c r="W63" s="49"/>
      <c r="X63" s="49"/>
      <c r="Y63" s="49"/>
      <c r="Z63" s="51">
        <v>344</v>
      </c>
      <c r="AA63" s="51">
        <v>73</v>
      </c>
      <c r="AB63" s="51">
        <v>283</v>
      </c>
      <c r="AC63" s="51">
        <v>257</v>
      </c>
      <c r="AD63" s="51">
        <v>130</v>
      </c>
      <c r="AE63" s="50">
        <v>120</v>
      </c>
      <c r="AF63" s="19">
        <f t="shared" si="12"/>
        <v>9.4385901162790692E-2</v>
      </c>
      <c r="AG63" s="19">
        <f t="shared" si="21"/>
        <v>0.63235294117647056</v>
      </c>
      <c r="AH63" s="19">
        <f t="shared" si="13"/>
        <v>1.1791666666666667</v>
      </c>
      <c r="AI63" s="19">
        <f t="shared" si="14"/>
        <v>1.3402061855670102</v>
      </c>
      <c r="AJ63" s="19">
        <f t="shared" si="15"/>
        <v>0.83518214848397165</v>
      </c>
      <c r="AK63" s="20">
        <f t="shared" si="16"/>
        <v>6.4498546511627911E-2</v>
      </c>
      <c r="AL63" s="20">
        <f t="shared" si="17"/>
        <v>0.13419117647058823</v>
      </c>
      <c r="AM63" s="20">
        <f t="shared" si="18"/>
        <v>1.0708333333333333</v>
      </c>
      <c r="AN63" s="20">
        <f t="shared" si="19"/>
        <v>1.2371134020618557</v>
      </c>
      <c r="AO63" s="20">
        <f t="shared" si="20"/>
        <v>0.81231980229737777</v>
      </c>
      <c r="AP63" s="27"/>
      <c r="AQ63" s="27"/>
      <c r="AR63" s="27"/>
      <c r="AS63" s="35"/>
      <c r="AT63" s="27"/>
      <c r="AU63" s="27"/>
      <c r="AV63" s="27"/>
      <c r="AW63" s="27"/>
      <c r="AX63" s="27"/>
      <c r="AY63" s="27"/>
      <c r="AZ63" s="27"/>
      <c r="BA63" s="27"/>
      <c r="BB63" s="27"/>
      <c r="BC63" s="27"/>
      <c r="BD63" s="27"/>
      <c r="BE63" s="27"/>
    </row>
    <row r="64" spans="1:57" s="15" customFormat="1" x14ac:dyDescent="0.25">
      <c r="A64" s="15" t="s">
        <v>63</v>
      </c>
      <c r="B64" s="16">
        <v>20025</v>
      </c>
      <c r="C64" s="16">
        <v>1250</v>
      </c>
      <c r="D64" s="16">
        <v>780</v>
      </c>
      <c r="E64" s="16">
        <v>352</v>
      </c>
      <c r="F64" s="36">
        <v>2577.44</v>
      </c>
      <c r="G64" s="36">
        <v>1927.44</v>
      </c>
      <c r="H64" s="17">
        <f t="shared" si="8"/>
        <v>2308</v>
      </c>
      <c r="I64" s="36">
        <f t="shared" si="9"/>
        <v>1683</v>
      </c>
      <c r="J64" s="51">
        <v>268</v>
      </c>
      <c r="K64" s="51">
        <v>250</v>
      </c>
      <c r="L64" s="49"/>
      <c r="M64" s="49"/>
      <c r="N64" s="49"/>
      <c r="O64" s="49"/>
      <c r="P64" s="49"/>
      <c r="Q64" s="49"/>
      <c r="R64" s="51">
        <v>7</v>
      </c>
      <c r="S64" s="49"/>
      <c r="T64" s="51">
        <v>8</v>
      </c>
      <c r="U64" s="49"/>
      <c r="V64" s="49"/>
      <c r="W64" s="49"/>
      <c r="X64" s="49"/>
      <c r="Y64" s="49"/>
      <c r="Z64" s="51">
        <v>782</v>
      </c>
      <c r="AA64" s="51">
        <v>255</v>
      </c>
      <c r="AB64" s="51">
        <v>835</v>
      </c>
      <c r="AC64" s="51">
        <v>780</v>
      </c>
      <c r="AD64" s="51">
        <v>408</v>
      </c>
      <c r="AE64" s="50">
        <v>398</v>
      </c>
      <c r="AF64" s="19">
        <f t="shared" si="12"/>
        <v>0.11525593008739077</v>
      </c>
      <c r="AG64" s="19">
        <f t="shared" si="21"/>
        <v>0.62560000000000004</v>
      </c>
      <c r="AH64" s="19">
        <f t="shared" si="13"/>
        <v>1.0705128205128205</v>
      </c>
      <c r="AI64" s="19">
        <f t="shared" si="14"/>
        <v>1.1590909090909092</v>
      </c>
      <c r="AJ64" s="19">
        <f t="shared" si="15"/>
        <v>0.89546216400769751</v>
      </c>
      <c r="AK64" s="20">
        <f t="shared" si="16"/>
        <v>8.4044943820224718E-2</v>
      </c>
      <c r="AL64" s="20">
        <f t="shared" si="17"/>
        <v>0.20399999999999999</v>
      </c>
      <c r="AM64" s="20">
        <f t="shared" si="18"/>
        <v>1</v>
      </c>
      <c r="AN64" s="20">
        <f t="shared" si="19"/>
        <v>1.1306818181818181</v>
      </c>
      <c r="AO64" s="20">
        <f t="shared" si="20"/>
        <v>0.87317893163989535</v>
      </c>
      <c r="AP64" s="27"/>
      <c r="AQ64" s="27"/>
      <c r="AR64" s="27"/>
      <c r="AS64" s="35"/>
      <c r="AT64" s="27"/>
      <c r="AU64" s="27"/>
      <c r="AV64" s="27"/>
      <c r="AW64" s="27"/>
      <c r="AX64" s="27"/>
      <c r="AY64" s="27"/>
      <c r="AZ64" s="27"/>
      <c r="BA64" s="27"/>
      <c r="BB64" s="27"/>
      <c r="BC64" s="27"/>
      <c r="BD64" s="27"/>
      <c r="BE64" s="27"/>
    </row>
    <row r="65" spans="1:57" s="15" customFormat="1" x14ac:dyDescent="0.25">
      <c r="A65" s="15" t="s">
        <v>64</v>
      </c>
      <c r="B65" s="16">
        <v>14121</v>
      </c>
      <c r="C65" s="16">
        <v>758</v>
      </c>
      <c r="D65" s="16">
        <v>374</v>
      </c>
      <c r="E65" s="16">
        <v>156</v>
      </c>
      <c r="F65" s="36">
        <v>4216.32</v>
      </c>
      <c r="G65" s="36">
        <v>855.92000000000007</v>
      </c>
      <c r="H65" s="17">
        <f t="shared" si="8"/>
        <v>2906</v>
      </c>
      <c r="I65" s="36">
        <f t="shared" si="9"/>
        <v>410</v>
      </c>
      <c r="J65" s="51">
        <v>164</v>
      </c>
      <c r="K65" s="51">
        <v>143</v>
      </c>
      <c r="L65" s="49"/>
      <c r="M65" s="49"/>
      <c r="N65" s="49"/>
      <c r="O65" s="49"/>
      <c r="P65" s="49">
        <v>1744</v>
      </c>
      <c r="Q65" s="49"/>
      <c r="R65" s="51">
        <v>8</v>
      </c>
      <c r="S65" s="49"/>
      <c r="T65" s="51">
        <v>9</v>
      </c>
      <c r="U65" s="49"/>
      <c r="V65" s="49"/>
      <c r="W65" s="49"/>
      <c r="X65" s="49"/>
      <c r="Y65" s="49"/>
      <c r="Z65" s="51">
        <v>411</v>
      </c>
      <c r="AA65" s="51">
        <v>57</v>
      </c>
      <c r="AB65" s="51">
        <v>387</v>
      </c>
      <c r="AC65" s="51">
        <v>145</v>
      </c>
      <c r="AD65" s="51">
        <v>183</v>
      </c>
      <c r="AE65" s="50">
        <v>65</v>
      </c>
      <c r="AF65" s="19">
        <f t="shared" si="12"/>
        <v>0.20579279087883295</v>
      </c>
      <c r="AG65" s="19">
        <f t="shared" si="21"/>
        <v>0.54221635883905017</v>
      </c>
      <c r="AH65" s="19">
        <f t="shared" si="13"/>
        <v>1.03475935828877</v>
      </c>
      <c r="AI65" s="19">
        <f t="shared" si="14"/>
        <v>1.1730769230769231</v>
      </c>
      <c r="AJ65" s="19">
        <f t="shared" si="15"/>
        <v>0.68922662416514879</v>
      </c>
      <c r="AK65" s="20">
        <f t="shared" si="16"/>
        <v>2.9034770908575879E-2</v>
      </c>
      <c r="AL65" s="20">
        <f t="shared" si="17"/>
        <v>7.5197889182058053E-2</v>
      </c>
      <c r="AM65" s="20">
        <f t="shared" si="18"/>
        <v>0.38770053475935828</v>
      </c>
      <c r="AN65" s="20">
        <f t="shared" si="19"/>
        <v>0.41666666666666669</v>
      </c>
      <c r="AO65" s="20">
        <f t="shared" si="20"/>
        <v>0.47901673053556404</v>
      </c>
      <c r="AP65" s="27"/>
      <c r="AQ65" s="27"/>
      <c r="AR65" s="27"/>
      <c r="AS65" s="35"/>
      <c r="AT65" s="27"/>
      <c r="AU65" s="27"/>
      <c r="AV65" s="27"/>
      <c r="AW65" s="27"/>
      <c r="AX65" s="27"/>
      <c r="AY65" s="27"/>
      <c r="AZ65" s="27"/>
      <c r="BA65" s="27"/>
      <c r="BB65" s="27"/>
      <c r="BC65" s="27"/>
      <c r="BD65" s="27"/>
      <c r="BE65" s="27"/>
    </row>
    <row r="66" spans="1:57" s="15" customFormat="1" x14ac:dyDescent="0.25">
      <c r="A66" s="15" t="s">
        <v>65</v>
      </c>
      <c r="B66" s="16">
        <v>3923</v>
      </c>
      <c r="C66" s="16">
        <v>403</v>
      </c>
      <c r="D66" s="16">
        <v>163</v>
      </c>
      <c r="E66" s="16">
        <v>88</v>
      </c>
      <c r="F66" s="36">
        <v>612.52045330915678</v>
      </c>
      <c r="G66" s="36">
        <v>403</v>
      </c>
      <c r="H66" s="17">
        <f t="shared" si="8"/>
        <v>580</v>
      </c>
      <c r="I66" s="36">
        <f t="shared" si="9"/>
        <v>379</v>
      </c>
      <c r="J66" s="51">
        <v>95</v>
      </c>
      <c r="K66" s="51">
        <v>95</v>
      </c>
      <c r="L66" s="49"/>
      <c r="M66" s="49"/>
      <c r="N66" s="49"/>
      <c r="O66" s="49"/>
      <c r="P66" s="49"/>
      <c r="Q66" s="49"/>
      <c r="R66" s="51">
        <v>9</v>
      </c>
      <c r="S66" s="49"/>
      <c r="T66" s="51">
        <v>3</v>
      </c>
      <c r="U66" s="49"/>
      <c r="V66" s="49"/>
      <c r="W66" s="49"/>
      <c r="X66" s="49"/>
      <c r="Y66" s="49"/>
      <c r="Z66" s="51">
        <v>205</v>
      </c>
      <c r="AA66" s="51">
        <v>90</v>
      </c>
      <c r="AB66" s="51">
        <v>175</v>
      </c>
      <c r="AC66" s="51">
        <v>167</v>
      </c>
      <c r="AD66" s="51">
        <v>93</v>
      </c>
      <c r="AE66" s="50">
        <v>27</v>
      </c>
      <c r="AF66" s="19">
        <f t="shared" si="12"/>
        <v>0.14784603619678818</v>
      </c>
      <c r="AG66" s="19">
        <f t="shared" si="21"/>
        <v>0.50868486352357323</v>
      </c>
      <c r="AH66" s="19">
        <f t="shared" si="13"/>
        <v>1.0736196319018405</v>
      </c>
      <c r="AI66" s="19">
        <f t="shared" si="14"/>
        <v>1.0568181818181819</v>
      </c>
      <c r="AJ66" s="19">
        <f t="shared" si="15"/>
        <v>0.94690715529013891</v>
      </c>
      <c r="AK66" s="20">
        <f t="shared" si="16"/>
        <v>9.6609737445832275E-2</v>
      </c>
      <c r="AL66" s="20">
        <f t="shared" si="17"/>
        <v>0.22332506203473945</v>
      </c>
      <c r="AM66" s="20">
        <f t="shared" si="18"/>
        <v>1.0245398773006136</v>
      </c>
      <c r="AN66" s="20">
        <f t="shared" si="19"/>
        <v>0.30681818181818182</v>
      </c>
      <c r="AO66" s="20">
        <f t="shared" si="20"/>
        <v>0.94044665012406947</v>
      </c>
      <c r="AP66" s="27"/>
      <c r="AQ66" s="27"/>
      <c r="AR66" s="27"/>
      <c r="AS66" s="35"/>
      <c r="AT66" s="27"/>
      <c r="AU66" s="27"/>
      <c r="AV66" s="27"/>
      <c r="AW66" s="27"/>
      <c r="AX66" s="27"/>
      <c r="AY66" s="27"/>
      <c r="AZ66" s="27"/>
      <c r="BA66" s="27"/>
      <c r="BB66" s="27"/>
      <c r="BC66" s="27"/>
      <c r="BD66" s="27"/>
      <c r="BE66" s="27"/>
    </row>
    <row r="67" spans="1:57" s="15" customFormat="1" x14ac:dyDescent="0.25">
      <c r="A67" s="15" t="s">
        <v>66</v>
      </c>
      <c r="B67" s="16">
        <v>7844</v>
      </c>
      <c r="C67" s="16">
        <v>472</v>
      </c>
      <c r="D67" s="16">
        <v>218</v>
      </c>
      <c r="E67" s="16">
        <v>111</v>
      </c>
      <c r="F67" s="36">
        <v>782</v>
      </c>
      <c r="G67" s="36">
        <v>472</v>
      </c>
      <c r="H67" s="17">
        <f t="shared" si="8"/>
        <v>746</v>
      </c>
      <c r="I67" s="36">
        <f t="shared" si="9"/>
        <v>435</v>
      </c>
      <c r="J67" s="51">
        <v>114</v>
      </c>
      <c r="K67" s="51">
        <v>96</v>
      </c>
      <c r="L67" s="49"/>
      <c r="M67" s="49"/>
      <c r="N67" s="49"/>
      <c r="O67" s="49"/>
      <c r="P67" s="49"/>
      <c r="Q67" s="49"/>
      <c r="R67" s="51">
        <v>6</v>
      </c>
      <c r="S67" s="49"/>
      <c r="T67" s="51">
        <v>3</v>
      </c>
      <c r="U67" s="49"/>
      <c r="V67" s="49"/>
      <c r="W67" s="49"/>
      <c r="X67" s="49"/>
      <c r="Y67" s="49"/>
      <c r="Z67" s="51">
        <v>214</v>
      </c>
      <c r="AA67" s="51">
        <v>26</v>
      </c>
      <c r="AB67" s="51">
        <v>279</v>
      </c>
      <c r="AC67" s="51">
        <v>250</v>
      </c>
      <c r="AD67" s="51">
        <v>130</v>
      </c>
      <c r="AE67" s="50">
        <v>63</v>
      </c>
      <c r="AF67" s="19">
        <f t="shared" si="12"/>
        <v>9.5104538500764918E-2</v>
      </c>
      <c r="AG67" s="19">
        <f t="shared" si="21"/>
        <v>0.45338983050847459</v>
      </c>
      <c r="AH67" s="19">
        <f t="shared" si="13"/>
        <v>1.2798165137614679</v>
      </c>
      <c r="AI67" s="19">
        <f t="shared" si="14"/>
        <v>1.1711711711711712</v>
      </c>
      <c r="AJ67" s="19">
        <f t="shared" si="15"/>
        <v>0.95396419437340152</v>
      </c>
      <c r="AK67" s="20">
        <f t="shared" si="16"/>
        <v>5.5456399796022439E-2</v>
      </c>
      <c r="AL67" s="20">
        <f t="shared" si="17"/>
        <v>5.5084745762711863E-2</v>
      </c>
      <c r="AM67" s="20">
        <f t="shared" si="18"/>
        <v>1.1467889908256881</v>
      </c>
      <c r="AN67" s="20">
        <f t="shared" si="19"/>
        <v>0.56756756756756754</v>
      </c>
      <c r="AO67" s="20">
        <f t="shared" si="20"/>
        <v>0.92161016949152541</v>
      </c>
      <c r="AP67" s="27"/>
      <c r="AQ67" s="27"/>
      <c r="AR67" s="27"/>
      <c r="AS67" s="35"/>
      <c r="AT67" s="27"/>
      <c r="AU67" s="27"/>
      <c r="AV67" s="27"/>
      <c r="AW67" s="27"/>
      <c r="AX67" s="27"/>
      <c r="AY67" s="27"/>
      <c r="AZ67" s="27"/>
      <c r="BA67" s="27"/>
      <c r="BB67" s="27"/>
      <c r="BC67" s="27"/>
      <c r="BD67" s="27"/>
      <c r="BE67" s="27"/>
    </row>
    <row r="68" spans="1:57" s="15" customFormat="1" x14ac:dyDescent="0.25">
      <c r="A68" s="15" t="s">
        <v>67</v>
      </c>
      <c r="B68" s="16">
        <v>12151</v>
      </c>
      <c r="C68" s="16">
        <v>774</v>
      </c>
      <c r="D68" s="16">
        <v>399</v>
      </c>
      <c r="E68" s="16">
        <v>205</v>
      </c>
      <c r="F68" s="36">
        <v>1513.4</v>
      </c>
      <c r="G68" s="36">
        <v>1063.319751344402</v>
      </c>
      <c r="H68" s="17">
        <f t="shared" si="8"/>
        <v>1471</v>
      </c>
      <c r="I68" s="36">
        <f t="shared" si="9"/>
        <v>692</v>
      </c>
      <c r="J68" s="51">
        <v>167</v>
      </c>
      <c r="K68" s="51">
        <v>157</v>
      </c>
      <c r="L68" s="49"/>
      <c r="M68" s="49"/>
      <c r="N68" s="49"/>
      <c r="O68" s="49"/>
      <c r="P68" s="49"/>
      <c r="Q68" s="49"/>
      <c r="R68" s="51">
        <v>26</v>
      </c>
      <c r="S68" s="49"/>
      <c r="T68" s="51">
        <v>7</v>
      </c>
      <c r="U68" s="49"/>
      <c r="V68" s="49"/>
      <c r="W68" s="49"/>
      <c r="X68" s="49"/>
      <c r="Y68" s="49"/>
      <c r="Z68" s="51">
        <v>619</v>
      </c>
      <c r="AA68" s="51">
        <v>17</v>
      </c>
      <c r="AB68" s="51">
        <v>417</v>
      </c>
      <c r="AC68" s="51">
        <v>295</v>
      </c>
      <c r="AD68" s="51">
        <v>235</v>
      </c>
      <c r="AE68" s="50">
        <v>223</v>
      </c>
      <c r="AF68" s="19">
        <f t="shared" ref="AF68:AF78" si="22">H68/B68</f>
        <v>0.1210599950621348</v>
      </c>
      <c r="AG68" s="19">
        <f t="shared" si="21"/>
        <v>0.79974160206718348</v>
      </c>
      <c r="AH68" s="19">
        <f t="shared" ref="AH68:AH79" si="23">AB68/D68</f>
        <v>1.0451127819548873</v>
      </c>
      <c r="AI68" s="19">
        <f t="shared" ref="AI68:AI79" si="24">AD68/E68</f>
        <v>1.1463414634146341</v>
      </c>
      <c r="AJ68" s="19">
        <f t="shared" ref="AJ68:AJ78" si="25">H68/F68</f>
        <v>0.97198361305669345</v>
      </c>
      <c r="AK68" s="20">
        <f t="shared" ref="AK68:AK79" si="26">I68/B68</f>
        <v>5.69500452637643E-2</v>
      </c>
      <c r="AL68" s="20">
        <f t="shared" ref="AL68:AL79" si="27">AA68/C68</f>
        <v>2.1963824289405683E-2</v>
      </c>
      <c r="AM68" s="20">
        <f t="shared" ref="AM68:AM79" si="28">AC68/D68</f>
        <v>0.73934837092731831</v>
      </c>
      <c r="AN68" s="20">
        <f t="shared" ref="AN68:AN79" si="29">AE68/E68</f>
        <v>1.0878048780487806</v>
      </c>
      <c r="AO68" s="20">
        <f t="shared" si="20"/>
        <v>0.6507920116456728</v>
      </c>
      <c r="AP68" s="27"/>
      <c r="AQ68" s="27"/>
      <c r="AR68" s="27"/>
      <c r="AS68" s="35"/>
      <c r="AT68" s="27"/>
      <c r="AU68" s="27"/>
      <c r="AV68" s="27"/>
      <c r="AW68" s="27"/>
      <c r="AX68" s="27"/>
      <c r="AY68" s="27"/>
      <c r="AZ68" s="27"/>
      <c r="BA68" s="27"/>
      <c r="BB68" s="27"/>
      <c r="BC68" s="27"/>
      <c r="BD68" s="27"/>
      <c r="BE68" s="27"/>
    </row>
    <row r="69" spans="1:57" s="15" customFormat="1" x14ac:dyDescent="0.25">
      <c r="A69" s="15" t="s">
        <v>68</v>
      </c>
      <c r="B69" s="16">
        <v>91093</v>
      </c>
      <c r="C69" s="16">
        <v>5663</v>
      </c>
      <c r="D69" s="16">
        <v>2400</v>
      </c>
      <c r="E69" s="16">
        <v>989</v>
      </c>
      <c r="F69" s="36">
        <v>10352</v>
      </c>
      <c r="G69" s="36">
        <v>6052</v>
      </c>
      <c r="H69" s="17">
        <f t="shared" ref="H69:H78" si="30">J69+L69+N69+Z69+AB69+AD69+P69+X69+R69+T69+V69</f>
        <v>7511</v>
      </c>
      <c r="I69" s="36">
        <f t="shared" ref="I69:I78" si="31">K69+M69+O69+AA69+AC69+AE69+Q69+Y69+W69</f>
        <v>3380</v>
      </c>
      <c r="J69" s="51">
        <v>1228</v>
      </c>
      <c r="K69" s="51">
        <v>633</v>
      </c>
      <c r="L69" s="49">
        <v>27</v>
      </c>
      <c r="M69" s="49">
        <v>26</v>
      </c>
      <c r="N69" s="49"/>
      <c r="O69" s="49"/>
      <c r="P69" s="49">
        <v>30</v>
      </c>
      <c r="Q69" s="49"/>
      <c r="R69" s="51">
        <v>40</v>
      </c>
      <c r="S69" s="49"/>
      <c r="T69" s="51">
        <v>23</v>
      </c>
      <c r="U69" s="49"/>
      <c r="V69" s="49"/>
      <c r="W69" s="49"/>
      <c r="X69" s="49"/>
      <c r="Y69" s="49"/>
      <c r="Z69" s="51">
        <v>2951</v>
      </c>
      <c r="AA69" s="51">
        <v>760</v>
      </c>
      <c r="AB69" s="51">
        <v>2149</v>
      </c>
      <c r="AC69" s="51">
        <v>1614</v>
      </c>
      <c r="AD69" s="51">
        <v>1063</v>
      </c>
      <c r="AE69" s="50">
        <v>347</v>
      </c>
      <c r="AF69" s="19">
        <f t="shared" si="22"/>
        <v>8.2454195163184876E-2</v>
      </c>
      <c r="AG69" s="19">
        <f t="shared" ref="AG69:AG79" si="32">Z69/C69</f>
        <v>0.52110188945788449</v>
      </c>
      <c r="AH69" s="19">
        <f t="shared" si="23"/>
        <v>0.89541666666666664</v>
      </c>
      <c r="AI69" s="19">
        <f t="shared" si="24"/>
        <v>1.0748230535894843</v>
      </c>
      <c r="AJ69" s="19">
        <f t="shared" si="25"/>
        <v>0.72556027820710978</v>
      </c>
      <c r="AK69" s="20">
        <f t="shared" si="26"/>
        <v>3.7104936713029543E-2</v>
      </c>
      <c r="AL69" s="20">
        <f t="shared" si="27"/>
        <v>0.1342044852551651</v>
      </c>
      <c r="AM69" s="20">
        <f t="shared" si="28"/>
        <v>0.67249999999999999</v>
      </c>
      <c r="AN69" s="20">
        <f t="shared" si="29"/>
        <v>0.35085945399393326</v>
      </c>
      <c r="AO69" s="20">
        <f t="shared" ref="AO69:AO79" si="33">I69/G69</f>
        <v>0.55849306014540645</v>
      </c>
      <c r="AP69" s="27"/>
      <c r="AQ69" s="27"/>
      <c r="AR69" s="27"/>
      <c r="AS69" s="35"/>
      <c r="AT69" s="27"/>
      <c r="AU69" s="27"/>
      <c r="AV69" s="27"/>
      <c r="AW69" s="27"/>
      <c r="AX69" s="27"/>
      <c r="AY69" s="27"/>
      <c r="AZ69" s="27"/>
      <c r="BA69" s="27"/>
      <c r="BB69" s="27"/>
      <c r="BC69" s="27"/>
      <c r="BD69" s="27"/>
      <c r="BE69" s="27"/>
    </row>
    <row r="70" spans="1:57" s="15" customFormat="1" x14ac:dyDescent="0.25">
      <c r="A70" s="15" t="s">
        <v>69</v>
      </c>
      <c r="B70" s="16">
        <v>11207</v>
      </c>
      <c r="C70" s="16">
        <v>817</v>
      </c>
      <c r="D70" s="16">
        <v>488</v>
      </c>
      <c r="E70" s="16">
        <v>218</v>
      </c>
      <c r="F70" s="36">
        <v>1606</v>
      </c>
      <c r="G70" s="36">
        <v>1146</v>
      </c>
      <c r="H70" s="17">
        <f t="shared" si="30"/>
        <v>1456</v>
      </c>
      <c r="I70" s="36">
        <f t="shared" si="31"/>
        <v>930</v>
      </c>
      <c r="J70" s="52">
        <v>161</v>
      </c>
      <c r="K70" s="52">
        <v>141</v>
      </c>
      <c r="L70" s="49"/>
      <c r="M70" s="49"/>
      <c r="N70" s="49"/>
      <c r="O70" s="49"/>
      <c r="P70" s="49"/>
      <c r="Q70" s="49"/>
      <c r="R70" s="49">
        <v>8</v>
      </c>
      <c r="S70" s="49"/>
      <c r="T70" s="49">
        <v>15</v>
      </c>
      <c r="U70" s="49"/>
      <c r="V70" s="49"/>
      <c r="W70" s="49"/>
      <c r="X70" s="49"/>
      <c r="Y70" s="49"/>
      <c r="Z70" s="53">
        <v>603</v>
      </c>
      <c r="AA70" s="53">
        <v>122</v>
      </c>
      <c r="AB70" s="53">
        <v>478</v>
      </c>
      <c r="AC70" s="53">
        <v>476</v>
      </c>
      <c r="AD70" s="53">
        <v>191</v>
      </c>
      <c r="AE70" s="45">
        <v>191</v>
      </c>
      <c r="AF70" s="19">
        <f t="shared" si="22"/>
        <v>0.12991880074953155</v>
      </c>
      <c r="AG70" s="19">
        <f t="shared" si="32"/>
        <v>0.73806609547123625</v>
      </c>
      <c r="AH70" s="19">
        <f t="shared" si="23"/>
        <v>0.97950819672131151</v>
      </c>
      <c r="AI70" s="19">
        <f t="shared" si="24"/>
        <v>0.87614678899082565</v>
      </c>
      <c r="AJ70" s="19">
        <f t="shared" si="25"/>
        <v>0.90660024906600245</v>
      </c>
      <c r="AK70" s="20">
        <f t="shared" si="26"/>
        <v>8.2983849379851884E-2</v>
      </c>
      <c r="AL70" s="20">
        <f t="shared" si="27"/>
        <v>0.14932680538555693</v>
      </c>
      <c r="AM70" s="20">
        <f t="shared" si="28"/>
        <v>0.97540983606557374</v>
      </c>
      <c r="AN70" s="20">
        <f t="shared" si="29"/>
        <v>0.87614678899082565</v>
      </c>
      <c r="AO70" s="20">
        <f t="shared" si="33"/>
        <v>0.81151832460732987</v>
      </c>
      <c r="AP70" s="27"/>
      <c r="AQ70" s="27"/>
      <c r="AR70" s="27"/>
      <c r="AS70" s="35"/>
      <c r="AT70" s="27"/>
      <c r="AU70" s="27"/>
      <c r="AV70" s="27"/>
      <c r="AW70" s="27"/>
      <c r="AX70" s="27"/>
      <c r="AY70" s="27"/>
      <c r="AZ70" s="27"/>
      <c r="BA70" s="27"/>
      <c r="BB70" s="27"/>
      <c r="BC70" s="27"/>
      <c r="BD70" s="27"/>
      <c r="BE70" s="27"/>
    </row>
    <row r="71" spans="1:57" s="15" customFormat="1" x14ac:dyDescent="0.25">
      <c r="A71" s="15" t="s">
        <v>70</v>
      </c>
      <c r="B71" s="16">
        <v>3781</v>
      </c>
      <c r="C71" s="16">
        <v>246</v>
      </c>
      <c r="D71" s="16">
        <v>138</v>
      </c>
      <c r="E71" s="16">
        <v>64</v>
      </c>
      <c r="F71" s="36">
        <v>518.94000000000005</v>
      </c>
      <c r="G71" s="36">
        <v>328.94</v>
      </c>
      <c r="H71" s="17">
        <f t="shared" si="30"/>
        <v>460</v>
      </c>
      <c r="I71" s="36">
        <f t="shared" si="31"/>
        <v>239</v>
      </c>
      <c r="J71" s="51">
        <v>71</v>
      </c>
      <c r="K71" s="51">
        <v>69</v>
      </c>
      <c r="L71" s="49"/>
      <c r="M71" s="49"/>
      <c r="N71" s="49"/>
      <c r="O71" s="49"/>
      <c r="P71" s="49"/>
      <c r="Q71" s="49"/>
      <c r="R71" s="49">
        <v>11</v>
      </c>
      <c r="S71" s="49"/>
      <c r="T71" s="49">
        <v>1</v>
      </c>
      <c r="U71" s="49"/>
      <c r="V71" s="49"/>
      <c r="W71" s="49"/>
      <c r="X71" s="49"/>
      <c r="Y71" s="49"/>
      <c r="Z71" s="51">
        <v>198</v>
      </c>
      <c r="AA71" s="51">
        <v>45</v>
      </c>
      <c r="AB71" s="51">
        <v>116</v>
      </c>
      <c r="AC71" s="51">
        <v>105</v>
      </c>
      <c r="AD71" s="51">
        <v>63</v>
      </c>
      <c r="AE71" s="46">
        <v>20</v>
      </c>
      <c r="AF71" s="19">
        <f t="shared" si="22"/>
        <v>0.12166093626024861</v>
      </c>
      <c r="AG71" s="19">
        <f t="shared" si="32"/>
        <v>0.80487804878048785</v>
      </c>
      <c r="AH71" s="19">
        <f t="shared" si="23"/>
        <v>0.84057971014492749</v>
      </c>
      <c r="AI71" s="19">
        <f t="shared" si="24"/>
        <v>0.984375</v>
      </c>
      <c r="AJ71" s="19">
        <f t="shared" si="25"/>
        <v>0.88642232242648467</v>
      </c>
      <c r="AK71" s="20">
        <f t="shared" si="26"/>
        <v>6.3210790796085686E-2</v>
      </c>
      <c r="AL71" s="20">
        <f t="shared" si="27"/>
        <v>0.18292682926829268</v>
      </c>
      <c r="AM71" s="20">
        <f t="shared" si="28"/>
        <v>0.76086956521739135</v>
      </c>
      <c r="AN71" s="20">
        <f t="shared" si="29"/>
        <v>0.3125</v>
      </c>
      <c r="AO71" s="20">
        <f t="shared" si="33"/>
        <v>0.72657627530856694</v>
      </c>
      <c r="AP71" s="27"/>
      <c r="AQ71" s="27"/>
      <c r="AR71" s="27"/>
      <c r="AS71" s="35"/>
      <c r="AT71" s="27"/>
      <c r="AU71" s="27"/>
      <c r="AV71" s="27"/>
      <c r="AW71" s="27"/>
      <c r="AX71" s="27"/>
      <c r="AY71" s="27"/>
      <c r="AZ71" s="27"/>
      <c r="BA71" s="27"/>
      <c r="BB71" s="27"/>
      <c r="BC71" s="27"/>
      <c r="BD71" s="27"/>
      <c r="BE71" s="27"/>
    </row>
    <row r="72" spans="1:57" s="15" customFormat="1" x14ac:dyDescent="0.25">
      <c r="A72" s="15" t="s">
        <v>71</v>
      </c>
      <c r="B72" s="16">
        <v>3947</v>
      </c>
      <c r="C72" s="16">
        <v>283</v>
      </c>
      <c r="D72" s="16">
        <v>169</v>
      </c>
      <c r="E72" s="16">
        <v>83</v>
      </c>
      <c r="F72" s="36">
        <v>629</v>
      </c>
      <c r="G72" s="36">
        <v>459</v>
      </c>
      <c r="H72" s="17">
        <f t="shared" si="30"/>
        <v>524</v>
      </c>
      <c r="I72" s="36">
        <f t="shared" si="31"/>
        <v>355</v>
      </c>
      <c r="J72" s="51">
        <v>90</v>
      </c>
      <c r="K72" s="51">
        <v>89</v>
      </c>
      <c r="L72" s="49"/>
      <c r="M72" s="49"/>
      <c r="N72" s="49"/>
      <c r="O72" s="49"/>
      <c r="P72" s="49"/>
      <c r="Q72" s="49"/>
      <c r="R72" s="49">
        <v>8</v>
      </c>
      <c r="S72" s="49"/>
      <c r="T72" s="49">
        <v>2</v>
      </c>
      <c r="U72" s="49"/>
      <c r="V72" s="49"/>
      <c r="W72" s="49"/>
      <c r="X72" s="49"/>
      <c r="Y72" s="49"/>
      <c r="Z72" s="51">
        <v>148</v>
      </c>
      <c r="AA72" s="51">
        <v>0</v>
      </c>
      <c r="AB72" s="51">
        <v>183</v>
      </c>
      <c r="AC72" s="51">
        <v>173</v>
      </c>
      <c r="AD72" s="51">
        <v>93</v>
      </c>
      <c r="AE72" s="50">
        <v>93</v>
      </c>
      <c r="AF72" s="19">
        <f t="shared" si="22"/>
        <v>0.13275905751203446</v>
      </c>
      <c r="AG72" s="19">
        <f t="shared" si="32"/>
        <v>0.52296819787985871</v>
      </c>
      <c r="AH72" s="19">
        <f t="shared" si="23"/>
        <v>1.0828402366863905</v>
      </c>
      <c r="AI72" s="19">
        <f t="shared" si="24"/>
        <v>1.1204819277108433</v>
      </c>
      <c r="AJ72" s="19">
        <f t="shared" si="25"/>
        <v>0.83306836248012717</v>
      </c>
      <c r="AK72" s="20">
        <f t="shared" si="26"/>
        <v>8.9941727894603501E-2</v>
      </c>
      <c r="AL72" s="20">
        <f t="shared" si="27"/>
        <v>0</v>
      </c>
      <c r="AM72" s="20">
        <f t="shared" si="28"/>
        <v>1.0236686390532543</v>
      </c>
      <c r="AN72" s="20">
        <f t="shared" si="29"/>
        <v>1.1204819277108433</v>
      </c>
      <c r="AO72" s="20">
        <f t="shared" si="33"/>
        <v>0.7734204793028322</v>
      </c>
      <c r="AP72" s="27"/>
      <c r="AQ72" s="27"/>
      <c r="AR72" s="27"/>
      <c r="AS72" s="35"/>
      <c r="AT72" s="27"/>
      <c r="AU72" s="27"/>
      <c r="AV72" s="27"/>
      <c r="AW72" s="27"/>
      <c r="AX72" s="27"/>
      <c r="AY72" s="27"/>
      <c r="AZ72" s="27"/>
      <c r="BA72" s="27"/>
      <c r="BB72" s="27"/>
      <c r="BC72" s="27"/>
      <c r="BD72" s="27"/>
      <c r="BE72" s="27"/>
    </row>
    <row r="73" spans="1:57" s="15" customFormat="1" x14ac:dyDescent="0.25">
      <c r="A73" s="15" t="s">
        <v>72</v>
      </c>
      <c r="B73" s="16">
        <v>40606</v>
      </c>
      <c r="C73" s="16">
        <v>2657</v>
      </c>
      <c r="D73" s="16">
        <v>1749</v>
      </c>
      <c r="E73" s="16">
        <v>914</v>
      </c>
      <c r="F73" s="36">
        <v>6340.48</v>
      </c>
      <c r="G73" s="36">
        <v>3830.48</v>
      </c>
      <c r="H73" s="17">
        <f t="shared" si="30"/>
        <v>4557</v>
      </c>
      <c r="I73" s="36">
        <f t="shared" si="31"/>
        <v>1685</v>
      </c>
      <c r="J73" s="49">
        <v>741</v>
      </c>
      <c r="K73" s="48">
        <v>375</v>
      </c>
      <c r="L73" s="49">
        <v>12</v>
      </c>
      <c r="M73" s="49">
        <v>12</v>
      </c>
      <c r="N73" s="49"/>
      <c r="O73" s="49"/>
      <c r="P73" s="49">
        <v>254</v>
      </c>
      <c r="Q73" s="49"/>
      <c r="R73" s="49">
        <v>15</v>
      </c>
      <c r="S73" s="49"/>
      <c r="T73" s="49">
        <v>15</v>
      </c>
      <c r="U73" s="49"/>
      <c r="V73" s="49"/>
      <c r="W73" s="49"/>
      <c r="X73" s="49"/>
      <c r="Y73" s="49"/>
      <c r="Z73" s="49">
        <v>655</v>
      </c>
      <c r="AA73" s="49"/>
      <c r="AB73" s="49">
        <v>1754</v>
      </c>
      <c r="AC73" s="49">
        <v>902</v>
      </c>
      <c r="AD73" s="47">
        <v>1111</v>
      </c>
      <c r="AE73" s="18">
        <v>396</v>
      </c>
      <c r="AF73" s="19">
        <f t="shared" si="22"/>
        <v>0.11222479436536473</v>
      </c>
      <c r="AG73" s="19">
        <f t="shared" si="32"/>
        <v>0.24651863003387278</v>
      </c>
      <c r="AH73" s="19">
        <f t="shared" si="23"/>
        <v>1.002858776443682</v>
      </c>
      <c r="AI73" s="19">
        <f t="shared" si="24"/>
        <v>1.2155361050328228</v>
      </c>
      <c r="AJ73" s="19">
        <f t="shared" si="25"/>
        <v>0.71871530231149694</v>
      </c>
      <c r="AK73" s="20">
        <f t="shared" si="26"/>
        <v>4.1496330591538198E-2</v>
      </c>
      <c r="AL73" s="20">
        <f t="shared" si="27"/>
        <v>0</v>
      </c>
      <c r="AM73" s="20">
        <f t="shared" si="28"/>
        <v>0.51572327044025157</v>
      </c>
      <c r="AN73" s="20">
        <f t="shared" si="29"/>
        <v>0.43326039387308535</v>
      </c>
      <c r="AO73" s="20">
        <f t="shared" si="33"/>
        <v>0.43989265052943755</v>
      </c>
      <c r="AP73" s="27"/>
      <c r="AQ73" s="27"/>
      <c r="AR73" s="27"/>
      <c r="AS73" s="35"/>
      <c r="AT73" s="27"/>
      <c r="AU73" s="27"/>
      <c r="AV73" s="27"/>
      <c r="AW73" s="27"/>
      <c r="AX73" s="27"/>
      <c r="AY73" s="27"/>
      <c r="AZ73" s="27"/>
      <c r="BA73" s="27"/>
      <c r="BB73" s="27"/>
      <c r="BC73" s="27"/>
      <c r="BD73" s="27"/>
      <c r="BE73" s="27"/>
    </row>
    <row r="74" spans="1:57" s="15" customFormat="1" x14ac:dyDescent="0.25">
      <c r="A74" s="15" t="s">
        <v>73</v>
      </c>
      <c r="B74" s="16">
        <v>8970</v>
      </c>
      <c r="C74" s="16">
        <v>533</v>
      </c>
      <c r="D74" s="16">
        <v>316</v>
      </c>
      <c r="E74" s="16">
        <v>154</v>
      </c>
      <c r="F74" s="36">
        <v>1363.2</v>
      </c>
      <c r="G74" s="36">
        <v>893.2</v>
      </c>
      <c r="H74" s="17">
        <f t="shared" si="30"/>
        <v>1105</v>
      </c>
      <c r="I74" s="36">
        <f t="shared" si="31"/>
        <v>689</v>
      </c>
      <c r="J74" s="51">
        <v>141</v>
      </c>
      <c r="K74" s="51">
        <v>127</v>
      </c>
      <c r="L74" s="49"/>
      <c r="M74" s="49"/>
      <c r="N74" s="49"/>
      <c r="O74" s="49"/>
      <c r="P74" s="49">
        <v>112</v>
      </c>
      <c r="Q74" s="49"/>
      <c r="R74" s="51">
        <v>10</v>
      </c>
      <c r="S74" s="49"/>
      <c r="T74" s="51">
        <v>1</v>
      </c>
      <c r="U74" s="49"/>
      <c r="V74" s="49"/>
      <c r="W74" s="49"/>
      <c r="X74" s="49"/>
      <c r="Y74" s="49"/>
      <c r="Z74" s="51">
        <v>378</v>
      </c>
      <c r="AA74" s="51">
        <v>122</v>
      </c>
      <c r="AB74" s="51">
        <v>302</v>
      </c>
      <c r="AC74" s="51">
        <v>286</v>
      </c>
      <c r="AD74" s="51">
        <v>161</v>
      </c>
      <c r="AE74" s="46">
        <v>154</v>
      </c>
      <c r="AF74" s="19">
        <f t="shared" si="22"/>
        <v>0.12318840579710146</v>
      </c>
      <c r="AG74" s="19">
        <f t="shared" si="32"/>
        <v>0.70919324577861165</v>
      </c>
      <c r="AH74" s="19">
        <f t="shared" si="23"/>
        <v>0.95569620253164556</v>
      </c>
      <c r="AI74" s="19">
        <f t="shared" si="24"/>
        <v>1.0454545454545454</v>
      </c>
      <c r="AJ74" s="19">
        <f t="shared" si="25"/>
        <v>0.81059272300469476</v>
      </c>
      <c r="AK74" s="20">
        <f t="shared" si="26"/>
        <v>7.6811594202898556E-2</v>
      </c>
      <c r="AL74" s="20">
        <f t="shared" si="27"/>
        <v>0.22889305816135083</v>
      </c>
      <c r="AM74" s="20">
        <f t="shared" si="28"/>
        <v>0.90506329113924056</v>
      </c>
      <c r="AN74" s="20">
        <f t="shared" si="29"/>
        <v>1</v>
      </c>
      <c r="AO74" s="20">
        <f t="shared" si="33"/>
        <v>0.77138378862516788</v>
      </c>
      <c r="AP74" s="27"/>
      <c r="AQ74" s="27"/>
      <c r="AR74" s="27"/>
      <c r="AS74" s="35"/>
      <c r="AT74" s="27"/>
      <c r="AU74" s="27"/>
      <c r="AV74" s="27"/>
      <c r="AW74" s="27"/>
      <c r="AX74" s="27"/>
      <c r="AY74" s="27"/>
      <c r="AZ74" s="27"/>
      <c r="BA74" s="27"/>
      <c r="BB74" s="27"/>
      <c r="BC74" s="27"/>
      <c r="BD74" s="27"/>
      <c r="BE74" s="27"/>
    </row>
    <row r="75" spans="1:57" s="15" customFormat="1" x14ac:dyDescent="0.25">
      <c r="A75" s="15" t="s">
        <v>74</v>
      </c>
      <c r="B75" s="16">
        <v>3249</v>
      </c>
      <c r="C75" s="16">
        <v>178</v>
      </c>
      <c r="D75" s="16">
        <v>100</v>
      </c>
      <c r="E75" s="16">
        <v>49</v>
      </c>
      <c r="F75" s="36">
        <v>439</v>
      </c>
      <c r="G75" s="36">
        <v>289</v>
      </c>
      <c r="H75" s="17">
        <f t="shared" si="30"/>
        <v>401</v>
      </c>
      <c r="I75" s="36">
        <f t="shared" si="31"/>
        <v>246</v>
      </c>
      <c r="J75" s="51">
        <v>85</v>
      </c>
      <c r="K75" s="51">
        <v>80</v>
      </c>
      <c r="L75" s="49"/>
      <c r="M75" s="49"/>
      <c r="N75" s="49"/>
      <c r="O75" s="49"/>
      <c r="P75" s="49"/>
      <c r="Q75" s="49"/>
      <c r="R75" s="51">
        <v>6</v>
      </c>
      <c r="S75" s="49"/>
      <c r="T75" s="51">
        <v>4</v>
      </c>
      <c r="U75" s="49"/>
      <c r="V75" s="49"/>
      <c r="W75" s="49"/>
      <c r="X75" s="49"/>
      <c r="Y75" s="49"/>
      <c r="Z75" s="51">
        <v>146</v>
      </c>
      <c r="AA75" s="51">
        <v>43</v>
      </c>
      <c r="AB75" s="51">
        <v>101</v>
      </c>
      <c r="AC75" s="51">
        <v>97</v>
      </c>
      <c r="AD75" s="51">
        <v>59</v>
      </c>
      <c r="AE75" s="50">
        <v>26</v>
      </c>
      <c r="AF75" s="19">
        <f t="shared" si="22"/>
        <v>0.12342259156663589</v>
      </c>
      <c r="AG75" s="19">
        <f t="shared" si="32"/>
        <v>0.8202247191011236</v>
      </c>
      <c r="AH75" s="19">
        <f t="shared" si="23"/>
        <v>1.01</v>
      </c>
      <c r="AI75" s="19">
        <f t="shared" si="24"/>
        <v>1.2040816326530612</v>
      </c>
      <c r="AJ75" s="19">
        <f t="shared" si="25"/>
        <v>0.91343963553530749</v>
      </c>
      <c r="AK75" s="20">
        <f t="shared" si="26"/>
        <v>7.5715604801477376E-2</v>
      </c>
      <c r="AL75" s="20">
        <f t="shared" si="27"/>
        <v>0.24157303370786518</v>
      </c>
      <c r="AM75" s="20">
        <f t="shared" si="28"/>
        <v>0.97</v>
      </c>
      <c r="AN75" s="20">
        <f t="shared" si="29"/>
        <v>0.53061224489795922</v>
      </c>
      <c r="AO75" s="20">
        <f t="shared" si="33"/>
        <v>0.85121107266435991</v>
      </c>
      <c r="AP75" s="27"/>
      <c r="AQ75" s="27"/>
      <c r="AR75" s="27"/>
      <c r="AS75" s="35"/>
      <c r="AT75" s="27"/>
      <c r="AU75" s="27"/>
      <c r="AV75" s="27"/>
      <c r="AW75" s="27"/>
      <c r="AX75" s="27"/>
      <c r="AY75" s="27"/>
      <c r="AZ75" s="27"/>
      <c r="BA75" s="27"/>
      <c r="BB75" s="27"/>
      <c r="BC75" s="27"/>
      <c r="BD75" s="27"/>
      <c r="BE75" s="27"/>
    </row>
    <row r="76" spans="1:57" s="15" customFormat="1" x14ac:dyDescent="0.25">
      <c r="A76" s="15" t="s">
        <v>75</v>
      </c>
      <c r="B76" s="16">
        <v>52530</v>
      </c>
      <c r="C76" s="16">
        <v>3513</v>
      </c>
      <c r="D76" s="16">
        <v>2188</v>
      </c>
      <c r="E76" s="16">
        <v>1046</v>
      </c>
      <c r="F76" s="36">
        <v>7777.6</v>
      </c>
      <c r="G76" s="36">
        <v>4857.6000000000004</v>
      </c>
      <c r="H76" s="17">
        <f t="shared" si="30"/>
        <v>7046</v>
      </c>
      <c r="I76" s="36">
        <f t="shared" si="31"/>
        <v>3709</v>
      </c>
      <c r="J76" s="51">
        <v>965</v>
      </c>
      <c r="K76" s="51">
        <v>584</v>
      </c>
      <c r="L76" s="49">
        <v>33</v>
      </c>
      <c r="M76" s="49">
        <v>33</v>
      </c>
      <c r="N76" s="49"/>
      <c r="O76" s="49"/>
      <c r="P76" s="49"/>
      <c r="Q76" s="49"/>
      <c r="R76" s="51">
        <v>172</v>
      </c>
      <c r="S76" s="49"/>
      <c r="T76" s="51">
        <v>31</v>
      </c>
      <c r="U76" s="49"/>
      <c r="V76" s="49"/>
      <c r="W76" s="49"/>
      <c r="X76" s="49"/>
      <c r="Y76" s="49"/>
      <c r="Z76" s="51">
        <v>2484</v>
      </c>
      <c r="AA76" s="51">
        <v>780</v>
      </c>
      <c r="AB76" s="51">
        <v>2065</v>
      </c>
      <c r="AC76" s="51">
        <v>1876</v>
      </c>
      <c r="AD76" s="51">
        <v>1296</v>
      </c>
      <c r="AE76" s="50">
        <v>436</v>
      </c>
      <c r="AF76" s="19">
        <f t="shared" si="22"/>
        <v>0.1341328764515515</v>
      </c>
      <c r="AG76" s="19">
        <f t="shared" si="32"/>
        <v>0.7070879590093937</v>
      </c>
      <c r="AH76" s="19">
        <f t="shared" si="23"/>
        <v>0.94378427787934183</v>
      </c>
      <c r="AI76" s="19">
        <f t="shared" si="24"/>
        <v>1.2390057361376674</v>
      </c>
      <c r="AJ76" s="19">
        <f t="shared" si="25"/>
        <v>0.90593499279983536</v>
      </c>
      <c r="AK76" s="20">
        <f t="shared" si="26"/>
        <v>7.0607272035027605E-2</v>
      </c>
      <c r="AL76" s="20">
        <f t="shared" si="27"/>
        <v>0.22203245089666951</v>
      </c>
      <c r="AM76" s="20">
        <f t="shared" si="28"/>
        <v>0.85740402193784282</v>
      </c>
      <c r="AN76" s="20">
        <f t="shared" si="29"/>
        <v>0.4168260038240918</v>
      </c>
      <c r="AO76" s="20">
        <f t="shared" si="33"/>
        <v>0.76354578392621864</v>
      </c>
      <c r="AP76" s="27"/>
      <c r="AQ76" s="27"/>
      <c r="AR76" s="27"/>
      <c r="AS76" s="35"/>
      <c r="AT76" s="27"/>
      <c r="AU76" s="27"/>
      <c r="AV76" s="27"/>
      <c r="AW76" s="27"/>
      <c r="AX76" s="27"/>
      <c r="AY76" s="27"/>
      <c r="AZ76" s="27"/>
      <c r="BA76" s="27"/>
      <c r="BB76" s="27"/>
      <c r="BC76" s="27"/>
      <c r="BD76" s="27"/>
      <c r="BE76" s="27"/>
    </row>
    <row r="77" spans="1:57" s="15" customFormat="1" x14ac:dyDescent="0.25">
      <c r="A77" s="15" t="s">
        <v>76</v>
      </c>
      <c r="B77" s="16">
        <v>13535</v>
      </c>
      <c r="C77" s="16">
        <v>760</v>
      </c>
      <c r="D77" s="16">
        <v>446</v>
      </c>
      <c r="E77" s="16">
        <v>208</v>
      </c>
      <c r="F77" s="36">
        <v>1556</v>
      </c>
      <c r="G77" s="36">
        <v>966</v>
      </c>
      <c r="H77" s="17">
        <f t="shared" si="30"/>
        <v>1304</v>
      </c>
      <c r="I77" s="36">
        <f t="shared" si="31"/>
        <v>633</v>
      </c>
      <c r="J77" s="51">
        <v>168</v>
      </c>
      <c r="K77" s="51">
        <v>129</v>
      </c>
      <c r="L77" s="49"/>
      <c r="M77" s="49"/>
      <c r="N77" s="49"/>
      <c r="O77" s="49"/>
      <c r="P77" s="49"/>
      <c r="Q77" s="49"/>
      <c r="R77" s="51">
        <v>12</v>
      </c>
      <c r="S77" s="49"/>
      <c r="T77" s="51">
        <v>0</v>
      </c>
      <c r="U77" s="49"/>
      <c r="V77" s="49"/>
      <c r="W77" s="49"/>
      <c r="X77" s="49"/>
      <c r="Y77" s="49"/>
      <c r="Z77" s="51">
        <v>494</v>
      </c>
      <c r="AA77" s="51">
        <v>98</v>
      </c>
      <c r="AB77" s="51">
        <v>427</v>
      </c>
      <c r="AC77" s="51">
        <v>287</v>
      </c>
      <c r="AD77" s="51">
        <v>203</v>
      </c>
      <c r="AE77" s="50">
        <v>119</v>
      </c>
      <c r="AF77" s="19">
        <f t="shared" si="22"/>
        <v>9.6342814924270409E-2</v>
      </c>
      <c r="AG77" s="19">
        <f t="shared" si="32"/>
        <v>0.65</v>
      </c>
      <c r="AH77" s="19">
        <f t="shared" si="23"/>
        <v>0.95739910313901344</v>
      </c>
      <c r="AI77" s="19">
        <f t="shared" si="24"/>
        <v>0.97596153846153844</v>
      </c>
      <c r="AJ77" s="19">
        <f t="shared" si="25"/>
        <v>0.83804627249357322</v>
      </c>
      <c r="AK77" s="20">
        <f t="shared" si="26"/>
        <v>4.6767639453269304E-2</v>
      </c>
      <c r="AL77" s="20">
        <f t="shared" si="27"/>
        <v>0.12894736842105264</v>
      </c>
      <c r="AM77" s="20">
        <f t="shared" si="28"/>
        <v>0.6434977578475336</v>
      </c>
      <c r="AN77" s="20">
        <f t="shared" si="29"/>
        <v>0.57211538461538458</v>
      </c>
      <c r="AO77" s="20">
        <f t="shared" si="33"/>
        <v>0.65527950310559002</v>
      </c>
      <c r="AP77" s="27"/>
      <c r="AQ77" s="27"/>
      <c r="AR77" s="27"/>
      <c r="AS77" s="35"/>
      <c r="AT77" s="27"/>
      <c r="AU77" s="27"/>
      <c r="AV77" s="27"/>
      <c r="AW77" s="27"/>
      <c r="AX77" s="27"/>
      <c r="AY77" s="27"/>
      <c r="AZ77" s="27"/>
      <c r="BA77" s="27"/>
      <c r="BB77" s="27"/>
      <c r="BC77" s="27"/>
      <c r="BD77" s="27"/>
      <c r="BE77" s="27"/>
    </row>
    <row r="78" spans="1:57" s="15" customFormat="1" x14ac:dyDescent="0.25">
      <c r="A78" s="15" t="s">
        <v>77</v>
      </c>
      <c r="B78" s="16">
        <v>25550</v>
      </c>
      <c r="C78" s="16">
        <v>1482</v>
      </c>
      <c r="D78" s="16">
        <v>725</v>
      </c>
      <c r="E78" s="16">
        <v>308</v>
      </c>
      <c r="F78" s="36">
        <v>2948</v>
      </c>
      <c r="G78" s="36">
        <v>1818</v>
      </c>
      <c r="H78" s="17">
        <f t="shared" si="30"/>
        <v>2622</v>
      </c>
      <c r="I78" s="36">
        <f t="shared" si="31"/>
        <v>1461</v>
      </c>
      <c r="J78" s="52">
        <v>363</v>
      </c>
      <c r="K78" s="52">
        <v>363</v>
      </c>
      <c r="L78" s="49"/>
      <c r="M78" s="49"/>
      <c r="N78" s="49"/>
      <c r="O78" s="49"/>
      <c r="P78" s="49"/>
      <c r="Q78" s="49"/>
      <c r="R78" s="49">
        <v>21</v>
      </c>
      <c r="S78" s="49"/>
      <c r="T78" s="49">
        <v>22</v>
      </c>
      <c r="U78" s="49"/>
      <c r="V78" s="49"/>
      <c r="W78" s="49"/>
      <c r="X78" s="49"/>
      <c r="Y78" s="49"/>
      <c r="Z78" s="51">
        <v>1158</v>
      </c>
      <c r="AA78" s="51">
        <v>350</v>
      </c>
      <c r="AB78" s="51">
        <v>692</v>
      </c>
      <c r="AC78" s="51">
        <v>630</v>
      </c>
      <c r="AD78" s="51">
        <v>366</v>
      </c>
      <c r="AE78" s="46">
        <v>118</v>
      </c>
      <c r="AF78" s="19">
        <f t="shared" si="22"/>
        <v>0.10262230919765167</v>
      </c>
      <c r="AG78" s="19">
        <f t="shared" si="32"/>
        <v>0.78137651821862353</v>
      </c>
      <c r="AH78" s="19">
        <f t="shared" si="23"/>
        <v>0.95448275862068965</v>
      </c>
      <c r="AI78" s="19">
        <f t="shared" si="24"/>
        <v>1.1883116883116882</v>
      </c>
      <c r="AJ78" s="19">
        <f t="shared" si="25"/>
        <v>0.88941655359565808</v>
      </c>
      <c r="AK78" s="20">
        <f t="shared" si="26"/>
        <v>5.7181996086105677E-2</v>
      </c>
      <c r="AL78" s="20">
        <f t="shared" si="27"/>
        <v>0.23616734143049933</v>
      </c>
      <c r="AM78" s="20">
        <f t="shared" si="28"/>
        <v>0.86896551724137927</v>
      </c>
      <c r="AN78" s="20">
        <f t="shared" si="29"/>
        <v>0.38311688311688313</v>
      </c>
      <c r="AO78" s="20">
        <f t="shared" si="33"/>
        <v>0.80363036303630364</v>
      </c>
      <c r="AP78" s="27"/>
      <c r="AQ78" s="27"/>
      <c r="AR78" s="27"/>
      <c r="AS78" s="35"/>
      <c r="AT78" s="27"/>
      <c r="AU78" s="27"/>
      <c r="AV78" s="27"/>
      <c r="AW78" s="27"/>
      <c r="AX78" s="27"/>
      <c r="AY78" s="27"/>
      <c r="AZ78" s="27"/>
      <c r="BA78" s="27"/>
      <c r="BB78" s="27"/>
      <c r="BC78" s="27"/>
      <c r="BD78" s="27"/>
      <c r="BE78" s="27"/>
    </row>
    <row r="79" spans="1:57" s="13" customFormat="1" x14ac:dyDescent="0.25">
      <c r="A79" s="13" t="s">
        <v>78</v>
      </c>
      <c r="B79" s="28">
        <v>2318822</v>
      </c>
      <c r="C79" s="28">
        <v>148480</v>
      </c>
      <c r="D79" s="28">
        <v>79110</v>
      </c>
      <c r="E79" s="28">
        <v>34996</v>
      </c>
      <c r="F79" s="37">
        <f t="shared" ref="F79:P79" si="34">SUM(F4:F78)</f>
        <v>336740.55886370508</v>
      </c>
      <c r="G79" s="37">
        <f t="shared" si="34"/>
        <v>189300.28534750643</v>
      </c>
      <c r="H79" s="29">
        <f t="shared" si="34"/>
        <v>299362</v>
      </c>
      <c r="I79" s="30">
        <f t="shared" si="34"/>
        <v>134243</v>
      </c>
      <c r="J79" s="4">
        <f t="shared" si="34"/>
        <v>56243</v>
      </c>
      <c r="K79" s="40">
        <f t="shared" si="34"/>
        <v>37413</v>
      </c>
      <c r="L79" s="40">
        <f t="shared" si="34"/>
        <v>786</v>
      </c>
      <c r="M79" s="40">
        <f t="shared" si="34"/>
        <v>698</v>
      </c>
      <c r="N79" s="40">
        <f t="shared" si="34"/>
        <v>260</v>
      </c>
      <c r="O79" s="40">
        <f t="shared" si="34"/>
        <v>260</v>
      </c>
      <c r="P79" s="40">
        <f t="shared" si="34"/>
        <v>10482</v>
      </c>
      <c r="Q79" s="4">
        <f t="shared" ref="Q79:S79" si="35">SUM(Q4:Q78)</f>
        <v>0</v>
      </c>
      <c r="R79" s="4">
        <f>SUM(R4:R78)</f>
        <v>3853</v>
      </c>
      <c r="S79" s="4">
        <f t="shared" si="35"/>
        <v>0</v>
      </c>
      <c r="T79" s="4">
        <f>SUM(T4:T78)</f>
        <v>1053</v>
      </c>
      <c r="U79" s="4">
        <f>SUM(U4:U78)</f>
        <v>0</v>
      </c>
      <c r="V79" s="4"/>
      <c r="W79" s="4"/>
      <c r="X79" s="4">
        <f>SUM(X4:X78)</f>
        <v>71</v>
      </c>
      <c r="Y79" s="4">
        <f t="shared" ref="Y79" si="36">SUM(Y4:Y78)</f>
        <v>41</v>
      </c>
      <c r="Z79" s="23">
        <f t="shared" ref="Z79:AD79" si="37">SUM(Z4:Z78)</f>
        <v>107067</v>
      </c>
      <c r="AA79" s="4">
        <f t="shared" si="37"/>
        <v>16919</v>
      </c>
      <c r="AB79" s="4">
        <f t="shared" si="37"/>
        <v>79618</v>
      </c>
      <c r="AC79" s="4">
        <f t="shared" si="37"/>
        <v>60522</v>
      </c>
      <c r="AD79" s="24">
        <f t="shared" si="37"/>
        <v>39918</v>
      </c>
      <c r="AE79" s="4">
        <f>SUM(AE4:AE78)</f>
        <v>18390</v>
      </c>
      <c r="AF79" s="31">
        <f>H79/B79</f>
        <v>0.12910089692093657</v>
      </c>
      <c r="AG79" s="31">
        <f t="shared" si="32"/>
        <v>0.72108701508620687</v>
      </c>
      <c r="AH79" s="31">
        <f t="shared" si="23"/>
        <v>1.0064214385033499</v>
      </c>
      <c r="AI79" s="31">
        <f t="shared" si="24"/>
        <v>1.1406446451022973</v>
      </c>
      <c r="AJ79" s="31">
        <f>H79/F79</f>
        <v>0.88899894034198013</v>
      </c>
      <c r="AK79" s="32">
        <f t="shared" si="26"/>
        <v>5.7892757615720394E-2</v>
      </c>
      <c r="AL79" s="32">
        <f t="shared" si="27"/>
        <v>0.11394800646551724</v>
      </c>
      <c r="AM79" s="32">
        <f t="shared" si="28"/>
        <v>0.76503602578687901</v>
      </c>
      <c r="AN79" s="32">
        <f t="shared" si="29"/>
        <v>0.52548862727168821</v>
      </c>
      <c r="AO79" s="32">
        <f t="shared" si="33"/>
        <v>0.70915371180537057</v>
      </c>
      <c r="AP79" s="33"/>
      <c r="AQ79" s="33"/>
      <c r="AR79" s="34"/>
      <c r="AS79" s="33"/>
      <c r="AT79" s="33"/>
      <c r="AU79" s="33"/>
      <c r="AV79" s="33"/>
      <c r="AW79" s="33"/>
      <c r="AX79" s="33"/>
      <c r="AY79" s="33"/>
      <c r="AZ79" s="33"/>
      <c r="BA79" s="33"/>
      <c r="BB79" s="33"/>
      <c r="BC79" s="33"/>
      <c r="BD79" s="33"/>
      <c r="BE79" s="33"/>
    </row>
    <row r="81" spans="1:34" x14ac:dyDescent="0.25">
      <c r="A81" s="81" t="s">
        <v>113</v>
      </c>
      <c r="B81" s="81"/>
      <c r="C81" s="81"/>
      <c r="D81" s="81"/>
      <c r="E81" s="81"/>
      <c r="F81" s="21"/>
      <c r="G81" s="2"/>
      <c r="H81" s="2"/>
      <c r="I81" s="2"/>
      <c r="J81" s="2"/>
      <c r="K81" s="2"/>
      <c r="L81" s="2"/>
      <c r="M81" s="2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41"/>
      <c r="AA81" s="3"/>
      <c r="AB81" s="41"/>
      <c r="AC81" s="41"/>
      <c r="AD81" s="3"/>
      <c r="AE81" s="3"/>
    </row>
    <row r="82" spans="1:34" x14ac:dyDescent="0.25">
      <c r="A82" t="s">
        <v>106</v>
      </c>
    </row>
    <row r="83" spans="1:34" x14ac:dyDescent="0.25">
      <c r="A83" s="79" t="s">
        <v>79</v>
      </c>
      <c r="B83" s="79"/>
      <c r="C83" s="79"/>
      <c r="D83" s="79"/>
      <c r="E83" s="79"/>
      <c r="F83" s="79"/>
      <c r="G83" s="79"/>
      <c r="H83" s="22"/>
    </row>
    <row r="84" spans="1:34" x14ac:dyDescent="0.25">
      <c r="A84" s="55" t="s">
        <v>97</v>
      </c>
      <c r="B84" s="55"/>
      <c r="C84" s="55"/>
      <c r="D84" s="55"/>
      <c r="E84" s="55"/>
      <c r="F84" s="55"/>
      <c r="G84" s="55"/>
      <c r="H84" s="22"/>
    </row>
    <row r="85" spans="1:34" x14ac:dyDescent="0.25">
      <c r="A85" s="55" t="s">
        <v>104</v>
      </c>
      <c r="B85" s="55"/>
      <c r="C85" s="55"/>
      <c r="D85" s="55"/>
      <c r="E85" s="55"/>
      <c r="F85" s="55"/>
      <c r="G85" s="55"/>
      <c r="H85" s="55"/>
      <c r="I85" s="55"/>
      <c r="J85" s="55"/>
      <c r="K85" s="55"/>
      <c r="L85" s="55"/>
      <c r="M85" s="55"/>
      <c r="N85" s="55"/>
      <c r="O85" s="55"/>
      <c r="P85" s="55"/>
      <c r="Q85" s="55"/>
      <c r="R85" s="55"/>
      <c r="S85" s="55"/>
      <c r="T85" s="55"/>
      <c r="U85" s="55"/>
      <c r="V85" s="55"/>
      <c r="W85" s="55"/>
      <c r="X85" s="55"/>
      <c r="Y85" s="55"/>
      <c r="Z85" s="55"/>
      <c r="AA85" s="55"/>
      <c r="AB85" s="55"/>
      <c r="AC85" s="55"/>
      <c r="AD85" s="55"/>
      <c r="AE85" s="55"/>
    </row>
    <row r="86" spans="1:34" x14ac:dyDescent="0.25">
      <c r="A86" s="5" t="s">
        <v>98</v>
      </c>
      <c r="B86" s="5"/>
      <c r="C86" s="5"/>
      <c r="D86" s="5"/>
    </row>
    <row r="87" spans="1:34" x14ac:dyDescent="0.25">
      <c r="A87" s="55" t="s">
        <v>103</v>
      </c>
      <c r="B87" s="55"/>
      <c r="C87" s="55"/>
      <c r="D87" s="55"/>
      <c r="E87" s="55"/>
      <c r="F87" s="55"/>
      <c r="G87" s="55"/>
      <c r="H87" s="55"/>
      <c r="I87" s="55"/>
      <c r="J87" s="55"/>
      <c r="K87" s="55"/>
      <c r="L87" s="55"/>
      <c r="M87" s="55"/>
      <c r="N87" s="55"/>
      <c r="O87" s="55"/>
      <c r="P87" s="55"/>
      <c r="Q87" s="55"/>
      <c r="R87" s="55"/>
      <c r="S87" s="55"/>
      <c r="T87" s="55"/>
      <c r="U87" s="55"/>
      <c r="V87" s="55"/>
      <c r="W87" s="55"/>
      <c r="X87" s="55"/>
      <c r="Y87" s="55"/>
      <c r="Z87" s="55"/>
      <c r="AA87" s="55"/>
      <c r="AB87" s="55"/>
      <c r="AC87" s="55"/>
      <c r="AD87" s="55"/>
      <c r="AE87" s="55"/>
      <c r="AF87" s="55"/>
      <c r="AG87" s="55"/>
      <c r="AH87" s="55"/>
    </row>
    <row r="88" spans="1:34" x14ac:dyDescent="0.25">
      <c r="A88" t="s">
        <v>112</v>
      </c>
    </row>
    <row r="90" spans="1:34" x14ac:dyDescent="0.25">
      <c r="F90" s="39"/>
    </row>
  </sheetData>
  <dataConsolidate/>
  <mergeCells count="24">
    <mergeCell ref="AB2:AC2"/>
    <mergeCell ref="AK2:AO2"/>
    <mergeCell ref="R2:S2"/>
    <mergeCell ref="T2:U2"/>
    <mergeCell ref="A81:E81"/>
    <mergeCell ref="X2:Y2"/>
    <mergeCell ref="P2:Q2"/>
    <mergeCell ref="V2:W2"/>
    <mergeCell ref="A87:AH87"/>
    <mergeCell ref="A85:AE85"/>
    <mergeCell ref="A1:A3"/>
    <mergeCell ref="F1:G2"/>
    <mergeCell ref="B1:E2"/>
    <mergeCell ref="H1:I2"/>
    <mergeCell ref="AF2:AJ2"/>
    <mergeCell ref="AF1:AO1"/>
    <mergeCell ref="AD2:AE2"/>
    <mergeCell ref="J1:AE1"/>
    <mergeCell ref="J2:K2"/>
    <mergeCell ref="L2:M2"/>
    <mergeCell ref="N2:O2"/>
    <mergeCell ref="Z2:AA2"/>
    <mergeCell ref="A83:G83"/>
    <mergeCell ref="A84:G84"/>
  </mergeCells>
  <pageMargins left="0.15748031496062992" right="0.15748031496062992" top="0.19685039370078741" bottom="0.19685039370078741" header="0.19685039370078741" footer="0.15748031496062992"/>
  <pageSetup paperSize="9" scale="45" fitToWidth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 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Thaís Tâmara Castro e Souza Minuzzi</dc:creator>
  <cp:lastModifiedBy>Lívia</cp:lastModifiedBy>
  <cp:lastPrinted>2021-02-23T21:01:07Z</cp:lastPrinted>
  <dcterms:created xsi:type="dcterms:W3CDTF">2020-12-16T18:42:09Z</dcterms:created>
  <dcterms:modified xsi:type="dcterms:W3CDTF">2021-04-25T20:57:56Z</dcterms:modified>
</cp:coreProperties>
</file>