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OneDrive\Documents\"/>
    </mc:Choice>
  </mc:AlternateContent>
  <xr:revisionPtr revIDLastSave="0" documentId="13_ncr:1_{9E3E1A91-FDB6-4E18-AA33-FA9EB076F39C}" xr6:coauthVersionLast="46" xr6:coauthVersionMax="46" xr10:uidLastSave="{00000000-0000-0000-0000-000000000000}"/>
  <bookViews>
    <workbookView xWindow="-110" yWindow="-110" windowWidth="19420" windowHeight="10420" xr2:uid="{AC73C871-350A-431C-9BF8-1544E234C0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9" i="1" l="1"/>
  <c r="I135" i="1"/>
  <c r="I136" i="1" s="1"/>
  <c r="I134" i="1"/>
  <c r="I133" i="1"/>
  <c r="I132" i="1"/>
  <c r="I131" i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I115" i="1"/>
  <c r="G115" i="1"/>
  <c r="G114" i="1"/>
  <c r="I114" i="1" s="1"/>
  <c r="I113" i="1"/>
  <c r="G113" i="1"/>
  <c r="G112" i="1"/>
  <c r="I112" i="1" s="1"/>
  <c r="I111" i="1"/>
  <c r="G111" i="1"/>
  <c r="G110" i="1"/>
  <c r="I110" i="1" s="1"/>
  <c r="I116" i="1" s="1"/>
  <c r="I105" i="1"/>
  <c r="I102" i="1"/>
  <c r="I89" i="1"/>
  <c r="I85" i="1"/>
  <c r="I84" i="1"/>
  <c r="I83" i="1"/>
  <c r="I82" i="1"/>
  <c r="I81" i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I55" i="1"/>
  <c r="I52" i="1"/>
  <c r="I8" i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I5" i="1"/>
  <c r="I42" i="1"/>
  <c r="I35" i="1"/>
  <c r="I36" i="1"/>
  <c r="I37" i="1"/>
  <c r="I38" i="1"/>
  <c r="I34" i="1"/>
  <c r="G16" i="1"/>
  <c r="I16" i="1" s="1"/>
  <c r="G17" i="1"/>
  <c r="I17" i="1" s="1"/>
  <c r="G18" i="1"/>
  <c r="I18" i="1" s="1"/>
  <c r="G15" i="1"/>
  <c r="I15" i="1" s="1"/>
  <c r="G14" i="1"/>
  <c r="I14" i="1" s="1"/>
  <c r="G13" i="1"/>
  <c r="I13" i="1" s="1"/>
  <c r="I126" i="1" l="1"/>
  <c r="I146" i="1" s="1"/>
  <c r="I86" i="1"/>
  <c r="I76" i="1"/>
  <c r="I96" i="1" s="1"/>
  <c r="I66" i="1"/>
  <c r="I29" i="1"/>
  <c r="I19" i="1"/>
  <c r="I39" i="1"/>
  <c r="I128" i="1" l="1"/>
  <c r="I199" i="1"/>
  <c r="I78" i="1"/>
  <c r="I31" i="1"/>
  <c r="I49" i="1"/>
</calcChain>
</file>

<file path=xl/sharedStrings.xml><?xml version="1.0" encoding="utf-8"?>
<sst xmlns="http://schemas.openxmlformats.org/spreadsheetml/2006/main" count="258" uniqueCount="56">
  <si>
    <t>DISCRIPTION</t>
  </si>
  <si>
    <t>B</t>
  </si>
  <si>
    <t>L</t>
  </si>
  <si>
    <t>H</t>
  </si>
  <si>
    <t>QUANTITY</t>
  </si>
  <si>
    <t>SR. NO</t>
  </si>
  <si>
    <t>REMARK</t>
  </si>
  <si>
    <t>NO</t>
  </si>
  <si>
    <t>Grade Interchange @ 38+473 ( Skew Angle 14 Deg)</t>
  </si>
  <si>
    <t>Abutment- A1 LHS</t>
  </si>
  <si>
    <t>PCC</t>
  </si>
  <si>
    <t>Stem/ Wall Lift- 1 @1.35m</t>
  </si>
  <si>
    <t>Stem/ Wall Lift- 2 @1.35m</t>
  </si>
  <si>
    <t>Stem/ Wall Lift- 3 @1.35m</t>
  </si>
  <si>
    <t>Stem/ Wall Lift- 4 @1.35m</t>
  </si>
  <si>
    <t>Stem/ Wall Lift- 5 @1.35m</t>
  </si>
  <si>
    <t>Stem/ Wall Lift- 6 @1.35m</t>
  </si>
  <si>
    <t>Area</t>
  </si>
  <si>
    <t>Pedistral</t>
  </si>
  <si>
    <t>Elestromeric /Nue Print Bearing</t>
  </si>
  <si>
    <t>Unit</t>
  </si>
  <si>
    <t>Dirt Wall</t>
  </si>
  <si>
    <t>Abutment- A1 RHS</t>
  </si>
  <si>
    <t>Area=</t>
  </si>
  <si>
    <t>Stem ---7.68(same height)</t>
  </si>
  <si>
    <t>H1</t>
  </si>
  <si>
    <t>H2</t>
  </si>
  <si>
    <t>H3</t>
  </si>
  <si>
    <t>H4</t>
  </si>
  <si>
    <t>H5</t>
  </si>
  <si>
    <t>BEARING SIZE 400X400X20MM</t>
  </si>
  <si>
    <t>NOS</t>
  </si>
  <si>
    <t xml:space="preserve">Height towards Median Side- 3.75 </t>
  </si>
  <si>
    <t>Height Outer Side- 3.39</t>
  </si>
  <si>
    <t>Area=52.88</t>
  </si>
  <si>
    <t>Total Quantity =</t>
  </si>
  <si>
    <t>Total</t>
  </si>
  <si>
    <t>Total=</t>
  </si>
  <si>
    <t>M-15</t>
  </si>
  <si>
    <t>M-30</t>
  </si>
  <si>
    <t>M-35</t>
  </si>
  <si>
    <t>STEM A1</t>
  </si>
  <si>
    <t>STEM A2</t>
  </si>
  <si>
    <t>(0.8/2(6.4+1.8)+6.4*.5</t>
  </si>
  <si>
    <t>TOTAL STEM QUANTITY(A1+A2)=</t>
  </si>
  <si>
    <t>M-45</t>
  </si>
  <si>
    <t>M-</t>
  </si>
  <si>
    <t>M^3</t>
  </si>
  <si>
    <t>RAFT</t>
  </si>
  <si>
    <t>Abutment- A2 LHS</t>
  </si>
  <si>
    <t>Abutment- A2 RHS</t>
  </si>
  <si>
    <t>TOTAL QUANTITY OF CONCRETE IN ABUTMENT=</t>
  </si>
  <si>
    <t>Stem ---7.67(same height)</t>
  </si>
  <si>
    <t>Height towards Median Side- 2.50</t>
  </si>
  <si>
    <t>Height Outer Side- 2.128</t>
  </si>
  <si>
    <t>Area=33.47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</si>
</sst>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B6C-72C3-4727-8ABD-06F43F33A5FA}">
  <dimension ref="A1:K199"/>
  <sheetViews>
    <sheetView tabSelected="1" topLeftCell="A130" zoomScaleNormal="100" workbookViewId="0">
      <selection activeCell="I143" sqref="I143"/>
    </sheetView>
  </sheetViews>
  <sheetFormatPr defaultRowHeight="14.5" x14ac:dyDescent="0.35"/>
  <cols>
    <col min="1" max="2" width="4" customWidth="1"/>
    <col min="4" max="4" width="33.453125" customWidth="1"/>
    <col min="5" max="5" width="6.453125" style="3" customWidth="1"/>
    <col min="6" max="6" width="8.7265625" style="3"/>
    <col min="7" max="7" width="12.453125" style="3" bestFit="1" customWidth="1"/>
    <col min="8" max="8" width="16.08984375" style="3" customWidth="1"/>
    <col min="9" max="9" width="10.54296875" style="8" customWidth="1"/>
    <col min="10" max="10" width="10.54296875" customWidth="1"/>
    <col min="11" max="11" width="10.36328125" customWidth="1"/>
  </cols>
  <sheetData>
    <row r="1" spans="2:11" ht="21" x14ac:dyDescent="0.5">
      <c r="C1" s="17" t="s">
        <v>8</v>
      </c>
      <c r="D1" s="17"/>
      <c r="E1" s="17"/>
      <c r="F1" s="17"/>
      <c r="G1" s="17"/>
      <c r="H1" s="17"/>
      <c r="I1" s="17"/>
      <c r="J1" s="17"/>
      <c r="K1" s="17"/>
    </row>
    <row r="2" spans="2:11" x14ac:dyDescent="0.35">
      <c r="B2" s="1"/>
      <c r="C2" s="4" t="s">
        <v>5</v>
      </c>
      <c r="D2" s="4" t="s">
        <v>0</v>
      </c>
      <c r="E2" s="4" t="s">
        <v>7</v>
      </c>
      <c r="F2" s="5" t="s">
        <v>2</v>
      </c>
      <c r="G2" s="4" t="s">
        <v>1</v>
      </c>
      <c r="H2" s="6" t="s">
        <v>3</v>
      </c>
      <c r="I2" s="7" t="s">
        <v>4</v>
      </c>
      <c r="J2" s="4" t="s">
        <v>20</v>
      </c>
      <c r="K2" s="6" t="s">
        <v>6</v>
      </c>
    </row>
    <row r="3" spans="2:11" s="30" customFormat="1" x14ac:dyDescent="0.35">
      <c r="B3" s="25"/>
      <c r="C3" s="26"/>
      <c r="D3" s="26"/>
      <c r="E3" s="26"/>
      <c r="F3" s="27"/>
      <c r="G3" s="26"/>
      <c r="H3" s="28"/>
      <c r="I3" s="29"/>
      <c r="J3" s="26"/>
      <c r="K3" s="28"/>
    </row>
    <row r="4" spans="2:11" ht="15.5" x14ac:dyDescent="0.35">
      <c r="C4" s="23">
        <v>1</v>
      </c>
      <c r="D4" s="24" t="s">
        <v>9</v>
      </c>
      <c r="E4" s="2"/>
      <c r="J4" s="3"/>
    </row>
    <row r="5" spans="2:11" x14ac:dyDescent="0.35">
      <c r="C5" s="3"/>
      <c r="D5" s="11" t="s">
        <v>10</v>
      </c>
      <c r="E5" s="3">
        <v>1</v>
      </c>
      <c r="F5" s="3">
        <v>6.4</v>
      </c>
      <c r="G5" s="3">
        <v>6.4</v>
      </c>
      <c r="H5" s="3">
        <v>0.1</v>
      </c>
      <c r="I5" s="12">
        <f>H5*G5*F5</f>
        <v>4.096000000000001</v>
      </c>
      <c r="J5" s="3" t="s">
        <v>47</v>
      </c>
      <c r="K5" t="s">
        <v>38</v>
      </c>
    </row>
    <row r="6" spans="2:11" x14ac:dyDescent="0.35">
      <c r="C6" s="3"/>
      <c r="D6" s="3"/>
      <c r="J6" s="3"/>
    </row>
    <row r="7" spans="2:11" x14ac:dyDescent="0.35">
      <c r="C7" s="3"/>
      <c r="D7" s="3"/>
      <c r="J7" s="3"/>
    </row>
    <row r="8" spans="2:11" x14ac:dyDescent="0.35">
      <c r="C8" s="3"/>
      <c r="D8" s="11" t="s">
        <v>48</v>
      </c>
      <c r="F8" s="3">
        <v>14.428000000000001</v>
      </c>
      <c r="G8" s="3" t="s">
        <v>23</v>
      </c>
      <c r="H8" s="18" t="s">
        <v>43</v>
      </c>
      <c r="I8" s="13">
        <f>((0.8/2*(6.4+1.8)+6.4*0.5)*F8)</f>
        <v>93.493440000000007</v>
      </c>
      <c r="J8" s="3" t="s">
        <v>47</v>
      </c>
      <c r="K8" t="s">
        <v>39</v>
      </c>
    </row>
    <row r="9" spans="2:11" x14ac:dyDescent="0.35">
      <c r="C9" s="3"/>
      <c r="D9" s="3"/>
      <c r="J9" s="3"/>
    </row>
    <row r="10" spans="2:11" x14ac:dyDescent="0.35">
      <c r="C10" s="3"/>
      <c r="D10" s="3"/>
      <c r="J10" s="3"/>
    </row>
    <row r="11" spans="2:11" x14ac:dyDescent="0.35">
      <c r="C11" s="3"/>
      <c r="D11" s="11" t="s">
        <v>41</v>
      </c>
      <c r="J11" s="3"/>
      <c r="K11" t="s">
        <v>40</v>
      </c>
    </row>
    <row r="12" spans="2:11" x14ac:dyDescent="0.35">
      <c r="C12" s="3"/>
      <c r="D12" s="3" t="s">
        <v>24</v>
      </c>
      <c r="J12" s="3"/>
    </row>
    <row r="13" spans="2:11" x14ac:dyDescent="0.35">
      <c r="C13" s="3"/>
      <c r="D13" s="3" t="s">
        <v>11</v>
      </c>
      <c r="E13" s="3">
        <v>1</v>
      </c>
      <c r="F13" s="3" t="s">
        <v>17</v>
      </c>
      <c r="G13" s="9">
        <f>0.7854*1.5*1.5</f>
        <v>1.76715</v>
      </c>
      <c r="H13" s="3">
        <v>1.35</v>
      </c>
      <c r="I13" s="8">
        <f>H13*G13*E13</f>
        <v>2.3856525</v>
      </c>
      <c r="J13" s="3" t="s">
        <v>47</v>
      </c>
    </row>
    <row r="14" spans="2:11" x14ac:dyDescent="0.35">
      <c r="C14" s="3"/>
      <c r="D14" s="3" t="s">
        <v>12</v>
      </c>
      <c r="E14" s="3">
        <v>1</v>
      </c>
      <c r="F14" s="3" t="s">
        <v>17</v>
      </c>
      <c r="G14" s="9">
        <f>0.7854*1.5*1.5</f>
        <v>1.76715</v>
      </c>
      <c r="H14" s="3">
        <v>1.35</v>
      </c>
      <c r="I14" s="8">
        <f>H14*G14*E14</f>
        <v>2.3856525</v>
      </c>
      <c r="J14" s="3" t="s">
        <v>47</v>
      </c>
    </row>
    <row r="15" spans="2:11" x14ac:dyDescent="0.35">
      <c r="C15" s="3"/>
      <c r="D15" s="3" t="s">
        <v>13</v>
      </c>
      <c r="E15" s="3">
        <v>1</v>
      </c>
      <c r="F15" s="3" t="s">
        <v>17</v>
      </c>
      <c r="G15" s="9">
        <f>0.7854*1.5*1.5</f>
        <v>1.76715</v>
      </c>
      <c r="H15" s="3">
        <v>1.35</v>
      </c>
      <c r="I15" s="8">
        <f>H15*G15*E15</f>
        <v>2.3856525</v>
      </c>
      <c r="J15" s="3" t="s">
        <v>47</v>
      </c>
    </row>
    <row r="16" spans="2:11" x14ac:dyDescent="0.35">
      <c r="C16" s="3"/>
      <c r="D16" s="3" t="s">
        <v>14</v>
      </c>
      <c r="E16" s="3">
        <v>1</v>
      </c>
      <c r="F16" s="3" t="s">
        <v>17</v>
      </c>
      <c r="G16" s="9">
        <f t="shared" ref="G16:G18" si="0">0.7854*1.5*1.5</f>
        <v>1.76715</v>
      </c>
      <c r="H16" s="3">
        <v>1.35</v>
      </c>
      <c r="I16" s="8">
        <f t="shared" ref="I16:I18" si="1">H16*G16*E16</f>
        <v>2.3856525</v>
      </c>
      <c r="J16" s="3" t="s">
        <v>47</v>
      </c>
    </row>
    <row r="17" spans="3:11" x14ac:dyDescent="0.35">
      <c r="C17" s="3"/>
      <c r="D17" s="3" t="s">
        <v>15</v>
      </c>
      <c r="E17" s="3">
        <v>1</v>
      </c>
      <c r="F17" s="3" t="s">
        <v>17</v>
      </c>
      <c r="G17" s="9">
        <f t="shared" si="0"/>
        <v>1.76715</v>
      </c>
      <c r="H17" s="3">
        <v>1.35</v>
      </c>
      <c r="I17" s="8">
        <f t="shared" si="1"/>
        <v>2.3856525</v>
      </c>
      <c r="J17" s="3" t="s">
        <v>47</v>
      </c>
    </row>
    <row r="18" spans="3:11" x14ac:dyDescent="0.35">
      <c r="C18" s="3"/>
      <c r="D18" s="3" t="s">
        <v>16</v>
      </c>
      <c r="E18" s="3">
        <v>1</v>
      </c>
      <c r="F18" s="3" t="s">
        <v>17</v>
      </c>
      <c r="G18" s="9">
        <f t="shared" si="0"/>
        <v>1.76715</v>
      </c>
      <c r="H18" s="3">
        <v>0.93</v>
      </c>
      <c r="I18" s="8">
        <f t="shared" si="1"/>
        <v>1.6434495</v>
      </c>
      <c r="J18" s="3" t="s">
        <v>47</v>
      </c>
    </row>
    <row r="19" spans="3:11" x14ac:dyDescent="0.35">
      <c r="C19" s="3"/>
      <c r="D19" s="3"/>
      <c r="H19" s="14" t="s">
        <v>37</v>
      </c>
      <c r="I19" s="12">
        <f>SUM(I13:I18)</f>
        <v>13.571711999999998</v>
      </c>
      <c r="J19" s="3" t="s">
        <v>47</v>
      </c>
    </row>
    <row r="20" spans="3:11" x14ac:dyDescent="0.35">
      <c r="C20" s="3"/>
      <c r="D20" s="3"/>
      <c r="H20" s="14"/>
      <c r="I20" s="12"/>
      <c r="J20" s="3"/>
    </row>
    <row r="21" spans="3:11" x14ac:dyDescent="0.35">
      <c r="C21" s="3"/>
      <c r="D21" s="11" t="s">
        <v>42</v>
      </c>
      <c r="J21" s="3"/>
    </row>
    <row r="22" spans="3:11" x14ac:dyDescent="0.35">
      <c r="C22" s="3"/>
      <c r="D22" s="3" t="s">
        <v>24</v>
      </c>
      <c r="J22" s="3"/>
      <c r="K22" t="s">
        <v>40</v>
      </c>
    </row>
    <row r="23" spans="3:11" x14ac:dyDescent="0.35">
      <c r="C23" s="3"/>
      <c r="D23" s="3" t="s">
        <v>11</v>
      </c>
      <c r="E23" s="3">
        <v>1</v>
      </c>
      <c r="F23" s="3" t="s">
        <v>17</v>
      </c>
      <c r="G23" s="9">
        <f>0.7854*1.5*1.5</f>
        <v>1.76715</v>
      </c>
      <c r="H23" s="3">
        <v>1.35</v>
      </c>
      <c r="I23" s="8">
        <f>H23*G23*E23</f>
        <v>2.3856525</v>
      </c>
      <c r="J23" s="3" t="s">
        <v>47</v>
      </c>
    </row>
    <row r="24" spans="3:11" x14ac:dyDescent="0.35">
      <c r="C24" s="3"/>
      <c r="D24" s="3" t="s">
        <v>12</v>
      </c>
      <c r="E24" s="3">
        <v>1</v>
      </c>
      <c r="F24" s="3" t="s">
        <v>17</v>
      </c>
      <c r="G24" s="9">
        <f>0.7854*1.5*1.5</f>
        <v>1.76715</v>
      </c>
      <c r="H24" s="3">
        <v>1.35</v>
      </c>
      <c r="I24" s="8">
        <f>H24*G24*E24</f>
        <v>2.3856525</v>
      </c>
      <c r="J24" s="3" t="s">
        <v>47</v>
      </c>
    </row>
    <row r="25" spans="3:11" x14ac:dyDescent="0.35">
      <c r="C25" s="3"/>
      <c r="D25" s="3" t="s">
        <v>13</v>
      </c>
      <c r="E25" s="3">
        <v>1</v>
      </c>
      <c r="F25" s="3" t="s">
        <v>17</v>
      </c>
      <c r="G25" s="9">
        <f>0.7854*1.5*1.5</f>
        <v>1.76715</v>
      </c>
      <c r="H25" s="3">
        <v>1.35</v>
      </c>
      <c r="I25" s="8">
        <f>H25*G25*E25</f>
        <v>2.3856525</v>
      </c>
      <c r="J25" s="3" t="s">
        <v>47</v>
      </c>
    </row>
    <row r="26" spans="3:11" x14ac:dyDescent="0.35">
      <c r="C26" s="3"/>
      <c r="D26" s="3" t="s">
        <v>14</v>
      </c>
      <c r="E26" s="3">
        <v>1</v>
      </c>
      <c r="F26" s="3" t="s">
        <v>17</v>
      </c>
      <c r="G26" s="9">
        <f t="shared" ref="G26:G28" si="2">0.7854*1.5*1.5</f>
        <v>1.76715</v>
      </c>
      <c r="H26" s="3">
        <v>1.35</v>
      </c>
      <c r="I26" s="8">
        <f t="shared" ref="I26:I28" si="3">H26*G26*E26</f>
        <v>2.3856525</v>
      </c>
      <c r="J26" s="3" t="s">
        <v>47</v>
      </c>
    </row>
    <row r="27" spans="3:11" x14ac:dyDescent="0.35">
      <c r="C27" s="3"/>
      <c r="D27" s="3" t="s">
        <v>15</v>
      </c>
      <c r="E27" s="3">
        <v>1</v>
      </c>
      <c r="F27" s="3" t="s">
        <v>17</v>
      </c>
      <c r="G27" s="9">
        <f t="shared" si="2"/>
        <v>1.76715</v>
      </c>
      <c r="H27" s="3">
        <v>1.35</v>
      </c>
      <c r="I27" s="8">
        <f t="shared" si="3"/>
        <v>2.3856525</v>
      </c>
      <c r="J27" s="3" t="s">
        <v>47</v>
      </c>
    </row>
    <row r="28" spans="3:11" x14ac:dyDescent="0.35">
      <c r="C28" s="3"/>
      <c r="D28" s="3" t="s">
        <v>16</v>
      </c>
      <c r="E28" s="3">
        <v>1</v>
      </c>
      <c r="F28" s="3" t="s">
        <v>17</v>
      </c>
      <c r="G28" s="9">
        <f t="shared" si="2"/>
        <v>1.76715</v>
      </c>
      <c r="H28" s="3">
        <v>0.93</v>
      </c>
      <c r="I28" s="8">
        <f t="shared" si="3"/>
        <v>1.6434495</v>
      </c>
      <c r="J28" s="3" t="s">
        <v>47</v>
      </c>
    </row>
    <row r="29" spans="3:11" x14ac:dyDescent="0.35">
      <c r="C29" s="3"/>
      <c r="D29" s="3"/>
      <c r="H29" s="14" t="s">
        <v>37</v>
      </c>
      <c r="I29" s="12">
        <f>SUM(I23:I28)</f>
        <v>13.571711999999998</v>
      </c>
      <c r="J29" s="3" t="s">
        <v>47</v>
      </c>
    </row>
    <row r="30" spans="3:11" x14ac:dyDescent="0.35">
      <c r="C30" s="3"/>
      <c r="D30" s="3"/>
      <c r="H30" s="14"/>
      <c r="I30" s="12"/>
      <c r="J30" s="3"/>
    </row>
    <row r="31" spans="3:11" x14ac:dyDescent="0.35">
      <c r="C31" s="3"/>
      <c r="D31" s="3"/>
      <c r="E31" s="11"/>
      <c r="F31" s="11"/>
      <c r="G31" s="11" t="s">
        <v>44</v>
      </c>
      <c r="H31" s="20"/>
      <c r="I31" s="12">
        <f>I29+I19</f>
        <v>27.143423999999996</v>
      </c>
      <c r="J31" s="3" t="s">
        <v>47</v>
      </c>
    </row>
    <row r="32" spans="3:11" x14ac:dyDescent="0.35">
      <c r="C32" s="3"/>
      <c r="D32" s="3"/>
      <c r="E32" s="11"/>
      <c r="F32" s="11"/>
      <c r="G32" s="11"/>
      <c r="H32" s="20"/>
      <c r="I32" s="12"/>
      <c r="J32" s="3"/>
    </row>
    <row r="33" spans="3:11" x14ac:dyDescent="0.35">
      <c r="C33" s="3"/>
      <c r="D33" s="11" t="s">
        <v>18</v>
      </c>
      <c r="J33" s="3"/>
      <c r="K33" t="s">
        <v>45</v>
      </c>
    </row>
    <row r="34" spans="3:11" x14ac:dyDescent="0.35">
      <c r="C34" s="3"/>
      <c r="D34" s="3" t="s">
        <v>25</v>
      </c>
      <c r="E34" s="3">
        <v>1</v>
      </c>
      <c r="F34" s="3">
        <v>0.53</v>
      </c>
      <c r="G34" s="3">
        <v>0.40400000000000003</v>
      </c>
      <c r="H34" s="3">
        <v>0.40400000000000003</v>
      </c>
      <c r="I34" s="8">
        <f>H34*G34*F34*E34</f>
        <v>8.6504480000000022E-2</v>
      </c>
      <c r="J34" s="3" t="s">
        <v>47</v>
      </c>
    </row>
    <row r="35" spans="3:11" x14ac:dyDescent="0.35">
      <c r="C35" s="3"/>
      <c r="D35" s="3" t="s">
        <v>26</v>
      </c>
      <c r="E35" s="3">
        <v>1</v>
      </c>
      <c r="F35" s="3">
        <v>0.45500000000000002</v>
      </c>
      <c r="G35" s="3">
        <v>0.40400000000000003</v>
      </c>
      <c r="H35" s="3">
        <v>0.40400000000000003</v>
      </c>
      <c r="I35" s="8">
        <f t="shared" ref="I35:I38" si="4">H35*G35*F35*E35</f>
        <v>7.4263280000000015E-2</v>
      </c>
      <c r="J35" s="3" t="s">
        <v>47</v>
      </c>
    </row>
    <row r="36" spans="3:11" x14ac:dyDescent="0.35">
      <c r="C36" s="3"/>
      <c r="D36" s="3" t="s">
        <v>27</v>
      </c>
      <c r="E36" s="3">
        <v>1</v>
      </c>
      <c r="F36" s="3">
        <v>0.35</v>
      </c>
      <c r="G36" s="3">
        <v>0.40400000000000003</v>
      </c>
      <c r="H36" s="3">
        <v>0.40400000000000003</v>
      </c>
      <c r="I36" s="8">
        <f t="shared" si="4"/>
        <v>5.7125600000000006E-2</v>
      </c>
      <c r="J36" s="3" t="s">
        <v>47</v>
      </c>
    </row>
    <row r="37" spans="3:11" x14ac:dyDescent="0.35">
      <c r="C37" s="3"/>
      <c r="D37" s="3" t="s">
        <v>28</v>
      </c>
      <c r="E37" s="3">
        <v>1</v>
      </c>
      <c r="F37" s="3">
        <v>0.27500000000000002</v>
      </c>
      <c r="G37" s="3">
        <v>0.40400000000000003</v>
      </c>
      <c r="H37" s="3">
        <v>0.40400000000000003</v>
      </c>
      <c r="I37" s="8">
        <f t="shared" si="4"/>
        <v>4.4884400000000012E-2</v>
      </c>
      <c r="J37" s="3" t="s">
        <v>47</v>
      </c>
    </row>
    <row r="38" spans="3:11" x14ac:dyDescent="0.35">
      <c r="C38" s="3"/>
      <c r="D38" s="3" t="s">
        <v>29</v>
      </c>
      <c r="E38" s="3">
        <v>1</v>
      </c>
      <c r="F38" s="3">
        <v>0.2</v>
      </c>
      <c r="G38" s="3">
        <v>0.40400000000000003</v>
      </c>
      <c r="H38" s="3">
        <v>0.40400000000000003</v>
      </c>
      <c r="I38" s="8">
        <f t="shared" si="4"/>
        <v>3.2643200000000004E-2</v>
      </c>
      <c r="J38" s="3" t="s">
        <v>47</v>
      </c>
    </row>
    <row r="39" spans="3:11" x14ac:dyDescent="0.35">
      <c r="C39" s="3"/>
      <c r="D39" s="3"/>
      <c r="H39" s="11" t="s">
        <v>36</v>
      </c>
      <c r="I39" s="12">
        <f>I38+I37+I36+I35+I34</f>
        <v>0.29542096000000007</v>
      </c>
      <c r="J39" s="3" t="s">
        <v>47</v>
      </c>
    </row>
    <row r="40" spans="3:11" x14ac:dyDescent="0.35">
      <c r="C40" s="3"/>
      <c r="D40" s="3"/>
      <c r="J40" s="3"/>
    </row>
    <row r="41" spans="3:11" x14ac:dyDescent="0.35">
      <c r="C41" s="3"/>
      <c r="D41" s="3"/>
      <c r="J41" s="3"/>
    </row>
    <row r="42" spans="3:11" x14ac:dyDescent="0.35">
      <c r="C42" s="3"/>
      <c r="D42" s="11" t="s">
        <v>19</v>
      </c>
      <c r="E42" s="3">
        <v>5</v>
      </c>
      <c r="F42" s="19" t="s">
        <v>30</v>
      </c>
      <c r="I42" s="8">
        <f>E42</f>
        <v>5</v>
      </c>
      <c r="J42" s="3" t="s">
        <v>31</v>
      </c>
    </row>
    <row r="43" spans="3:11" x14ac:dyDescent="0.35">
      <c r="C43" s="3"/>
      <c r="D43" s="3"/>
      <c r="J43" s="3"/>
    </row>
    <row r="44" spans="3:11" x14ac:dyDescent="0.35">
      <c r="C44" s="3"/>
      <c r="D44" s="3"/>
      <c r="J44" s="3"/>
    </row>
    <row r="45" spans="3:11" x14ac:dyDescent="0.35">
      <c r="C45" s="3"/>
      <c r="D45" s="11" t="s">
        <v>21</v>
      </c>
      <c r="J45" s="3"/>
    </row>
    <row r="46" spans="3:11" x14ac:dyDescent="0.35">
      <c r="C46" s="3"/>
      <c r="D46" s="10" t="s">
        <v>32</v>
      </c>
      <c r="E46" s="10">
        <v>1</v>
      </c>
      <c r="F46" s="10"/>
      <c r="G46" s="3" t="s">
        <v>34</v>
      </c>
      <c r="I46" s="12">
        <v>17.84</v>
      </c>
      <c r="J46" s="3" t="s">
        <v>47</v>
      </c>
      <c r="K46" t="s">
        <v>46</v>
      </c>
    </row>
    <row r="47" spans="3:11" x14ac:dyDescent="0.35">
      <c r="C47" s="3"/>
      <c r="D47" s="10" t="s">
        <v>33</v>
      </c>
      <c r="E47" s="10">
        <v>1</v>
      </c>
      <c r="F47" s="10"/>
      <c r="J47" s="3"/>
    </row>
    <row r="48" spans="3:11" x14ac:dyDescent="0.35">
      <c r="C48" s="3"/>
      <c r="D48" s="10"/>
      <c r="E48" s="10"/>
      <c r="F48" s="10"/>
      <c r="J48" s="3"/>
    </row>
    <row r="49" spans="3:11" x14ac:dyDescent="0.35">
      <c r="C49" s="3"/>
      <c r="D49" s="10"/>
      <c r="E49" s="10"/>
      <c r="F49" s="15"/>
      <c r="G49" s="15" t="s">
        <v>35</v>
      </c>
      <c r="H49" s="15"/>
      <c r="I49" s="16">
        <f>I29+I46+I39+I29+I19+I8+I5+I72</f>
        <v>158.82564945999999</v>
      </c>
      <c r="J49" s="3" t="s">
        <v>47</v>
      </c>
    </row>
    <row r="51" spans="3:11" ht="15.5" x14ac:dyDescent="0.35">
      <c r="C51" s="21">
        <v>2</v>
      </c>
      <c r="D51" s="22" t="s">
        <v>22</v>
      </c>
      <c r="E51" s="2"/>
    </row>
    <row r="52" spans="3:11" x14ac:dyDescent="0.35">
      <c r="D52" s="11" t="s">
        <v>10</v>
      </c>
      <c r="E52" s="3">
        <v>1</v>
      </c>
      <c r="F52" s="3">
        <v>6.4</v>
      </c>
      <c r="G52" s="3">
        <v>6.4</v>
      </c>
      <c r="H52" s="3">
        <v>0.1</v>
      </c>
      <c r="I52" s="12">
        <f>H52*G52*F52</f>
        <v>4.096000000000001</v>
      </c>
      <c r="J52" s="3" t="s">
        <v>47</v>
      </c>
      <c r="K52" t="s">
        <v>38</v>
      </c>
    </row>
    <row r="53" spans="3:11" x14ac:dyDescent="0.35">
      <c r="D53" s="3"/>
      <c r="J53" s="3"/>
    </row>
    <row r="54" spans="3:11" x14ac:dyDescent="0.35">
      <c r="D54" s="3"/>
      <c r="J54" s="3"/>
    </row>
    <row r="55" spans="3:11" x14ac:dyDescent="0.35">
      <c r="D55" s="11" t="s">
        <v>48</v>
      </c>
      <c r="F55" s="3">
        <v>14.428000000000001</v>
      </c>
      <c r="G55" s="3" t="s">
        <v>23</v>
      </c>
      <c r="H55" s="18" t="s">
        <v>43</v>
      </c>
      <c r="I55" s="13">
        <f>((0.8/2*(6.4+1.8)+6.4*0.5)*F55)</f>
        <v>93.493440000000007</v>
      </c>
      <c r="J55" s="3" t="s">
        <v>47</v>
      </c>
      <c r="K55" t="s">
        <v>39</v>
      </c>
    </row>
    <row r="56" spans="3:11" x14ac:dyDescent="0.35">
      <c r="D56" s="3"/>
      <c r="J56" s="3"/>
    </row>
    <row r="57" spans="3:11" x14ac:dyDescent="0.35">
      <c r="D57" s="3"/>
      <c r="J57" s="3"/>
    </row>
    <row r="58" spans="3:11" x14ac:dyDescent="0.35">
      <c r="D58" s="11" t="s">
        <v>41</v>
      </c>
      <c r="J58" s="3"/>
      <c r="K58" t="s">
        <v>40</v>
      </c>
    </row>
    <row r="59" spans="3:11" x14ac:dyDescent="0.35">
      <c r="D59" s="3" t="s">
        <v>52</v>
      </c>
      <c r="J59" s="3"/>
    </row>
    <row r="60" spans="3:11" x14ac:dyDescent="0.35">
      <c r="D60" s="3" t="s">
        <v>11</v>
      </c>
      <c r="E60" s="3">
        <v>1</v>
      </c>
      <c r="F60" s="3" t="s">
        <v>17</v>
      </c>
      <c r="G60" s="9">
        <f>0.7854*1.5*1.5</f>
        <v>1.76715</v>
      </c>
      <c r="H60" s="3">
        <v>1.35</v>
      </c>
      <c r="I60" s="8">
        <f>H60*G60*E60</f>
        <v>2.3856525</v>
      </c>
      <c r="J60" s="3" t="s">
        <v>47</v>
      </c>
    </row>
    <row r="61" spans="3:11" x14ac:dyDescent="0.35">
      <c r="D61" s="3" t="s">
        <v>12</v>
      </c>
      <c r="E61" s="3">
        <v>1</v>
      </c>
      <c r="F61" s="3" t="s">
        <v>17</v>
      </c>
      <c r="G61" s="9">
        <f>0.7854*1.5*1.5</f>
        <v>1.76715</v>
      </c>
      <c r="H61" s="3">
        <v>1.35</v>
      </c>
      <c r="I61" s="8">
        <f>H61*G61*E61</f>
        <v>2.3856525</v>
      </c>
      <c r="J61" s="3" t="s">
        <v>47</v>
      </c>
    </row>
    <row r="62" spans="3:11" x14ac:dyDescent="0.35">
      <c r="D62" s="3" t="s">
        <v>13</v>
      </c>
      <c r="E62" s="3">
        <v>1</v>
      </c>
      <c r="F62" s="3" t="s">
        <v>17</v>
      </c>
      <c r="G62" s="9">
        <f>0.7854*1.5*1.5</f>
        <v>1.76715</v>
      </c>
      <c r="H62" s="3">
        <v>1.35</v>
      </c>
      <c r="I62" s="8">
        <f>H62*G62*E62</f>
        <v>2.3856525</v>
      </c>
      <c r="J62" s="3" t="s">
        <v>47</v>
      </c>
    </row>
    <row r="63" spans="3:11" x14ac:dyDescent="0.35">
      <c r="D63" s="3" t="s">
        <v>14</v>
      </c>
      <c r="E63" s="3">
        <v>1</v>
      </c>
      <c r="F63" s="3" t="s">
        <v>17</v>
      </c>
      <c r="G63" s="9">
        <f t="shared" ref="G63:G65" si="5">0.7854*1.5*1.5</f>
        <v>1.76715</v>
      </c>
      <c r="H63" s="3">
        <v>1.35</v>
      </c>
      <c r="I63" s="8">
        <f t="shared" ref="I63:I65" si="6">H63*G63*E63</f>
        <v>2.3856525</v>
      </c>
      <c r="J63" s="3" t="s">
        <v>47</v>
      </c>
    </row>
    <row r="64" spans="3:11" x14ac:dyDescent="0.35">
      <c r="D64" s="3" t="s">
        <v>15</v>
      </c>
      <c r="E64" s="3">
        <v>1</v>
      </c>
      <c r="F64" s="3" t="s">
        <v>17</v>
      </c>
      <c r="G64" s="9">
        <f t="shared" si="5"/>
        <v>1.76715</v>
      </c>
      <c r="H64" s="3">
        <v>1.35</v>
      </c>
      <c r="I64" s="8">
        <f t="shared" si="6"/>
        <v>2.3856525</v>
      </c>
      <c r="J64" s="3" t="s">
        <v>47</v>
      </c>
    </row>
    <row r="65" spans="4:11" x14ac:dyDescent="0.35">
      <c r="D65" s="3" t="s">
        <v>16</v>
      </c>
      <c r="E65" s="3">
        <v>1</v>
      </c>
      <c r="F65" s="3" t="s">
        <v>17</v>
      </c>
      <c r="G65" s="9">
        <f t="shared" si="5"/>
        <v>1.76715</v>
      </c>
      <c r="H65" s="3">
        <v>0.92</v>
      </c>
      <c r="I65" s="8">
        <f t="shared" si="6"/>
        <v>1.6257780000000002</v>
      </c>
      <c r="J65" s="3" t="s">
        <v>47</v>
      </c>
    </row>
    <row r="66" spans="4:11" x14ac:dyDescent="0.35">
      <c r="D66" s="3"/>
      <c r="H66" s="14" t="s">
        <v>37</v>
      </c>
      <c r="I66" s="12">
        <f>SUM(I60:I65)</f>
        <v>13.554040499999999</v>
      </c>
      <c r="J66" s="3" t="s">
        <v>47</v>
      </c>
    </row>
    <row r="67" spans="4:11" x14ac:dyDescent="0.35">
      <c r="D67" s="3"/>
      <c r="H67" s="14"/>
      <c r="I67" s="12"/>
      <c r="J67" s="3"/>
    </row>
    <row r="68" spans="4:11" x14ac:dyDescent="0.35">
      <c r="D68" s="11" t="s">
        <v>42</v>
      </c>
      <c r="J68" s="3"/>
    </row>
    <row r="69" spans="4:11" x14ac:dyDescent="0.35">
      <c r="D69" s="3" t="s">
        <v>52</v>
      </c>
      <c r="J69" s="3"/>
      <c r="K69" t="s">
        <v>40</v>
      </c>
    </row>
    <row r="70" spans="4:11" x14ac:dyDescent="0.35">
      <c r="D70" s="3" t="s">
        <v>11</v>
      </c>
      <c r="E70" s="3">
        <v>1</v>
      </c>
      <c r="F70" s="3" t="s">
        <v>17</v>
      </c>
      <c r="G70" s="9">
        <f>0.7854*1.5*1.5</f>
        <v>1.76715</v>
      </c>
      <c r="H70" s="3">
        <v>1.35</v>
      </c>
      <c r="I70" s="8">
        <f>H70*G70*E70</f>
        <v>2.3856525</v>
      </c>
      <c r="J70" s="3" t="s">
        <v>47</v>
      </c>
    </row>
    <row r="71" spans="4:11" x14ac:dyDescent="0.35">
      <c r="D71" s="3" t="s">
        <v>12</v>
      </c>
      <c r="E71" s="3">
        <v>1</v>
      </c>
      <c r="F71" s="3" t="s">
        <v>17</v>
      </c>
      <c r="G71" s="9">
        <f>0.7854*1.5*1.5</f>
        <v>1.76715</v>
      </c>
      <c r="H71" s="3">
        <v>1.35</v>
      </c>
      <c r="I71" s="8">
        <f>H71*G71*E71</f>
        <v>2.3856525</v>
      </c>
      <c r="J71" s="3" t="s">
        <v>47</v>
      </c>
    </row>
    <row r="72" spans="4:11" x14ac:dyDescent="0.35">
      <c r="D72" s="3" t="s">
        <v>13</v>
      </c>
      <c r="E72" s="3">
        <v>1</v>
      </c>
      <c r="F72" s="3" t="s">
        <v>17</v>
      </c>
      <c r="G72" s="9">
        <f>0.7854*1.5*1.5</f>
        <v>1.76715</v>
      </c>
      <c r="H72" s="3">
        <v>1.35</v>
      </c>
      <c r="I72" s="8">
        <f>H72*G72*E72</f>
        <v>2.3856525</v>
      </c>
      <c r="J72" s="3" t="s">
        <v>47</v>
      </c>
    </row>
    <row r="73" spans="4:11" x14ac:dyDescent="0.35">
      <c r="D73" s="3" t="s">
        <v>14</v>
      </c>
      <c r="E73" s="3">
        <v>1</v>
      </c>
      <c r="F73" s="3" t="s">
        <v>17</v>
      </c>
      <c r="G73" s="9">
        <f t="shared" ref="G73:G75" si="7">0.7854*1.5*1.5</f>
        <v>1.76715</v>
      </c>
      <c r="H73" s="3">
        <v>1.35</v>
      </c>
      <c r="I73" s="8">
        <f t="shared" ref="I73:I75" si="8">H73*G73*E73</f>
        <v>2.3856525</v>
      </c>
      <c r="J73" s="3" t="s">
        <v>47</v>
      </c>
    </row>
    <row r="74" spans="4:11" x14ac:dyDescent="0.35">
      <c r="D74" s="3" t="s">
        <v>15</v>
      </c>
      <c r="E74" s="3">
        <v>1</v>
      </c>
      <c r="F74" s="3" t="s">
        <v>17</v>
      </c>
      <c r="G74" s="9">
        <f t="shared" si="7"/>
        <v>1.76715</v>
      </c>
      <c r="H74" s="3">
        <v>1.35</v>
      </c>
      <c r="I74" s="8">
        <f t="shared" si="8"/>
        <v>2.3856525</v>
      </c>
      <c r="J74" s="3" t="s">
        <v>47</v>
      </c>
    </row>
    <row r="75" spans="4:11" x14ac:dyDescent="0.35">
      <c r="D75" s="3" t="s">
        <v>16</v>
      </c>
      <c r="E75" s="3">
        <v>1</v>
      </c>
      <c r="F75" s="3" t="s">
        <v>17</v>
      </c>
      <c r="G75" s="9">
        <f t="shared" si="7"/>
        <v>1.76715</v>
      </c>
      <c r="H75" s="3">
        <v>0.92</v>
      </c>
      <c r="I75" s="8">
        <f t="shared" si="8"/>
        <v>1.6257780000000002</v>
      </c>
      <c r="J75" s="3" t="s">
        <v>47</v>
      </c>
    </row>
    <row r="76" spans="4:11" x14ac:dyDescent="0.35">
      <c r="D76" s="3"/>
      <c r="H76" s="14" t="s">
        <v>37</v>
      </c>
      <c r="I76" s="12">
        <f>SUM(I70:I75)</f>
        <v>13.554040499999999</v>
      </c>
      <c r="J76" s="3" t="s">
        <v>47</v>
      </c>
    </row>
    <row r="77" spans="4:11" x14ac:dyDescent="0.35">
      <c r="D77" s="3"/>
      <c r="H77" s="14"/>
      <c r="I77" s="12"/>
      <c r="J77" s="3"/>
    </row>
    <row r="78" spans="4:11" x14ac:dyDescent="0.35">
      <c r="D78" s="3"/>
      <c r="E78" s="11"/>
      <c r="F78" s="11"/>
      <c r="G78" s="11" t="s">
        <v>44</v>
      </c>
      <c r="H78" s="20"/>
      <c r="I78" s="12">
        <f>I76+I66</f>
        <v>27.108080999999999</v>
      </c>
      <c r="J78" s="3" t="s">
        <v>47</v>
      </c>
    </row>
    <row r="79" spans="4:11" x14ac:dyDescent="0.35">
      <c r="D79" s="3"/>
      <c r="E79" s="11"/>
      <c r="F79" s="11"/>
      <c r="G79" s="11"/>
      <c r="H79" s="20"/>
      <c r="I79" s="12"/>
      <c r="J79" s="3"/>
    </row>
    <row r="80" spans="4:11" x14ac:dyDescent="0.35">
      <c r="D80" s="11" t="s">
        <v>18</v>
      </c>
      <c r="J80" s="3"/>
      <c r="K80" t="s">
        <v>45</v>
      </c>
    </row>
    <row r="81" spans="4:11" x14ac:dyDescent="0.35">
      <c r="D81" s="3" t="s">
        <v>25</v>
      </c>
      <c r="E81" s="3">
        <v>1</v>
      </c>
      <c r="F81" s="3">
        <v>0.53</v>
      </c>
      <c r="G81" s="3">
        <v>0.40400000000000003</v>
      </c>
      <c r="H81" s="3">
        <v>0.40400000000000003</v>
      </c>
      <c r="I81" s="8">
        <f>H81*G81*F81*E81</f>
        <v>8.6504480000000022E-2</v>
      </c>
      <c r="J81" s="3" t="s">
        <v>47</v>
      </c>
    </row>
    <row r="82" spans="4:11" x14ac:dyDescent="0.35">
      <c r="D82" s="3" t="s">
        <v>26</v>
      </c>
      <c r="E82" s="3">
        <v>1</v>
      </c>
      <c r="F82" s="3">
        <v>0.45500000000000002</v>
      </c>
      <c r="G82" s="3">
        <v>0.40400000000000003</v>
      </c>
      <c r="H82" s="3">
        <v>0.40400000000000003</v>
      </c>
      <c r="I82" s="8">
        <f t="shared" ref="I82:I85" si="9">H82*G82*F82*E82</f>
        <v>7.4263280000000015E-2</v>
      </c>
      <c r="J82" s="3" t="s">
        <v>47</v>
      </c>
    </row>
    <row r="83" spans="4:11" x14ac:dyDescent="0.35">
      <c r="D83" s="3" t="s">
        <v>27</v>
      </c>
      <c r="E83" s="3">
        <v>1</v>
      </c>
      <c r="F83" s="3">
        <v>0.35</v>
      </c>
      <c r="G83" s="3">
        <v>0.40400000000000003</v>
      </c>
      <c r="H83" s="3">
        <v>0.40400000000000003</v>
      </c>
      <c r="I83" s="8">
        <f t="shared" si="9"/>
        <v>5.7125600000000006E-2</v>
      </c>
      <c r="J83" s="3" t="s">
        <v>47</v>
      </c>
    </row>
    <row r="84" spans="4:11" x14ac:dyDescent="0.35">
      <c r="D84" s="3" t="s">
        <v>28</v>
      </c>
      <c r="E84" s="3">
        <v>1</v>
      </c>
      <c r="F84" s="3">
        <v>0.27500000000000002</v>
      </c>
      <c r="G84" s="3">
        <v>0.40400000000000003</v>
      </c>
      <c r="H84" s="3">
        <v>0.40400000000000003</v>
      </c>
      <c r="I84" s="8">
        <f t="shared" si="9"/>
        <v>4.4884400000000012E-2</v>
      </c>
      <c r="J84" s="3" t="s">
        <v>47</v>
      </c>
    </row>
    <row r="85" spans="4:11" x14ac:dyDescent="0.35">
      <c r="D85" s="3" t="s">
        <v>29</v>
      </c>
      <c r="E85" s="3">
        <v>1</v>
      </c>
      <c r="F85" s="3">
        <v>0.2</v>
      </c>
      <c r="G85" s="3">
        <v>0.40400000000000003</v>
      </c>
      <c r="H85" s="3">
        <v>0.40400000000000003</v>
      </c>
      <c r="I85" s="8">
        <f t="shared" si="9"/>
        <v>3.2643200000000004E-2</v>
      </c>
      <c r="J85" s="3" t="s">
        <v>47</v>
      </c>
    </row>
    <row r="86" spans="4:11" x14ac:dyDescent="0.35">
      <c r="D86" s="3"/>
      <c r="H86" s="11" t="s">
        <v>36</v>
      </c>
      <c r="I86" s="12">
        <f>I85+I84+I83+I82+I81</f>
        <v>0.29542096000000007</v>
      </c>
      <c r="J86" s="3" t="s">
        <v>47</v>
      </c>
    </row>
    <row r="87" spans="4:11" x14ac:dyDescent="0.35">
      <c r="D87" s="3"/>
      <c r="J87" s="3"/>
    </row>
    <row r="88" spans="4:11" x14ac:dyDescent="0.35">
      <c r="D88" s="3"/>
      <c r="J88" s="3"/>
    </row>
    <row r="89" spans="4:11" x14ac:dyDescent="0.35">
      <c r="D89" s="11" t="s">
        <v>19</v>
      </c>
      <c r="E89" s="3">
        <v>5</v>
      </c>
      <c r="F89" s="19" t="s">
        <v>30</v>
      </c>
      <c r="I89" s="8">
        <f>E89</f>
        <v>5</v>
      </c>
      <c r="J89" s="3" t="s">
        <v>31</v>
      </c>
    </row>
    <row r="90" spans="4:11" x14ac:dyDescent="0.35">
      <c r="D90" s="3"/>
      <c r="J90" s="3"/>
    </row>
    <row r="91" spans="4:11" x14ac:dyDescent="0.35">
      <c r="D91" s="3"/>
      <c r="J91" s="3"/>
    </row>
    <row r="92" spans="4:11" x14ac:dyDescent="0.35">
      <c r="D92" s="11" t="s">
        <v>21</v>
      </c>
      <c r="J92" s="3"/>
    </row>
    <row r="93" spans="4:11" x14ac:dyDescent="0.35">
      <c r="D93" s="10" t="s">
        <v>32</v>
      </c>
      <c r="E93" s="10">
        <v>1</v>
      </c>
      <c r="F93" s="10"/>
      <c r="G93" s="3" t="s">
        <v>34</v>
      </c>
      <c r="I93" s="12">
        <v>17.84</v>
      </c>
      <c r="J93" s="3" t="s">
        <v>47</v>
      </c>
      <c r="K93" t="s">
        <v>46</v>
      </c>
    </row>
    <row r="94" spans="4:11" x14ac:dyDescent="0.35">
      <c r="D94" s="10" t="s">
        <v>33</v>
      </c>
      <c r="E94" s="10">
        <v>1</v>
      </c>
      <c r="F94" s="10"/>
      <c r="J94" s="3"/>
    </row>
    <row r="95" spans="4:11" x14ac:dyDescent="0.35">
      <c r="D95" s="10"/>
      <c r="E95" s="10"/>
      <c r="F95" s="10"/>
      <c r="J95" s="3"/>
    </row>
    <row r="96" spans="4:11" x14ac:dyDescent="0.35">
      <c r="D96" s="10"/>
      <c r="E96" s="10"/>
      <c r="F96" s="15"/>
      <c r="G96" s="15" t="s">
        <v>35</v>
      </c>
      <c r="H96" s="15"/>
      <c r="I96" s="16">
        <f>I76+I93+I86+I76+I66+I55+I52+I120</f>
        <v>158.77263496</v>
      </c>
      <c r="J96" s="3" t="s">
        <v>47</v>
      </c>
    </row>
    <row r="100" spans="1:11" ht="15.5" x14ac:dyDescent="0.35">
      <c r="C100" s="21">
        <v>3</v>
      </c>
      <c r="D100" s="22" t="s">
        <v>49</v>
      </c>
      <c r="E100" s="2"/>
    </row>
    <row r="101" spans="1:11" ht="15.5" x14ac:dyDescent="0.35">
      <c r="A101" s="30"/>
      <c r="B101" s="30"/>
      <c r="C101" s="31"/>
      <c r="D101" s="32"/>
      <c r="E101" s="33"/>
      <c r="F101" s="10"/>
      <c r="G101" s="10"/>
      <c r="H101" s="10"/>
      <c r="I101" s="34"/>
      <c r="J101" s="30"/>
    </row>
    <row r="102" spans="1:11" x14ac:dyDescent="0.35">
      <c r="D102" s="11" t="s">
        <v>10</v>
      </c>
      <c r="E102" s="3">
        <v>1</v>
      </c>
      <c r="F102" s="3">
        <v>6.4</v>
      </c>
      <c r="G102" s="3">
        <v>6.4</v>
      </c>
      <c r="H102" s="3">
        <v>0.1</v>
      </c>
      <c r="I102" s="12">
        <f>H102*G102*F102</f>
        <v>4.096000000000001</v>
      </c>
      <c r="J102" s="3" t="s">
        <v>47</v>
      </c>
      <c r="K102" t="s">
        <v>38</v>
      </c>
    </row>
    <row r="103" spans="1:11" x14ac:dyDescent="0.35">
      <c r="D103" s="3"/>
      <c r="J103" s="3"/>
    </row>
    <row r="104" spans="1:11" x14ac:dyDescent="0.35">
      <c r="D104" s="3"/>
      <c r="J104" s="3"/>
    </row>
    <row r="105" spans="1:11" x14ac:dyDescent="0.35">
      <c r="D105" s="11" t="s">
        <v>48</v>
      </c>
      <c r="F105" s="3">
        <v>14.428000000000001</v>
      </c>
      <c r="G105" s="3" t="s">
        <v>23</v>
      </c>
      <c r="H105" s="18" t="s">
        <v>43</v>
      </c>
      <c r="I105" s="13">
        <f>((0.8/2*(6.4+1.8)+6.4*0.5)*F105)</f>
        <v>93.493440000000007</v>
      </c>
      <c r="J105" s="3" t="s">
        <v>47</v>
      </c>
      <c r="K105" t="s">
        <v>39</v>
      </c>
    </row>
    <row r="106" spans="1:11" x14ac:dyDescent="0.35">
      <c r="D106" s="3"/>
      <c r="J106" s="3"/>
    </row>
    <row r="107" spans="1:11" x14ac:dyDescent="0.35">
      <c r="D107" s="3"/>
      <c r="J107" s="3"/>
    </row>
    <row r="108" spans="1:11" x14ac:dyDescent="0.35">
      <c r="D108" s="11" t="s">
        <v>41</v>
      </c>
      <c r="J108" s="3"/>
      <c r="K108" t="s">
        <v>40</v>
      </c>
    </row>
    <row r="109" spans="1:11" x14ac:dyDescent="0.35">
      <c r="D109" s="3" t="s">
        <v>52</v>
      </c>
      <c r="J109" s="3"/>
    </row>
    <row r="110" spans="1:11" x14ac:dyDescent="0.35">
      <c r="D110" s="3" t="s">
        <v>11</v>
      </c>
      <c r="E110" s="3">
        <v>1</v>
      </c>
      <c r="F110" s="3" t="s">
        <v>17</v>
      </c>
      <c r="G110" s="9">
        <f>0.7854*1.5*1.5</f>
        <v>1.76715</v>
      </c>
      <c r="H110" s="3">
        <v>1.35</v>
      </c>
      <c r="I110" s="8">
        <f>H110*G110*E110</f>
        <v>2.3856525</v>
      </c>
      <c r="J110" s="3" t="s">
        <v>47</v>
      </c>
    </row>
    <row r="111" spans="1:11" x14ac:dyDescent="0.35">
      <c r="D111" s="3" t="s">
        <v>12</v>
      </c>
      <c r="E111" s="3">
        <v>1</v>
      </c>
      <c r="F111" s="3" t="s">
        <v>17</v>
      </c>
      <c r="G111" s="9">
        <f>0.7854*1.5*1.5</f>
        <v>1.76715</v>
      </c>
      <c r="H111" s="3">
        <v>1.35</v>
      </c>
      <c r="I111" s="8">
        <f>H111*G111*E111</f>
        <v>2.3856525</v>
      </c>
      <c r="J111" s="3" t="s">
        <v>47</v>
      </c>
    </row>
    <row r="112" spans="1:11" x14ac:dyDescent="0.35">
      <c r="D112" s="3" t="s">
        <v>13</v>
      </c>
      <c r="E112" s="3">
        <v>1</v>
      </c>
      <c r="F112" s="3" t="s">
        <v>17</v>
      </c>
      <c r="G112" s="9">
        <f>0.7854*1.5*1.5</f>
        <v>1.76715</v>
      </c>
      <c r="H112" s="3">
        <v>1.35</v>
      </c>
      <c r="I112" s="8">
        <f>H112*G112*E112</f>
        <v>2.3856525</v>
      </c>
      <c r="J112" s="3" t="s">
        <v>47</v>
      </c>
    </row>
    <row r="113" spans="4:11" x14ac:dyDescent="0.35">
      <c r="D113" s="3" t="s">
        <v>14</v>
      </c>
      <c r="E113" s="3">
        <v>1</v>
      </c>
      <c r="F113" s="3" t="s">
        <v>17</v>
      </c>
      <c r="G113" s="9">
        <f t="shared" ref="G113:G115" si="10">0.7854*1.5*1.5</f>
        <v>1.76715</v>
      </c>
      <c r="H113" s="3">
        <v>1.35</v>
      </c>
      <c r="I113" s="8">
        <f t="shared" ref="I113:I115" si="11">H113*G113*E113</f>
        <v>2.3856525</v>
      </c>
      <c r="J113" s="3" t="s">
        <v>47</v>
      </c>
    </row>
    <row r="114" spans="4:11" x14ac:dyDescent="0.35">
      <c r="D114" s="3" t="s">
        <v>15</v>
      </c>
      <c r="E114" s="3">
        <v>1</v>
      </c>
      <c r="F114" s="3" t="s">
        <v>17</v>
      </c>
      <c r="G114" s="9">
        <f t="shared" si="10"/>
        <v>1.76715</v>
      </c>
      <c r="H114" s="3">
        <v>1.35</v>
      </c>
      <c r="I114" s="8">
        <f t="shared" si="11"/>
        <v>2.3856525</v>
      </c>
      <c r="J114" s="3" t="s">
        <v>47</v>
      </c>
    </row>
    <row r="115" spans="4:11" x14ac:dyDescent="0.35">
      <c r="D115" s="3" t="s">
        <v>16</v>
      </c>
      <c r="E115" s="3">
        <v>1</v>
      </c>
      <c r="F115" s="3" t="s">
        <v>17</v>
      </c>
      <c r="G115" s="9">
        <f t="shared" si="10"/>
        <v>1.76715</v>
      </c>
      <c r="H115" s="3">
        <v>0.92</v>
      </c>
      <c r="I115" s="8">
        <f t="shared" si="11"/>
        <v>1.6257780000000002</v>
      </c>
      <c r="J115" s="3" t="s">
        <v>47</v>
      </c>
    </row>
    <row r="116" spans="4:11" x14ac:dyDescent="0.35">
      <c r="D116" s="3"/>
      <c r="H116" s="14" t="s">
        <v>37</v>
      </c>
      <c r="I116" s="12">
        <f>SUM(I110:I115)</f>
        <v>13.554040499999999</v>
      </c>
      <c r="J116" s="3" t="s">
        <v>47</v>
      </c>
    </row>
    <row r="117" spans="4:11" x14ac:dyDescent="0.35">
      <c r="D117" s="3"/>
      <c r="H117" s="14"/>
      <c r="I117" s="12"/>
      <c r="J117" s="3"/>
    </row>
    <row r="118" spans="4:11" x14ac:dyDescent="0.35">
      <c r="D118" s="11" t="s">
        <v>42</v>
      </c>
      <c r="J118" s="3"/>
    </row>
    <row r="119" spans="4:11" x14ac:dyDescent="0.35">
      <c r="D119" s="3" t="s">
        <v>52</v>
      </c>
      <c r="J119" s="3"/>
      <c r="K119" t="s">
        <v>40</v>
      </c>
    </row>
    <row r="120" spans="4:11" x14ac:dyDescent="0.35">
      <c r="D120" s="3" t="s">
        <v>11</v>
      </c>
      <c r="E120" s="3">
        <v>1</v>
      </c>
      <c r="F120" s="3" t="s">
        <v>17</v>
      </c>
      <c r="G120" s="9">
        <f>0.7854*1.5*1.5</f>
        <v>1.76715</v>
      </c>
      <c r="H120" s="3">
        <v>1.35</v>
      </c>
      <c r="I120" s="8">
        <f>H120*G120*E120</f>
        <v>2.3856525</v>
      </c>
      <c r="J120" s="3" t="s">
        <v>47</v>
      </c>
    </row>
    <row r="121" spans="4:11" x14ac:dyDescent="0.35">
      <c r="D121" s="3" t="s">
        <v>12</v>
      </c>
      <c r="E121" s="3">
        <v>1</v>
      </c>
      <c r="F121" s="3" t="s">
        <v>17</v>
      </c>
      <c r="G121" s="9">
        <f>0.7854*1.5*1.5</f>
        <v>1.76715</v>
      </c>
      <c r="H121" s="3">
        <v>1.35</v>
      </c>
      <c r="I121" s="8">
        <f>H121*G121*E121</f>
        <v>2.3856525</v>
      </c>
      <c r="J121" s="3" t="s">
        <v>47</v>
      </c>
    </row>
    <row r="122" spans="4:11" x14ac:dyDescent="0.35">
      <c r="D122" s="3" t="s">
        <v>13</v>
      </c>
      <c r="E122" s="3">
        <v>1</v>
      </c>
      <c r="F122" s="3" t="s">
        <v>17</v>
      </c>
      <c r="G122" s="9">
        <f>0.7854*1.5*1.5</f>
        <v>1.76715</v>
      </c>
      <c r="H122" s="3">
        <v>1.35</v>
      </c>
      <c r="I122" s="8">
        <f>H122*G122*E122</f>
        <v>2.3856525</v>
      </c>
      <c r="J122" s="3" t="s">
        <v>47</v>
      </c>
    </row>
    <row r="123" spans="4:11" x14ac:dyDescent="0.35">
      <c r="D123" s="3" t="s">
        <v>14</v>
      </c>
      <c r="E123" s="3">
        <v>1</v>
      </c>
      <c r="F123" s="3" t="s">
        <v>17</v>
      </c>
      <c r="G123" s="9">
        <f t="shared" ref="G123:G125" si="12">0.7854*1.5*1.5</f>
        <v>1.76715</v>
      </c>
      <c r="H123" s="3">
        <v>1.35</v>
      </c>
      <c r="I123" s="8">
        <f t="shared" ref="I123:I125" si="13">H123*G123*E123</f>
        <v>2.3856525</v>
      </c>
      <c r="J123" s="3" t="s">
        <v>47</v>
      </c>
    </row>
    <row r="124" spans="4:11" x14ac:dyDescent="0.35">
      <c r="D124" s="3" t="s">
        <v>15</v>
      </c>
      <c r="E124" s="3">
        <v>1</v>
      </c>
      <c r="F124" s="3" t="s">
        <v>17</v>
      </c>
      <c r="G124" s="9">
        <f t="shared" si="12"/>
        <v>1.76715</v>
      </c>
      <c r="H124" s="3">
        <v>1.35</v>
      </c>
      <c r="I124" s="8">
        <f t="shared" si="13"/>
        <v>2.3856525</v>
      </c>
      <c r="J124" s="3" t="s">
        <v>47</v>
      </c>
    </row>
    <row r="125" spans="4:11" x14ac:dyDescent="0.35">
      <c r="D125" s="3" t="s">
        <v>16</v>
      </c>
      <c r="E125" s="3">
        <v>1</v>
      </c>
      <c r="F125" s="3" t="s">
        <v>17</v>
      </c>
      <c r="G125" s="9">
        <f t="shared" si="12"/>
        <v>1.76715</v>
      </c>
      <c r="H125" s="3">
        <v>0.92</v>
      </c>
      <c r="I125" s="8">
        <f t="shared" si="13"/>
        <v>1.6257780000000002</v>
      </c>
      <c r="J125" s="3" t="s">
        <v>47</v>
      </c>
    </row>
    <row r="126" spans="4:11" x14ac:dyDescent="0.35">
      <c r="D126" s="3"/>
      <c r="H126" s="14" t="s">
        <v>37</v>
      </c>
      <c r="I126" s="12">
        <f>SUM(I120:I125)</f>
        <v>13.554040499999999</v>
      </c>
      <c r="J126" s="3" t="s">
        <v>47</v>
      </c>
    </row>
    <row r="127" spans="4:11" x14ac:dyDescent="0.35">
      <c r="D127" s="3"/>
      <c r="H127" s="14"/>
      <c r="I127" s="12"/>
      <c r="J127" s="3"/>
    </row>
    <row r="128" spans="4:11" x14ac:dyDescent="0.35">
      <c r="D128" s="3"/>
      <c r="E128" s="11"/>
      <c r="F128" s="11"/>
      <c r="G128" s="11" t="s">
        <v>44</v>
      </c>
      <c r="H128" s="20"/>
      <c r="I128" s="12">
        <f>I126+I116</f>
        <v>27.108080999999999</v>
      </c>
      <c r="J128" s="3" t="s">
        <v>47</v>
      </c>
    </row>
    <row r="129" spans="4:11" x14ac:dyDescent="0.35">
      <c r="D129" s="3"/>
      <c r="E129" s="11"/>
      <c r="F129" s="11"/>
      <c r="G129" s="11"/>
      <c r="H129" s="20"/>
      <c r="I129" s="12"/>
      <c r="J129" s="3"/>
    </row>
    <row r="130" spans="4:11" x14ac:dyDescent="0.35">
      <c r="D130" s="11" t="s">
        <v>18</v>
      </c>
      <c r="J130" s="3"/>
      <c r="K130" t="s">
        <v>45</v>
      </c>
    </row>
    <row r="131" spans="4:11" x14ac:dyDescent="0.35">
      <c r="D131" s="3" t="s">
        <v>25</v>
      </c>
      <c r="E131" s="3">
        <v>1</v>
      </c>
      <c r="F131" s="3">
        <v>0.53</v>
      </c>
      <c r="G131" s="3">
        <v>0.40400000000000003</v>
      </c>
      <c r="H131" s="3">
        <v>0.40400000000000003</v>
      </c>
      <c r="I131" s="8">
        <f>H131*G131*F131*E131</f>
        <v>8.6504480000000022E-2</v>
      </c>
      <c r="J131" s="3" t="s">
        <v>47</v>
      </c>
    </row>
    <row r="132" spans="4:11" x14ac:dyDescent="0.35">
      <c r="D132" s="3" t="s">
        <v>26</v>
      </c>
      <c r="E132" s="3">
        <v>1</v>
      </c>
      <c r="F132" s="3">
        <v>0.45500000000000002</v>
      </c>
      <c r="G132" s="3">
        <v>0.40400000000000003</v>
      </c>
      <c r="H132" s="3">
        <v>0.40400000000000003</v>
      </c>
      <c r="I132" s="8">
        <f t="shared" ref="I132:I135" si="14">H132*G132*F132*E132</f>
        <v>7.4263280000000015E-2</v>
      </c>
      <c r="J132" s="3" t="s">
        <v>47</v>
      </c>
    </row>
    <row r="133" spans="4:11" x14ac:dyDescent="0.35">
      <c r="D133" s="3" t="s">
        <v>27</v>
      </c>
      <c r="E133" s="3">
        <v>1</v>
      </c>
      <c r="F133" s="3">
        <v>0.35</v>
      </c>
      <c r="G133" s="3">
        <v>0.40400000000000003</v>
      </c>
      <c r="H133" s="3">
        <v>0.40400000000000003</v>
      </c>
      <c r="I133" s="8">
        <f t="shared" si="14"/>
        <v>5.7125600000000006E-2</v>
      </c>
      <c r="J133" s="3" t="s">
        <v>47</v>
      </c>
    </row>
    <row r="134" spans="4:11" x14ac:dyDescent="0.35">
      <c r="D134" s="3" t="s">
        <v>28</v>
      </c>
      <c r="E134" s="3">
        <v>1</v>
      </c>
      <c r="F134" s="3">
        <v>0.27500000000000002</v>
      </c>
      <c r="G134" s="3">
        <v>0.40400000000000003</v>
      </c>
      <c r="H134" s="3">
        <v>0.40400000000000003</v>
      </c>
      <c r="I134" s="8">
        <f t="shared" si="14"/>
        <v>4.4884400000000012E-2</v>
      </c>
      <c r="J134" s="3" t="s">
        <v>47</v>
      </c>
    </row>
    <row r="135" spans="4:11" x14ac:dyDescent="0.35">
      <c r="D135" s="3" t="s">
        <v>29</v>
      </c>
      <c r="E135" s="3">
        <v>1</v>
      </c>
      <c r="F135" s="3">
        <v>0.2</v>
      </c>
      <c r="G135" s="3">
        <v>0.40400000000000003</v>
      </c>
      <c r="H135" s="3">
        <v>0.40400000000000003</v>
      </c>
      <c r="I135" s="8">
        <f t="shared" si="14"/>
        <v>3.2643200000000004E-2</v>
      </c>
      <c r="J135" s="3" t="s">
        <v>47</v>
      </c>
    </row>
    <row r="136" spans="4:11" x14ac:dyDescent="0.35">
      <c r="D136" s="3"/>
      <c r="H136" s="11" t="s">
        <v>36</v>
      </c>
      <c r="I136" s="12">
        <f>I135+I134+I133+I132+I131</f>
        <v>0.29542096000000007</v>
      </c>
      <c r="J136" s="3" t="s">
        <v>47</v>
      </c>
    </row>
    <row r="137" spans="4:11" x14ac:dyDescent="0.35">
      <c r="D137" s="3"/>
      <c r="J137" s="3"/>
    </row>
    <row r="138" spans="4:11" x14ac:dyDescent="0.35">
      <c r="D138" s="3"/>
      <c r="J138" s="3"/>
    </row>
    <row r="139" spans="4:11" x14ac:dyDescent="0.35">
      <c r="D139" s="11" t="s">
        <v>19</v>
      </c>
      <c r="E139" s="3">
        <v>5</v>
      </c>
      <c r="F139" s="19" t="s">
        <v>30</v>
      </c>
      <c r="I139" s="8">
        <f>E139</f>
        <v>5</v>
      </c>
      <c r="J139" s="3" t="s">
        <v>31</v>
      </c>
    </row>
    <row r="140" spans="4:11" x14ac:dyDescent="0.35">
      <c r="D140" s="3"/>
      <c r="J140" s="3"/>
    </row>
    <row r="141" spans="4:11" x14ac:dyDescent="0.35">
      <c r="D141" s="3"/>
      <c r="J141" s="3"/>
    </row>
    <row r="142" spans="4:11" x14ac:dyDescent="0.35">
      <c r="D142" s="11" t="s">
        <v>21</v>
      </c>
      <c r="J142" s="3"/>
    </row>
    <row r="143" spans="4:11" x14ac:dyDescent="0.35">
      <c r="D143" s="10" t="s">
        <v>53</v>
      </c>
      <c r="E143" s="10">
        <v>1</v>
      </c>
      <c r="F143" s="10"/>
      <c r="G143" s="3" t="s">
        <v>55</v>
      </c>
      <c r="I143" s="12">
        <v>10.17</v>
      </c>
      <c r="J143" s="3" t="s">
        <v>47</v>
      </c>
      <c r="K143" t="s">
        <v>46</v>
      </c>
    </row>
    <row r="144" spans="4:11" x14ac:dyDescent="0.35">
      <c r="D144" s="10" t="s">
        <v>54</v>
      </c>
      <c r="E144" s="10">
        <v>1</v>
      </c>
      <c r="F144" s="10"/>
      <c r="J144" s="3"/>
    </row>
    <row r="145" spans="3:10" x14ac:dyDescent="0.35">
      <c r="D145" s="10"/>
      <c r="E145" s="10"/>
      <c r="F145" s="10"/>
      <c r="J145" s="3"/>
    </row>
    <row r="146" spans="3:10" x14ac:dyDescent="0.35">
      <c r="D146" s="10"/>
      <c r="E146" s="10"/>
      <c r="F146" s="15"/>
      <c r="G146" s="15" t="s">
        <v>35</v>
      </c>
      <c r="H146" s="15"/>
      <c r="I146" s="16">
        <f>I126+I143+I136+I126+I116+I105+I102+I170</f>
        <v>148.71698246</v>
      </c>
      <c r="J146" s="3" t="s">
        <v>47</v>
      </c>
    </row>
    <row r="150" spans="3:10" ht="15.5" x14ac:dyDescent="0.35">
      <c r="C150" s="21">
        <v>4</v>
      </c>
      <c r="D150" s="22" t="s">
        <v>50</v>
      </c>
      <c r="E150" s="2"/>
    </row>
    <row r="151" spans="3:10" ht="15.5" x14ac:dyDescent="0.35">
      <c r="C151" s="31"/>
      <c r="D151" s="32"/>
      <c r="E151" s="33"/>
      <c r="F151" s="10"/>
      <c r="G151" s="10"/>
      <c r="H151" s="10"/>
      <c r="I151" s="34"/>
      <c r="J151" s="30"/>
    </row>
    <row r="152" spans="3:10" x14ac:dyDescent="0.35">
      <c r="D152" s="11"/>
      <c r="I152" s="12"/>
      <c r="J152" s="3"/>
    </row>
    <row r="153" spans="3:10" x14ac:dyDescent="0.35">
      <c r="D153" s="3"/>
      <c r="J153" s="3"/>
    </row>
    <row r="154" spans="3:10" x14ac:dyDescent="0.35">
      <c r="D154" s="3"/>
      <c r="J154" s="3"/>
    </row>
    <row r="155" spans="3:10" x14ac:dyDescent="0.35">
      <c r="D155" s="11"/>
      <c r="H155" s="18"/>
      <c r="I155" s="13"/>
      <c r="J155" s="3"/>
    </row>
    <row r="156" spans="3:10" x14ac:dyDescent="0.35">
      <c r="D156" s="3"/>
      <c r="J156" s="3"/>
    </row>
    <row r="157" spans="3:10" x14ac:dyDescent="0.35">
      <c r="D157" s="3"/>
      <c r="J157" s="3"/>
    </row>
    <row r="158" spans="3:10" x14ac:dyDescent="0.35">
      <c r="D158" s="11"/>
      <c r="J158" s="3"/>
    </row>
    <row r="159" spans="3:10" x14ac:dyDescent="0.35">
      <c r="D159" s="3"/>
      <c r="J159" s="3"/>
    </row>
    <row r="160" spans="3:10" x14ac:dyDescent="0.35">
      <c r="D160" s="3"/>
      <c r="G160" s="9"/>
      <c r="J160" s="3"/>
    </row>
    <row r="161" spans="4:10" x14ac:dyDescent="0.35">
      <c r="D161" s="3"/>
      <c r="G161" s="9"/>
      <c r="J161" s="3"/>
    </row>
    <row r="162" spans="4:10" x14ac:dyDescent="0.35">
      <c r="D162" s="3"/>
      <c r="G162" s="9"/>
      <c r="J162" s="3"/>
    </row>
    <row r="163" spans="4:10" x14ac:dyDescent="0.35">
      <c r="D163" s="3"/>
      <c r="G163" s="9"/>
      <c r="J163" s="3"/>
    </row>
    <row r="164" spans="4:10" x14ac:dyDescent="0.35">
      <c r="D164" s="3"/>
      <c r="G164" s="9"/>
      <c r="J164" s="3"/>
    </row>
    <row r="165" spans="4:10" x14ac:dyDescent="0.35">
      <c r="D165" s="3"/>
      <c r="G165" s="9"/>
      <c r="J165" s="3"/>
    </row>
    <row r="166" spans="4:10" x14ac:dyDescent="0.35">
      <c r="D166" s="3"/>
      <c r="H166" s="14"/>
      <c r="I166" s="12"/>
      <c r="J166" s="3"/>
    </row>
    <row r="167" spans="4:10" x14ac:dyDescent="0.35">
      <c r="D167" s="3"/>
      <c r="H167" s="14"/>
      <c r="I167" s="12"/>
      <c r="J167" s="3"/>
    </row>
    <row r="168" spans="4:10" x14ac:dyDescent="0.35">
      <c r="D168" s="11"/>
      <c r="J168" s="3"/>
    </row>
    <row r="169" spans="4:10" x14ac:dyDescent="0.35">
      <c r="D169" s="3"/>
      <c r="J169" s="3"/>
    </row>
    <row r="170" spans="4:10" x14ac:dyDescent="0.35">
      <c r="D170" s="3"/>
      <c r="G170" s="9"/>
      <c r="J170" s="3"/>
    </row>
    <row r="171" spans="4:10" x14ac:dyDescent="0.35">
      <c r="D171" s="3"/>
      <c r="G171" s="9"/>
      <c r="J171" s="3"/>
    </row>
    <row r="172" spans="4:10" x14ac:dyDescent="0.35">
      <c r="D172" s="3"/>
      <c r="G172" s="9"/>
      <c r="J172" s="3"/>
    </row>
    <row r="173" spans="4:10" x14ac:dyDescent="0.35">
      <c r="D173" s="3"/>
      <c r="G173" s="9"/>
      <c r="J173" s="3"/>
    </row>
    <row r="174" spans="4:10" x14ac:dyDescent="0.35">
      <c r="D174" s="3"/>
      <c r="G174" s="9"/>
      <c r="J174" s="3"/>
    </row>
    <row r="175" spans="4:10" x14ac:dyDescent="0.35">
      <c r="D175" s="3"/>
      <c r="G175" s="9"/>
      <c r="J175" s="3"/>
    </row>
    <row r="176" spans="4:10" x14ac:dyDescent="0.35">
      <c r="D176" s="3"/>
      <c r="H176" s="14"/>
      <c r="I176" s="12"/>
      <c r="J176" s="3"/>
    </row>
    <row r="177" spans="4:10" x14ac:dyDescent="0.35">
      <c r="D177" s="3"/>
      <c r="H177" s="14"/>
      <c r="I177" s="12"/>
      <c r="J177" s="3"/>
    </row>
    <row r="178" spans="4:10" x14ac:dyDescent="0.35">
      <c r="D178" s="3"/>
      <c r="E178" s="11"/>
      <c r="F178" s="11"/>
      <c r="G178" s="11"/>
      <c r="H178" s="20"/>
      <c r="I178" s="12"/>
      <c r="J178" s="3"/>
    </row>
    <row r="179" spans="4:10" x14ac:dyDescent="0.35">
      <c r="D179" s="3"/>
      <c r="E179" s="11"/>
      <c r="F179" s="11"/>
      <c r="G179" s="11"/>
      <c r="H179" s="20"/>
      <c r="I179" s="12"/>
      <c r="J179" s="3"/>
    </row>
    <row r="180" spans="4:10" x14ac:dyDescent="0.35">
      <c r="D180" s="11"/>
      <c r="J180" s="3"/>
    </row>
    <row r="181" spans="4:10" x14ac:dyDescent="0.35">
      <c r="D181" s="3"/>
      <c r="J181" s="3"/>
    </row>
    <row r="182" spans="4:10" x14ac:dyDescent="0.35">
      <c r="D182" s="3"/>
      <c r="J182" s="3"/>
    </row>
    <row r="183" spans="4:10" x14ac:dyDescent="0.35">
      <c r="D183" s="3"/>
      <c r="J183" s="3"/>
    </row>
    <row r="184" spans="4:10" x14ac:dyDescent="0.35">
      <c r="D184" s="3"/>
      <c r="J184" s="3"/>
    </row>
    <row r="185" spans="4:10" x14ac:dyDescent="0.35">
      <c r="D185" s="3"/>
      <c r="J185" s="3"/>
    </row>
    <row r="186" spans="4:10" x14ac:dyDescent="0.35">
      <c r="D186" s="3"/>
      <c r="H186" s="11"/>
      <c r="I186" s="12"/>
      <c r="J186" s="3"/>
    </row>
    <row r="187" spans="4:10" x14ac:dyDescent="0.35">
      <c r="D187" s="3"/>
      <c r="J187" s="3"/>
    </row>
    <row r="188" spans="4:10" x14ac:dyDescent="0.35">
      <c r="D188" s="3"/>
      <c r="J188" s="3"/>
    </row>
    <row r="189" spans="4:10" x14ac:dyDescent="0.35">
      <c r="D189" s="11"/>
      <c r="F189" s="19"/>
      <c r="J189" s="3"/>
    </row>
    <row r="190" spans="4:10" x14ac:dyDescent="0.35">
      <c r="D190" s="3"/>
      <c r="J190" s="3"/>
    </row>
    <row r="191" spans="4:10" x14ac:dyDescent="0.35">
      <c r="D191" s="3"/>
      <c r="J191" s="3"/>
    </row>
    <row r="192" spans="4:10" x14ac:dyDescent="0.35">
      <c r="D192" s="11"/>
      <c r="J192" s="3"/>
    </row>
    <row r="193" spans="4:10" x14ac:dyDescent="0.35">
      <c r="D193" s="10"/>
      <c r="E193" s="10"/>
      <c r="F193" s="10"/>
      <c r="I193" s="12"/>
      <c r="J193" s="3"/>
    </row>
    <row r="194" spans="4:10" x14ac:dyDescent="0.35">
      <c r="D194" s="10"/>
      <c r="E194" s="10"/>
      <c r="F194" s="10"/>
      <c r="J194" s="3"/>
    </row>
    <row r="195" spans="4:10" x14ac:dyDescent="0.35">
      <c r="D195" s="10"/>
      <c r="E195" s="10"/>
      <c r="F195" s="10"/>
      <c r="J195" s="3"/>
    </row>
    <row r="196" spans="4:10" x14ac:dyDescent="0.35">
      <c r="D196" s="10"/>
      <c r="E196" s="10"/>
      <c r="F196" s="15"/>
      <c r="G196" s="15"/>
      <c r="H196" s="15"/>
      <c r="I196" s="16"/>
      <c r="J196" s="3"/>
    </row>
    <row r="199" spans="4:10" x14ac:dyDescent="0.35">
      <c r="F199" s="3" t="s">
        <v>51</v>
      </c>
      <c r="I199" s="8">
        <f>I196+I146+I49+I96</f>
        <v>466.31526687999997</v>
      </c>
    </row>
  </sheetData>
  <mergeCells count="1">
    <mergeCell ref="C1:K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2021-04-20T17:57:41Z</dcterms:created>
  <dcterms:modified xsi:type="dcterms:W3CDTF">2021-04-21T20:44:22Z</dcterms:modified>
</cp:coreProperties>
</file>