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05"/>
  <workbookPr/>
  <mc:AlternateContent xmlns:mc="http://schemas.openxmlformats.org/markup-compatibility/2006">
    <mc:Choice Requires="x15">
      <x15ac:absPath xmlns:x15ac="http://schemas.microsoft.com/office/spreadsheetml/2010/11/ac" url="https://d.docs.live.net/ac0df830072490e7/Inventario y Punto de Venta/"/>
    </mc:Choice>
  </mc:AlternateContent>
  <xr:revisionPtr revIDLastSave="1396" documentId="11_697F8A4F9EADC280D9D12EF0D60251A3B39E4E1E" xr6:coauthVersionLast="43" xr6:coauthVersionMax="43" xr10:uidLastSave="{15E9C96F-A6A3-4B60-952E-B3C149756EFC}"/>
  <bookViews>
    <workbookView xWindow="0" yWindow="0" windowWidth="19200" windowHeight="6930" xr2:uid="{00000000-000D-0000-FFFF-FFFF00000000}"/>
  </bookViews>
  <sheets>
    <sheet name="Hoja1" sheetId="1" r:id="rId1"/>
  </sheets>
  <definedNames>
    <definedName name="OLE_LINK1" localSheetId="0">Hoja1!$AG$57</definedName>
    <definedName name="OLE_LINK3" localSheetId="0">Hoja1!$B$29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M12" i="1"/>
  <c r="M9" i="1"/>
  <c r="M7" i="1"/>
  <c r="M13" i="1"/>
  <c r="M8" i="1"/>
  <c r="T59" i="1"/>
  <c r="U15" i="1"/>
  <c r="M21" i="1"/>
  <c r="M22" i="1"/>
  <c r="M23" i="1"/>
  <c r="M24" i="1"/>
  <c r="M25" i="1"/>
  <c r="M26" i="1"/>
  <c r="M27" i="1"/>
  <c r="M28" i="1"/>
  <c r="Q21" i="1"/>
  <c r="Q22" i="1"/>
  <c r="Q23" i="1"/>
  <c r="Q24" i="1"/>
  <c r="Q25" i="1"/>
  <c r="Q26" i="1"/>
  <c r="Q27" i="1"/>
  <c r="Q28" i="1"/>
  <c r="U21" i="1"/>
  <c r="U22" i="1"/>
  <c r="U23" i="1"/>
  <c r="U24" i="1"/>
  <c r="U25" i="1"/>
  <c r="U26" i="1"/>
  <c r="U27" i="1"/>
  <c r="U28" i="1"/>
  <c r="W28" i="1"/>
  <c r="M10" i="1"/>
  <c r="M11" i="1"/>
  <c r="Q7" i="1"/>
  <c r="Q8" i="1"/>
  <c r="Q9" i="1"/>
  <c r="Q10" i="1"/>
  <c r="Q11" i="1"/>
  <c r="Q12" i="1"/>
  <c r="Q13" i="1"/>
  <c r="Q14" i="1"/>
  <c r="U7" i="1"/>
  <c r="U8" i="1"/>
  <c r="U9" i="1"/>
  <c r="U10" i="1"/>
  <c r="U11" i="1"/>
  <c r="U12" i="1"/>
  <c r="U13" i="1"/>
  <c r="U14" i="1"/>
  <c r="W14" i="1"/>
  <c r="X28" i="1"/>
  <c r="AA26" i="1"/>
  <c r="M15" i="1"/>
  <c r="Q15" i="1"/>
  <c r="W15" i="1"/>
  <c r="M29" i="1"/>
  <c r="Q29" i="1"/>
  <c r="U29" i="1"/>
  <c r="W29" i="1"/>
  <c r="AA27" i="1"/>
  <c r="AA28" i="1"/>
  <c r="N8" i="1"/>
  <c r="R8" i="1"/>
  <c r="V8" i="1"/>
  <c r="N22" i="1"/>
  <c r="R22" i="1"/>
  <c r="V22" i="1"/>
  <c r="N9" i="1"/>
  <c r="R9" i="1"/>
  <c r="N10" i="1"/>
  <c r="R10" i="1"/>
  <c r="V10" i="1"/>
  <c r="N24" i="1"/>
  <c r="R24" i="1"/>
  <c r="V24" i="1"/>
  <c r="N11" i="1"/>
  <c r="R11" i="1"/>
  <c r="N12" i="1"/>
  <c r="R12" i="1"/>
  <c r="V12" i="1"/>
  <c r="N26" i="1"/>
  <c r="R26" i="1"/>
  <c r="V26" i="1"/>
  <c r="N13" i="1"/>
  <c r="R13" i="1"/>
  <c r="V9" i="1"/>
  <c r="N23" i="1"/>
  <c r="R23" i="1"/>
  <c r="V23" i="1"/>
  <c r="V11" i="1"/>
  <c r="N25" i="1"/>
  <c r="R25" i="1"/>
  <c r="V25" i="1"/>
  <c r="V13" i="1"/>
  <c r="N27" i="1"/>
  <c r="R27" i="1"/>
  <c r="V27" i="1"/>
  <c r="N7" i="1"/>
  <c r="R7" i="1"/>
  <c r="V7" i="1"/>
  <c r="N21" i="1"/>
  <c r="R21" i="1"/>
  <c r="V21" i="1"/>
</calcChain>
</file>

<file path=xl/sharedStrings.xml><?xml version="1.0" encoding="utf-8"?>
<sst xmlns="http://schemas.openxmlformats.org/spreadsheetml/2006/main" count="133" uniqueCount="58">
  <si>
    <t>DAR DE ALTA LOS PRIMEROS 5 PRODUCTOS SOLAMENTE</t>
  </si>
  <si>
    <t>VENDEDOR 1</t>
  </si>
  <si>
    <t>INVENTARIO INICIAL</t>
  </si>
  <si>
    <t>Cliente 1</t>
  </si>
  <si>
    <t>Cliente 2</t>
  </si>
  <si>
    <t>Cliente 3</t>
  </si>
  <si>
    <t>Id</t>
  </si>
  <si>
    <t>Producto</t>
  </si>
  <si>
    <t>PC</t>
  </si>
  <si>
    <t>PV</t>
  </si>
  <si>
    <t>Existencias</t>
  </si>
  <si>
    <t>Nivel de Reorden</t>
  </si>
  <si>
    <t>St</t>
  </si>
  <si>
    <t>Cantidad</t>
  </si>
  <si>
    <t>Subtot</t>
  </si>
  <si>
    <t>leche</t>
  </si>
  <si>
    <t>pan</t>
  </si>
  <si>
    <t>agua</t>
  </si>
  <si>
    <t>huevos</t>
  </si>
  <si>
    <t>refresco</t>
  </si>
  <si>
    <t>aceite</t>
  </si>
  <si>
    <t>arroz</t>
  </si>
  <si>
    <t>Corte Caja Vendedor</t>
  </si>
  <si>
    <t xml:space="preserve"> </t>
  </si>
  <si>
    <t xml:space="preserve">Total </t>
  </si>
  <si>
    <t>Total</t>
  </si>
  <si>
    <t>Requerimientos</t>
  </si>
  <si>
    <t>Mostrar menu principal: 1.  Administrador, 2. Ventas, 3. Salir</t>
  </si>
  <si>
    <t>VENDEDOR 2</t>
  </si>
  <si>
    <t>Acceso con autenticación: usuario y contraseña de administrador</t>
  </si>
  <si>
    <t>Mostrar inventario ordenado por id o por producto</t>
  </si>
  <si>
    <t>Indicación de productos con nivel de reorden</t>
  </si>
  <si>
    <t>Alta de productos (no alta de productos duplicados,  pc&lt;pv, existencias &gt; nr)</t>
  </si>
  <si>
    <t>Consultas (validación productos inexistentes)</t>
  </si>
  <si>
    <t>Modificaciones (validación productos inexistentes)</t>
  </si>
  <si>
    <t>Bajas (validación productos inexistentes) Daré de baja un producto al menos</t>
  </si>
  <si>
    <t>Mostrar solo productos existentes (los dados de baja no los debe mostrar)</t>
  </si>
  <si>
    <t>Ingresos</t>
  </si>
  <si>
    <t>Alta de productos ya eliminados (solo cambiar el estatus a 1)</t>
  </si>
  <si>
    <t>Corte de caja general</t>
  </si>
  <si>
    <t>Egresos</t>
  </si>
  <si>
    <t>Consulta de productos existentes  (los dados de baja no se deben poder consultar)</t>
  </si>
  <si>
    <t>Utilidad</t>
  </si>
  <si>
    <t>Modificaciones solo de productos existentes  (los dados de baja no se deben poder modificar)</t>
  </si>
  <si>
    <t>Administración de usuarios (Menu: Altas, Bajas, Modificaciones, Consultas, Mostrar)</t>
  </si>
  <si>
    <t>Bajas de productos existentes (los dados de baja no se deben poder dar de baja)</t>
  </si>
  <si>
    <t>Acceso a ventas con autenticación (vendedor 1): usuario y contraseña</t>
  </si>
  <si>
    <t>Venta por cliente (No se pueden vender productos dados de baja)</t>
  </si>
  <si>
    <t>Actualización de inventario. El inventario se debe actualizar en automático al momento de realizar las ventas.</t>
  </si>
  <si>
    <t>Validación de existencias: Si las existencias son menores a la cantidad a comprar el sistema debe validarlo y mostrar el mensaje correspondiente. Ejemplo. Si la cantidad a comprar es 6 y las existencias son 4: "No hay 6, solo hay 4, ¿realizar venta?". Hacer el descuento en el inventario si es que procede.</t>
  </si>
  <si>
    <t>Importe total (ticket) por cliente</t>
  </si>
  <si>
    <t>Corte de caja del vendedor</t>
  </si>
  <si>
    <t> Acceso a ventas con autenticación (vendedor 2)</t>
  </si>
  <si>
    <t>Venta por cliente</t>
  </si>
  <si>
    <t>Actualización de inventario</t>
  </si>
  <si>
    <t>Validación de existencias</t>
  </si>
  <si>
    <t>Actulizacion de archivos</t>
  </si>
  <si>
    <r>
      <t xml:space="preserve">Utilidad (diferencia entre ingresos y egresos). Mostrarlo en el corte de caja general. </t>
    </r>
    <r>
      <rPr>
        <b/>
        <i/>
        <sz val="11"/>
        <color theme="1"/>
        <rFont val="Calibri"/>
        <family val="2"/>
        <scheme val="minor"/>
      </rPr>
      <t>Opcional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</si>
</sst>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/>
    </xf>
    <xf numFmtId="0" fontId="0" fillId="0" borderId="6" xfId="0" applyBorder="1"/>
    <xf numFmtId="0" fontId="0" fillId="0" borderId="9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/>
    <xf numFmtId="0" fontId="4" fillId="7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7" xfId="0" applyBorder="1"/>
    <xf numFmtId="0" fontId="1" fillId="0" borderId="3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4" borderId="0" xfId="0" applyFont="1" applyFill="1" applyAlignment="1">
      <alignment horizontal="center"/>
    </xf>
    <xf numFmtId="0" fontId="0" fillId="6" borderId="6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5" borderId="6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38100</xdr:rowOff>
    </xdr:from>
    <xdr:to>
      <xdr:col>4</xdr:col>
      <xdr:colOff>285751</xdr:colOff>
      <xdr:row>7</xdr:row>
      <xdr:rowOff>133350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533650" y="495300"/>
          <a:ext cx="190501" cy="1047750"/>
        </a:xfrm>
        <a:prstGeom prst="straightConnector1">
          <a:avLst/>
        </a:prstGeom>
        <a:ln w="76200"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238124</xdr:colOff>
      <xdr:row>31</xdr:row>
      <xdr:rowOff>57149</xdr:rowOff>
    </xdr:from>
    <xdr:to>
      <xdr:col>13</xdr:col>
      <xdr:colOff>495299</xdr:colOff>
      <xdr:row>36</xdr:row>
      <xdr:rowOff>161924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43749" y="6038849"/>
          <a:ext cx="1476375" cy="16287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Menu Principal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Administrador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Ventas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Salir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Opción: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</a:t>
          </a:r>
          <a:endParaRPr lang="es-MX" sz="1100"/>
        </a:p>
      </xdr:txBody>
    </xdr:sp>
    <xdr:clientData/>
  </xdr:twoCellAnchor>
  <xdr:twoCellAnchor>
    <xdr:from>
      <xdr:col>15</xdr:col>
      <xdr:colOff>0</xdr:colOff>
      <xdr:row>31</xdr:row>
      <xdr:rowOff>85725</xdr:rowOff>
    </xdr:from>
    <xdr:to>
      <xdr:col>20</xdr:col>
      <xdr:colOff>342900</xdr:colOff>
      <xdr:row>39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344025" y="6067425"/>
          <a:ext cx="3390900" cy="21812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Menu Administrador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</a:t>
          </a:r>
          <a:endParaRPr lang="es-MX">
            <a:effectLst/>
          </a:endParaRPr>
        </a:p>
        <a:p>
          <a:r>
            <a:rPr lang="es-MX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Altas	</a:t>
          </a:r>
        </a:p>
        <a:p>
          <a:r>
            <a:rPr lang="es-MX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Bajas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Consultas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Modificaciones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Mostrar Inventario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Administracion de cuentas de usuarios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Corte de caja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general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Regresar al menú anterior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Opción:				</a:t>
          </a:r>
          <a:endParaRPr lang="es-MX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12</xdr:col>
      <xdr:colOff>200025</xdr:colOff>
      <xdr:row>41</xdr:row>
      <xdr:rowOff>38099</xdr:rowOff>
    </xdr:from>
    <xdr:to>
      <xdr:col>20</xdr:col>
      <xdr:colOff>57150</xdr:colOff>
      <xdr:row>53</xdr:row>
      <xdr:rowOff>161925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715250" y="8496299"/>
          <a:ext cx="4733925" cy="29337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Abarrotes “La Estrella”</a:t>
          </a:r>
        </a:p>
        <a:p>
          <a:pPr algn="ctr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RFC: ALE 730903 BB9</a:t>
          </a:r>
        </a:p>
        <a:p>
          <a:pPr algn="ctr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Ticket de Venta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r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Hora: 9:32:35</a:t>
          </a:r>
        </a:p>
        <a:p>
          <a:pPr algn="r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Fecha: 20/11/2018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Vendedor: Carmen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	             Cantida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Precio Unitario                  Subtotal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leche	                     7	                       $ 10.00                          $ 70.00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	                     5	                       $ 20.00                        $ 100.00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agua	                     6	                       $ 10.00                          $ 60.00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aceite	                     8	                       $ 25.00                        $ 200.00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Total     $430.00</a:t>
          </a:r>
        </a:p>
        <a:p>
          <a:endParaRPr lang="es-MX" sz="1100"/>
        </a:p>
      </xdr:txBody>
    </xdr:sp>
    <xdr:clientData/>
  </xdr:twoCellAnchor>
  <xdr:twoCellAnchor>
    <xdr:from>
      <xdr:col>21</xdr:col>
      <xdr:colOff>323849</xdr:colOff>
      <xdr:row>31</xdr:row>
      <xdr:rowOff>85725</xdr:rowOff>
    </xdr:from>
    <xdr:to>
      <xdr:col>26</xdr:col>
      <xdr:colOff>133350</xdr:colOff>
      <xdr:row>38</xdr:row>
      <xdr:rowOff>38100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25474" y="6067425"/>
          <a:ext cx="2857501" cy="18573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Menu Administración de Cuentas de Usuarios</a:t>
          </a:r>
        </a:p>
        <a:p>
          <a:endParaRPr lang="es-MX" sz="1100"/>
        </a:p>
        <a:p>
          <a:r>
            <a:rPr lang="es-MX" sz="1100"/>
            <a:t>1. Altas</a:t>
          </a:r>
        </a:p>
        <a:p>
          <a:r>
            <a:rPr lang="es-MX" sz="1100"/>
            <a:t>2. Bajas</a:t>
          </a:r>
        </a:p>
        <a:p>
          <a:r>
            <a:rPr lang="es-MX" sz="1100"/>
            <a:t>3.</a:t>
          </a:r>
          <a:r>
            <a:rPr lang="es-MX" sz="1100" baseline="0"/>
            <a:t> Consultas</a:t>
          </a:r>
        </a:p>
        <a:p>
          <a:r>
            <a:rPr lang="es-MX" sz="1100" baseline="0"/>
            <a:t>4. Modificaciones</a:t>
          </a:r>
        </a:p>
        <a:p>
          <a:r>
            <a:rPr lang="es-MX" sz="1100" baseline="0"/>
            <a:t>5. Mostrar cuentas de usuarios</a:t>
          </a:r>
        </a:p>
        <a:p>
          <a:r>
            <a:rPr lang="es-MX" sz="1100" baseline="0"/>
            <a:t>6. Regresar al menú anterior</a:t>
          </a:r>
        </a:p>
        <a:p>
          <a:endParaRPr lang="es-MX" sz="1100" baseline="0"/>
        </a:p>
        <a:p>
          <a:pPr algn="ctr"/>
          <a:r>
            <a:rPr lang="es-MX" sz="1100" baseline="0"/>
            <a:t>Opción:</a:t>
          </a:r>
          <a:endParaRPr lang="es-MX" sz="1100"/>
        </a:p>
      </xdr:txBody>
    </xdr:sp>
    <xdr:clientData/>
  </xdr:twoCellAnchor>
  <xdr:twoCellAnchor>
    <xdr:from>
      <xdr:col>21</xdr:col>
      <xdr:colOff>571500</xdr:colOff>
      <xdr:row>41</xdr:row>
      <xdr:rowOff>9525</xdr:rowOff>
    </xdr:from>
    <xdr:to>
      <xdr:col>24</xdr:col>
      <xdr:colOff>371475</xdr:colOff>
      <xdr:row>46</xdr:row>
      <xdr:rowOff>390525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3573125" y="8467725"/>
          <a:ext cx="2352675" cy="1333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Mostrar Inventario</a:t>
          </a:r>
        </a:p>
        <a:p>
          <a:r>
            <a:rPr lang="es-MX" sz="1100"/>
            <a:t>Ordenado por:</a:t>
          </a:r>
        </a:p>
        <a:p>
          <a:r>
            <a:rPr lang="es-MX" sz="1100"/>
            <a:t>1.</a:t>
          </a:r>
          <a:r>
            <a:rPr lang="es-MX" sz="1100" baseline="0"/>
            <a:t> Por Id</a:t>
          </a:r>
        </a:p>
        <a:p>
          <a:r>
            <a:rPr lang="es-MX" sz="1100" baseline="0"/>
            <a:t>2. Por producto</a:t>
          </a:r>
        </a:p>
        <a:p>
          <a:endParaRPr lang="es-MX" sz="1100" baseline="0"/>
        </a:p>
        <a:p>
          <a:pPr algn="ctr"/>
          <a:r>
            <a:rPr lang="es-MX" sz="1100" baseline="0"/>
            <a:t>Opción:</a:t>
          </a:r>
          <a:endParaRPr lang="es-MX" sz="1100"/>
        </a:p>
      </xdr:txBody>
    </xdr:sp>
    <xdr:clientData/>
  </xdr:twoCellAnchor>
  <xdr:twoCellAnchor>
    <xdr:from>
      <xdr:col>25</xdr:col>
      <xdr:colOff>409575</xdr:colOff>
      <xdr:row>41</xdr:row>
      <xdr:rowOff>9525</xdr:rowOff>
    </xdr:from>
    <xdr:to>
      <xdr:col>28</xdr:col>
      <xdr:colOff>514350</xdr:colOff>
      <xdr:row>46</xdr:row>
      <xdr:rowOff>485775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6573500" y="8467725"/>
          <a:ext cx="1933575" cy="1428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Modificaciones</a:t>
          </a:r>
        </a:p>
        <a:p>
          <a:r>
            <a:rPr lang="es-MX" sz="1100"/>
            <a:t>1.</a:t>
          </a:r>
          <a:r>
            <a:rPr lang="es-MX" sz="1100" baseline="0"/>
            <a:t> Precio de compra</a:t>
          </a:r>
        </a:p>
        <a:p>
          <a:r>
            <a:rPr lang="es-MX" sz="1100" baseline="0"/>
            <a:t>2. Precio de venta</a:t>
          </a:r>
        </a:p>
        <a:p>
          <a:r>
            <a:rPr lang="es-MX" sz="1100" baseline="0"/>
            <a:t>3. Existencias</a:t>
          </a:r>
        </a:p>
        <a:p>
          <a:r>
            <a:rPr lang="es-MX" sz="1100" baseline="0"/>
            <a:t>4. Nivel de reorden</a:t>
          </a:r>
        </a:p>
        <a:p>
          <a:endParaRPr lang="es-MX" sz="1100" baseline="0"/>
        </a:p>
        <a:p>
          <a:pPr algn="ctr"/>
          <a:r>
            <a:rPr lang="es-MX" sz="1100" baseline="0"/>
            <a:t>Opción: </a:t>
          </a:r>
          <a:endParaRPr lang="es-MX" sz="1100"/>
        </a:p>
      </xdr:txBody>
    </xdr:sp>
    <xdr:clientData/>
  </xdr:twoCellAnchor>
  <xdr:twoCellAnchor>
    <xdr:from>
      <xdr:col>21</xdr:col>
      <xdr:colOff>590550</xdr:colOff>
      <xdr:row>47</xdr:row>
      <xdr:rowOff>1</xdr:rowOff>
    </xdr:from>
    <xdr:to>
      <xdr:col>28</xdr:col>
      <xdr:colOff>552450</xdr:colOff>
      <xdr:row>58</xdr:row>
      <xdr:rowOff>161925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592175" y="10125076"/>
          <a:ext cx="4953000" cy="2257424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Mostrar Inventario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>
            <a:effectLst/>
          </a:endParaRPr>
        </a:p>
      </xdr:txBody>
    </xdr:sp>
    <xdr:clientData/>
  </xdr:twoCellAnchor>
  <xdr:twoCellAnchor editAs="oneCell">
    <xdr:from>
      <xdr:col>22</xdr:col>
      <xdr:colOff>304800</xdr:colOff>
      <xdr:row>49</xdr:row>
      <xdr:rowOff>9525</xdr:rowOff>
    </xdr:from>
    <xdr:to>
      <xdr:col>29</xdr:col>
      <xdr:colOff>180975</xdr:colOff>
      <xdr:row>58</xdr:row>
      <xdr:rowOff>104775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11163300"/>
          <a:ext cx="5610225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3"/>
  <sheetViews>
    <sheetView tabSelected="1" topLeftCell="B14" workbookViewId="0">
      <selection activeCell="H21" sqref="H21"/>
    </sheetView>
  </sheetViews>
  <sheetFormatPr defaultColWidth="9.140625" defaultRowHeight="15"/>
  <cols>
    <col min="5" max="5" width="10.85546875" bestFit="1" customWidth="1"/>
    <col min="7" max="7" width="28.7109375" customWidth="1"/>
    <col min="8" max="8" width="12" customWidth="1"/>
    <col min="9" max="9" width="0" hidden="1" customWidth="1"/>
    <col min="23" max="23" width="18.28515625" customWidth="1"/>
    <col min="24" max="24" width="20" bestFit="1" customWidth="1"/>
    <col min="25" max="25" width="11.140625" customWidth="1"/>
  </cols>
  <sheetData>
    <row r="2" spans="1:25" ht="21">
      <c r="A2" s="38" t="s">
        <v>0</v>
      </c>
      <c r="B2" s="38"/>
      <c r="C2" s="38"/>
      <c r="D2" s="38"/>
      <c r="E2" s="38"/>
      <c r="F2" s="38"/>
      <c r="G2" s="38"/>
      <c r="M2" s="14"/>
      <c r="N2" s="14"/>
    </row>
    <row r="4" spans="1:25">
      <c r="K4" s="49" t="s">
        <v>1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spans="1:25">
      <c r="A5" s="70" t="s">
        <v>2</v>
      </c>
      <c r="B5" s="71"/>
      <c r="C5" s="71"/>
      <c r="D5" s="71"/>
      <c r="E5" s="71"/>
      <c r="F5" s="71"/>
      <c r="G5" s="71"/>
      <c r="K5" s="51" t="s">
        <v>3</v>
      </c>
      <c r="L5" s="51"/>
      <c r="M5" s="51"/>
      <c r="O5" s="51" t="s">
        <v>4</v>
      </c>
      <c r="P5" s="51"/>
      <c r="Q5" s="51"/>
      <c r="S5" s="51" t="s">
        <v>5</v>
      </c>
      <c r="T5" s="51"/>
      <c r="U5" s="51"/>
    </row>
    <row r="6" spans="1:25" ht="30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30" t="s">
        <v>11</v>
      </c>
      <c r="G6" s="3" t="s">
        <v>12</v>
      </c>
      <c r="K6" s="5" t="s">
        <v>7</v>
      </c>
      <c r="L6" s="5" t="s">
        <v>13</v>
      </c>
      <c r="M6" s="5" t="s">
        <v>14</v>
      </c>
      <c r="N6" s="32" t="s">
        <v>10</v>
      </c>
      <c r="O6" s="5" t="s">
        <v>7</v>
      </c>
      <c r="P6" s="11" t="s">
        <v>13</v>
      </c>
      <c r="Q6" s="5" t="s">
        <v>14</v>
      </c>
      <c r="R6" s="32" t="s">
        <v>10</v>
      </c>
      <c r="S6" s="1" t="s">
        <v>7</v>
      </c>
      <c r="T6" s="1" t="s">
        <v>13</v>
      </c>
      <c r="U6" s="1" t="s">
        <v>14</v>
      </c>
      <c r="V6" s="31" t="s">
        <v>10</v>
      </c>
    </row>
    <row r="7" spans="1:25">
      <c r="A7" s="15">
        <v>2</v>
      </c>
      <c r="B7" s="16" t="s">
        <v>15</v>
      </c>
      <c r="C7" s="16">
        <v>10</v>
      </c>
      <c r="D7" s="16">
        <v>11</v>
      </c>
      <c r="E7" s="16">
        <v>23</v>
      </c>
      <c r="F7" s="17">
        <v>5</v>
      </c>
      <c r="G7" s="16">
        <v>1</v>
      </c>
      <c r="K7" s="13" t="s">
        <v>15</v>
      </c>
      <c r="L7" s="1">
        <v>6</v>
      </c>
      <c r="M7" s="1">
        <f t="shared" ref="M7:M13" si="0">L7*D7</f>
        <v>66</v>
      </c>
      <c r="N7" s="1">
        <f>E7-L7</f>
        <v>17</v>
      </c>
      <c r="O7" s="13" t="s">
        <v>15</v>
      </c>
      <c r="P7" s="1">
        <v>6</v>
      </c>
      <c r="Q7" s="1">
        <f>P7*D7</f>
        <v>66</v>
      </c>
      <c r="R7" s="10">
        <f>N7-P7</f>
        <v>11</v>
      </c>
      <c r="S7" s="13" t="s">
        <v>15</v>
      </c>
      <c r="T7" s="1">
        <v>9</v>
      </c>
      <c r="U7" s="1">
        <f>T7*D7</f>
        <v>99</v>
      </c>
      <c r="V7" s="1">
        <f>R7-T7</f>
        <v>2</v>
      </c>
      <c r="X7">
        <v>8</v>
      </c>
      <c r="Y7">
        <v>7</v>
      </c>
    </row>
    <row r="8" spans="1:25">
      <c r="A8" s="15">
        <v>4</v>
      </c>
      <c r="B8" s="16" t="s">
        <v>16</v>
      </c>
      <c r="C8" s="16">
        <v>10</v>
      </c>
      <c r="D8" s="16">
        <v>20</v>
      </c>
      <c r="E8" s="16">
        <v>20</v>
      </c>
      <c r="F8" s="17">
        <v>2</v>
      </c>
      <c r="G8" s="16">
        <v>1</v>
      </c>
      <c r="K8" s="13" t="s">
        <v>16</v>
      </c>
      <c r="L8" s="1">
        <v>4</v>
      </c>
      <c r="M8" s="1">
        <f t="shared" si="0"/>
        <v>80</v>
      </c>
      <c r="N8" s="1">
        <f t="shared" ref="N8:N13" si="1">E8-L8</f>
        <v>16</v>
      </c>
      <c r="O8" s="13" t="s">
        <v>16</v>
      </c>
      <c r="P8" s="1">
        <v>3</v>
      </c>
      <c r="Q8" s="1">
        <f t="shared" ref="Q8:Q13" si="2">P8*D8</f>
        <v>60</v>
      </c>
      <c r="R8" s="10">
        <f t="shared" ref="R8:R13" si="3">N8-P8</f>
        <v>13</v>
      </c>
      <c r="S8" s="13" t="s">
        <v>16</v>
      </c>
      <c r="T8" s="1">
        <v>0</v>
      </c>
      <c r="U8" s="1">
        <f t="shared" ref="U8:U13" si="4">T8*D8</f>
        <v>0</v>
      </c>
      <c r="V8" s="1">
        <f t="shared" ref="V8:V13" si="5">R8-T8</f>
        <v>13</v>
      </c>
      <c r="X8">
        <v>11</v>
      </c>
      <c r="Y8">
        <v>10</v>
      </c>
    </row>
    <row r="9" spans="1:25">
      <c r="A9" s="15">
        <v>1</v>
      </c>
      <c r="B9" s="16" t="s">
        <v>17</v>
      </c>
      <c r="C9" s="16">
        <v>10</v>
      </c>
      <c r="D9" s="16">
        <v>11</v>
      </c>
      <c r="E9" s="16">
        <v>12</v>
      </c>
      <c r="F9" s="17">
        <v>8</v>
      </c>
      <c r="G9" s="16">
        <v>1</v>
      </c>
      <c r="K9" s="13" t="s">
        <v>17</v>
      </c>
      <c r="L9" s="1">
        <v>5</v>
      </c>
      <c r="M9" s="1">
        <f t="shared" si="0"/>
        <v>55</v>
      </c>
      <c r="N9" s="1">
        <f t="shared" si="1"/>
        <v>7</v>
      </c>
      <c r="O9" s="13" t="s">
        <v>17</v>
      </c>
      <c r="P9" s="1">
        <v>4</v>
      </c>
      <c r="Q9" s="1">
        <f t="shared" si="2"/>
        <v>44</v>
      </c>
      <c r="R9" s="10">
        <f t="shared" si="3"/>
        <v>3</v>
      </c>
      <c r="S9" s="13" t="s">
        <v>17</v>
      </c>
      <c r="T9" s="1">
        <v>3</v>
      </c>
      <c r="U9" s="1">
        <f t="shared" si="4"/>
        <v>33</v>
      </c>
      <c r="V9" s="1">
        <f t="shared" si="5"/>
        <v>0</v>
      </c>
      <c r="X9">
        <v>2</v>
      </c>
      <c r="Y9">
        <v>0</v>
      </c>
    </row>
    <row r="10" spans="1:25">
      <c r="A10" s="15">
        <v>3</v>
      </c>
      <c r="B10" s="16" t="s">
        <v>18</v>
      </c>
      <c r="C10" s="16">
        <v>10</v>
      </c>
      <c r="D10" s="16">
        <v>15</v>
      </c>
      <c r="E10" s="16">
        <v>20</v>
      </c>
      <c r="F10" s="17">
        <v>5</v>
      </c>
      <c r="G10" s="16">
        <v>1</v>
      </c>
      <c r="K10" s="13" t="s">
        <v>18</v>
      </c>
      <c r="L10" s="1">
        <v>0</v>
      </c>
      <c r="M10" s="1">
        <f t="shared" si="0"/>
        <v>0</v>
      </c>
      <c r="N10" s="1">
        <f t="shared" si="1"/>
        <v>20</v>
      </c>
      <c r="O10" s="13" t="s">
        <v>18</v>
      </c>
      <c r="P10" s="1">
        <v>0</v>
      </c>
      <c r="Q10" s="1">
        <f t="shared" si="2"/>
        <v>0</v>
      </c>
      <c r="R10" s="10">
        <f t="shared" si="3"/>
        <v>20</v>
      </c>
      <c r="S10" s="13" t="s">
        <v>18</v>
      </c>
      <c r="T10" s="1">
        <v>0</v>
      </c>
      <c r="U10" s="1">
        <f t="shared" si="4"/>
        <v>0</v>
      </c>
      <c r="V10" s="1">
        <f t="shared" si="5"/>
        <v>20</v>
      </c>
      <c r="X10">
        <v>20</v>
      </c>
    </row>
    <row r="11" spans="1:25">
      <c r="A11" s="15">
        <v>5</v>
      </c>
      <c r="B11" s="16" t="s">
        <v>19</v>
      </c>
      <c r="C11" s="16">
        <v>10</v>
      </c>
      <c r="D11" s="16">
        <v>11</v>
      </c>
      <c r="E11" s="16">
        <v>10</v>
      </c>
      <c r="F11" s="17">
        <v>3</v>
      </c>
      <c r="G11" s="16">
        <v>1</v>
      </c>
      <c r="K11" s="13" t="s">
        <v>19</v>
      </c>
      <c r="L11" s="1">
        <v>0</v>
      </c>
      <c r="M11" s="1">
        <f t="shared" si="0"/>
        <v>0</v>
      </c>
      <c r="N11" s="1">
        <f t="shared" si="1"/>
        <v>10</v>
      </c>
      <c r="O11" s="13" t="s">
        <v>19</v>
      </c>
      <c r="P11" s="1">
        <v>3</v>
      </c>
      <c r="Q11" s="1">
        <f t="shared" si="2"/>
        <v>33</v>
      </c>
      <c r="R11" s="10">
        <f t="shared" si="3"/>
        <v>7</v>
      </c>
      <c r="S11" s="13" t="s">
        <v>19</v>
      </c>
      <c r="T11" s="1">
        <v>0</v>
      </c>
      <c r="U11" s="1">
        <f t="shared" si="4"/>
        <v>0</v>
      </c>
      <c r="V11" s="1">
        <f t="shared" si="5"/>
        <v>7</v>
      </c>
      <c r="X11">
        <v>9</v>
      </c>
      <c r="Y11">
        <v>9</v>
      </c>
    </row>
    <row r="12" spans="1:25">
      <c r="A12" s="2">
        <v>6</v>
      </c>
      <c r="B12" s="13" t="s">
        <v>20</v>
      </c>
      <c r="C12" s="13">
        <v>13</v>
      </c>
      <c r="D12" s="13">
        <v>35</v>
      </c>
      <c r="E12" s="13">
        <v>20</v>
      </c>
      <c r="F12" s="7">
        <v>5</v>
      </c>
      <c r="G12" s="13">
        <v>1</v>
      </c>
      <c r="K12" s="13" t="s">
        <v>20</v>
      </c>
      <c r="L12" s="1">
        <v>3</v>
      </c>
      <c r="M12" s="1">
        <f t="shared" si="0"/>
        <v>105</v>
      </c>
      <c r="N12" s="1">
        <f t="shared" si="1"/>
        <v>17</v>
      </c>
      <c r="O12" s="13" t="s">
        <v>20</v>
      </c>
      <c r="P12" s="1">
        <v>6</v>
      </c>
      <c r="Q12" s="1">
        <f t="shared" si="2"/>
        <v>210</v>
      </c>
      <c r="R12" s="10">
        <f t="shared" si="3"/>
        <v>11</v>
      </c>
      <c r="S12" s="13" t="s">
        <v>20</v>
      </c>
      <c r="T12" s="1">
        <v>4</v>
      </c>
      <c r="U12" s="1">
        <f t="shared" si="4"/>
        <v>140</v>
      </c>
      <c r="V12" s="1">
        <f t="shared" si="5"/>
        <v>7</v>
      </c>
      <c r="X12">
        <v>24</v>
      </c>
      <c r="Y12">
        <v>24</v>
      </c>
    </row>
    <row r="13" spans="1:25">
      <c r="A13" s="2">
        <v>7</v>
      </c>
      <c r="B13" s="2" t="s">
        <v>21</v>
      </c>
      <c r="C13" s="13">
        <v>12</v>
      </c>
      <c r="D13" s="13">
        <v>30</v>
      </c>
      <c r="E13" s="13">
        <v>30</v>
      </c>
      <c r="F13" s="7">
        <v>12</v>
      </c>
      <c r="G13" s="13">
        <v>1</v>
      </c>
      <c r="K13" s="13" t="s">
        <v>21</v>
      </c>
      <c r="L13" s="6">
        <v>5</v>
      </c>
      <c r="M13" s="1">
        <f t="shared" si="0"/>
        <v>150</v>
      </c>
      <c r="N13" s="1">
        <f t="shared" si="1"/>
        <v>25</v>
      </c>
      <c r="O13" s="13" t="s">
        <v>21</v>
      </c>
      <c r="P13" s="6">
        <v>4</v>
      </c>
      <c r="Q13" s="1">
        <f t="shared" si="2"/>
        <v>120</v>
      </c>
      <c r="R13" s="10">
        <f t="shared" si="3"/>
        <v>21</v>
      </c>
      <c r="S13" s="13" t="s">
        <v>21</v>
      </c>
      <c r="T13" s="1">
        <v>0</v>
      </c>
      <c r="U13" s="1">
        <f t="shared" si="4"/>
        <v>0</v>
      </c>
      <c r="V13" s="10">
        <f t="shared" si="5"/>
        <v>21</v>
      </c>
      <c r="W13" s="12" t="s">
        <v>22</v>
      </c>
      <c r="X13">
        <v>25</v>
      </c>
      <c r="Y13">
        <v>25</v>
      </c>
    </row>
    <row r="14" spans="1:25">
      <c r="H14" t="s">
        <v>23</v>
      </c>
      <c r="L14" s="8" t="s">
        <v>24</v>
      </c>
      <c r="M14" s="1">
        <f>SUM(M7:M13)</f>
        <v>456</v>
      </c>
      <c r="P14" s="9" t="s">
        <v>25</v>
      </c>
      <c r="Q14" s="1">
        <f>SUM(Q7:Q13)</f>
        <v>533</v>
      </c>
      <c r="T14" s="9" t="s">
        <v>25</v>
      </c>
      <c r="U14" s="1">
        <f>SUM(U7:U13)</f>
        <v>272</v>
      </c>
      <c r="W14" s="5">
        <f>SUM(M14,Q14,U14)</f>
        <v>1261</v>
      </c>
    </row>
    <row r="15" spans="1:25">
      <c r="M15" s="22">
        <f>SUMPRODUCT(L7:L13,$C$7:$C$13)</f>
        <v>249</v>
      </c>
      <c r="Q15" s="22">
        <f>SUMPRODUCT(P7:P13,$C$7:$C$13)</f>
        <v>286</v>
      </c>
      <c r="U15" s="22">
        <f>SUMPRODUCT(T7:T13,$C$7:$C$13)</f>
        <v>172</v>
      </c>
      <c r="W15" s="22">
        <f>SUM(M15,Q15,U15)</f>
        <v>707</v>
      </c>
    </row>
    <row r="17" spans="1:27">
      <c r="A17" s="45" t="s">
        <v>26</v>
      </c>
      <c r="B17" s="45"/>
      <c r="C17" s="45"/>
      <c r="D17" s="45"/>
      <c r="E17" s="45"/>
      <c r="F17" s="45"/>
      <c r="G17" s="45"/>
      <c r="H17" s="24"/>
      <c r="I17" s="18"/>
    </row>
    <row r="18" spans="1:27">
      <c r="A18" s="2">
        <v>1</v>
      </c>
      <c r="B18" s="42" t="s">
        <v>27</v>
      </c>
      <c r="C18" s="43"/>
      <c r="D18" s="43"/>
      <c r="E18" s="43"/>
      <c r="F18" s="43"/>
      <c r="G18" s="44"/>
      <c r="H18" s="24">
        <v>1</v>
      </c>
      <c r="I18" s="2">
        <v>1</v>
      </c>
      <c r="K18" s="52" t="s">
        <v>28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7">
      <c r="A19" s="2">
        <v>2</v>
      </c>
      <c r="B19" s="35" t="s">
        <v>29</v>
      </c>
      <c r="C19" s="36"/>
      <c r="D19" s="36"/>
      <c r="E19" s="36"/>
      <c r="F19" s="36"/>
      <c r="G19" s="37"/>
      <c r="H19" s="24">
        <v>1</v>
      </c>
      <c r="I19" s="2">
        <v>1</v>
      </c>
      <c r="K19" s="53" t="s">
        <v>3</v>
      </c>
      <c r="L19" s="53"/>
      <c r="M19" s="53"/>
      <c r="O19" s="54" t="s">
        <v>4</v>
      </c>
      <c r="P19" s="54"/>
      <c r="Q19" s="54"/>
      <c r="S19" s="54" t="s">
        <v>5</v>
      </c>
      <c r="T19" s="54"/>
      <c r="U19" s="54"/>
    </row>
    <row r="20" spans="1:27">
      <c r="A20" s="2">
        <v>3</v>
      </c>
      <c r="B20" s="35" t="s">
        <v>30</v>
      </c>
      <c r="C20" s="36"/>
      <c r="D20" s="36"/>
      <c r="E20" s="36"/>
      <c r="F20" s="36"/>
      <c r="G20" s="37"/>
      <c r="H20" s="24">
        <v>1</v>
      </c>
      <c r="I20" s="2">
        <v>0.5</v>
      </c>
      <c r="K20" s="26" t="s">
        <v>7</v>
      </c>
      <c r="L20" s="26" t="s">
        <v>13</v>
      </c>
      <c r="M20" s="26" t="s">
        <v>14</v>
      </c>
      <c r="N20" s="33" t="s">
        <v>10</v>
      </c>
      <c r="O20" s="5" t="s">
        <v>7</v>
      </c>
      <c r="P20" s="11" t="s">
        <v>13</v>
      </c>
      <c r="Q20" s="5" t="s">
        <v>14</v>
      </c>
      <c r="R20" s="32" t="s">
        <v>10</v>
      </c>
      <c r="S20" s="1" t="s">
        <v>7</v>
      </c>
      <c r="T20" s="1" t="s">
        <v>13</v>
      </c>
      <c r="U20" s="1" t="s">
        <v>14</v>
      </c>
      <c r="V20" s="31" t="s">
        <v>10</v>
      </c>
    </row>
    <row r="21" spans="1:27">
      <c r="A21" s="2">
        <v>4</v>
      </c>
      <c r="B21" s="42" t="s">
        <v>31</v>
      </c>
      <c r="C21" s="43"/>
      <c r="D21" s="43"/>
      <c r="E21" s="43"/>
      <c r="F21" s="43"/>
      <c r="G21" s="44"/>
      <c r="H21" s="24"/>
      <c r="I21" s="2"/>
      <c r="K21" s="27" t="s">
        <v>15</v>
      </c>
      <c r="L21" s="26">
        <v>2</v>
      </c>
      <c r="M21" s="26">
        <f>L21*D7</f>
        <v>22</v>
      </c>
      <c r="N21" s="28">
        <f>V7-L21</f>
        <v>0</v>
      </c>
      <c r="O21" s="13" t="s">
        <v>15</v>
      </c>
      <c r="P21" s="1">
        <v>0</v>
      </c>
      <c r="Q21" s="1">
        <f>P21*D7</f>
        <v>0</v>
      </c>
      <c r="R21" s="10">
        <f>N21-P21</f>
        <v>0</v>
      </c>
      <c r="S21" s="13" t="s">
        <v>15</v>
      </c>
      <c r="T21" s="1"/>
      <c r="U21" s="1">
        <f>T21*D7</f>
        <v>0</v>
      </c>
      <c r="V21" s="1">
        <f>R21-T21</f>
        <v>0</v>
      </c>
    </row>
    <row r="22" spans="1:27">
      <c r="A22" s="2">
        <v>5</v>
      </c>
      <c r="B22" s="35" t="s">
        <v>32</v>
      </c>
      <c r="C22" s="36"/>
      <c r="D22" s="36"/>
      <c r="E22" s="36"/>
      <c r="F22" s="36"/>
      <c r="G22" s="37"/>
      <c r="H22" s="24">
        <v>1</v>
      </c>
      <c r="I22" s="2">
        <v>0.5</v>
      </c>
      <c r="K22" s="27" t="s">
        <v>16</v>
      </c>
      <c r="L22" s="26">
        <v>5</v>
      </c>
      <c r="M22" s="26">
        <f t="shared" ref="M22:M27" si="6">L22*D8</f>
        <v>100</v>
      </c>
      <c r="N22" s="28">
        <f t="shared" ref="N22:N27" si="7">V8-L22</f>
        <v>8</v>
      </c>
      <c r="O22" s="13" t="s">
        <v>16</v>
      </c>
      <c r="P22" s="1">
        <v>3</v>
      </c>
      <c r="Q22" s="1">
        <f t="shared" ref="Q22:Q27" si="8">P22*D8</f>
        <v>60</v>
      </c>
      <c r="R22" s="10">
        <f t="shared" ref="R22:R27" si="9">N22-P22</f>
        <v>5</v>
      </c>
      <c r="S22" s="13" t="s">
        <v>16</v>
      </c>
      <c r="T22" s="1">
        <v>1</v>
      </c>
      <c r="U22" s="1">
        <f t="shared" ref="U22:U27" si="10">T22*D8</f>
        <v>20</v>
      </c>
      <c r="V22" s="1">
        <f t="shared" ref="V22:V27" si="11">R22-T22</f>
        <v>4</v>
      </c>
    </row>
    <row r="23" spans="1:27">
      <c r="A23" s="2">
        <v>6</v>
      </c>
      <c r="B23" s="35" t="s">
        <v>33</v>
      </c>
      <c r="C23" s="36"/>
      <c r="D23" s="36"/>
      <c r="E23" s="36"/>
      <c r="F23" s="36"/>
      <c r="G23" s="37"/>
      <c r="H23" s="24">
        <v>1</v>
      </c>
      <c r="I23" s="2">
        <v>1</v>
      </c>
      <c r="K23" s="27" t="s">
        <v>17</v>
      </c>
      <c r="L23" s="26">
        <v>0</v>
      </c>
      <c r="M23" s="26">
        <f t="shared" si="6"/>
        <v>0</v>
      </c>
      <c r="N23" s="28">
        <f t="shared" si="7"/>
        <v>0</v>
      </c>
      <c r="O23" s="13" t="s">
        <v>17</v>
      </c>
      <c r="P23" s="1">
        <v>0</v>
      </c>
      <c r="Q23" s="1">
        <f t="shared" si="8"/>
        <v>0</v>
      </c>
      <c r="R23" s="10">
        <f t="shared" si="9"/>
        <v>0</v>
      </c>
      <c r="S23" s="13" t="s">
        <v>17</v>
      </c>
      <c r="T23" s="1"/>
      <c r="U23" s="1">
        <f t="shared" si="10"/>
        <v>0</v>
      </c>
      <c r="V23" s="1">
        <f t="shared" si="11"/>
        <v>0</v>
      </c>
    </row>
    <row r="24" spans="1:27">
      <c r="A24" s="2">
        <v>7</v>
      </c>
      <c r="B24" s="35" t="s">
        <v>34</v>
      </c>
      <c r="C24" s="36"/>
      <c r="D24" s="36"/>
      <c r="E24" s="36"/>
      <c r="F24" s="36"/>
      <c r="G24" s="37"/>
      <c r="H24" s="24">
        <v>1</v>
      </c>
      <c r="I24" s="2">
        <v>1</v>
      </c>
      <c r="K24" s="27" t="s">
        <v>18</v>
      </c>
      <c r="L24" s="26">
        <v>0</v>
      </c>
      <c r="M24" s="26">
        <f t="shared" si="6"/>
        <v>0</v>
      </c>
      <c r="N24" s="28">
        <f t="shared" si="7"/>
        <v>20</v>
      </c>
      <c r="O24" s="13" t="s">
        <v>18</v>
      </c>
      <c r="P24" s="1">
        <v>0</v>
      </c>
      <c r="Q24" s="1">
        <f t="shared" si="8"/>
        <v>0</v>
      </c>
      <c r="R24" s="10">
        <f t="shared" si="9"/>
        <v>20</v>
      </c>
      <c r="S24" s="13" t="s">
        <v>18</v>
      </c>
      <c r="T24" s="1"/>
      <c r="U24" s="1">
        <f t="shared" si="10"/>
        <v>0</v>
      </c>
      <c r="V24" s="1">
        <f t="shared" si="11"/>
        <v>20</v>
      </c>
    </row>
    <row r="25" spans="1:27">
      <c r="A25" s="2">
        <v>8</v>
      </c>
      <c r="B25" s="35" t="s">
        <v>35</v>
      </c>
      <c r="C25" s="36"/>
      <c r="D25" s="36"/>
      <c r="E25" s="36"/>
      <c r="F25" s="36"/>
      <c r="G25" s="37"/>
      <c r="H25" s="24">
        <v>1</v>
      </c>
      <c r="I25" s="2">
        <v>1</v>
      </c>
      <c r="K25" s="27" t="s">
        <v>19</v>
      </c>
      <c r="L25" s="26">
        <v>3</v>
      </c>
      <c r="M25" s="26">
        <f t="shared" si="6"/>
        <v>33</v>
      </c>
      <c r="N25" s="28">
        <f t="shared" si="7"/>
        <v>4</v>
      </c>
      <c r="O25" s="13" t="s">
        <v>19</v>
      </c>
      <c r="P25" s="1">
        <v>0</v>
      </c>
      <c r="Q25" s="1">
        <f t="shared" si="8"/>
        <v>0</v>
      </c>
      <c r="R25" s="10">
        <f t="shared" si="9"/>
        <v>4</v>
      </c>
      <c r="S25" s="13" t="s">
        <v>19</v>
      </c>
      <c r="T25" s="1">
        <v>1</v>
      </c>
      <c r="U25" s="1">
        <f t="shared" si="10"/>
        <v>11</v>
      </c>
      <c r="V25" s="1">
        <f t="shared" si="11"/>
        <v>3</v>
      </c>
    </row>
    <row r="26" spans="1:27">
      <c r="A26" s="2">
        <v>9</v>
      </c>
      <c r="B26" s="35" t="s">
        <v>36</v>
      </c>
      <c r="C26" s="36"/>
      <c r="D26" s="36"/>
      <c r="E26" s="36"/>
      <c r="F26" s="36"/>
      <c r="G26" s="37"/>
      <c r="H26" s="24">
        <v>1</v>
      </c>
      <c r="I26" s="2">
        <v>0.5</v>
      </c>
      <c r="K26" s="27" t="s">
        <v>20</v>
      </c>
      <c r="L26" s="26">
        <v>2</v>
      </c>
      <c r="M26" s="26">
        <f t="shared" si="6"/>
        <v>70</v>
      </c>
      <c r="N26" s="28">
        <f t="shared" si="7"/>
        <v>5</v>
      </c>
      <c r="O26" s="13" t="s">
        <v>20</v>
      </c>
      <c r="P26" s="1">
        <v>0</v>
      </c>
      <c r="Q26" s="1">
        <f t="shared" si="8"/>
        <v>0</v>
      </c>
      <c r="R26" s="10">
        <f t="shared" si="9"/>
        <v>5</v>
      </c>
      <c r="S26" s="13" t="s">
        <v>20</v>
      </c>
      <c r="T26" s="1">
        <v>1</v>
      </c>
      <c r="U26" s="1">
        <f t="shared" si="10"/>
        <v>35</v>
      </c>
      <c r="V26" s="1">
        <f t="shared" si="11"/>
        <v>4</v>
      </c>
      <c r="Z26" s="23" t="s">
        <v>37</v>
      </c>
      <c r="AA26" s="23">
        <f>X28</f>
        <v>1822</v>
      </c>
    </row>
    <row r="27" spans="1:27">
      <c r="A27" s="2">
        <v>10</v>
      </c>
      <c r="B27" s="35" t="s">
        <v>38</v>
      </c>
      <c r="C27" s="36"/>
      <c r="D27" s="36"/>
      <c r="E27" s="36"/>
      <c r="F27" s="36"/>
      <c r="G27" s="37"/>
      <c r="H27" s="24">
        <v>1</v>
      </c>
      <c r="I27" s="2">
        <v>1</v>
      </c>
      <c r="K27" s="27" t="s">
        <v>21</v>
      </c>
      <c r="L27" s="26">
        <v>0</v>
      </c>
      <c r="M27" s="26">
        <f t="shared" si="6"/>
        <v>0</v>
      </c>
      <c r="N27" s="28">
        <f t="shared" si="7"/>
        <v>21</v>
      </c>
      <c r="O27" s="13" t="s">
        <v>21</v>
      </c>
      <c r="P27" s="6">
        <v>2</v>
      </c>
      <c r="Q27" s="1">
        <f t="shared" si="8"/>
        <v>60</v>
      </c>
      <c r="R27" s="10">
        <f t="shared" si="9"/>
        <v>19</v>
      </c>
      <c r="S27" s="13" t="s">
        <v>21</v>
      </c>
      <c r="T27" s="1">
        <v>5</v>
      </c>
      <c r="U27" s="1">
        <f t="shared" si="10"/>
        <v>150</v>
      </c>
      <c r="V27" s="10">
        <f t="shared" si="11"/>
        <v>14</v>
      </c>
      <c r="W27" s="12" t="s">
        <v>22</v>
      </c>
      <c r="X27" s="19" t="s">
        <v>39</v>
      </c>
      <c r="Z27" s="23" t="s">
        <v>40</v>
      </c>
      <c r="AA27" s="23">
        <f>W15+W29</f>
        <v>980</v>
      </c>
    </row>
    <row r="28" spans="1:27">
      <c r="A28" s="2">
        <v>11</v>
      </c>
      <c r="B28" s="35" t="s">
        <v>41</v>
      </c>
      <c r="C28" s="36"/>
      <c r="D28" s="36"/>
      <c r="E28" s="36"/>
      <c r="F28" s="36"/>
      <c r="G28" s="37"/>
      <c r="H28" s="24">
        <v>1</v>
      </c>
      <c r="I28" s="2">
        <v>0</v>
      </c>
      <c r="J28" s="24"/>
      <c r="L28" s="29" t="s">
        <v>24</v>
      </c>
      <c r="M28" s="5">
        <f>SUM(M21:M27)</f>
        <v>225</v>
      </c>
      <c r="P28" s="9" t="s">
        <v>25</v>
      </c>
      <c r="Q28" s="1">
        <f>SUM(Q21:Q27)</f>
        <v>120</v>
      </c>
      <c r="T28" s="9" t="s">
        <v>25</v>
      </c>
      <c r="U28" s="1">
        <f>SUM(U21:U27)</f>
        <v>216</v>
      </c>
      <c r="W28" s="5">
        <f>SUM(M28+Q28+U28)</f>
        <v>561</v>
      </c>
      <c r="X28" s="12">
        <f>W28+W14</f>
        <v>1822</v>
      </c>
      <c r="Z28" s="23" t="s">
        <v>42</v>
      </c>
      <c r="AA28" s="23">
        <f>AA26-AA27</f>
        <v>842</v>
      </c>
    </row>
    <row r="29" spans="1:27" ht="28.5" customHeight="1">
      <c r="A29" s="2">
        <v>12</v>
      </c>
      <c r="B29" s="46" t="s">
        <v>43</v>
      </c>
      <c r="C29" s="47"/>
      <c r="D29" s="47"/>
      <c r="E29" s="47"/>
      <c r="F29" s="47"/>
      <c r="G29" s="48"/>
      <c r="H29" s="24">
        <v>1</v>
      </c>
      <c r="I29" s="2">
        <v>1</v>
      </c>
      <c r="J29" s="24"/>
      <c r="M29" s="22">
        <f>SUMPRODUCT(L21:L27,$C$7:$C$13)</f>
        <v>126</v>
      </c>
      <c r="Q29" s="22">
        <f>SUMPRODUCT(P21:P27,$C$7:$C$13)</f>
        <v>54</v>
      </c>
      <c r="U29" s="22">
        <f>SUMPRODUCT(T21:T27,$C$7:$C$13)</f>
        <v>93</v>
      </c>
      <c r="W29" s="22">
        <f>SUM(M29,Q29,U29)</f>
        <v>273</v>
      </c>
    </row>
    <row r="30" spans="1:27">
      <c r="A30" s="2">
        <v>13</v>
      </c>
      <c r="B30" s="42" t="s">
        <v>44</v>
      </c>
      <c r="C30" s="43"/>
      <c r="D30" s="43"/>
      <c r="E30" s="43"/>
      <c r="F30" s="43"/>
      <c r="G30" s="44"/>
      <c r="H30" s="24">
        <v>1</v>
      </c>
      <c r="I30" s="2"/>
      <c r="J30" s="24"/>
    </row>
    <row r="31" spans="1:27">
      <c r="A31" s="2">
        <v>14</v>
      </c>
      <c r="B31" s="35" t="s">
        <v>45</v>
      </c>
      <c r="C31" s="36"/>
      <c r="D31" s="36"/>
      <c r="E31" s="36"/>
      <c r="F31" s="36"/>
      <c r="G31" s="37"/>
      <c r="H31" s="24">
        <v>1</v>
      </c>
      <c r="I31" s="2">
        <v>1</v>
      </c>
      <c r="J31" s="24"/>
    </row>
    <row r="32" spans="1:27">
      <c r="A32" s="2">
        <v>15</v>
      </c>
      <c r="B32" s="64" t="s">
        <v>46</v>
      </c>
      <c r="C32" s="65"/>
      <c r="D32" s="65"/>
      <c r="E32" s="65"/>
      <c r="F32" s="65"/>
      <c r="G32" s="66"/>
      <c r="H32" s="24">
        <v>1</v>
      </c>
      <c r="I32" s="2"/>
      <c r="J32" s="24"/>
    </row>
    <row r="33" spans="1:10">
      <c r="A33" s="2">
        <v>16</v>
      </c>
      <c r="B33" s="64" t="s">
        <v>47</v>
      </c>
      <c r="C33" s="65"/>
      <c r="D33" s="65"/>
      <c r="E33" s="65"/>
      <c r="F33" s="65"/>
      <c r="G33" s="66"/>
      <c r="H33" s="24">
        <v>1</v>
      </c>
      <c r="I33" s="2"/>
      <c r="J33" s="24"/>
    </row>
    <row r="34" spans="1:10" ht="24.75" customHeight="1">
      <c r="A34" s="2">
        <v>17</v>
      </c>
      <c r="B34" s="55" t="s">
        <v>48</v>
      </c>
      <c r="C34" s="56"/>
      <c r="D34" s="56"/>
      <c r="E34" s="56"/>
      <c r="F34" s="56"/>
      <c r="G34" s="57"/>
      <c r="H34" s="24">
        <v>1</v>
      </c>
      <c r="I34" s="2"/>
      <c r="J34" s="24"/>
    </row>
    <row r="35" spans="1:10" ht="60" customHeight="1">
      <c r="A35" s="2">
        <v>18</v>
      </c>
      <c r="B35" s="58" t="s">
        <v>49</v>
      </c>
      <c r="C35" s="59"/>
      <c r="D35" s="59"/>
      <c r="E35" s="59"/>
      <c r="F35" s="59"/>
      <c r="G35" s="60"/>
      <c r="H35" s="24">
        <v>1</v>
      </c>
      <c r="I35" s="2"/>
      <c r="J35" s="24"/>
    </row>
    <row r="36" spans="1:10">
      <c r="A36" s="2">
        <v>19</v>
      </c>
      <c r="B36" s="61" t="s">
        <v>50</v>
      </c>
      <c r="C36" s="62"/>
      <c r="D36" s="62"/>
      <c r="E36" s="62"/>
      <c r="F36" s="62"/>
      <c r="G36" s="63"/>
      <c r="H36" s="24">
        <v>1</v>
      </c>
      <c r="I36" s="2"/>
      <c r="J36" s="24"/>
    </row>
    <row r="37" spans="1:10">
      <c r="A37" s="2">
        <v>20</v>
      </c>
      <c r="B37" s="61" t="s">
        <v>51</v>
      </c>
      <c r="C37" s="62"/>
      <c r="D37" s="62"/>
      <c r="E37" s="62"/>
      <c r="F37" s="62"/>
      <c r="G37" s="63"/>
      <c r="H37" s="24">
        <v>1</v>
      </c>
      <c r="I37" s="2"/>
      <c r="J37" s="24"/>
    </row>
    <row r="38" spans="1:10">
      <c r="A38" s="2">
        <v>21</v>
      </c>
      <c r="B38" s="67" t="s">
        <v>52</v>
      </c>
      <c r="C38" s="68"/>
      <c r="D38" s="68"/>
      <c r="E38" s="68"/>
      <c r="F38" s="68"/>
      <c r="G38" s="69"/>
      <c r="H38" s="24">
        <v>1</v>
      </c>
      <c r="I38" s="2"/>
      <c r="J38" s="24"/>
    </row>
    <row r="39" spans="1:10">
      <c r="A39" s="2">
        <v>22</v>
      </c>
      <c r="B39" s="67" t="s">
        <v>53</v>
      </c>
      <c r="C39" s="68"/>
      <c r="D39" s="68"/>
      <c r="E39" s="68"/>
      <c r="F39" s="68"/>
      <c r="G39" s="69"/>
      <c r="H39" s="24">
        <v>1</v>
      </c>
      <c r="I39" s="2"/>
      <c r="J39" s="24"/>
    </row>
    <row r="40" spans="1:10">
      <c r="A40" s="2">
        <v>23</v>
      </c>
      <c r="B40" s="67" t="s">
        <v>54</v>
      </c>
      <c r="C40" s="68"/>
      <c r="D40" s="68"/>
      <c r="E40" s="68"/>
      <c r="F40" s="68"/>
      <c r="G40" s="69"/>
      <c r="H40" s="24">
        <v>1</v>
      </c>
      <c r="I40" s="2"/>
      <c r="J40" s="24"/>
    </row>
    <row r="41" spans="1:10">
      <c r="A41" s="2">
        <v>24</v>
      </c>
      <c r="B41" s="67" t="s">
        <v>55</v>
      </c>
      <c r="C41" s="68"/>
      <c r="D41" s="68"/>
      <c r="E41" s="68"/>
      <c r="F41" s="68"/>
      <c r="G41" s="69"/>
      <c r="H41" s="24">
        <v>1</v>
      </c>
      <c r="I41" s="2"/>
      <c r="J41" s="24"/>
    </row>
    <row r="42" spans="1:10">
      <c r="A42" s="2">
        <v>25</v>
      </c>
      <c r="B42" s="39" t="s">
        <v>50</v>
      </c>
      <c r="C42" s="40"/>
      <c r="D42" s="40"/>
      <c r="E42" s="40"/>
      <c r="F42" s="40"/>
      <c r="G42" s="41"/>
      <c r="H42" s="24">
        <v>1</v>
      </c>
      <c r="I42" s="2"/>
      <c r="J42" s="24"/>
    </row>
    <row r="43" spans="1:10">
      <c r="A43" s="2">
        <v>26</v>
      </c>
      <c r="B43" s="39" t="s">
        <v>51</v>
      </c>
      <c r="C43" s="40"/>
      <c r="D43" s="40"/>
      <c r="E43" s="40"/>
      <c r="F43" s="40"/>
      <c r="G43" s="41"/>
      <c r="H43" s="24">
        <v>1</v>
      </c>
      <c r="I43" s="2"/>
      <c r="J43" s="24"/>
    </row>
    <row r="44" spans="1:10">
      <c r="A44" s="2">
        <v>27</v>
      </c>
      <c r="B44" s="42" t="s">
        <v>56</v>
      </c>
      <c r="C44" s="43"/>
      <c r="D44" s="43"/>
      <c r="E44" s="43"/>
      <c r="F44" s="43"/>
      <c r="G44" s="44"/>
      <c r="H44" s="24"/>
      <c r="I44" s="2"/>
      <c r="J44" s="24"/>
    </row>
    <row r="45" spans="1:10">
      <c r="A45" s="2">
        <v>28</v>
      </c>
      <c r="B45" s="42" t="s">
        <v>39</v>
      </c>
      <c r="C45" s="43"/>
      <c r="D45" s="43"/>
      <c r="E45" s="43"/>
      <c r="F45" s="43"/>
      <c r="G45" s="44"/>
      <c r="H45" s="24">
        <v>0</v>
      </c>
      <c r="I45" s="2"/>
      <c r="J45" s="24"/>
    </row>
    <row r="46" spans="1:10" ht="27.75" customHeight="1">
      <c r="A46" s="2">
        <v>29</v>
      </c>
      <c r="B46" s="34" t="s">
        <v>57</v>
      </c>
      <c r="C46" s="34"/>
      <c r="D46" s="34"/>
      <c r="E46" s="34"/>
      <c r="F46" s="34"/>
      <c r="G46" s="34"/>
      <c r="H46" s="24">
        <v>0</v>
      </c>
      <c r="I46" s="13"/>
      <c r="J46" s="25"/>
    </row>
    <row r="47" spans="1:10" ht="56.25" customHeight="1"/>
    <row r="56" spans="20:39">
      <c r="AG56" s="20"/>
      <c r="AH56" s="20"/>
      <c r="AI56" s="20"/>
      <c r="AJ56" s="20"/>
      <c r="AK56" s="20"/>
      <c r="AL56" s="20"/>
      <c r="AM56" s="21"/>
    </row>
    <row r="57" spans="20:39">
      <c r="T57">
        <v>475</v>
      </c>
      <c r="AG57" s="20"/>
      <c r="AH57" s="20"/>
      <c r="AI57" s="20"/>
      <c r="AJ57" s="20"/>
      <c r="AK57" s="20"/>
      <c r="AL57" s="20"/>
      <c r="AM57" s="21"/>
    </row>
    <row r="58" spans="20:39">
      <c r="T58">
        <v>343</v>
      </c>
      <c r="AG58" s="20"/>
      <c r="AH58" s="20"/>
      <c r="AI58" s="20"/>
      <c r="AJ58" s="20"/>
      <c r="AK58" s="20"/>
      <c r="AL58" s="20"/>
      <c r="AM58" s="21"/>
    </row>
    <row r="59" spans="20:39">
      <c r="T59">
        <f>SUM(T57:T58)</f>
        <v>818</v>
      </c>
      <c r="AG59" s="20"/>
      <c r="AH59" s="20"/>
      <c r="AI59" s="20"/>
      <c r="AJ59" s="20"/>
      <c r="AK59" s="20"/>
      <c r="AL59" s="20"/>
      <c r="AM59" s="21"/>
    </row>
    <row r="60" spans="20:39">
      <c r="AG60" s="20"/>
      <c r="AH60" s="20"/>
      <c r="AI60" s="20"/>
      <c r="AJ60" s="20"/>
      <c r="AK60" s="20"/>
      <c r="AL60" s="20"/>
      <c r="AM60" s="21"/>
    </row>
    <row r="61" spans="20:39">
      <c r="AG61" s="20"/>
      <c r="AH61" s="20"/>
      <c r="AI61" s="20"/>
      <c r="AJ61" s="20"/>
      <c r="AK61" s="20"/>
      <c r="AL61" s="20"/>
      <c r="AM61" s="21"/>
    </row>
    <row r="62" spans="20:39">
      <c r="AG62" s="20"/>
      <c r="AH62" s="20"/>
      <c r="AI62" s="20"/>
      <c r="AJ62" s="20"/>
      <c r="AK62" s="20"/>
      <c r="AL62" s="20"/>
      <c r="AM62" s="21"/>
    </row>
    <row r="63" spans="20:39">
      <c r="AG63" s="20"/>
      <c r="AH63" s="20"/>
      <c r="AI63" s="20"/>
      <c r="AJ63" s="20"/>
      <c r="AK63" s="20"/>
      <c r="AL63" s="20"/>
      <c r="AM63" s="21"/>
    </row>
  </sheetData>
  <mergeCells count="40">
    <mergeCell ref="B45:G45"/>
    <mergeCell ref="B34:G34"/>
    <mergeCell ref="K5:M5"/>
    <mergeCell ref="O5:Q5"/>
    <mergeCell ref="B35:G35"/>
    <mergeCell ref="B36:G36"/>
    <mergeCell ref="B32:G32"/>
    <mergeCell ref="B33:G33"/>
    <mergeCell ref="B37:G37"/>
    <mergeCell ref="B38:G38"/>
    <mergeCell ref="B39:G39"/>
    <mergeCell ref="B40:G40"/>
    <mergeCell ref="A5:G5"/>
    <mergeCell ref="B19:G19"/>
    <mergeCell ref="B20:G20"/>
    <mergeCell ref="B41:G41"/>
    <mergeCell ref="B22:G22"/>
    <mergeCell ref="B23:G23"/>
    <mergeCell ref="K4:V4"/>
    <mergeCell ref="S5:U5"/>
    <mergeCell ref="K18:V18"/>
    <mergeCell ref="K19:M19"/>
    <mergeCell ref="O19:Q19"/>
    <mergeCell ref="S19:U19"/>
    <mergeCell ref="B46:G46"/>
    <mergeCell ref="B24:G24"/>
    <mergeCell ref="B25:G25"/>
    <mergeCell ref="A2:G2"/>
    <mergeCell ref="B42:G42"/>
    <mergeCell ref="B44:G44"/>
    <mergeCell ref="B43:G43"/>
    <mergeCell ref="B18:G18"/>
    <mergeCell ref="B31:G31"/>
    <mergeCell ref="A17:G17"/>
    <mergeCell ref="B26:G26"/>
    <mergeCell ref="B27:G27"/>
    <mergeCell ref="B28:G28"/>
    <mergeCell ref="B29:G29"/>
    <mergeCell ref="B30:G30"/>
    <mergeCell ref="B21:G2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Rodriguez Robles</cp:lastModifiedBy>
  <cp:revision/>
  <dcterms:created xsi:type="dcterms:W3CDTF">2017-08-01T23:15:20Z</dcterms:created>
  <dcterms:modified xsi:type="dcterms:W3CDTF">2019-06-11T01:37:25Z</dcterms:modified>
  <cp:category/>
  <cp:contentStatus/>
</cp:coreProperties>
</file>