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tables/table3.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daekka\Documents\Proyectos\Naturgy\mdl_ntgy\data\"/>
    </mc:Choice>
  </mc:AlternateContent>
  <xr:revisionPtr revIDLastSave="0" documentId="13_ncr:1_{B0846272-77C1-4F84-872F-0DCA430A16DB}" xr6:coauthVersionLast="47" xr6:coauthVersionMax="47" xr10:uidLastSave="{00000000-0000-0000-0000-000000000000}"/>
  <bookViews>
    <workbookView xWindow="-120" yWindow="-120" windowWidth="29040" windowHeight="15840" firstSheet="1" activeTab="1" xr2:uid="{8C9DD775-8586-497A-8909-AF0B7B48B026}"/>
  </bookViews>
  <sheets>
    <sheet name="Instalaciones" sheetId="7" r:id="rId1"/>
    <sheet name="Paralizaciones" sheetId="2" r:id="rId2"/>
    <sheet name="Sucesos" sheetId="3" r:id="rId3"/>
    <sheet name="Hoja2" sheetId="9" state="hidden" r:id="rId4"/>
    <sheet name="pms v1" sheetId="5" r:id="rId5"/>
    <sheet name="Equipos" sheetId="4" r:id="rId6"/>
    <sheet name="Rangos" sheetId="6" state="hidden" r:id="rId7"/>
  </sheets>
  <externalReferences>
    <externalReference r:id="rId8"/>
    <externalReference r:id="rId9"/>
    <externalReference r:id="rId10"/>
  </externalReferences>
  <definedNames>
    <definedName name="_xlnm._FilterDatabase" localSheetId="4" hidden="1">'pms v1'!$I$13:$P$17</definedName>
    <definedName name="_xlnm._FilterDatabase" localSheetId="2" hidden="1">Sucesos!$G$20:$N$20</definedName>
    <definedName name="Actividades" localSheetId="0">[1]Rangos!$G$3:$G$17</definedName>
    <definedName name="Actividades" localSheetId="4">Rangos!$G$3:$G$17</definedName>
    <definedName name="Actividades">Rangos!$G$3:$G$17</definedName>
    <definedName name="Ámbito" localSheetId="0">[1]Rangos!$C$3:$C$5</definedName>
    <definedName name="Ámbito" localSheetId="4">Rangos!$C$3:$C$5</definedName>
    <definedName name="Ámbito">Rangos!$C$3:$C$5</definedName>
    <definedName name="_xlnm.Print_Area" localSheetId="2">Sucesos!$A$28:$G$57</definedName>
    <definedName name="Faactoresderiesgo" localSheetId="4">[2]Rango!$B$3:$B$11</definedName>
    <definedName name="Faactoresderiesgo">[3]Rango!$B$3:$B$11</definedName>
    <definedName name="Factorriesgo" localSheetId="0">[1]Rangos!$H$3:$H$11</definedName>
    <definedName name="Factorriesgo" localSheetId="4">Rangos!$H$3:$H$11</definedName>
    <definedName name="Factorriesgo">Rangos!$H$3:$H$11</definedName>
    <definedName name="Impacto">Rangos!$E$3:$E$5</definedName>
    <definedName name="NOTIFICADOR" localSheetId="0">[1]Equipos!$B$5:$B$372</definedName>
    <definedName name="NOTIFICADOR" localSheetId="4">Equipos!$B$6:$B$605</definedName>
    <definedName name="NOTIFICADOR" localSheetId="6">[1]Equipos!$B$5:$B$372</definedName>
    <definedName name="NOTIFICADOR">Equipos!$B$5:$B$385</definedName>
    <definedName name="Probabilidad" localSheetId="0">[1]Rangos!$B$3:$B$5</definedName>
    <definedName name="Probabilidad" localSheetId="4">Rangos!$B$3:$B$5</definedName>
    <definedName name="Probabilidad">Rangos!$B$3:$B$5</definedName>
    <definedName name="Propiocontratista" localSheetId="0">[1]Rangos!$F$3:$F$5</definedName>
    <definedName name="Propiocontratista" localSheetId="4">Rangos!$F$3:$F$5</definedName>
    <definedName name="Propiocontratista">Rangos!$F$3:$F$5</definedName>
    <definedName name="Severidad" localSheetId="0">[1]Rangos!$A$3:$A$5</definedName>
    <definedName name="Severidad" localSheetId="4">Rangos!$A$3:$A$5</definedName>
    <definedName name="Severidad">Rangos!$A$3:$A$5</definedName>
    <definedName name="Síno" localSheetId="0">[1]Rangos!$D$3:$D$4</definedName>
    <definedName name="Síno" localSheetId="4">Rangos!$D$3:$D$4</definedName>
    <definedName name="Síno">Rangos!$D$3:$D$4</definedName>
    <definedName name="_xlnm.Print_Titles" localSheetId="1">Paralizaciones!$25:$25</definedName>
    <definedName name="_xlnm.Print_Titles" localSheetId="4">'pms v1'!$25:$25</definedName>
    <definedName name="_xlnm.Print_Titles" localSheetId="2">Sucesos!$27:$27</definedName>
  </definedNames>
  <calcPr calcId="191028"/>
  <pivotCaches>
    <pivotCache cacheId="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6" i="5" l="1"/>
  <c r="O26" i="5" s="1"/>
  <c r="Q26" i="5"/>
  <c r="M27" i="5"/>
  <c r="O27" i="5" s="1"/>
  <c r="Q27" i="5"/>
  <c r="M28" i="5"/>
  <c r="O28" i="5" s="1"/>
  <c r="Q28" i="5"/>
  <c r="M29" i="5"/>
  <c r="O29" i="5" s="1"/>
  <c r="Q29" i="5"/>
  <c r="M30" i="5"/>
  <c r="O30" i="5" s="1"/>
  <c r="Q30" i="5"/>
  <c r="M31" i="5"/>
  <c r="O31" i="5" s="1"/>
  <c r="Q31" i="5"/>
  <c r="M32" i="5"/>
  <c r="O32" i="5" s="1"/>
  <c r="Q32" i="5"/>
  <c r="M33" i="5"/>
  <c r="O33" i="5" s="1"/>
  <c r="Q33" i="5"/>
  <c r="M34" i="5"/>
  <c r="O34" i="5" s="1"/>
  <c r="Q34" i="5"/>
  <c r="M35" i="5"/>
  <c r="O35" i="5" s="1"/>
  <c r="Q35" i="5"/>
  <c r="M36" i="5"/>
  <c r="O36" i="5" s="1"/>
  <c r="Q36" i="5"/>
  <c r="M37" i="5"/>
  <c r="O37" i="5" s="1"/>
  <c r="Q37" i="5"/>
  <c r="M38" i="5"/>
  <c r="O38" i="5" s="1"/>
  <c r="Q38" i="5"/>
  <c r="M39" i="5"/>
  <c r="O39" i="5" s="1"/>
  <c r="Q39" i="5"/>
  <c r="M40" i="5"/>
  <c r="O40" i="5"/>
  <c r="Q40" i="5"/>
  <c r="M41" i="5"/>
  <c r="O41" i="5" s="1"/>
  <c r="Q41" i="5"/>
  <c r="M42" i="5"/>
  <c r="O42" i="5" s="1"/>
  <c r="Q42" i="5"/>
  <c r="M43" i="5"/>
  <c r="O43" i="5" s="1"/>
  <c r="Q43" i="5"/>
  <c r="M44" i="5"/>
  <c r="O44" i="5" s="1"/>
  <c r="Q44" i="5"/>
  <c r="M45" i="5"/>
  <c r="O45" i="5" s="1"/>
  <c r="Q45" i="5"/>
  <c r="M148" i="2"/>
  <c r="Q148" i="2"/>
  <c r="M147" i="2"/>
  <c r="M210" i="2"/>
  <c r="M206" i="2"/>
  <c r="M203" i="2"/>
  <c r="M202" i="2"/>
  <c r="M199" i="2"/>
  <c r="M198" i="2"/>
  <c r="M197" i="2"/>
  <c r="Q147" i="2"/>
  <c r="M194" i="2"/>
  <c r="M193" i="2"/>
  <c r="M192" i="2"/>
  <c r="M195" i="2"/>
  <c r="M188" i="2"/>
  <c r="M186" i="2"/>
  <c r="M181" i="2"/>
  <c r="M177" i="2"/>
  <c r="M175" i="2"/>
  <c r="M171" i="2"/>
  <c r="M161" i="2"/>
  <c r="M26" i="2"/>
  <c r="Q26" i="2"/>
  <c r="M27" i="2"/>
  <c r="Q27" i="2"/>
  <c r="M28" i="2"/>
  <c r="Q28" i="2"/>
  <c r="M129" i="2"/>
  <c r="Q129" i="2"/>
  <c r="Q161" i="2"/>
  <c r="Q171" i="2"/>
  <c r="Q175" i="2"/>
  <c r="Q177" i="2"/>
  <c r="Q181" i="2"/>
  <c r="M190" i="2"/>
  <c r="Q190" i="2"/>
  <c r="M217" i="2"/>
  <c r="Q217" i="2"/>
  <c r="M218" i="2"/>
  <c r="Q218" i="2"/>
  <c r="M196" i="2"/>
  <c r="M208" i="2"/>
  <c r="M209" i="2"/>
  <c r="M211" i="2"/>
  <c r="M212" i="2"/>
  <c r="M213" i="2"/>
  <c r="M214" i="2"/>
  <c r="M215" i="2"/>
  <c r="M216" i="2"/>
  <c r="Q208" i="2"/>
  <c r="Q209" i="2"/>
  <c r="Q210" i="2"/>
  <c r="Q211" i="2"/>
  <c r="Q212" i="2"/>
  <c r="Q213" i="2"/>
  <c r="Q214" i="2"/>
  <c r="Q215" i="2"/>
  <c r="Q216" i="2"/>
  <c r="Q206" i="2"/>
  <c r="Q198" i="2"/>
  <c r="Q199" i="2"/>
  <c r="Q202" i="2"/>
  <c r="Q203" i="2"/>
  <c r="Q192" i="2"/>
  <c r="Q193" i="2"/>
  <c r="Q194" i="2"/>
  <c r="Q195" i="2"/>
  <c r="Q196" i="2"/>
  <c r="Q197" i="2"/>
  <c r="Q186" i="2"/>
  <c r="Q188" i="2"/>
  <c r="Y91" i="3"/>
  <c r="Y87" i="3"/>
  <c r="M87" i="3"/>
  <c r="M91" i="3"/>
  <c r="Y92" i="3"/>
  <c r="Y93" i="3"/>
  <c r="Y94" i="3"/>
  <c r="Y96" i="3"/>
  <c r="Y100" i="3"/>
  <c r="M100" i="3"/>
  <c r="M94" i="3"/>
  <c r="M95" i="3"/>
  <c r="M96" i="3"/>
  <c r="M97" i="3"/>
  <c r="M98" i="3"/>
  <c r="M99" i="3"/>
  <c r="M92" i="3"/>
  <c r="M93" i="3"/>
  <c r="M178" i="2"/>
  <c r="M165" i="2"/>
  <c r="M164" i="2"/>
  <c r="M163" i="2"/>
  <c r="M158" i="2"/>
  <c r="M156" i="2"/>
  <c r="M154" i="2"/>
  <c r="M153" i="2"/>
  <c r="M149" i="2"/>
  <c r="M146" i="2"/>
  <c r="M201" i="2"/>
  <c r="M200" i="2"/>
  <c r="M187" i="2"/>
  <c r="M185" i="2"/>
  <c r="M180" i="2"/>
  <c r="M179" i="2"/>
  <c r="M176" i="2"/>
  <c r="M72" i="3"/>
  <c r="M73" i="3"/>
  <c r="Y72" i="3"/>
  <c r="Y73" i="3"/>
  <c r="M64" i="3"/>
  <c r="Y64" i="3"/>
  <c r="Y76" i="3"/>
  <c r="Y78" i="3"/>
  <c r="Y79" i="3"/>
  <c r="Y80" i="3"/>
  <c r="Y81" i="3"/>
  <c r="Y82" i="3"/>
  <c r="Y83" i="3"/>
  <c r="Y84" i="3"/>
  <c r="Y85" i="3"/>
  <c r="Y86" i="3"/>
  <c r="Y88" i="3"/>
  <c r="Y89" i="3"/>
  <c r="Y90" i="3"/>
  <c r="M76" i="3"/>
  <c r="M77" i="3"/>
  <c r="M78" i="3"/>
  <c r="M79" i="3"/>
  <c r="M80" i="3"/>
  <c r="M81" i="3"/>
  <c r="M82" i="3"/>
  <c r="M83" i="3"/>
  <c r="M84" i="3"/>
  <c r="M85" i="3"/>
  <c r="M86" i="3"/>
  <c r="M88" i="3"/>
  <c r="M89" i="3"/>
  <c r="M90" i="3"/>
  <c r="M136" i="2"/>
  <c r="M139" i="2"/>
  <c r="M140" i="2"/>
  <c r="M141" i="2"/>
  <c r="M142" i="2"/>
  <c r="M143" i="2"/>
  <c r="M144" i="2"/>
  <c r="M145" i="2"/>
  <c r="M150" i="2"/>
  <c r="M151" i="2"/>
  <c r="M152" i="2"/>
  <c r="M155" i="2"/>
  <c r="M157" i="2"/>
  <c r="M159" i="2"/>
  <c r="M160" i="2"/>
  <c r="M162" i="2"/>
  <c r="M166" i="2"/>
  <c r="M167" i="2"/>
  <c r="M168" i="2"/>
  <c r="M169" i="2"/>
  <c r="M170" i="2"/>
  <c r="M172" i="2"/>
  <c r="M173" i="2"/>
  <c r="M174" i="2"/>
  <c r="M182" i="2"/>
  <c r="M183" i="2"/>
  <c r="M184" i="2"/>
  <c r="M189" i="2"/>
  <c r="M191" i="2"/>
  <c r="M204" i="2"/>
  <c r="M205" i="2"/>
  <c r="M207" i="2"/>
  <c r="Q207" i="2"/>
  <c r="Q204" i="2"/>
  <c r="Q205" i="2"/>
  <c r="Q200" i="2"/>
  <c r="Q201" i="2"/>
  <c r="Q191" i="2"/>
  <c r="Q189" i="2"/>
  <c r="Q187" i="2"/>
  <c r="Q182" i="2"/>
  <c r="Q183" i="2"/>
  <c r="Q184" i="2"/>
  <c r="Q185" i="2"/>
  <c r="Q178" i="2"/>
  <c r="Q179" i="2"/>
  <c r="Q180" i="2"/>
  <c r="Q176" i="2"/>
  <c r="Q172" i="2"/>
  <c r="Q173" i="2"/>
  <c r="Q174" i="2"/>
  <c r="Q162" i="2"/>
  <c r="Q163" i="2"/>
  <c r="Q164" i="2"/>
  <c r="Q165" i="2"/>
  <c r="Q166" i="2"/>
  <c r="Q167" i="2"/>
  <c r="Q168" i="2"/>
  <c r="Q169" i="2"/>
  <c r="Q170" i="2"/>
  <c r="Q160" i="2"/>
  <c r="Q149" i="2"/>
  <c r="Q150" i="2"/>
  <c r="Q151" i="2"/>
  <c r="Q152" i="2"/>
  <c r="Q153" i="2"/>
  <c r="Q154" i="2"/>
  <c r="Q155" i="2"/>
  <c r="Q156" i="2"/>
  <c r="Q157" i="2"/>
  <c r="Q158" i="2"/>
  <c r="Q159" i="2"/>
  <c r="Q139" i="2"/>
  <c r="Q140" i="2"/>
  <c r="Q141" i="2"/>
  <c r="Q142" i="2"/>
  <c r="Q143" i="2"/>
  <c r="Q144" i="2"/>
  <c r="Q145" i="2"/>
  <c r="Q146" i="2"/>
  <c r="M135" i="2"/>
  <c r="M133" i="2"/>
  <c r="M130" i="2"/>
  <c r="M126" i="2"/>
  <c r="M125" i="2"/>
  <c r="M124" i="2"/>
  <c r="M123" i="2"/>
  <c r="M117" i="2"/>
  <c r="M116" i="2"/>
  <c r="M107" i="2"/>
  <c r="M31" i="2"/>
  <c r="M30" i="2"/>
  <c r="M127" i="2"/>
  <c r="M79" i="2"/>
  <c r="M74" i="2"/>
  <c r="M29" i="2"/>
  <c r="M81" i="2"/>
  <c r="M82" i="2"/>
  <c r="M84" i="2"/>
  <c r="M85" i="2"/>
  <c r="M87" i="2"/>
  <c r="M88" i="2"/>
  <c r="M89" i="2"/>
  <c r="M90" i="2"/>
  <c r="M92" i="2"/>
  <c r="M93" i="2"/>
  <c r="M94" i="2"/>
  <c r="M95" i="2"/>
  <c r="M96" i="2"/>
  <c r="M97" i="2"/>
  <c r="M98" i="2"/>
  <c r="M99" i="2"/>
  <c r="M101" i="2"/>
  <c r="M102" i="2"/>
  <c r="M104" i="2"/>
  <c r="M109" i="2"/>
  <c r="M110" i="2"/>
  <c r="M111" i="2"/>
  <c r="M112" i="2"/>
  <c r="M113" i="2"/>
  <c r="M114" i="2"/>
  <c r="M115" i="2"/>
  <c r="M120" i="2"/>
  <c r="M121" i="2"/>
  <c r="M132" i="2"/>
  <c r="Q135" i="2"/>
  <c r="Q136" i="2"/>
  <c r="Q132" i="2"/>
  <c r="Q133" i="2"/>
  <c r="Q130" i="2"/>
  <c r="Q123" i="2"/>
  <c r="Q124" i="2"/>
  <c r="Q125" i="2"/>
  <c r="Q126" i="2"/>
  <c r="Q120" i="2"/>
  <c r="Q121" i="2"/>
  <c r="Q109" i="2"/>
  <c r="Q110" i="2"/>
  <c r="Q111" i="2"/>
  <c r="Q112" i="2"/>
  <c r="Q113" i="2"/>
  <c r="Q114" i="2"/>
  <c r="Q115" i="2"/>
  <c r="Q116" i="2"/>
  <c r="Q117" i="2"/>
  <c r="Q107" i="2"/>
  <c r="Q104" i="2"/>
  <c r="Q101" i="2"/>
  <c r="Q102" i="2"/>
  <c r="Q92" i="2"/>
  <c r="Q93" i="2"/>
  <c r="Q94" i="2"/>
  <c r="Q95" i="2"/>
  <c r="Q96" i="2"/>
  <c r="Q97" i="2"/>
  <c r="Q98" i="2"/>
  <c r="Q99" i="2"/>
  <c r="Q87" i="2"/>
  <c r="Q88" i="2"/>
  <c r="Q89" i="2"/>
  <c r="Q90" i="2"/>
  <c r="Q84" i="2"/>
  <c r="Q85" i="2"/>
  <c r="Q81" i="2"/>
  <c r="Q82" i="2"/>
  <c r="Q31" i="2"/>
  <c r="Q30" i="2"/>
  <c r="Q29" i="2"/>
  <c r="Y75" i="3"/>
  <c r="M71" i="3"/>
  <c r="M68" i="3"/>
  <c r="M74" i="3"/>
  <c r="M75" i="3"/>
  <c r="Y74" i="3"/>
  <c r="M70" i="3"/>
  <c r="Y68" i="3"/>
  <c r="Y63" i="3"/>
  <c r="Y65" i="3"/>
  <c r="Y66" i="3"/>
  <c r="Y67" i="3"/>
  <c r="Y69" i="3"/>
  <c r="Y70" i="3"/>
  <c r="Y71" i="3"/>
  <c r="Y62" i="3"/>
  <c r="Y61" i="3"/>
  <c r="Y59" i="3"/>
  <c r="Y60" i="3"/>
  <c r="Y58" i="3"/>
  <c r="Y57" i="3"/>
  <c r="M72" i="2"/>
  <c r="M61" i="2"/>
  <c r="M60" i="2"/>
  <c r="M58" i="2"/>
  <c r="M54" i="2"/>
  <c r="M52" i="2"/>
  <c r="M51" i="2"/>
  <c r="M50" i="2"/>
  <c r="M48" i="2"/>
  <c r="M47" i="2"/>
  <c r="M45" i="2"/>
  <c r="M44" i="2"/>
  <c r="M137" i="2"/>
  <c r="M138" i="2"/>
  <c r="M83" i="2"/>
  <c r="M86" i="2"/>
  <c r="M91" i="2"/>
  <c r="M100" i="2"/>
  <c r="M105" i="2"/>
  <c r="M118" i="2"/>
  <c r="M119" i="2"/>
  <c r="M128" i="2"/>
  <c r="M131" i="2"/>
  <c r="M134" i="2"/>
  <c r="Q137" i="2"/>
  <c r="Q138" i="2"/>
  <c r="Q134" i="2"/>
  <c r="Q131" i="2"/>
  <c r="Q127" i="2"/>
  <c r="Q128" i="2"/>
  <c r="Q118" i="2"/>
  <c r="Q119" i="2"/>
  <c r="Q105" i="2"/>
  <c r="Q103" i="2"/>
  <c r="Q100" i="2"/>
  <c r="Q91" i="2"/>
  <c r="Q86" i="2"/>
  <c r="Q83" i="2"/>
  <c r="M43" i="2"/>
  <c r="M46" i="2"/>
  <c r="M49" i="2"/>
  <c r="M53" i="2"/>
  <c r="M55" i="2"/>
  <c r="M56" i="2"/>
  <c r="M57" i="2"/>
  <c r="M59" i="2"/>
  <c r="M62" i="2"/>
  <c r="M63" i="2"/>
  <c r="M64" i="2"/>
  <c r="M65" i="2"/>
  <c r="M66" i="2"/>
  <c r="M67" i="2"/>
  <c r="M68" i="2"/>
  <c r="M69" i="2"/>
  <c r="M70" i="2"/>
  <c r="M71" i="2"/>
  <c r="M73" i="2"/>
  <c r="M75" i="2"/>
  <c r="M76" i="2"/>
  <c r="M77" i="2"/>
  <c r="M78" i="2"/>
  <c r="M80" i="2"/>
  <c r="M106" i="2"/>
  <c r="M108" i="2"/>
  <c r="M122" i="2"/>
  <c r="Q122" i="2"/>
  <c r="Q108" i="2"/>
  <c r="Q106" i="2"/>
  <c r="M60" i="3"/>
  <c r="M61" i="3"/>
  <c r="M59" i="3"/>
  <c r="M63" i="3"/>
  <c r="M58" i="3"/>
  <c r="M62" i="3"/>
  <c r="M65" i="3"/>
  <c r="M66" i="3"/>
  <c r="M69" i="3"/>
  <c r="M67" i="3"/>
  <c r="M42" i="2"/>
  <c r="M41" i="2"/>
  <c r="M40" i="2"/>
  <c r="M39" i="2"/>
  <c r="M37" i="2"/>
  <c r="M36" i="2"/>
  <c r="M35" i="2"/>
  <c r="M34" i="2"/>
  <c r="M33" i="2"/>
  <c r="M32" i="2"/>
  <c r="M38" i="2"/>
  <c r="O148" i="2" l="1"/>
  <c r="O147" i="2"/>
  <c r="O192" i="2"/>
  <c r="O193" i="2"/>
  <c r="O197" i="2"/>
  <c r="O194" i="2"/>
  <c r="O198" i="2"/>
  <c r="O199" i="2"/>
  <c r="O171" i="2"/>
  <c r="O203" i="2"/>
  <c r="O175" i="2"/>
  <c r="O206" i="2"/>
  <c r="O177" i="2"/>
  <c r="O210" i="2"/>
  <c r="O181" i="2"/>
  <c r="O186" i="2"/>
  <c r="O161" i="2"/>
  <c r="O202" i="2"/>
  <c r="O188" i="2"/>
  <c r="O195" i="2"/>
  <c r="O217" i="2"/>
  <c r="O27" i="2"/>
  <c r="O97" i="3"/>
  <c r="O99" i="3"/>
  <c r="O95" i="3"/>
  <c r="O98" i="3"/>
  <c r="O190" i="2"/>
  <c r="O129" i="2"/>
  <c r="O92" i="3"/>
  <c r="O94" i="3"/>
  <c r="O91" i="3"/>
  <c r="O93" i="3"/>
  <c r="O26" i="2"/>
  <c r="O96" i="3"/>
  <c r="O100" i="3"/>
  <c r="O28" i="2"/>
  <c r="O213" i="2"/>
  <c r="O196" i="2"/>
  <c r="O90" i="3"/>
  <c r="O212" i="2"/>
  <c r="O89" i="3"/>
  <c r="O80" i="3"/>
  <c r="O211" i="2"/>
  <c r="O81" i="3"/>
  <c r="O200" i="2"/>
  <c r="O78" i="3"/>
  <c r="O69" i="3"/>
  <c r="O68" i="3"/>
  <c r="O85" i="3"/>
  <c r="O73" i="3"/>
  <c r="O88" i="3"/>
  <c r="O201" i="2"/>
  <c r="O209" i="2"/>
  <c r="O77" i="3"/>
  <c r="O76" i="3"/>
  <c r="O83" i="3"/>
  <c r="O215" i="2"/>
  <c r="O218" i="2"/>
  <c r="O79" i="3"/>
  <c r="O64" i="3"/>
  <c r="O70" i="3"/>
  <c r="O86" i="3"/>
  <c r="O208" i="2"/>
  <c r="O75" i="3"/>
  <c r="O87" i="3"/>
  <c r="O67" i="3"/>
  <c r="O74" i="3"/>
  <c r="O66" i="3"/>
  <c r="O71" i="3"/>
  <c r="O84" i="3"/>
  <c r="O72" i="3"/>
  <c r="O216" i="2"/>
  <c r="O65" i="3"/>
  <c r="O82" i="3"/>
  <c r="O214" i="2"/>
  <c r="O139" i="2"/>
  <c r="O187" i="2"/>
  <c r="O164" i="2"/>
  <c r="O189" i="2"/>
  <c r="O141" i="2"/>
  <c r="O158" i="2"/>
  <c r="O59" i="2"/>
  <c r="O146" i="2"/>
  <c r="O180" i="2"/>
  <c r="O163" i="2"/>
  <c r="O169" i="2"/>
  <c r="O145" i="2"/>
  <c r="O149" i="2"/>
  <c r="O165" i="2"/>
  <c r="O178" i="2"/>
  <c r="O168" i="2"/>
  <c r="O144" i="2"/>
  <c r="O153" i="2"/>
  <c r="O143" i="2"/>
  <c r="O176" i="2"/>
  <c r="O154" i="2"/>
  <c r="O140" i="2"/>
  <c r="O185" i="2"/>
  <c r="O142" i="2"/>
  <c r="O179" i="2"/>
  <c r="O156" i="2"/>
  <c r="O110" i="2"/>
  <c r="O174" i="2"/>
  <c r="O160" i="2"/>
  <c r="O131" i="2"/>
  <c r="O60" i="2"/>
  <c r="O104" i="2"/>
  <c r="O89" i="2"/>
  <c r="O126" i="2"/>
  <c r="O191" i="2"/>
  <c r="O173" i="2"/>
  <c r="O159" i="2"/>
  <c r="O124" i="2"/>
  <c r="O128" i="2"/>
  <c r="O61" i="2"/>
  <c r="O102" i="2"/>
  <c r="O88" i="2"/>
  <c r="O74" i="2"/>
  <c r="O130" i="2"/>
  <c r="O172" i="2"/>
  <c r="O101" i="2"/>
  <c r="O87" i="2"/>
  <c r="O120" i="2"/>
  <c r="O98" i="2"/>
  <c r="O84" i="2"/>
  <c r="O30" i="2"/>
  <c r="O155" i="2"/>
  <c r="O114" i="2"/>
  <c r="O96" i="2"/>
  <c r="O81" i="2"/>
  <c r="O107" i="2"/>
  <c r="O182" i="2"/>
  <c r="O166" i="2"/>
  <c r="O54" i="2"/>
  <c r="O134" i="2"/>
  <c r="O58" i="2"/>
  <c r="O109" i="2"/>
  <c r="O90" i="2"/>
  <c r="O125" i="2"/>
  <c r="O119" i="2"/>
  <c r="O118" i="2"/>
  <c r="O44" i="2"/>
  <c r="O121" i="2"/>
  <c r="O99" i="2"/>
  <c r="O85" i="2"/>
  <c r="O127" i="2"/>
  <c r="O135" i="2"/>
  <c r="O105" i="2"/>
  <c r="O100" i="2"/>
  <c r="O47" i="2"/>
  <c r="O115" i="2"/>
  <c r="O82" i="2"/>
  <c r="O91" i="2"/>
  <c r="O48" i="2"/>
  <c r="O86" i="2"/>
  <c r="O50" i="2"/>
  <c r="O113" i="2"/>
  <c r="O95" i="2"/>
  <c r="O29" i="2"/>
  <c r="O116" i="2"/>
  <c r="O207" i="2"/>
  <c r="O152" i="2"/>
  <c r="O136" i="2"/>
  <c r="O92" i="2"/>
  <c r="O45" i="2"/>
  <c r="O167" i="2"/>
  <c r="O83" i="2"/>
  <c r="O51" i="2"/>
  <c r="O112" i="2"/>
  <c r="O94" i="2"/>
  <c r="O117" i="2"/>
  <c r="O184" i="2"/>
  <c r="O205" i="2"/>
  <c r="O151" i="2"/>
  <c r="O137" i="2"/>
  <c r="O162" i="2"/>
  <c r="O72" i="2"/>
  <c r="O132" i="2"/>
  <c r="O133" i="2"/>
  <c r="O170" i="2"/>
  <c r="O157" i="2"/>
  <c r="O97" i="2"/>
  <c r="O31" i="2"/>
  <c r="O138" i="2"/>
  <c r="O52" i="2"/>
  <c r="O111" i="2"/>
  <c r="O93" i="2"/>
  <c r="O123" i="2"/>
  <c r="O204" i="2"/>
  <c r="O150" i="2"/>
  <c r="O73" i="2"/>
  <c r="O34" i="2"/>
  <c r="O35" i="2"/>
  <c r="O71" i="2"/>
  <c r="O46" i="2"/>
  <c r="O80" i="2"/>
  <c r="O56" i="2"/>
  <c r="O79" i="2"/>
  <c r="O43" i="2"/>
  <c r="O41" i="2"/>
  <c r="O78" i="2"/>
  <c r="O66" i="2"/>
  <c r="O122" i="2"/>
  <c r="O108" i="2"/>
  <c r="O70" i="2"/>
  <c r="O37" i="2"/>
  <c r="O69" i="2"/>
  <c r="O57" i="2"/>
  <c r="O39" i="2"/>
  <c r="O68" i="2"/>
  <c r="O40" i="2"/>
  <c r="O67" i="2"/>
  <c r="O55" i="2"/>
  <c r="O42" i="2"/>
  <c r="O77" i="2"/>
  <c r="O65" i="2"/>
  <c r="O53" i="2"/>
  <c r="O76" i="2"/>
  <c r="O64" i="2"/>
  <c r="O32" i="2"/>
  <c r="O33" i="2"/>
  <c r="O36" i="2"/>
  <c r="O106" i="2"/>
  <c r="O38" i="2"/>
  <c r="O75" i="2"/>
  <c r="O63" i="2"/>
  <c r="O62" i="2"/>
  <c r="O49"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O60" i="3"/>
  <c r="O61" i="3"/>
  <c r="O59" i="3"/>
  <c r="O63" i="3"/>
  <c r="O58" i="3"/>
  <c r="O62" i="3"/>
  <c r="Y53" i="3"/>
  <c r="Y52" i="3"/>
  <c r="Y55" i="3"/>
  <c r="M53" i="3"/>
  <c r="M52" i="3"/>
  <c r="M54" i="3"/>
  <c r="M56" i="3"/>
  <c r="M55" i="3"/>
  <c r="M57" i="3"/>
  <c r="O52" i="3" l="1"/>
  <c r="O53" i="3"/>
  <c r="O57" i="3"/>
  <c r="O55" i="3"/>
  <c r="O56" i="3"/>
  <c r="O54" i="3"/>
  <c r="Y30" i="3"/>
  <c r="Y50" i="3"/>
  <c r="Y51" i="3"/>
  <c r="Y40" i="3"/>
  <c r="Y44" i="3"/>
  <c r="Y48" i="3"/>
  <c r="Y49" i="3"/>
  <c r="Y45" i="3"/>
  <c r="Y47" i="3"/>
  <c r="M30" i="3"/>
  <c r="M50" i="3"/>
  <c r="M51" i="3"/>
  <c r="M40" i="3"/>
  <c r="M44" i="3"/>
  <c r="M48" i="3"/>
  <c r="M49" i="3"/>
  <c r="M45" i="3"/>
  <c r="M46" i="3"/>
  <c r="M47" i="3"/>
  <c r="Y43" i="3"/>
  <c r="M43" i="3"/>
  <c r="Y36" i="3"/>
  <c r="Y41" i="3"/>
  <c r="Y32" i="3"/>
  <c r="Y33" i="3"/>
  <c r="Y39" i="3"/>
  <c r="M42" i="3"/>
  <c r="M36" i="3"/>
  <c r="M41" i="3"/>
  <c r="M38" i="3"/>
  <c r="M32" i="3"/>
  <c r="M33" i="3"/>
  <c r="M39" i="3"/>
  <c r="M37" i="3"/>
  <c r="Y34" i="3"/>
  <c r="Y31" i="3"/>
  <c r="M34" i="3"/>
  <c r="M35" i="3"/>
  <c r="M31" i="3"/>
  <c r="O42" i="3" l="1"/>
  <c r="O45" i="3"/>
  <c r="O41" i="3"/>
  <c r="O51" i="3"/>
  <c r="O34" i="3"/>
  <c r="O39" i="3"/>
  <c r="O46" i="3"/>
  <c r="O50" i="3"/>
  <c r="O33" i="3"/>
  <c r="O32" i="3"/>
  <c r="O49" i="3"/>
  <c r="O38" i="3"/>
  <c r="O37" i="3"/>
  <c r="O44" i="3"/>
  <c r="O36" i="3"/>
  <c r="O47" i="3"/>
  <c r="O43" i="3"/>
  <c r="O30" i="3"/>
  <c r="O48" i="3"/>
  <c r="O31" i="3"/>
  <c r="O40" i="3"/>
  <c r="O35" i="3"/>
  <c r="Y29" i="3"/>
  <c r="M28" i="3"/>
  <c r="M29" i="3"/>
  <c r="Y28" i="3"/>
  <c r="O29" i="3" l="1"/>
  <c r="O28" i="3"/>
  <c r="D2" i="2" l="1"/>
  <c r="D13" i="5" l="1"/>
  <c r="D2" i="5" l="1"/>
  <c r="F21" i="5"/>
  <c r="F19" i="5"/>
  <c r="F17" i="5"/>
  <c r="F15" i="5"/>
  <c r="D15" i="5"/>
  <c r="F14" i="5"/>
  <c r="D14" i="5"/>
  <c r="E24" i="3"/>
  <c r="E22" i="3"/>
  <c r="W20" i="3"/>
  <c r="E20" i="3"/>
  <c r="W17" i="3"/>
  <c r="R17" i="3"/>
  <c r="C17" i="3"/>
  <c r="F21" i="2"/>
  <c r="F19" i="2"/>
  <c r="F17" i="2"/>
  <c r="F15" i="2"/>
  <c r="D15" i="2"/>
  <c r="F14" i="2"/>
  <c r="D14" i="2"/>
  <c r="D13" i="2"/>
  <c r="C22" i="3" l="1"/>
  <c r="D17" i="2"/>
  <c r="C24" i="3"/>
  <c r="C20" i="3"/>
  <c r="D19" i="2"/>
  <c r="D21" i="2"/>
  <c r="F13" i="2"/>
  <c r="E17" i="3" l="1"/>
  <c r="D21" i="5" l="1"/>
  <c r="D17" i="5"/>
  <c r="D19" i="5"/>
  <c r="F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Fernandez Garcia, Alvaro</author>
    <author>tc={4F58FAAD-33FA-4277-BC07-B0A95D3EFE7A}</author>
    <author>tc={F610664D-B61B-46A7-ABBD-30FA6104B5C3}</author>
  </authors>
  <commentList>
    <comment ref="B183" authorId="0" shapeId="0" xr:uid="{6A2BF01B-F596-442F-9731-5E7FEA6985E1}">
      <text>
        <r>
          <rPr>
            <b/>
            <sz val="9"/>
            <color indexed="81"/>
            <rFont val="Tahoma"/>
            <family val="2"/>
          </rPr>
          <t xml:space="preserve">rechazda
</t>
        </r>
      </text>
    </comment>
    <comment ref="B204" authorId="1" shapeId="0" xr:uid="{4F58FAAD-33FA-4277-BC07-B0A95D3EFE7A}">
      <text>
        <t>[Comentario encadenado]
Su versión de Excel le permite leer este comentario encadenado; sin embargo, las ediciones que se apliquen se quitarán si el archivo se abre en una versión más reciente de Excel. Más información: https://go.microsoft.com/fwlink/?linkid=870924
Comentario:
    Borrar registro. Repetido con 2024-02619</t>
      </text>
    </comment>
    <comment ref="B205" authorId="2" shapeId="0" xr:uid="{F610664D-B61B-46A7-ABBD-30FA6104B5C3}">
      <text>
        <t>[Comentario encadenado]
Su versión de Excel le permite leer este comentario encadenado; sin embargo, las ediciones que se apliquen se quitarán si el archivo se abre en una versión más reciente de Excel. Más información: https://go.microsoft.com/fwlink/?linkid=870924
Comentario:
    Borrar registro. Repetido con 2024-02573</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tc={271F403B-7408-4CCC-BC53-4B7A9730C2E6}</author>
    <author>tc={F6F7853B-1B00-41DA-B17C-4FDCA877A90B}</author>
    <author>tc={DBEBC20C-A49F-4258-8936-022A7FDD2C6F}</author>
    <author>tc={BF796069-FD5D-41D2-A57E-D4DF72BC5999}</author>
    <author>tc={F0CDB703-8255-4635-88B4-E080ABEAAB1E}</author>
    <author>tc={9492B7A0-8FC7-4C4A-9C4B-95782228DF25}</author>
    <author>tc={1544CBC1-E5BF-476F-8314-0AE17A8188ED}</author>
    <author>tc={754C3EDA-DA83-4B65-9E5C-892A54F5CDFD}</author>
    <author>tc={080E24D2-884A-499C-8B6C-AEFEDBA32A4C}</author>
    <author>tc={823B6D0B-4B01-4996-A0D8-C1C789E4E822}</author>
    <author>tc={F0A3FD41-C66E-4BF4-B399-2A827A0263B3}</author>
    <author>tc={114BDBBB-67D9-45DE-B88C-175C5DED6AB9}</author>
    <author>tc={886FFBB3-98A4-4CA1-BED8-02C2990B5B4B}</author>
    <author>tc={8850383B-D26C-479B-8CC0-507B3C70A40C}</author>
    <author>tc={8FFC1560-509F-415D-9178-4C033365B2AB}</author>
    <author>tc={F0A8EA0F-B0DF-4DCB-9FB3-A841E1B98E01}</author>
    <author>tc={F677D294-B9AB-4E37-9042-42C6C50135B6}</author>
    <author>tc={41EA322B-7D76-43FC-865D-EF921880D2BB}</author>
    <author>tc={9D01ED59-5F69-4F1F-A554-29A32AAB10FF}</author>
    <author>tc={483F4F59-DFFE-4993-A9ED-8977AE43AF01}</author>
    <author>tc={AA0D1BBC-6942-4657-89A5-54B93034EDF5}</author>
    <author>tc={64A0CAC2-45B7-41FD-A244-B583783B8BAE}</author>
    <author>tc={2EDDCE58-6EE3-44F2-AFE6-0A2931C10254}</author>
  </authors>
  <commentList>
    <comment ref="G28" authorId="0" shapeId="0" xr:uid="{271F403B-7408-4CCC-BC53-4B7A9730C2E6}">
      <text>
        <t>[Comentario encadenado]
Su versión de Excel le permite leer este comentario encadenado; sin embargo, las ediciones que se apliquen se quitarán si el archivo se abre en una versión más reciente de Excel. Más información: https://go.microsoft.com/fwlink/?linkid=870924
Comentario:
    RPG / AGA miraran si hay otras opciones/instrucciones para transportar las botellas.
Respuesta:
    En función de lo que encuentren se trasladará a la planta para implementar
 las acciones.</t>
      </text>
    </comment>
    <comment ref="G29" authorId="1" shapeId="0" xr:uid="{F6F7853B-1B00-41DA-B17C-4FDCA877A90B}">
      <text>
        <t>[Comentario encadenado]
Su versión de Excel le permite leer este comentario encadenado; sin embargo, las ediciones que se apliquen se quitarán si el archivo se abre en una versión más reciente de Excel. Más información: https://go.microsoft.com/fwlink/?linkid=870924
Comentario:
    Suceso pendiente de validar
Respuesta:
    Suceso validado e investigado, se puntúa M+</t>
      </text>
    </comment>
    <comment ref="G31" authorId="2" shapeId="0" xr:uid="{DBEBC20C-A49F-4258-8936-022A7FDD2C6F}">
      <text>
        <t>[Comentario encadenado]
Su versión de Excel le permite leer este comentario encadenado; sin embargo, las ediciones que se apliquen se quitarán si el archivo se abre en una versión más reciente de Excel. Más información: https://go.microsoft.com/fwlink/?linkid=870924
Comentario:
    Revisión de causa raíz e idoneidad del material frente al tiempo de uso que se le ha dado más allá de la protección en voladuras. RIL</t>
      </text>
    </comment>
    <comment ref="G32" authorId="3" shapeId="0" xr:uid="{BF796069-FD5D-41D2-A57E-D4DF72BC5999}">
      <text>
        <t>[Comentario encadenado]
Su versión de Excel le permite leer este comentario encadenado; sin embargo, las ediciones que se apliquen se quitarán si el archivo se abre en una versión más reciente de Excel. Más información: https://go.microsoft.com/fwlink/?linkid=870924
Comentario:
    RIL pedirá más información sobre este suceso.
Respuesta:
    RIL ha pedido más información a Mónica quien enviará correo ampliando información.
Respuesta:
    RIL pedirá más información ya que con la aportada seguimos con dudas.
Respuesta:
    La piedra se cayó en una cuneta, fuera del vial por lo que no se recoge. No es normal que se caigan las piedras, de hecho es la primera vez que lo detectan y al ser un transporte interno no se tapa, no sé supo porque cayó y las condiciones de transporte están recogidas en el PSS.</t>
      </text>
    </comment>
    <comment ref="G33" authorId="4" shapeId="0" xr:uid="{F0CDB703-8255-4635-88B4-E080ABEAAB1E}">
      <text>
        <t>[Comentario encadenado]
Su versión de Excel le permite leer este comentario encadenado; sin embargo, las ediciones que se apliquen se quitarán si el archivo se abre en una versión más reciente de Excel. Más información: https://go.microsoft.com/fwlink/?linkid=870924
Comentario:
    RIL pedirá más información sobre la nueva ruta, señalista, distracción, analizada la nueva ruta. 
Respuesta:
    RIL ha pedido más información a Mónica quien enviará correo ampliando información.
Respuesta:
    RIL pedirá más información sobre el despiste del conductor, poner algún elemento más visible … plan de acción.
Respuesta:
    La señalización se pudo haber mejorado, aunque al finalizar la investigación del suceso, los camiones ya habían dejado de pasar por esa zona (que fue temporal) de ahí el insistir en comunicar en tiempo y forma las desviaciones detectadas.</t>
      </text>
    </comment>
    <comment ref="G38" authorId="5" shapeId="0" xr:uid="{9492B7A0-8FC7-4C4A-9C4B-95782228DF25}">
      <text>
        <t>[Comentario encadenado]
Su versión de Excel le permite leer este comentario encadenado; sin embargo, las ediciones que se apliquen se quitarán si el archivo se abre en una versión más reciente de Excel. Más información: https://go.microsoft.com/fwlink/?linkid=870924
Comentario:
    DSO enviará mail a la unidad comentando la causa raíz (falta de orden y limpieza) y profundizar en la investigación (cierre PT con materiales y elementos en la zona de trabajo).
Respuesta:
    eL PT no se había cerrado, la Unidad está de acuerdo en que la causa es falta de orden y limpieza, pero solicitan no reabrir el registro
Respuesta:
    Cambiar causa</t>
      </text>
    </comment>
    <comment ref="G56" authorId="6" shapeId="0" xr:uid="{1544CBC1-E5BF-476F-8314-0AE17A8188ED}">
      <text>
        <t>[Comentario encadenado]
Su versión de Excel le permite leer este comentario encadenado; sin embargo, las ediciones que se apliquen se quitarán si el archivo se abre en una versión más reciente de Excel. Más información: https://go.microsoft.com/fwlink/?linkid=870924
Comentario:
    Roberto consultará a Ignacio si el suceso 1193 y este están relacionados y se ha determinado la causa de ambos y si el cable en mal estado estaba o no fuera de servicio.
Respuesta:
    Recibida las respuestas pasamos a valorar.</t>
      </text>
    </comment>
    <comment ref="G57" authorId="7" shapeId="0" xr:uid="{754C3EDA-DA83-4B65-9E5C-892A54F5CDFD}">
      <text>
        <t>[Comentario encadenado]
Su versión de Excel le permite leer este comentario encadenado; sin embargo, las ediciones que se apliquen se quitarán si el archivo se abre en una versión más reciente de Excel. Más información: https://go.microsoft.com/fwlink/?linkid=870924
Comentario:
    Antonio, preguntará a Leticia, si disponen del informe de estrés térmico de la planta de turbina de gas, actividad que realizaba el trabajador en el momento y complementar el informe con los datos aportados en el informe por Fielcore. Pendiente informe definitivo.
Respuesta:
    Pendiente en prosafety el informe definitivo. Informe de estrés térmico entregado a Antonio por Leticia. Leticia nos traslada que el trabajador estába algo estresado por diferentes problemas y no estába atendiendo a las indicaciones de descansar.
Respuesta:
    DSO pedirá a planta el informe último de Fielcore.
Respuesta:
    El día 29 de julio no tienen informe definitivo de EECC, se vuelve a solicitar el día 26 de agosto
Respuesta:
    La Unidad informa que han realizado cambios y dan por cerrada la investigación, aunque siguen reclamando el informe final como acción FIELDCORE</t>
      </text>
    </comment>
    <comment ref="G58" authorId="8" shapeId="0" xr:uid="{080E24D2-884A-499C-8B6C-AEFEDBA32A4C}">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Hablar con Angel y añadir LA sobre el hecho de acudir enfermo al trabajo.
Respuesta:
    Hablado con AFM añadimos como acción elaborar LA. </t>
      </text>
    </comment>
    <comment ref="G59" authorId="9" shapeId="0" xr:uid="{823B6D0B-4B01-4996-A0D8-C1C789E4E82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Mónica, porque factor de criticidad "Manipulación mecánica de cargas" 
Respuesta:
    Fotos y se ha regado previamente?
Respuesta:
    Cómo viene recogido en el procedimiento de ejecución? Valdeos previos? Sería un incumplimiento de procedimiento. </t>
      </text>
    </comment>
    <comment ref="G60" authorId="10" shapeId="0" xr:uid="{F0A3FD41-C66E-4BF4-B399-2A827A0263B3}">
      <text>
        <t>[Comentario encadenado]
Su versión de Excel le permite leer este comentario encadenado; sin embargo, las ediciones que se apliquen se quitarán si el archivo se abre en una versión más reciente de Excel. Más información: https://go.microsoft.com/fwlink/?linkid=870924
Comentario:
    RPilling, hará consulta de la posibilidad de poner chapa en el hueco.
Respuesta:
    Realizada consulta, se valora.</t>
      </text>
    </comment>
    <comment ref="G61" authorId="11" shapeId="0" xr:uid="{114BDBBB-67D9-45DE-B88C-175C5DED6AB9}">
      <text>
        <t>[Comentario encadenado]
Su versión de Excel le permite leer este comentario encadenado; sin embargo, las ediciones que se apliquen se quitarán si el archivo se abre en una versión más reciente de Excel. Más información: https://go.microsoft.com/fwlink/?linkid=870924
Comentario:
    RP preguntará a compañera de ergonomía si hay gamas de revisión de sillas y Dsutil a MAR.
Respuesta:
    FFP modificará el plan de acción incorporando una acción transversal de difusión del suceso y su plan de acción.
Respuesta:
    Comentarlo con JC en la reunión de septiembre. 
Respuesta:
    Se comenta en reunión semanal del SPM y se indica elaborar lección aprendida por la Red junto con el SPM.</t>
      </text>
    </comment>
    <comment ref="G71" authorId="12" shapeId="0" xr:uid="{886FFBB3-98A4-4CA1-BED8-02C2990B5B4B}">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RI solicitar completar investigación con dimensiones de peldaños y desniveles, y valorar aprendizajes en la habilitación de accesos a casetas de obra </t>
      </text>
    </comment>
    <comment ref="G72" authorId="13" shapeId="0" xr:uid="{8850383B-D26C-479B-8CC0-507B3C70A40C}">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RP hablará con Simón sobre revisar el procedimiento. </t>
      </text>
    </comment>
    <comment ref="G77" authorId="14" shapeId="0" xr:uid="{8FFC1560-509F-415D-9178-4C033365B2AB}">
      <text>
        <t>[Comentario encadenado]
Su versión de Excel le permite leer este comentario encadenado; sin embargo, las ediciones que se apliquen se quitarán si el archivo se abre en una versión más reciente de Excel. Más información: https://go.microsoft.com/fwlink/?linkid=870924
Comentario:
    DSO-Revisar factor de riesgo y se solicita también más información sobre la causa de porque estaba la puerta apoyada sobre la otra puerta, si habian finalizado el trabajo, si el PT estaba cerrado o seguía abierto...</t>
      </text>
    </comment>
    <comment ref="G78" authorId="15" shapeId="0" xr:uid="{F0A8EA0F-B0DF-4DCB-9FB3-A841E1B98E01}">
      <text>
        <t>[Comentario encadenado]
Su versión de Excel le permite leer este comentario encadenado; sin embargo, las ediciones que se apliquen se quitarán si el archivo se abre en una versión más reciente de Excel. Más información: https://go.microsoft.com/fwlink/?linkid=870924
Comentario:
    Suceso revisado y NO validado.</t>
      </text>
    </comment>
    <comment ref="G79" authorId="16" shapeId="0" xr:uid="{F677D294-B9AB-4E37-9042-42C6C50135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considera paralización de trabajos, que RI informe a la Unidad</t>
      </text>
    </comment>
    <comment ref="G80" authorId="17" shapeId="0" xr:uid="{41EA322B-7D76-43FC-865D-EF921880D2BB}">
      <text>
        <t>[Comentario encadenado]
Su versión de Excel le permite leer este comentario encadenado; sin embargo, las ediciones que se apliquen se quitarán si el archivo se abre en una versión más reciente de Excel. Más información: https://go.microsoft.com/fwlink/?linkid=870924
Comentario:
    Suceso revisado y NO validado.</t>
      </text>
    </comment>
    <comment ref="G85" authorId="18" shapeId="0" xr:uid="{9D01ED59-5F69-4F1F-A554-29A32AAB10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valida plan de acción e informa a la Unidad.</t>
      </text>
    </comment>
    <comment ref="G86" authorId="19" shapeId="0" xr:uid="{483F4F59-DFFE-4993-A9ED-8977AE43AF01}">
      <text>
        <t>[Comentario encadenado]
Su versión de Excel le permite leer este comentario encadenado; sin embargo, las ediciones que se apliquen se quitarán si el archivo se abre en una versión más reciente de Excel. Más información: https://go.microsoft.com/fwlink/?linkid=870924
Comentario:
    DSO-Estamos a la espera del regreso de vacaciones de Simón para dar respuesta a la solicitud de la Red (Añadir acción de comunicación trasversal al resto de ciclos).
Respuesta:
    Incluida la acción. Se valora.</t>
      </text>
    </comment>
    <comment ref="G88" authorId="20" shapeId="0" xr:uid="{AA0D1BBC-6942-4657-89A5-54B93034EDF5}">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RIL: Solicitar informe de investigación a Mónica, que lo suba a prosafety.
Respuesta:
    Solicitado informe a Mónica.
Respuesta:
    Buenos días.
Acabo de revocar mi firma.
Tengo un problema de acceso al sharepoint y no me deja acceder al informe, aunque te adelanto que contiene exactamente el mismo texto que Prosafety, así que trato de aclarar yo ese punto:
¿Qué fue lo que se quemó? Principalmente trozos de bandas transportadoras,  quedaban algunas partes que todavía no habían sido retiradas. 
He cargado también un par de fotos que espero sirvan de ayuda.
</t>
      </text>
    </comment>
    <comment ref="G96" authorId="21" shapeId="0" xr:uid="{64A0CAC2-45B7-41FD-A244-B583783B8BAE}">
      <text>
        <t>[Comentario encadenado]
Su versión de Excel le permite leer este comentario encadenado; sin embargo, las ediciones que se apliquen se quitarán si el archivo se abre en una versión más reciente de Excel. Más información: https://go.microsoft.com/fwlink/?linkid=870924
Comentario:
    Validadas las acciones, RIL comunicará a Pedro Pablo.
Respuesta:
    Comunicado a Pedro Pablo y a Luis Mijares.
Respuesta:
    Recordar a Luis Mijares que ya puede firmar la investigación.</t>
      </text>
    </comment>
    <comment ref="G100" authorId="22" shapeId="0" xr:uid="{2EDDCE58-6EE3-44F2-AFE6-0A2931C10254}">
      <text>
        <t>[Comentario encadenado]
Su versión de Excel le permite leer este comentario encadenado; sin embargo, las ediciones que se apliquen se quitarán si el archivo se abre en una versión más reciente de Excel. Más información: https://go.microsoft.com/fwlink/?linkid=870924
Comentario:
    Pendiente acciones.
Respuesta:
    Solicitadas a Miguel Alegre.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Fernandez Garcia, Alvaro</author>
  </authors>
  <commentList>
    <comment ref="E31" authorId="0" shapeId="0" xr:uid="{3056517D-514B-4147-8D6E-16E51470C113}">
      <text>
        <r>
          <rPr>
            <b/>
            <sz val="9"/>
            <color indexed="81"/>
            <rFont val="Tahoma"/>
            <family val="2"/>
          </rPr>
          <t>Fernandez Garcia, Alvaro:</t>
        </r>
        <r>
          <rPr>
            <sz val="9"/>
            <color indexed="81"/>
            <rFont val="Tahoma"/>
            <family val="2"/>
          </rPr>
          <t xml:space="preserve">
preguntar leticia</t>
        </r>
      </text>
    </comment>
    <comment ref="E32" authorId="0" shapeId="0" xr:uid="{2A6657C3-A762-4152-B7A9-6B76BF499103}">
      <text>
        <r>
          <rPr>
            <b/>
            <sz val="9"/>
            <color indexed="81"/>
            <rFont val="Tahoma"/>
            <family val="2"/>
          </rPr>
          <t>Fernandez Garcia, Alvaro:</t>
        </r>
        <r>
          <rPr>
            <sz val="9"/>
            <color indexed="81"/>
            <rFont val="Tahoma"/>
            <family val="2"/>
          </rPr>
          <t xml:space="preserve">
preguntar leticia</t>
        </r>
      </text>
    </comment>
    <comment ref="Q40" authorId="0" shapeId="0" xr:uid="{531FE9F7-3DBE-4CD9-ABE9-76918B2BC630}">
      <text>
        <r>
          <rPr>
            <b/>
            <sz val="9"/>
            <color indexed="81"/>
            <rFont val="Tahoma"/>
            <family val="2"/>
          </rPr>
          <t>Fernandez Garcia, Alvaro:</t>
        </r>
        <r>
          <rPr>
            <sz val="9"/>
            <color indexed="81"/>
            <rFont val="Tahoma"/>
            <family val="2"/>
          </rPr>
          <t xml:space="preserve">
cambiar equipo  es de datos</t>
        </r>
      </text>
    </comment>
  </commentList>
</comments>
</file>

<file path=xl/sharedStrings.xml><?xml version="1.0" encoding="utf-8"?>
<sst xmlns="http://schemas.openxmlformats.org/spreadsheetml/2006/main" count="4646" uniqueCount="1216">
  <si>
    <t>CENTRO DE TRABAJO</t>
  </si>
  <si>
    <t>TECNOLOGÍA</t>
  </si>
  <si>
    <t>Plantilla</t>
  </si>
  <si>
    <t>ZONA</t>
  </si>
  <si>
    <t>ES-LEO-LA ROBLA</t>
  </si>
  <si>
    <t>CARBÓN</t>
  </si>
  <si>
    <t>ES-LEO-ANLLARES</t>
  </si>
  <si>
    <t>ES-CRÑ-MEIRAMA</t>
  </si>
  <si>
    <t>ES-AST-NARCEA</t>
  </si>
  <si>
    <t>ES-TOL-CCC ACECA</t>
  </si>
  <si>
    <t>CICLOS</t>
  </si>
  <si>
    <t>ZONA CENTRO - LEVANTE</t>
  </si>
  <si>
    <t>ES-VAL-DEL PUERTO</t>
  </si>
  <si>
    <t>ES-MUR-CCC-ESCOMBRERAS</t>
  </si>
  <si>
    <t>ES-CRÑ-SABON</t>
  </si>
  <si>
    <t>ES-BCN-CCC-PORT</t>
  </si>
  <si>
    <t>ZONA CATALUÑA</t>
  </si>
  <si>
    <t>ES-BCN-CCC-BESOS</t>
  </si>
  <si>
    <t>ES-HUE-ANGEL DE H.</t>
  </si>
  <si>
    <t>ZONA ANDALUCÍA</t>
  </si>
  <si>
    <t>ES-CAD-PUENTE MAYORGA</t>
  </si>
  <si>
    <t>ES-CAD-CCC-SAN ROQUE</t>
  </si>
  <si>
    <t>ES-MAL-CCC-MALAGA</t>
  </si>
  <si>
    <t>TECNOLOGÍA DE GENERACIÓN</t>
  </si>
  <si>
    <t>NUCLEAR</t>
  </si>
  <si>
    <t>HIDRÁULICA - ZONA CENTRO</t>
  </si>
  <si>
    <t>HIDRÁULICAS</t>
  </si>
  <si>
    <t>HIDRÁULICA - ZONA NORTE</t>
  </si>
  <si>
    <t>CICLOS ANDALUCIA</t>
  </si>
  <si>
    <t>CICLOS CATALUÑA</t>
  </si>
  <si>
    <t>CICLOS CENTRO - LEVANTE</t>
  </si>
  <si>
    <t>ES-AST-SANTA SUSANA</t>
  </si>
  <si>
    <t>Norte</t>
  </si>
  <si>
    <t>ES-AVI-PUENTE NUEVO</t>
  </si>
  <si>
    <t>Centro</t>
  </si>
  <si>
    <t>ES-CRÑ-ARTEIXO D</t>
  </si>
  <si>
    <t>ES-CRÑ-CATABOIS</t>
  </si>
  <si>
    <t>ES-CRÑ-PORTODEMOUROS</t>
  </si>
  <si>
    <t>ES-CRÑ-TAMBRE</t>
  </si>
  <si>
    <t>ES-CUE-VILLALBA</t>
  </si>
  <si>
    <t>ES-GUA-DR. BENITO</t>
  </si>
  <si>
    <t>ES-GUA-SALTO DE BOLARQUE</t>
  </si>
  <si>
    <t>ES-LEO-MORA DE LUNA</t>
  </si>
  <si>
    <t>ES-LEO-PADRE ISLA</t>
  </si>
  <si>
    <t>ES-LUG-BELESAR</t>
  </si>
  <si>
    <t>ES-LUG-PEARES</t>
  </si>
  <si>
    <t>ES-MAD-SAN LUIS B</t>
  </si>
  <si>
    <t>centro</t>
  </si>
  <si>
    <t>ES-OUR-BATUNDEIRA</t>
  </si>
  <si>
    <t>ES-OUR-CASTRELO</t>
  </si>
  <si>
    <t>ES-OUR-FRIEIRA</t>
  </si>
  <si>
    <t>ES-OUR-LAS CONCHAS</t>
  </si>
  <si>
    <t>ES-OUR-REGUEIRO</t>
  </si>
  <si>
    <t>ES-OUR-VELLE</t>
  </si>
  <si>
    <t>ES-SEG-BURGOMILLODO</t>
  </si>
  <si>
    <t>ES-TOL-CASTREJON</t>
  </si>
  <si>
    <t>ES-VAD-ESTACIÓN</t>
  </si>
  <si>
    <t>Actualizado:</t>
  </si>
  <si>
    <t>Listado de paralizaciones</t>
  </si>
  <si>
    <t>Generación Convencional</t>
  </si>
  <si>
    <t>Nº PARALIZACIONES:</t>
  </si>
  <si>
    <t xml:space="preserve">PUNTOS: </t>
  </si>
  <si>
    <t>IMPACTO</t>
  </si>
  <si>
    <t>ÁMBITO</t>
  </si>
  <si>
    <r>
      <rPr>
        <b/>
        <sz val="7"/>
        <color rgb="FF004571"/>
        <rFont val="Arial"/>
        <family val="2"/>
      </rPr>
      <t>Se evalua en función de la</t>
    </r>
    <r>
      <rPr>
        <b/>
        <i/>
        <sz val="7"/>
        <color rgb="FF004571"/>
        <rFont val="Arial"/>
        <family val="2"/>
      </rPr>
      <t xml:space="preserve"> Severidad y Probabilidad</t>
    </r>
  </si>
  <si>
    <r>
      <rPr>
        <b/>
        <sz val="7"/>
        <color rgb="FF004571"/>
        <rFont val="Arial"/>
        <family val="2"/>
      </rPr>
      <t>Se evalua en función de la</t>
    </r>
    <r>
      <rPr>
        <b/>
        <i/>
        <sz val="7"/>
        <color rgb="FF004571"/>
        <rFont val="Arial"/>
        <family val="2"/>
      </rPr>
      <t xml:space="preserve"> transversalidad</t>
    </r>
  </si>
  <si>
    <t>IMPROBAB.</t>
  </si>
  <si>
    <t>POSIBLE</t>
  </si>
  <si>
    <t>PROBABLE</t>
  </si>
  <si>
    <t>PUNTUAL</t>
  </si>
  <si>
    <t>MEDIO</t>
  </si>
  <si>
    <t>EXTENSO</t>
  </si>
  <si>
    <t xml:space="preserve">RIESGO LEVE: </t>
  </si>
  <si>
    <t xml:space="preserve">LOCAL: </t>
  </si>
  <si>
    <t>LESIÓN LEVE</t>
  </si>
  <si>
    <t>Riesgo Leve</t>
  </si>
  <si>
    <t>Riesgo Medio</t>
  </si>
  <si>
    <t>LEVE:</t>
  </si>
  <si>
    <t xml:space="preserve">RIESGO MEDIO: </t>
  </si>
  <si>
    <t>NEGOCIO:</t>
  </si>
  <si>
    <t>LESIÓN GRAVE</t>
  </si>
  <si>
    <t>Riesgo Alto</t>
  </si>
  <si>
    <t>MEDIO:</t>
  </si>
  <si>
    <t xml:space="preserve">RIESGO ALTO: </t>
  </si>
  <si>
    <t>GRUPO:</t>
  </si>
  <si>
    <t>LESIÓN MUY GRAVE/MORTAL</t>
  </si>
  <si>
    <t>N/A</t>
  </si>
  <si>
    <t>ALTO:</t>
  </si>
  <si>
    <t>Suceso Nº</t>
  </si>
  <si>
    <t>Fecha / hora del suceso</t>
  </si>
  <si>
    <t>Tipo</t>
  </si>
  <si>
    <t>Centro de trabajo</t>
  </si>
  <si>
    <t>Suceso Propio/Contratista/Mixto/Histórico</t>
  </si>
  <si>
    <t>Descripción detallada del suceso</t>
  </si>
  <si>
    <t>Empresa contratista</t>
  </si>
  <si>
    <t>Empresa Subcontratista</t>
  </si>
  <si>
    <t>Métrica Positiva (Si/No)</t>
  </si>
  <si>
    <t>Severidad</t>
  </si>
  <si>
    <t>Probabilidad</t>
  </si>
  <si>
    <t>Impacto</t>
  </si>
  <si>
    <t>Ámbito</t>
  </si>
  <si>
    <t>Puntuación</t>
  </si>
  <si>
    <t>Creador</t>
  </si>
  <si>
    <t>Equipo</t>
  </si>
  <si>
    <t>Concurso</t>
  </si>
  <si>
    <t>PARALIZACIÓN</t>
  </si>
  <si>
    <t>Propio</t>
  </si>
  <si>
    <t>Sí</t>
  </si>
  <si>
    <t>Grave</t>
  </si>
  <si>
    <t>Posible</t>
  </si>
  <si>
    <t>Riesgo medio</t>
  </si>
  <si>
    <t>WALL FELIPE, RAUL</t>
  </si>
  <si>
    <t>Contratista</t>
  </si>
  <si>
    <t>ES-LEZAMA DEMOLICIONES, S.L.-B81179897-000101114</t>
  </si>
  <si>
    <t>Leve</t>
  </si>
  <si>
    <t>Riesgo leve</t>
  </si>
  <si>
    <t>EECC</t>
  </si>
  <si>
    <t>No</t>
  </si>
  <si>
    <t/>
  </si>
  <si>
    <t>Probable</t>
  </si>
  <si>
    <t>ES-NERVIÓN INDUSTRIES, ENGINEERIN-B48977995-0000347014</t>
  </si>
  <si>
    <t>CUESTA ARAGON, TEODORO</t>
  </si>
  <si>
    <t>Improbable</t>
  </si>
  <si>
    <t>PELEGRINA TARANCON, JAVIER</t>
  </si>
  <si>
    <t>ES-DOMINION INDUSTRY&amp;INFRASTRUCTURES-B66728965-0000105167</t>
  </si>
  <si>
    <t>MOLINA CUELLAR, JESUS</t>
  </si>
  <si>
    <t>AGUADO RODRIGUEZ, EDUARDO JOSE</t>
  </si>
  <si>
    <t>ES-DOMINION INDUSTRY&amp; INFRASTRUCTURES-B66728965-0000105167</t>
  </si>
  <si>
    <t>ES-Afesa Medio Ambiente, S.A.-A48169445-0000384217</t>
  </si>
  <si>
    <t>Medio</t>
  </si>
  <si>
    <t>ULIBARRENA UMARAN, FRANCISCO JAVIER</t>
  </si>
  <si>
    <t>ALEGRE MORENO, MIGUEL</t>
  </si>
  <si>
    <t>CARRILLO GARCIA, JOSE MANUEL</t>
  </si>
  <si>
    <t>FUDILI MORENO, ANGEL</t>
  </si>
  <si>
    <t>GENS ABUJAS, JORGE</t>
  </si>
  <si>
    <t>Puntual</t>
  </si>
  <si>
    <t>ES-Applus Norcontrol, S.L.U.-B15044357-0000300560</t>
  </si>
  <si>
    <t>MEROÑO VIVES, BLAS MAURICIO</t>
  </si>
  <si>
    <t>ES-PEFIPRESA S.A.-A28145407-0000305469</t>
  </si>
  <si>
    <t>TORTOSA VILLALBA, JOSE ANTONIO</t>
  </si>
  <si>
    <t>ZULUETA GOMEZ-APARICI, ANDRES</t>
  </si>
  <si>
    <t>GONZALO GALAN, JESUS CARLOS</t>
  </si>
  <si>
    <t>LOBO LOBO, JOSE LUIS</t>
  </si>
  <si>
    <t>PEDRERO CANOVAS, JOSE MANUEL</t>
  </si>
  <si>
    <t>ES-GENERAL ELECTRIC GLOBAL SERVICES-W0394065G-0000105364</t>
  </si>
  <si>
    <t>SANCHEZ-ROLDAN MARTINEZ, JOSE DAVID</t>
  </si>
  <si>
    <t>AZNAR BONILLO, LAURA</t>
  </si>
  <si>
    <t>SAURA JIMENEZ, JOSE ANTONIO</t>
  </si>
  <si>
    <t>MOQUILLAZA MIRANDA, FRANCISCO JAVIER</t>
  </si>
  <si>
    <t>ES-DEPISA COATING SOLUTIONS, S.L.-B28216992</t>
  </si>
  <si>
    <t>GARCIA GARCIA, JUAN ANTONIO</t>
  </si>
  <si>
    <t>RONDAN MORENO, MARIA ISABEL</t>
  </si>
  <si>
    <t>SANCHEZ BARRACHINA, DAVID</t>
  </si>
  <si>
    <t>ES-KAEFER SERVICIOS INDUSTRIALES, S.A.-A48055560-0000309806</t>
  </si>
  <si>
    <t>BACH IRURE, BLANCA</t>
  </si>
  <si>
    <t>Muy Grave/Mortal</t>
  </si>
  <si>
    <t>SUAREZ MENENDEZ, MARIA CRISTINA</t>
  </si>
  <si>
    <t>ZUNICA GARCIA, ADRIAN</t>
  </si>
  <si>
    <t>RAFAEL PONCE, JOSE LUIS</t>
  </si>
  <si>
    <t>ES-LEZAMA DEMOLICIONES, S.L.-B81179897-000101115</t>
  </si>
  <si>
    <t>QUINTERO DOMINGUEZ, PEDRO RAUL</t>
  </si>
  <si>
    <t>ROCA MELERO, JUAN CARLOS</t>
  </si>
  <si>
    <t>Riesgo alto</t>
  </si>
  <si>
    <t>ALVAREZ RODRIGUEZ, VICTOR MANUEL</t>
  </si>
  <si>
    <t>UBACH NUÑEZ, ALFREDO</t>
  </si>
  <si>
    <t>FERNANDEZ COTO, ALBERTO</t>
  </si>
  <si>
    <t>ES-ELECNOR SERVICIOS Y PROYECTOS, S.A.U.-A79486833-0000702387</t>
  </si>
  <si>
    <t>DOMINGUEZ ORTEGA, SIMON</t>
  </si>
  <si>
    <t>ARIAS BLANCO, VERONICA</t>
  </si>
  <si>
    <t>DE LA ENCINA ORTEGA, GEMA DE AFRICA</t>
  </si>
  <si>
    <t>MORENO GARCIA, RAUL</t>
  </si>
  <si>
    <t>SANTAELLA GARCIA, JOAQUIN</t>
  </si>
  <si>
    <t>LEDO CHAO, JUAN</t>
  </si>
  <si>
    <t>ES-LEZAMA DEMOLICIONES, S.L.-B81179897-0000101114</t>
  </si>
  <si>
    <t>PEÑA GIL, FRANCISCO</t>
  </si>
  <si>
    <t>ES-NATURGY GENERACION SLU-B86010766-0000000296</t>
  </si>
  <si>
    <t>MONAR HERNANDEZ, VICTOR</t>
  </si>
  <si>
    <t>ESPINOSA APARICIO, ANDRES</t>
  </si>
  <si>
    <t>ES-ALPIQ ENERGIA ESPAÑA, S.A.U.-A82405788-0000377842</t>
  </si>
  <si>
    <t>FERNANDEZ CARACENA, JORGE</t>
  </si>
  <si>
    <t>LOPEZ GOMEZ, FERNANDO</t>
  </si>
  <si>
    <t>MOURE LISTE, JESUS</t>
  </si>
  <si>
    <t>APARICIO MONTERO, IGNACIO</t>
  </si>
  <si>
    <t>MOLINA OCHOA, JOSE LUIS</t>
  </si>
  <si>
    <t>BARTRONS CASADEMONT, JORDI</t>
  </si>
  <si>
    <t>RUIZ JIMENEZ, FRANCISCO JOSE</t>
  </si>
  <si>
    <t>RIVERA SANCHEZ, ANA ISABEL</t>
  </si>
  <si>
    <t>ES-NATURGY GENERACION SL-B86010766-0000000296</t>
  </si>
  <si>
    <t>FERNANDEZ-CABRERA MARTIN-DELGADO, FERNANDO</t>
  </si>
  <si>
    <t>GIL ANDRADES, JUAN JESUS</t>
  </si>
  <si>
    <t>ES-Alstom Power, SA-A79261566-0000318133</t>
  </si>
  <si>
    <t>ES-LABORATORIOS MIRET  S.A.-A08135402-0000303057</t>
  </si>
  <si>
    <t>ES-FIELDCORE SERVICE SOLUTIONS INTERNATIONAL SUCURSAL EN ESPAÑA -W4003380E-302347</t>
  </si>
  <si>
    <t>IBAÑEZ GONZALEZ, MIGUEL</t>
  </si>
  <si>
    <t>RISQUETE TELLO, LUIS</t>
  </si>
  <si>
    <t>RODRIGUEZ CAÑAS, GREGORIO</t>
  </si>
  <si>
    <t>LOPEZ FERNANDEZ, MARCOS</t>
  </si>
  <si>
    <t>GOMEZ MUIÑO, JUAN CARLOS</t>
  </si>
  <si>
    <t>LEIZA LOPEZ, CASIMIRO</t>
  </si>
  <si>
    <t>GOMEZ LOPEZ, ENRIQUE</t>
  </si>
  <si>
    <t>RODRIGUEZ-TABARES CAMINERO, MIGUEL</t>
  </si>
  <si>
    <t>DIAZ JIMENEZ, ALBERTO</t>
  </si>
  <si>
    <t>SANCHEZ CARLOS, DANIEL</t>
  </si>
  <si>
    <t>ARRIBAS SANCHEZ, ELENA</t>
  </si>
  <si>
    <t>CUENCA GALLARDO, ANTONIO JAVIER</t>
  </si>
  <si>
    <t>WEFFER BRACHO, LUIS GABRIEL</t>
  </si>
  <si>
    <t>MARTINEZ ALVAREZ, PEDRO PABLO</t>
  </si>
  <si>
    <t>ES-ELECNOR S.A.-A48027056-0000301044</t>
  </si>
  <si>
    <t>ES-VALORA PREVENCION, S.L.-B97673453-0000322097</t>
  </si>
  <si>
    <t>REDONDO OLIVA, JAVIER</t>
  </si>
  <si>
    <t>ES-ATLAS COPCO S.A.E.-A28000057-0000300600</t>
  </si>
  <si>
    <t>SOTO LISON, MATEO</t>
  </si>
  <si>
    <t>POYATOS FERNANDEZ, JUAN CARLOS</t>
  </si>
  <si>
    <t>ES-ATEFRISA Aislamientos Térmicos y-A48045371-0000305813</t>
  </si>
  <si>
    <t>ES-SIEMENS ENERGY S.A.-A01484500-0000114872</t>
  </si>
  <si>
    <t>GOMEZ MEDINA, FRANCISCO JAVIER</t>
  </si>
  <si>
    <t>RAMIREZ DOMINGUEZ, CARLOS</t>
  </si>
  <si>
    <t>ES-CONTROL Y MONTAJES INDUST.CYMI-A59920330-0000306126</t>
  </si>
  <si>
    <t>POSSE FERNANDEZ, IGNACIO</t>
  </si>
  <si>
    <t>RIVERA YELA, LETICIA</t>
  </si>
  <si>
    <t>ES-DOMINION INDUSTRY&amp;INFRASTRUCTURES,-B66728965-0000105167</t>
  </si>
  <si>
    <t>propio</t>
  </si>
  <si>
    <t>ES-PROYECTOS Y MANTENIMIENTOS MECANICO-A21268180-0000372369</t>
  </si>
  <si>
    <t>CANTALAPIEDRA CORDERO, ANGEL FELIPE</t>
  </si>
  <si>
    <t>PEREZ LOPEZ, LORENZO</t>
  </si>
  <si>
    <t>LOPEZ IZQUIERDO, DEMETRIO</t>
  </si>
  <si>
    <t>ES-GE GAS POWER SPAIN SAU-A79261566-0000318133</t>
  </si>
  <si>
    <t>SUTIL ORTIZ, DAVID</t>
  </si>
  <si>
    <t>IGLESIAS LOPEZ, Mª ROSARIO</t>
  </si>
  <si>
    <t>ALCOBA RODRIGUEZ, VICENTE</t>
  </si>
  <si>
    <t>MACIAS PIREZ, CRISTOBAL</t>
  </si>
  <si>
    <t>BRUN SORRIBAS, PABLO</t>
  </si>
  <si>
    <t>ALVES GONZALEZ, ANTONIO</t>
  </si>
  <si>
    <t>RIERA GUIVERNAU, JORDI</t>
  </si>
  <si>
    <t>385408-Dominión Instalaciones y Montajes.</t>
  </si>
  <si>
    <t>DIAZ LOPEZ, MONICA</t>
  </si>
  <si>
    <t>APARICIO SAN FAUSTO, JONATHAN</t>
  </si>
  <si>
    <t>AIRA PAN, ISAAC</t>
  </si>
  <si>
    <t>TARANCON PEREZ, INES</t>
  </si>
  <si>
    <t>GIMENEZ ALBERT, JUAN VICENTE</t>
  </si>
  <si>
    <t>TORRES NOGUERA, ENRIQUE</t>
  </si>
  <si>
    <t>ACOSTA MARTINEZ, JUAN ANTONIO</t>
  </si>
  <si>
    <t>PIÑANA BAÑOS, ENRIQUE</t>
  </si>
  <si>
    <t>CIRERA MARTINEZ, MARIA JOSE</t>
  </si>
  <si>
    <t>ROLDAN SANCHEZ, MIGUEL ANGEL</t>
  </si>
  <si>
    <t>ES-ESINDUS  S.A.-A28058758-0000300641</t>
  </si>
  <si>
    <t>RODRIGUEZ RUIZ, DAVID MIGUEL</t>
  </si>
  <si>
    <t>VILLA ALVAREZ, REINERIO</t>
  </si>
  <si>
    <t>ES-PROSEGUR SOLUCIONES INTEGRALES-B87222014-0000102124</t>
  </si>
  <si>
    <t>VALVERDE SANCHEZ DE BUSTAMANTE, DANIEL</t>
  </si>
  <si>
    <t>LOPEZ EGUILAZ SOBRADO, MIGUEL</t>
  </si>
  <si>
    <t>GARCIA FERNANDEZ, JOAQUIN</t>
  </si>
  <si>
    <t>PARRA ROCO, JOSE MANUEL</t>
  </si>
  <si>
    <t>ES-MANTENIMIENTO Y MONTAJES INDUSTRIALES, S.A.-A08432338-0000300306</t>
  </si>
  <si>
    <t>COBOS SANCHEZ, DAVID</t>
  </si>
  <si>
    <t>MARTINEZ CASTEJON, SERGIO</t>
  </si>
  <si>
    <t>ES-ILUNION SEGURIDAD, S.A.U.-A78917465-0000309988</t>
  </si>
  <si>
    <t>VIDAL ARES, PAULA</t>
  </si>
  <si>
    <t>ES-Cámara Decimavilla, S.L.-B09262270-0000373483</t>
  </si>
  <si>
    <t>ES-ZAOBRA OBRAS Y SERVICIOS, S.L.-B01652254</t>
  </si>
  <si>
    <t>FERNANDEZ GARCIA, ANTONIO MANUEL</t>
  </si>
  <si>
    <t>ATAIDE BARRAGAN, ALEJANDRO</t>
  </si>
  <si>
    <t>VARELA DOPICO, JOSE JORGE</t>
  </si>
  <si>
    <t>GARCIA TOSCANO, DAVID</t>
  </si>
  <si>
    <t>DIAZ ARROYO, SEBASTIAN</t>
  </si>
  <si>
    <t>MARTINEZ BECERRA, XOSE MARIA</t>
  </si>
  <si>
    <t>EXPLOTACION PUERTO DE BARCELONA</t>
  </si>
  <si>
    <t>2024-001666_P</t>
  </si>
  <si>
    <t xml:space="preserve">Durante la visita a obra, se observa por parte del CSS a uno de los sopletero cortando varillas, de forma  no adecuada. Se paralizan los trabajos por parte del Coordinador.
Se indica al maquinista del pulpo de Félix Castro, que se segreguen las varillas en pequeños acopios para que el sopletero pueda cortarlos con más seguridad. Una vez realizada esta operación, se continúa con el trabajo de oxicorte
</t>
  </si>
  <si>
    <t>contratista</t>
  </si>
  <si>
    <t>2024-001758_P</t>
  </si>
  <si>
    <t>Stop work al realizar el trabajo de cambio de elementos filtrantes del lube oil con permiso de trabajo SAP: 2042079. Se verificaron los bloqueos establecidos antes del comienzo del trabajo. En una de las líneas, comentan “cerrar válvula tras drenaje” y dicha válvula se encontraba cerrada. Al autorizar el trabajo y una vez quitada la tapa, se observa, que el filtro no está drenado. Se paralizo el trabajo, y comunico a sala de control para su completo drenaje.</t>
  </si>
  <si>
    <t>2024-001788_P</t>
  </si>
  <si>
    <t xml:space="preserve">En inspección de dumper articulado volvo A35D se detecta que 3 de las 4 ruedas de la parte trasera del dumper, presentan acusado desgaste, sin apenas relieve en la zona de rodadura. También se observa daños por amplios cortes en los laterales de las 4 ruedas traseras.
Así mismo se detecta anómala reparación con bridas y trapos para contener fuga de aceite hidráulico en un manguito detrás de la cabina del dumper,  </t>
  </si>
  <si>
    <t>2024-001804_P</t>
  </si>
  <si>
    <t>Se encuentra los cables eléctricos de alimentación  que van  a las dos maquinas de pelado de cables por el suelo. El coordinador de Seguridad y salud paraliza los trabajos.</t>
  </si>
  <si>
    <t>2024-001855_P</t>
  </si>
  <si>
    <t xml:space="preserve"> Durante visita a obra, en la zona donde se van a comenzar a realizar los trabajos previos de oxicorte de las patas del tanque sobre la PTA de los grupos I y II, el recurso preventivo, observa que el suelo tiene restos de escombro, procedentes de la demolición por medios mecánicos de la nave intermedia (demolición del interior del edificio) situada entre nave de tolvas y nave de turbina de los grupos G I y GII.
Se paraliza la demolición de este edificio, para que el maquinista de la Hitachi 690, acondicione el terreno, limpiándolo de restos de escombro, para que pueda acceder la PEMP para realizar trabajos previos de oxicorte.
Una vez limpiado el terreno, se continúa con los trabajos con normalidad
</t>
  </si>
  <si>
    <t>CRESPO GONZALEZ, JOSE MARIA</t>
  </si>
  <si>
    <t>2024-001870_P</t>
  </si>
  <si>
    <t xml:space="preserve"> Durante visita a obra, se observa presencia de polvo en la zona de carga de chatarra, se disponía a realizar la carga de chapas en la zona del edificio GGH, mediante el pulpo de Félix Castro, pero esa acción implicaría generación de polvo, por lo que se paralizó este trabajo. El recurso preventivo, llama a la cuba de riego, para que vierta agua en esa zona y en el resto de la central, para que no se produzca disipación de polvo al ambiente.
Una vez regado el vial, se procede a la carga en el camión de la chatarra
</t>
  </si>
  <si>
    <t>LOPEZ BARBEITO, JUAN JOSE</t>
  </si>
  <si>
    <t>2024-002022_P</t>
  </si>
  <si>
    <t>Intentaban trasladarlas sin cesta de seguridad apoyadas en las " uñas ", se les detiene el trabajo y se prepara la misma para su traslado con seguridad.</t>
  </si>
  <si>
    <t>2024-002023_P</t>
  </si>
  <si>
    <t>EL TRABAJADOR NO HACE USO DEL CHALECO REFLECTANTE OBLIGATORIO EN PLANTA, NO ES LA PRIMERA ADVERTENCIA, SE CORRIGE.</t>
  </si>
  <si>
    <t>2024-002029_P</t>
  </si>
  <si>
    <t>SE OBSERVA A TRABAJADOR DE LA EMPRESA SIEMENS-ENERGY haicendo uso de la radial sin agarrarla por la empuñadura.</t>
  </si>
  <si>
    <t>2024-002030_P</t>
  </si>
  <si>
    <t>El coordinador de actividades preventivas de VALORA PREVENCION observa que los trabajadores de UNITECNO no hacen uso de guantes de protección mientras manipulan una carga en suspensión para su ajuste. Se detiene el trabajo hasta que pueden disponer de los guantes.</t>
  </si>
  <si>
    <t>2024-002031_P</t>
  </si>
  <si>
    <t>El coordinador de actividades preventivas observa que los trabajadores de MASA están llevando a cabo trabajos con el equipo de corte (OXIGENO Y ACETILENO) sin hacer uso de los equipos de protección individual asociados a este tipo de trabajos (pantalla de soldador, mandil, polaina, manguitos, etc.).</t>
  </si>
  <si>
    <t>2024-002041_P</t>
  </si>
  <si>
    <t>EL TRABAJADOR FUE SORPRENDIDO TRABAJANDO EN UN ANDAMIO NO NIVELADO HABIENDO SITIO SUFICIENTE PARA HACERLO DE MANERA ESTABLE, SE LE PARA EL TRABAJO Y SE LE INDICA COMO COLOCAR EL ANDAMIO, SE CORRIGE.</t>
  </si>
  <si>
    <t>2024-002042_P</t>
  </si>
  <si>
    <t>EL TRABAJADOR SE ENCONTRABA TRABAJANDO SIN CASCO DE SEGURIDAD, SE LE INFORMA Y ES CORREGIDO.</t>
  </si>
  <si>
    <t>2024-002043_P</t>
  </si>
  <si>
    <t>El coordinador de actividades preventivas de Valora prevención detiene el trabajo de la empresa STOP FLUID al observar que un operario está haciendo uso de herramientas de golpeo (llave y machota) sin guantes de protección. Se detiene el trabajo y se reanuda cuando el trabajador acude de nuevo al lugar de trabajo con sus EPIS.</t>
  </si>
  <si>
    <t>2024-002045_P</t>
  </si>
  <si>
    <t>SE DETIENEN LOS TRABAJOS DE SOLDADURA DEBIDO A QUE NO TIENE LATIGUILLO DE SEGURIDAD LA MANGUERA.</t>
  </si>
  <si>
    <t>2024-002046_P</t>
  </si>
  <si>
    <t>MIENTRAS SE ESTA PREPARANDO LA MANIOBRA DE IZADO DE LA CARCASA DE LA TURBINA, SE DETECTA QUE HAY UN HUECO DESPROTEGIDO ENTRE DOS ANDAMIOS. HAY UN TRABAJADOR DE SIEMENS PASANDO DESDE UN ANDAMIO A OTRO, CAMINANDO POR ENCIMA DE LA CARCASA, QUEDANDO UN HUECO DESPROTEGIDO A SU IZQUIERDA.
SE DETIENE EL TRABAJO Y SE PIDE AL PERSONAL DE KAEFER QUE POR FAVOR MONTEN PROTECCIONES PARA EVITAR EL RIESGO DE CAIDA A DISTINTO NIVEL.
CUANDO SE INSTALAN LAS PROTECCIONES, SE REANUDA EL TRABAJO Y SE TERMINA DE IZAR LA CARCASA.</t>
  </si>
  <si>
    <t>2024-002047_P</t>
  </si>
  <si>
    <t>SE OBSERVA QUE PERSONAL DE DOMINION ESTA TRANSPORTANDO UNOS ANILLOS MEDIANTE EL USO DE CARRETILLA ELEVADORA SIN FIJAR LA CARGA CON ALTO RIESGO DE QUE SE CAIGA DE LAS UÑAS. SE PARALIZA LA ACCION PARA ESLINGAR LA CARGA  Y PODER HACER UN TRANSPORTE SEGURO DE LA MISMA.</t>
  </si>
  <si>
    <t>2024-002048_P</t>
  </si>
  <si>
    <t>DURANTE INSPECCION DE DISTINTOS TRABAJOS EN COTA CERO DE LA ZONA DE CALDERAS SE OBSERVA QUE HAY PERSONAL DE LA EMPRESA IBERFLUIDS TRABAJANDO EN ALTURA HACIENDO USO DE UN PUNTO DE AMARRE QUE SE ENCUENTRA POR DEBAJO DE SUS PIES Y CERCA DE LA ZONA DE CAIDA DE LA ESTANCIA SOBRE LA QUE SE ENCUENTRAN TRABAJANDO. CON ESTE FACTOR DE CAIDA NO HAY DISTANCIA SUFICIENTE PARA QUE EL ELEMENTO DE AMARRE PUEDA EJERCER TENSION, ABRIR Y DEJAR A LAS PERSONAS EN SUSPENSION, DE TAL MODO QUE EN CASO DE CAIDA, IMPACTARIAN CONTRA EL SUELO. SE DETIENE EL TRABAJO Y SE AVISA A LOS SERVICIOS DE LA LINEA VERTICAL PARA QUE INSTALEN UN PUNTO FIJO MAS ACORDE PARA LAS ACCIONES A REALIZAR.</t>
  </si>
  <si>
    <t>2024-002051_P</t>
  </si>
  <si>
    <t>EL TRABAJADOR SE ENCONTRABA COLOCANDO TORNILLERÍA SUBIDO A LA CARCASA, ES CORREGIDO Y SE BUSCA UN ÚTIL MÁS ACORDE A LA LABOR DESEMPEÑADA, SE CORRIGE.</t>
  </si>
  <si>
    <t>2024-002057_P</t>
  </si>
  <si>
    <t xml:space="preserve">Durante los trabajos previos a la demolición del edificio de Tolvas y cintas T5A-T5B y TT2, retirada de distintos elementos de la Cinta TT2, se detecta que, aunque existan barandillas a lo largo de toda la pasarela, instalando líneas de vida y con el uso de arnés en la TT2, mejora las condiciones de seguridad y minimiza el riesgo de caída en altura, por lo que se paralizan los trabajos y se realiza la instalación de estas protecciones colectivas. </t>
  </si>
  <si>
    <t>2024-002063_P</t>
  </si>
  <si>
    <t>Se paraliza la inspección del interior del compartimento del generador, ya que detecta una fuga de aceite, que mancha todo el suelo y el acceso.</t>
  </si>
  <si>
    <t>2024-002064_P</t>
  </si>
  <si>
    <t xml:space="preserve">Se establece una nueva zona de oxicorte al sur de Caldera, para ello se acondiciona el área y se observa que hay, una cantidad de arbustos ornamentales que bordean el vallado y que, con la actividad de oxicorte y el aumento de las Tª, pueden incrementar las posibilidades de incendio. Por lo que se paralizan los trabajos de oxicorte y se quita esa vegetación, se van a trasplantar a otra zona, intentando que se puedan conservar.         </t>
  </si>
  <si>
    <t>2024-002065_P</t>
  </si>
  <si>
    <t>La técnico de prevención de riesgos laborales de VALORA PREVENCION, Sara Ruda, reporta que ha observado el uso de un andamio móvil con sus ruedas posicionales a distintos niveles, creando desequilibrio y estabilidad en el elemento de elevación. Hay dos ruedas sobre el acerado y dos ruedas sobre la calzada. Además, se observa la presencia de personal bajo la cota de operación, exponiéndose a un riesgo importante de caída de objetos por manipulación.</t>
  </si>
  <si>
    <t>2024-002066_P</t>
  </si>
  <si>
    <t>Se paraliza la inspección del transformador principal ya que la climatología no acompaña, y es todo exterior. Se pospone el trabajo para otro día.</t>
  </si>
  <si>
    <t>2024-002068_P</t>
  </si>
  <si>
    <t xml:space="preserve">Se había protegido la línea correspondiente a la farola con tubo y tierra para que no quedase expuesta al paso de maquinaria en el vial sur. Con paso del tiempo y las lluvias, se ha ido quedando al descubierto generando riesgo de tropezar con ella y que además alguna máquina la dañe, por lo que se paran los trabajos y se vuelve a reubicar y proteger con tierra. </t>
  </si>
  <si>
    <t>2024-002069_P</t>
  </si>
  <si>
    <t xml:space="preserve">Durante la mañana, en los trabajos de oxicorte en la planta superior del edificio de turbina del G III, se producen humos. El CSS junto con el recurso preventivo, toman la iniciativa de paralizar los trabajos de oxicorte unos minutos, para favorecer la evacuación de dichos humos.
Una vez evacuados, se reanudan los trabajos de oxicorte con normalidad.
</t>
  </si>
  <si>
    <t>2024-002074_P</t>
  </si>
  <si>
    <t>SE ESTABA LLEVANDO A CABO UN IZADO ENTRE NAVE TURBINA G20 Y G30 SIN BALIZAR UNA ZONA, SE CORRIGE.</t>
  </si>
  <si>
    <t>2024-002076_P</t>
  </si>
  <si>
    <t>HABÍA VARIOS TRABAJADORES LOS CUALES, EN ZONA IRREGULAR, NO LLEVABAN COLOCADO EL BARBUQUEJO, SE LES INFORMA DE LA OBLIGATORIEDAD, SE CORRIGE Y SE PROSIGUE EL TRABAJO.</t>
  </si>
  <si>
    <t>2024-002082_P</t>
  </si>
  <si>
    <t>Se observa durante una maniobra de izado que se está acompañado la carga con las manos, exponiéndose el trabajador a un riesgo importante de choques, golpes, cortes y atrapamiento.
Se detiene el trabajo para disponer a la carga de una eslinga para estabilizar el movimiento de la carga y poder guiarla.</t>
  </si>
  <si>
    <t>2024-002084_P</t>
  </si>
  <si>
    <t>Trabajador de una empresa subcontratada por GAM trata de descargar una plataforma elevadora en la central si llevar barboquejo y sin constar en la plataforma Achilles.  Se paraliza la maniobra, se informa al trabajador y se continúa la maniobra con personal propio, debidamente equipado.</t>
  </si>
  <si>
    <t>ES-GAM ESPAÑA SERVICIOS DE MAQUINARIA,-B33382433-0000364573</t>
  </si>
  <si>
    <t>2024-002089_P</t>
  </si>
  <si>
    <t>Se identifica un arné de seguridad que se iba a utilizar en una plataforma elevadora sin doble gancho ni absorbedor de energía.  Se solventa esta situación y reanuda el trabajo.</t>
  </si>
  <si>
    <t>ES-SIEMENS S.A.-A28006377-0000300607</t>
  </si>
  <si>
    <t>2024-002094_P</t>
  </si>
  <si>
    <t>EL TRABAJADOR NO USA EL CASCO DE SEGURIDAD DENTRO DE PLANTA.</t>
  </si>
  <si>
    <t>2024-002095_P</t>
  </si>
  <si>
    <t>EL TRABAJADOR SE ENCONTRABA DENTRO LA PIEZA A MÁS DE 2 METROS, LA POSIBILIDAD DE CAÍDA ES MUY BAJA PERO DEBE DE PONERSELO, SE LE INFORMA Y SE CORRIGE.</t>
  </si>
  <si>
    <t>2024-002098_P</t>
  </si>
  <si>
    <t>Estando realizando la IDS 2024-010940 se observa como cae un objeto de un trabajo que se está realizando en ese momento en la misma vertical. Se paraliza el trabajo hasta coordinar la interferencia de actividades y tomar las medidas de prevención oportunas.</t>
  </si>
  <si>
    <t>2024-002101_P</t>
  </si>
  <si>
    <t>EL TRABAJADOR SE ENCONTRABA ORIENTANDO LA CARGA CON LAS MANOS, SE LE DETIENE Y SE LE PROPORCIONA UNA PERTIGA PARA ORIENTAR LA MISMA DE FORMA SEGURA Y GANANDO DISTANCIA DE SEGURIDAD.</t>
  </si>
  <si>
    <t>2024-002103_P</t>
  </si>
  <si>
    <t>EL TRABAJADOR SE DISPONÍA A AYUDAR PARA UN IZADO DE CARGA CRÍTICA CUANDO SE PERCIBIÓ MANCHA DE ACEITE EN EL SUELO, SE DETIENE EL TRABAJO, SE LIMPIA Y SE COLOCA MANTA ABSORBENTE.</t>
  </si>
  <si>
    <t>2024-002112_P</t>
  </si>
  <si>
    <t>EL TRABAJADOR SE ENCONTRABA SIN PROTECCIÓN AUDITIVA EN UN TAJO QUE OBLIGABA A ELLO EN NAVE TURBINA G10, SE CORRIGE.</t>
  </si>
  <si>
    <t>2024-002122_P</t>
  </si>
  <si>
    <t>Los tramex que cubren la arqueta están muy oxidados y deteriorados, al pisar se parten con riesgo de caer en la arqueta.</t>
  </si>
  <si>
    <t>CARDENO CARDENA, INOCENCIO</t>
  </si>
  <si>
    <t>2024-002123_P</t>
  </si>
  <si>
    <t>Durante los trabajos de sustitución de Alumbrado de la zona de transformador principal (PT 2047574) se detecta que uno de los latiguillos del sistema hidráulico de la plataforma elevadora pierde aceite. se paraliza la actividad, se retira llave de contacto de la maquina y se llama al servicio de mantenimiento contratado para revisión y reparación de la plataforma.</t>
  </si>
  <si>
    <t>2024-002124_P</t>
  </si>
  <si>
    <t>EL TRABAJADOR SE ENCONTRABA SOLDANDO SIN LOS CORRESPONDIENTES EPIS OBLIGATORIOS, SE LE INFORMA Y SE CORRIGE.</t>
  </si>
  <si>
    <t>2024-002125_P</t>
  </si>
  <si>
    <t>2024-002149_P</t>
  </si>
  <si>
    <t>Debido al mal estado de la tornillería de la válvula del bypass de AP, se iba a utilizar soplete para aportar calor. Se comprueba que en la HCMP inicial no teníamos contemplado este riesgo, se paraliza el trabajo, se informa a la empresa, se incluyen los riesgos y continúan los mismos tras dicha modificación.</t>
  </si>
  <si>
    <t>ES-Unitecno Sistemas, S.L.-B61159992-0000365136</t>
  </si>
  <si>
    <t>2024-002151_P</t>
  </si>
  <si>
    <t>Debido al mal estado de los pernos de la válvula de corte de alimentación del calderín de MP, se iba a utilizar soplete para aportar calor. Se comprueba que en la HCMP inicial no teníamos contemplado este riesgo, se paraliza el trabajo, se informa a la empresa, se incluyen los riesgos y continúan los mismos tras dicha modificación.</t>
  </si>
  <si>
    <t>2024-002152_P</t>
  </si>
  <si>
    <t xml:space="preserve">Durante los trabajos de montaje de andamios en la torre de refrigeracion U21 se detecta a un trabajador de Kaefer trabajando en altura con el barbouquejo del casco suelto. Se paralizan los trabajos y se le indica al trabajador que debe de utilizar todos los Epis para desarrollar los trabajos en altura. </t>
  </si>
  <si>
    <t>2024-002153_P</t>
  </si>
  <si>
    <t>EL TRABAJADOR SE ENCONTRABA MANIPULANDO CHAPAS METÁLICAS CON FILO CORTANTE SIN GUANTE DE SEGURIDAD, SE CORRIGE.</t>
  </si>
  <si>
    <t>2024-002154_P</t>
  </si>
  <si>
    <t>EL TRABAJADOR SE ENCONTRABA SOLDANDO CON UNA MASCARILLA PARA PARTÍCULAS, SE CORRIGE Y SE LE PROPORCIONA MASCARILLA A2P2 ÓPTIMA PARA SU USO.</t>
  </si>
  <si>
    <t>2024-002170_P</t>
  </si>
  <si>
    <t>Cuando se ha realizado la demolición de la cara oeste del anexo al almacén 2, que había quedado tras su
demolición parcial, se decide paralizar los trabajos antes de demoler la fachada que encara al vial este
para cerrar por completo dicho vial, y evitar así que cualquiera pueda acercarse en exceso a la zona de
demolición o que se produzca alguna proyección.
Una vez se ha cortado el vial, se retoman las labores de demolición con medios mecánicos con normalidad.</t>
  </si>
  <si>
    <t>2024-002173_P</t>
  </si>
  <si>
    <t>EL TRABAJADOR SE ENCONTRABA EN EL INTERIOR DEL DIFUSOR EN COTA 1, A POCO MÁS DE 2M DE ALTURA SIN ARNÉS DE SEGURIDAD, LOS HUECOS SON PEQUEÑOS PERO EL USO DE ARNÉS ES OBLIGATORIO, SE INFORMA Y SE CORRIGE.</t>
  </si>
  <si>
    <t>2024-002174_P</t>
  </si>
  <si>
    <t>ALVIDECOR HA LLEGADO A LA NAVE TURBINA G20 CON 3 EQUIPOS DE ASPIRACIÓN PARA LLEVARLO A CABO MIENTRAS CHORREAN EL ROTOR DE LA TURBINA DE VAPOR, SE HABLA CON EL ENCARGADO EN OBRA Y SE LE COMENTA QUE HASTA QUE NO SE ENCUENTREN REVISADAS LAS MÁQUINAS, NO SE PUEDE CONTINUAR CON LOS TRABAJOS.</t>
  </si>
  <si>
    <t>2024-002183_P</t>
  </si>
  <si>
    <t>Salida de agua descontrolada durante la apertura de una boca de acceso a la tubería de impulsión de agua de circulación, se paraliza la actividad, se llama al supervisor para conducir correctamente el agua, se baliza la zona por riesgo de caída.</t>
  </si>
  <si>
    <t>2024-002186_P</t>
  </si>
  <si>
    <t>CUANDO SE ESTABA INICIANDO LA MANIOBRA DE IZADO DE PIEZAS DE TURBINA DE GAS, LA ZONA NO SE ENCONTRABA DEBIDAMENTE BALIZADA, SE CORRIGE, ADJUNTO FOTOGRAFÍA.</t>
  </si>
  <si>
    <t>2024-002187_P</t>
  </si>
  <si>
    <t>SE PRETENDÍA IZAR EL ÚTIL DE IZADO DEL ROTOR A GTRAVÉS DE DOS " TORITOS", SE PARO EL TRABAJO HASTA QUE SE DISPUSO DE UNA GRÚA DE ALEJANDRO XXI, SE CORRIGE.</t>
  </si>
  <si>
    <t>2024-002188_P</t>
  </si>
  <si>
    <t xml:space="preserve">Antes de iniciar los trabajos al balizar la zona se detecta un avispero en una alcantarilla junto a la arqueta de aguas negras. Se sale de la zona afectada y buscamos un repelente específico que tenemos en la central. Una vez aplicado y tras comprobar que no hay avispas en la zona se continua con los trabajos. </t>
  </si>
  <si>
    <t>ES-LABYGEMA S.L.-B91189803-0000107271</t>
  </si>
  <si>
    <t>SOSA PEREZ, MANUEL</t>
  </si>
  <si>
    <t>2024-002200_P</t>
  </si>
  <si>
    <t>EL TRABAJADOR SE ENCONTRABA TOCANDO LA PIEZA CON LAS MANOS PARA ORIENTARLA, SE PARA EL TRABAJO Y SE PROPORCIONA EL EMPUJADOR, SE PROSIGUE LA MANIOBRA SIN MÁS INCIDENTES.</t>
  </si>
  <si>
    <t>2024-002201_P</t>
  </si>
  <si>
    <t>EL TRABAJADOR SE ENCONTRABA EN UNA POSICIÓN ERGONÓMICAMENTE MALA , APRETANDO TORNILLERÍA,  HACIENDO UN ESFUERZO FÍSICO CONSIDERABLE, SE LE CORRIGE LA POSTURA PARA EVITAR LESIONES Y SE PROSIGUE CON EL TRABAJO.</t>
  </si>
  <si>
    <t>2024-002218_P</t>
  </si>
  <si>
    <t>SE ESTABA LLEVANDO A CABO GOLPEOS CON MAZAS DE HIERRO PARA RECOLOCAR EL ROTOR DE LA TURBINA DE VAPOR, SE PARA EL TRABAJO Y SE REPARTE PROTECCIÓN ACÚSTICA DEBIDO AL FUERTE SONIDO, SE PROSIGUEN LOS TRABAJOS.</t>
  </si>
  <si>
    <t>2024-002220_P</t>
  </si>
  <si>
    <t>EL TRABAJADOR FUE VISTO EN UNA ZONA DONDE SE REQUIERE ARNÉS CUYO ÚNICO ACCESO ES UN ANDAMIO EL CUAL REQUIERE EL USO DE ARNÉS, EL TRABAJADOR AL ESTAR AL LADO DEL ACCESO OTRO ANDAMIO EN EL QUE PONE QUE NO HACE FALTA ARNÉS, ME COMENTA QUE SE HA EQUIVOCADO, SE PARA Y SE CORRIGE.</t>
  </si>
  <si>
    <t>2024-002224_P</t>
  </si>
  <si>
    <t xml:space="preserve">Durante la maniobra de elevación de la carcasa superior del compresor para la realización de pruebas, se observa que en el inicio de la maniobra la carcasa despega de la plataforma ligeramente inclinada hacia un lado aún estando los diferenciales con la misma longitud.
Se para la elevación y se observa que hay dos tiros fijos de eslingas con distinta resistencia de carga (una 10.000Kl y otra 15.000Kl) con lo que cambia ligeramente su longitud.
Se chequea el lift plan y se observa que tiene que tener dos eslingas de 15.000Kl.
Se sustituye la eslinga de 10.000kl por una de 15.000Kl y se continúa la maniobra.
Nota: en el transcurso del traslado de la carcasa de una unidad a otra por cualquier motivo desconocido se intercambian estas eslingas sin que nadie se percate.
</t>
  </si>
  <si>
    <t>ES-TURBINAS GENERADORES VÁLVULAS Y AUXILIARES, S.L.-B52578556-0000116030</t>
  </si>
  <si>
    <t>2024-002227_P</t>
  </si>
  <si>
    <t>EL TRABAJADOR SE ENCONTRABA SOPLANDO PIEZAS DE LA TURBINA SIN PROTECCIÓN ACÚSTICA, SE PARA EL TRABAJO Y SE LE PROPORCIONA PROTECTORES ACÚSTICOS Y SE PROSIGUE EL TRABAJO.</t>
  </si>
  <si>
    <t>2024-002235_P</t>
  </si>
  <si>
    <t>EL TRABAJADOR, COMO EN EL DÍA DE AYER, SE ENCONTRABA SOPLANDO PIEZAS DE LA TURBINA PARA SU LIMPIEZA SIN HACER USO DE PROTECTORES ACÚSTICOS, SE LE INFORMA Y SE LE POPORCIONA EL EPI CORRESPONDIENTE Y SE PROSIGUE EL TRABAJO.</t>
  </si>
  <si>
    <t>2024-002238_P</t>
  </si>
  <si>
    <t xml:space="preserve">Durante la revision de la iluminacion de la planta se observa al personal de cymi que esta trabajando en las escaleras sin llevar el casco sujeto con el barbouquejo. Se le indica que debe llevarlo puesto para evitar que se le caiga el casco y evitar daños. </t>
  </si>
  <si>
    <t>2024-002243_P</t>
  </si>
  <si>
    <t>EL TRABAJADOR SE ENCONTRABA SIN CHALECO REFLECTANTE QUE ES OBLIGATORIO, SE CORRIGE.</t>
  </si>
  <si>
    <t>2024-002267_P</t>
  </si>
  <si>
    <t>SE PARAN LOS TRABAJOS DE COLOCACIÓN DE PIEZAS DE LA TURBINA Y LIMPIEZA DE LAS MISMAS DEBIDO A QUE TIENEN QUE ESTAR EN EL BORDE DE LA BASE DE LA MISMA Y HABÍA VARIOS HUECOS CON SERIO PELIGRO DE CAÍDA A DISTINTO NIVEL, SE AVISA A LOS ANDAMIEROS Y SE PROTEGEN DICHOS HUECOS, SE PROSIGUE EL TRABAJO</t>
  </si>
  <si>
    <t>2024-002268_P</t>
  </si>
  <si>
    <t>EL TRABAJADOR SE ENCONTRABA SOLDANDO SIN HACER USO DE LA PROTECCIÓN RESPIRATORIA CORRESPONDIENTE, SE LE PROPORCIONA Y SE CONTINUAN LOS TRABAJOS.</t>
  </si>
  <si>
    <t>2024-002272_P</t>
  </si>
  <si>
    <t>Se observa que durante izado de piezas en la zona de la carpa de chorreo, un trabajador acompaña la carga con las manos, que además están desprovistas de guantes de protección contra riesgos mecánicos. Se detiene el trabajo para recordar al trabajador que esta prohibido acompañar cargas con las manos y que ha de usar guantes de protección.</t>
  </si>
  <si>
    <t>2024-002273_P</t>
  </si>
  <si>
    <t xml:space="preserve">Dentro de la zona donde se están llevando a cabo las tareas relativas a “Demolición de almacén nº 2”, y una vez demolida la nave y despejada la zona de chatarra con Retroexcavadora, se observa como quedan descubiertos los arranques de los pilares que componían dicha nave, pudiendo ser susceptibles de causar lesiones a los trabajadores. A fin de evitar estos daños el recurso preventivo interrumpe el tránsito de personas, y antes de comenzar las labores de limpieza manual, solicita al encargado un sopletero para que acuda a realizar el corte de estos arranques con el soplete.
Una vez retirados todos los filos mediante oxicorte y acondicionada la zona, se retoman los trabajos y el tránsito de trabajadores con normalidad.
</t>
  </si>
  <si>
    <t>2024-002274_P</t>
  </si>
  <si>
    <t>Se paralizan los trabajos de DOMINION en la caldera debido a que se están haciendo trabajos en el interior y existe ausencia de vigilante de espacios confinados, medios de rescate, registro de entradas y salidas, etc. Hay una  persona el las zonas colindantes pero ejecutando otros trabajos ajenos a la vigilancia.</t>
  </si>
  <si>
    <t>2024-002275_P</t>
  </si>
  <si>
    <t>Se detiene a un trabajador de la empresa TGVA mientras realizaba trabajos de soldadura por no disponer de protección respiratoria eficaz contra humos metálicos. Se le proporciona el EPI adecuado y se continúa el trabajo.</t>
  </si>
  <si>
    <t>2024-002284_P</t>
  </si>
  <si>
    <t xml:space="preserve">EL TRABAJADOR SE ENCONTRABA UTILIZANDO EL SOPLETE PARA CALENTAR TORNILLERÍA SIN PANTALLA FACIAL, SE LE ENTREGA UNA Y PROSIGUE EL TRABAJO. </t>
  </si>
  <si>
    <t>2024-002285_P</t>
  </si>
  <si>
    <t>Se solicita no continuar con los trabajos hasta que se retiren de la zona y ordenen todas las chapas que se han retirado previamente de su posición.</t>
  </si>
  <si>
    <t>2024-002286_P</t>
  </si>
  <si>
    <t>Se solicita al operario de Dominion que haga uso de mascarilla de protección ya que se encuentra en un espacio cerrado en el que se acumula mucho polvo procedente de la limpieza de las costuras</t>
  </si>
  <si>
    <t>2024-002287_P</t>
  </si>
  <si>
    <t>Se solicita a los operarios de Dominion que se retiren de la zona ya que Siemens va a realizar maniobras con piezas suspendidas sobre ellos. No han sido avisados por nadie aunque es cierto que se ha comentado de la realización de maniobras ” durante la jornada”, en la reunión de coordinación.</t>
  </si>
  <si>
    <t>2024-002288_P</t>
  </si>
  <si>
    <t>Se solicita a los operarios de Nervión que usen mascarillas de protección respiratoria ya que se han comenzado con las tareas de reparación del aislamiento y se observa mucho polvo en suspensión.</t>
  </si>
  <si>
    <t>2024-002309_P</t>
  </si>
  <si>
    <t xml:space="preserve">Se observa hueco en el muro (con riesgo de caída) al que se puede acceder. Se mandó condenar el acceso a esta zona para que nadie pueda acceder. Además en zona próxima se estaba pintando las barandillas de protección que se han puesto en el bordillo del vial, con lo que alguien podía acceder a la zona del muro y zona de demolición.
El coordinador de Seguridad y Salud ordenoque se pusiera un vallado para evitar el acceso de personal a la zona de la demolición. ( es al foto 20240619_103053)
</t>
  </si>
  <si>
    <t>2024-002310_P</t>
  </si>
  <si>
    <t>Se quiere sustituir trasmisor de presion de H2, durante el desmontaje se observa que para la desconexion del cableado el conduit esta presurizado con aire por seguridad para evitar la entrada de H2 en el sistema. Vemos el problema en el aislamiento del propio trasmisor, porque al disponer de una unica valvula de aislamiento y tener el generador presurizado, podria darse la situacion de rotura o fallo de aislamiento de la propia valvula del trasmisor lo que provocaria una fuga de H2 del Generador y se podria llegar a generar una atmosfera explosiva mezclado con el aire del propio trasmisor.
Por seguridad se decide dejar el trabajo para grupo parado con despresurizacion y barrido del H2 del generador.</t>
  </si>
  <si>
    <t>2024-002311_P</t>
  </si>
  <si>
    <t xml:space="preserve">Durante la  visita de la mañana, en los trabajos de colocación de la chatarra para su posterior carga en camión, se observó una chapa desplazada por el paso de la máquina retroexcavadora, dejando a la vista un pequeño hueco, por lo que se indicó al maquinista, que paralizase unos instantes la colocación de la chatarra para recolocar la chapa y proteger el hueco.
Una vez realizada la maniobra de colocación de la chapa, el maquinista continua con los trabajos de preparación de la chatarra 
</t>
  </si>
  <si>
    <t>2024-002314_P</t>
  </si>
  <si>
    <t>SE ESTABAN LLEVANDO A CABO TRABAJOS PARA CAMBIAR EL SOPORTE DEL ROTOR DE VAPOR SIN ESTAR BIEN BALIZADO UNA DE LAS ZONAS DE POSIBLE ENTRADA DE PERSONAS, SE BALIZA Y SE PROSIGUE.</t>
  </si>
  <si>
    <t>2024-002316_P</t>
  </si>
  <si>
    <t xml:space="preserve">Se condenan los accesos a la cinta T5 para evitar salidas a las pasarelas exteriores y accesos a zonas de maniobras, pero en lugar de utilizar barreras como las vallas rígidas o cintas de balizar, se paran los trabajos de desmantelamiento y se suelda la puerta de acceso exterior y se instalan barandillas que impiden el paso a la zona de movimiento de cargas. </t>
  </si>
  <si>
    <t>2024-002317_P</t>
  </si>
  <si>
    <t>Se detiene el trabajo porque se está usando un cutter sin hacer uso de guantes de protección contra riesgos mecánicos. La empresa a la cual se le paraliza el trabajo es DOMINION. Cuando el trabajador entiende que necesita protegerse contra los cortes y localiza unos guantes, se reanuda el trabajo.</t>
  </si>
  <si>
    <t>2024-002318_P</t>
  </si>
  <si>
    <t>Se detecta que en la cubierta del edificio de Tolvas hay una chapa que se está moviendo con el viento con riesgo de que se pueda arrancar. Siguiendo con el protocolo establecido en el plan de acción para vigilancia de chapas en los edificios que quedan por demoler, se paran los trabajos en Torre de Transferencia y se utiliza la cesta sobre camión para alcanzar la chapa en la cubierta de Tolvas y se asegura para evitar que se desprenda</t>
  </si>
  <si>
    <t>2024-002320_P</t>
  </si>
  <si>
    <t>Durante los trabajos previos a la demolición del edificio de Tolvas, cintas T5A-T5B y TT2, se paran los trabajos y se instala a lo largo del pasillo que va de Tolvas a TT2 una malla de gallinero para evitar caída de objetos a los niveles inferiores, puesto que coinciden encima de las escaleras de acceso desde Tolvas a la cinta T5 y la TT2</t>
  </si>
  <si>
    <t>2024-002328_P</t>
  </si>
  <si>
    <t>Con planta parada, se encontró al Trabajador de subcontrata realizando la fabricación y colocación de protecciones metálicas en expansores de caldera (Parte baja de caldera lado torres), sentado en una posición elevada  sobre una tubería de vapor (No es superior a 2 m) y a unas horas donde el sol incidia directamente sobre el trabajador.  Al instante, el trabajador entiende el riesgo y se sitúa con una escalera. Para localizaciones similares, se habilitará andamio en caso de ser necesario y se ajustara la jornada para evitar trabajos con exposicion solar directa.</t>
  </si>
  <si>
    <t>2024-002339_P</t>
  </si>
  <si>
    <t xml:space="preserve">Se detecta que después de varias jornadas de lluvia intensa, se han anegado las canalizaciones de pluviales del vial que pasa por casa de bombas, ante el riesgo de que se pueda meter ahí un pie y generar una caída al mismo nivel, se paran los trabajos en la zona de oxicorte anexa y se valla la zona con vallas rígidas. </t>
  </si>
  <si>
    <t>2024-002341_P</t>
  </si>
  <si>
    <t>EL TRABAJADOR DE SIEMENS ENERGY SE ENCONTRABA EN UN LUGAR DONDE ERA OBLIGATORIO EL USO DE ARNÉS DE SEGURIDAD, SE LE PARA ELTRABAJO, SE LE FACILITA UNO Y LOS MISMOS PROSIGUEN.</t>
  </si>
  <si>
    <t>2024-002343_P</t>
  </si>
  <si>
    <t>EL TRABAJADOR SE ENCONTRABA TRABAJANDO EN UN LUGAR DONDE ES OBLIGGATORIO EL USO DEARNÉS DE SEGURIDAD, SE PARAN LOS TRABAJOS, SE LE PROPORCIONA UNO, SE PROSIGUE CON EL MISMO.</t>
  </si>
  <si>
    <t>2024-002348_P</t>
  </si>
  <si>
    <t>Trabajador personal TGVA esta posicionado en parte superior. Riesgo caida distinto nivel. Aperturas de huecos. Se comenta con el trabajador implicado y se corrige la situacion. Prosiguen los trabajos.</t>
  </si>
  <si>
    <t>2024-002356_P</t>
  </si>
  <si>
    <t>EL TRABAJADOR SE ENCONTRABA TRABAJANDO EN ALTURA  SIN HACER USO DEL ARNÉS DE SEGURIDAD, SE LE PROPORCIONA UNO Y CONTINUAN LOS TRABAJOS.</t>
  </si>
  <si>
    <t>2024-002359_P</t>
  </si>
  <si>
    <t xml:space="preserve">Duranre trabajos de maniobra de izados tuberias de turbina, no ponen cuerda guia y en su lugar ponen eslinga corta. No cumple con el requisito. Se comenta con el trabajdor y se corrije la situcacion poniendo cuerda guia.  </t>
  </si>
  <si>
    <t>2024-002360_P</t>
  </si>
  <si>
    <t>Se paraliza trabajo de DOMINION al observarse a varios trabajadores simultáneamente haciendo uso de herramientas manuales de apriete sin disponer los guantes de protección contra riesgos mecánicos.</t>
  </si>
  <si>
    <t>2024-002361_P</t>
  </si>
  <si>
    <t>Se detiene trabajo a persona de Dominion por encontrarse haciendo uso de la radial sin protección facial completa. El trabajador hace uso de gafas de seguridad pero no de pantalla facial de policarbonato.
Se detiene el trabajo hasta que hace uso de la misma.</t>
  </si>
  <si>
    <t>2024-002364_P</t>
  </si>
  <si>
    <t xml:space="preserve">Se paraliza trabajo en oficina por riesgo de contacto eléctrico, el interruptor a la entrada estaba en mal estado y tras accionarlo cae al suelo quedando al descubierto la conexión interna. Se avisa a personal eléctrico y soluciona el riesgo eliminando el interruptor. </t>
  </si>
  <si>
    <t>2024-002365_P</t>
  </si>
  <si>
    <t xml:space="preserve">Durante los trabajos de remontaje de mantas de aislamiento en la turbina de Gas de la parada mayor de la  Central de Palos, se observa un eslingado deficiente del propio material. Se detiene el trabajo hasta que se corrige el eslingado. </t>
  </si>
  <si>
    <t>2024-002368_P</t>
  </si>
  <si>
    <t>Se le indica a los trabajadores de Fieldcore que estan realizando la retirada de repuestos de la inspeccion de la u31, que deben de delimitar la zona de trabajo y dejarla balizada para que nadie entre en la zona de trabajo del camion que se esta cargando con el torito pudiendo ocasionar algun incidente.</t>
  </si>
  <si>
    <t>2024-002369_P</t>
  </si>
  <si>
    <t>Se observa al personal de Cymi que esta realizando el relleno del electrolito de las baterias una vez finalizado el relleno procede a limpiar la bateria con trapo, se le indica que no se puden usar trapos y se debe de realizar con papel y asi se evita generar chispas por electricidad estatica y poder provocar un incendio/ Exposion al tener presencia de Hidrogeno en la sala.</t>
  </si>
  <si>
    <t>2024-002370_P</t>
  </si>
  <si>
    <t>El gruista de Dominion se encontraba bajando la carga y a la vez recepcionándola, se le para el trabajo hasta que se avisa a un compañero que se encargue de esa labor.</t>
  </si>
  <si>
    <t>2024-002371_P</t>
  </si>
  <si>
    <t>EL TRABAJADOR SE ENCONTRABA LLEVANDO A CABO UNA LABOR DONDE LAS GAFAS DE SEGURIDAD SON ESENCIALES POR EL DESPRENDIMIENTO DE PARTICULAS, ME COMENTA QUE NO TENÍA, SE LE PROPORCIONA UNAS Y PROSIGUE EL TRABAJO</t>
  </si>
  <si>
    <t>2024-002372_P</t>
  </si>
  <si>
    <t>Se observa en la zona cercana a los precalentadores del G III, se observa una arqueta de hormigón, que presenta algunos huecos. Se paraliza una de las retroexcavadoras que se encontraba en la zona, para que coloque sobre esta arqueta una chapa de hormigón sobre esta.</t>
  </si>
  <si>
    <t>2024-002395_P</t>
  </si>
  <si>
    <t>EL GRUISTA,COLOCADO EN COTA 0, SE DISPONÍA A SUBIR UNA CARGA HASTA COTA 1 MÁS ALLÁ DE SU VISION, CUANDO LA CARGA ESTABA A PUNTO DE SALIR DE SU VISIÓN SE LE PARA EL TRABAJO Y SE LE INDICA QUE DEBE SUBIR PARA ARRIBA A COTA 1 YA QUE NO SABE QUIEN PUEDE ENCONTRARSE EN LA TRAYECTORIA DE LA CARGA, SE CORRIGE.</t>
  </si>
  <si>
    <t>2024-002396_P</t>
  </si>
  <si>
    <t>No se consigue visualizar los números de los candados (3 de ellos). Por duda ante el acceso a cuadro eléctrico, se comprueba mediante el departamento eléctrico quien certifica que no existe riesgo. Se verifica que para una inspección visual, es necesario introducir parte del cuerpo en el modulo/cuadro eléctrico para girar los candados y comprobar numeración.</t>
  </si>
  <si>
    <t>2024-002397_P</t>
  </si>
  <si>
    <t>el personal de ge encuentra el bloqueo de manera que no puede visualizar el candado, al girarlo, se encuentra el bloqueo caído. Se comunica a Operaciones y EHS para su correcto bloqueo y reporte.</t>
  </si>
  <si>
    <t>2024-002406_P</t>
  </si>
  <si>
    <t>Se paralizan los trabajos exteriores de la planta debido a exposición a condiciones ambientales adversas por alerta de nivel amarillo por lluvias y tormentas.</t>
  </si>
  <si>
    <t>346719-ALSTOM POWER O &amp; M Ltd</t>
  </si>
  <si>
    <t>LOPEZ ORTA, JUAN MANUEL</t>
  </si>
  <si>
    <t>2024-002410_P</t>
  </si>
  <si>
    <t xml:space="preserve">Cuando se va a comenzar con fresado manual del antiguo cubeto de fuel / campa de metales, se detectan diversas esperas que han aparecido tras el picado perimetral de los muros y que han quedado sin cortar. Con el fin de retirarlas y evitar incidentes, se paraliza el fresado hasta revisar la zona y cortar las esperas restantes. 
Una vez cortadas y retiradas las esperas, se retoman las labores de fresado de la solera con normalidad.
</t>
  </si>
  <si>
    <t>2024-002415_P</t>
  </si>
  <si>
    <t>Los trabajadores se encuentran realizando tareas de corte y soldadura de tuberia de polietileno sin llevar gafas de seguridad ni guantes. Alegan no llevar gafas porque se empañan por el calor  La soldadura es por termofusion habiendo riesgo de quemaduras, lo hacen sin guantes.</t>
  </si>
  <si>
    <t>2024-002417_P</t>
  </si>
  <si>
    <t>Estando realizado montaje de barandillas nuevas en el SAR, con hueco libre en el suelo por encontrarse las barandillas viejas retiradas, el trabajador no se encontraba anclado a la línea de vida de protección. Se paraliza el trabajo. Se habla con el trabajador sobre la importancia del uso del equipo de protección. Se confirma que el trabajador une el arnés a la línea de vida.</t>
  </si>
  <si>
    <t>ES-IBERIAN TRADE SERVICES, S.L.U.-B11900032-0000104010</t>
  </si>
  <si>
    <t>LOPEZ TIRADO, YOLANDA</t>
  </si>
  <si>
    <t>2024-002418_P</t>
  </si>
  <si>
    <t>Se observa que el técnico no dispone de llaves de bronce antichispas para realizar los trabajos de desmontaje de transmisor de temperatura en la ERM. Se para el trabajo y se le deja una nuestra para que pueda seguir con el trabajo.</t>
  </si>
  <si>
    <t>ES-PREMEGAS-B66183724-0000393933</t>
  </si>
  <si>
    <t>2024-002419_P</t>
  </si>
  <si>
    <t>El trabajador se encuentra trabajando en la carpa de materiales y alrededores sin casco ni gafas de seguridad.</t>
  </si>
  <si>
    <t>2024-002420_P</t>
  </si>
  <si>
    <t>SE ESTABA LLEVANDO A CABO UN IZADO NO CRÍTICO EN LA ZONA DE TURBINA DE GAS G20 CUANDO PERCIBIMOS QUE UNO DE LOS ACCESOS SE ENCONTRABA CORRECTAMENTE BALIZADO, SE DETIENE LA MANIOBRA, SE BALIZA, PROSIGUEN LOS TRABAJOS CON NORMALIDAD.</t>
  </si>
  <si>
    <t>2024-002445_P</t>
  </si>
  <si>
    <t>Durante la preparación de los trabajos para subir material para medición de emisiones en la chimenea comienza a llover, tras esta situación climatológica se paralizan los trabajos ya que la lluvía y los peldaños metálicos de escaleras de gato no son aliados,</t>
  </si>
  <si>
    <t>2024-002447_P</t>
  </si>
  <si>
    <t xml:space="preserve">Elecnor, para realizar su trabajo, necesitaba entrar en la zona vallada por riesgo de caída de objetos. </t>
  </si>
  <si>
    <t>ES-ELECNOR SERVICIOS Y PROYECTOS-A79486833-0000117612</t>
  </si>
  <si>
    <t>2024-002450_P</t>
  </si>
  <si>
    <t>SE REVISA EL DISCO DE CORTE DE UNA RADIAL ESTANDO EL MISMO CADUCADO,  SE SUSTITUYE.</t>
  </si>
  <si>
    <t>2024-002460_P</t>
  </si>
  <si>
    <t>SE PARALIZA EL TRABAJO DE ASCENSO DE CARGA EN LA ZONA DE TURBINA VAPOR DEBIDO A QUE UNO DE LOS ACCESOS DE LA ZONA DE DESCARGA NO SE ENCONTRABA CORRECTAMENTE BALIZADO, SE CORRIGE Y PROSIGUE LA MANIOBRA.</t>
  </si>
  <si>
    <t>2024-002466_P</t>
  </si>
  <si>
    <t>El técnico mecánico de Dominion se disponía a subir a a la Caldera en medio de una tormenta para probar la movilidad del actuador rotork que está clavado y no permite cerrar del todo la válvula. Se para el trabajo a la espera que mejore el tiempo. El acceso y la ubicación del trabajo no están protegidas de la lluvia y el trabajo no es urgente.</t>
  </si>
  <si>
    <t>2024-002468_P</t>
  </si>
  <si>
    <t>TRAS ESTAR TRABAJANDO EN LA ALINEACIÓN DEL EQUIPO DESDE PRIMERA HORA DE LA MAÑANA, SOBRE LAS 12 DEL MEDIODÍA SE DECIDE PARAR Y CONTINUAR OTRO DÍA DEBIDO A LA EXPOSICIÓN PROLONGADA AL SOL Y A LAS ALTAS TEMPERATURAS</t>
  </si>
  <si>
    <t>2024-002469_P</t>
  </si>
  <si>
    <t>SE PARALIZA LOS TRABAJOS DE SOLDADURA EN EL ROTOR DE LA TURBINA DE VAPOR YA QUE SE ESTABAN LLEVANDO A CABO SIN LA PRESENCIA EN EL TAJO DE NINGÚN MEDIO DE EXTINCIÓN, SE LE PROPORCIONA UN EXTINTOR DE POLVO ABC Y SE PROSIGUE EL TRABAJO.</t>
  </si>
  <si>
    <t>2024-002484_P</t>
  </si>
  <si>
    <t>SE PRETENDÍA CONTINUAR CON LA ALINEACIÓN DEL EQUIPO PERO AL DIRIGIRSE EL PERSONAL AL LUGAR DE LOS TRABAJOS, COMIENZA A LLOVER Y SE COMPRUEBA QUE HAY PREVISIÓN DE LLUVIAS PARA TODO EL DÍA, POR LO QUE SE DECIDE NO HACER ESE TRABAJO Y REALIZAR OTROS EN INTERIOR.</t>
  </si>
  <si>
    <t>2024-002485_P</t>
  </si>
  <si>
    <t>Se paralizan las pruebas hidráulicas de las mangueras asociadas a PCI por la lluvia. Se planifican los trabajos para acometer otro tipo de correctivos pendientes dentro de turbina.</t>
  </si>
  <si>
    <t>2024-002486_P</t>
  </si>
  <si>
    <t>Se paralizan los trabajos de saneado/pintado de la cubierta Unidad 21 por inicio de lluvia. Se decide reanudar los trabajos el día siguiente.</t>
  </si>
  <si>
    <t>2024-002488_P</t>
  </si>
  <si>
    <t xml:space="preserve">Se paralizan los trabajos de preparación del techo de la caseta de agua nebulizada por lluvia moderada. Los trabajos de soldadura deben realizarse desde un andamio, con el consecuente riesgo de caída a distinto nivel y de exposión a condiciones ambientales. </t>
  </si>
  <si>
    <t>2024-002495_P</t>
  </si>
  <si>
    <t>Se encuentra al trabajador que esta realizando los trabajos en el exterior del condensador (apoyo al que esta dentro) que no porta los epis necesarios, esta sin casco y sin gafas en la zona de trabajo. Se le indica que es obligatorio llevar los epis puestos</t>
  </si>
  <si>
    <t>ES-QUIMDUNAVAL S.L-B30611255-0000305780</t>
  </si>
  <si>
    <t>2024-002496_P</t>
  </si>
  <si>
    <t>El personal de Elecnor se encuentra realizando la instalacion de la maquina nueva daikin. 
Se encuentran soldando tuberia ppr por fusion si llevar guantes termicos para evitar quemaduras. 
Se encuentran trabajando sin gafas de proteccion.
Se le indica que deben de llevar los Epis. 
Se le indica que debe de llevar las condiciones y medios cumplimentadas correctamente, indicando el tipo de trabajo que se va a realizar.</t>
  </si>
  <si>
    <t>2024-002498_P</t>
  </si>
  <si>
    <t>SE DETECTA QUE EL ANDAMIO EN EL QUE ESTABAN TRABAJANDO PARA EL MONTAJE DEL CERRAMIENTO DE LA TURBINA GAS NO TIENE TODOS LOS ELEMENTOS ESTRUCTURALES QUE GARANTICEN LA ESTABILIDAD DEL MISMO, SE PARAN LOS TRABAJOS Y SE AVISA A KAEFER QUE INSTALE LOS ELEMENTOS QUE FALTAN Y ANCLEN EL ANDAMIO A LA ESTRUCTURA PARA DARLE MAS ESTABILIDAD, SE CORRIGE.</t>
  </si>
  <si>
    <t>2024-002508_P</t>
  </si>
  <si>
    <t>Durante los trabajos de calentamiento de tornillería para su retirada en la carcasa de turbina de gas, una sonda de temperatura marca una temperatura inusual y salta la alarma en toda la nave. Al instante, el personal de Fieldcore y GE presente, paraliza los trabajos y se reune en punto de control hasta que sala de control verifica que se pueden continuar con normalidad.</t>
  </si>
  <si>
    <t>2024-002521_P</t>
  </si>
  <si>
    <t>Durante el trabajo d emontaje de panelesdel enclosure se observan varias deficiencias en los trabajos.
1- El responsable de la maniobra se encuentra en lo alto de un andamio sin el chaleco ni bandas reflectantes visibles
2- la carga elevada por el polipasto sube mal estrobada sin estar por los puntos indicados para ello.
Se oaralizan los trabajos se comenta con el encargado estas deficiencias  se corrigen y se reanuda el trabajo</t>
  </si>
  <si>
    <t>2024-002523_P</t>
  </si>
  <si>
    <t>DURANTE EL INICIO DE LA MANIOBRA, SE OBSERVA QUE UNA DE LAS ENTRADAS ESTA BALIZADA DE MANERA NO ÓPTIMA, SE DETIENE LA MANIOBRA UN MOMENTO Y SE BALIZA PARA EVITAR QUE LA GENTE PASE SIN QUERERLO POR DEBAJO DE LA CARGA.</t>
  </si>
  <si>
    <t>2024-002532_P</t>
  </si>
  <si>
    <t>Se observa trabajador en interior del módulo eléctrico, con multímetro en las manos y en mangas cortas. Se advierte que detenga la tarea por usar mangas cortas y retoma la actividad cuando se las baja hasta las muñecas (las llevaba remangadas)</t>
  </si>
  <si>
    <t>2024-002541_P</t>
  </si>
  <si>
    <t>Durante la planificación del corte con hilo de una de las vigas procedentes de la voladura de la caldera, se detecta que el tendido de la manguera de CI que está instalada en el Edificio de Tolvas para limpieza de la misma, pasa por delante del acceso a la zona de trabajo del personal responsable del corte. Por lo que se paran los trabajos y se habilita otra entrada cortando la rejilla de cierre de las escaleras, y así se evita cruzar por esa entrada, aunque la manguera está señalizada para evitar tropiezos.</t>
  </si>
  <si>
    <t>2024-002544_P</t>
  </si>
  <si>
    <t>SE DETIENE EL TRANSPORTE DE LAS BOTELLAS DE GAS PARA SOLDAR YA QUE ESTAS CONTENIAN GAS SIN PURGAR, EL TRANSPORTE ESTABA SIENDO SEGURO, SE PURGAN Y CONTINUA LA OPERACIÓN.</t>
  </si>
  <si>
    <t>2024-002548_P</t>
  </si>
  <si>
    <t xml:space="preserve">Se paraliza el trabajo de Inventariado del almacén por encontrar al personal que lo realizaba sin el calzado de seguridad apropiado para ello, se detiene el trabajo y cuando el personal se coloca todos los Epis necesarios, se autoriza su reanudación. </t>
  </si>
  <si>
    <t>CASAS MAYOR, ALEJANDRO</t>
  </si>
  <si>
    <t>2024-002553_P</t>
  </si>
  <si>
    <t xml:space="preserve">Durante una visita rutinaria por la obra junto a CSS, se observa como en el tajo de Segregación y machaqueo ha aumentado el volumen de maquinaria, por lo que se decide realizar una medición de ruido con una App del teléfono móvil, a fin de obtener una estimación de los valores de ruido.
Según los valores obtenidos estimados (75-85 dB), y teniendo en cuenta que el operario de la machacadora pasa gran parte de la jornada en este puesto de trabajo, y aun sabiendo que usa tapones como protección auditiva, se decide paralizar la actividad para consensuar con el propio trabajador la posibilidad de reforzar la protección auditiva con auriculares. El operario se coloca los tapones y auriculares y se reinicia la actividad.
</t>
  </si>
  <si>
    <t>2024-002569_P</t>
  </si>
  <si>
    <t xml:space="preserve">Dos trabajadores de Elecnor trabajan sobre equipos de aire acondicionado de la central sin utilizar gafas de protección. Se les indica que paren los trabajos y se coloquen las gafas para poder continuar los trabajos. </t>
  </si>
  <si>
    <t>2024-002572_P</t>
  </si>
  <si>
    <t>LA CARRETILLA ARRENDADA POR NATURGY FUE ARREGLADA PERO SE VUELVE A APRECIAR QUE PIERDE ACEITE, EN ESCASOS MINUTOS SE PUEDE VER EN EL SUELO COMO CREA UNA MANCHA ALARMANTE, LA ZONA DE PERDIDA  (MASTIL) TAMBIEN TIENE SIGNOS DE PERDIDA DE ACEITE. SE COMUNICA QUE NO SE PUEDE USAR, SE ADJUNTAN FOTOGRAFÍAS.</t>
  </si>
  <si>
    <t>2024-002573_P</t>
  </si>
  <si>
    <t>Durante la realización de los trabajos de aspiración de lodos mediante camón se observa que este no tiene colocada al resguardo de protección en la zona de las correas.</t>
  </si>
  <si>
    <t>2024-002596_P</t>
  </si>
  <si>
    <t>Se paralizan los trabajos sobre andamio por falta de protecciones colectivas y existencia de desniveles en el mismo. Fuera del plazo de revisión establecido en la parada.</t>
  </si>
  <si>
    <t>ES-SULZER PUMPS SPAIN SA-A58864737-0000362403</t>
  </si>
  <si>
    <t>2024-002598_P</t>
  </si>
  <si>
    <t>SE DISPONIAN A LLEVAR A CABO UN IZADO CRÍTICO Y AL REVISAR EL PLAN DE IZADO CRÍTICO SE OBSERVA QUE EL MISMO NO SE ENCUENTRA BIEN CUMPLIMENTADO AUNQUE SI FIRMADO POR LAS PARTES INTERVINIENTES, SE DETIENE LA MANIOBRA HASTA QUE SE SUBSANA LA DEFICIENCIA Y SE CONTINUA CON EL IZADO.</t>
  </si>
  <si>
    <t>2024-002599_P</t>
  </si>
  <si>
    <t>La limpieza químico de los tubos del electrolizador C se está realizando en un tanque sin identificar su contenido que en este caso es una disolución al 1,5% de HCl.</t>
  </si>
  <si>
    <t>TRUJILLO SAEZ, FRANCISCO</t>
  </si>
  <si>
    <t>2024-002601_P</t>
  </si>
  <si>
    <t xml:space="preserve">En trabajos de limpieza de clarificadora y retirada de residuo, la empresa contratista instala un retractil en la escalera de gato de acceso para facilitarlo ante el uso de doble dampa. Al revisar el equipo, encontramos que no se visualiza correctamente la ultima revisión. Se paralizan trabajos para comunicar dicha deficiencia y se obliga al uso de doble dampa para el acceso a la zona superior.
Los trabajadores de la empresa entienden los riesgos de no tener un equipo identificado como revisado y próxima revisión. Hacen uso del Arnes+Doble Dampa y comunican a su empresa la deficiencia para mandar el certificado de revisión antes de volver a usar el retractil.
</t>
  </si>
  <si>
    <t>2024-002615_P</t>
  </si>
  <si>
    <t>Durante el desmantelamiento de la Torre de transferencia se detecta que una de las lonas instaladas para apantallar los efectos de la voladura de la Caldera está sujeta sólo por uno de los soportes, por lo que se paran los trabajos y se decide bajarla antes de la demolición de la Torre, para evitar que pueda soltarse también del otro soporte y desplomarse.</t>
  </si>
  <si>
    <t>2024-002616_P</t>
  </si>
  <si>
    <t>ES-TAR-CCC-PLANA DEL VENT</t>
  </si>
  <si>
    <t>Durante la realización de la revisión del documento ATEX se procede a entrar en la sala de baterías con el medidor de gases. Desde la puerta se realiza la medición dando señal de presencia de CO. Se decide paralizar los trabajos e ir a sala de control a por un medidor especifico de H2 para descartar lecturas cruzadas. Al realizar la medición con el medidor específico las lecturas son correctas para la entrada a la sala.</t>
  </si>
  <si>
    <t>2024-002619_P</t>
  </si>
  <si>
    <t xml:space="preserve">Durante los trabajos de retirada de los trames de separación de entreplantas en el edificio de la desulfuradora mediante oxicorte, el trabajador aunque se encuentra haciendo uso de arnés de seguridad, este no se encuentra correctamente anclado, puesto que dicho punto de anclaje es un montante de una escalera y además dicho punto se encuentra muy alejado de la zona de trabajo,  con lo que en caso de una hipotética caída por el hueco se acentúa el “efecto péndulo” ocasionando más daños al trabajador.
Se coloca línea de vida en la vertical de los trabajos a la cual enganchar el arnés, para continuar con las labores de oxicorte
</t>
  </si>
  <si>
    <t>2024-002622_P</t>
  </si>
  <si>
    <t xml:space="preserve">Movimiento de cargas con carretilla elevadora, uno de los trabajadores está sentado con el portátil en una silla muy cerca del radio de acción de la máquina.  </t>
  </si>
  <si>
    <t>BORJA PEREZ, VICTOR JOSE</t>
  </si>
  <si>
    <t>2024-002624_P</t>
  </si>
  <si>
    <t>SE ESTABA INICIANDO UN IZADO DE CARGAS Y UNO DE LOS ACCESOS A LA ZONA DONDE SE IBA A DEPOSITAR LA MISMA SE ENCONTRABA SIN ESTAR CLAUSURADO, SE BALIZA Y SE CORRIGE, PROSIGUE EL TRABAJO.</t>
  </si>
  <si>
    <t>2024-002626_P</t>
  </si>
  <si>
    <t xml:space="preserve"> El recurso preventivo de viales detecta que la rejilla de la arqueta que queda en frente del antiguo edificio de oficinas está muy doblada, posiblemente a causa del paso de maquinaria pesada, generando riesgo de tropiezo y caídas al mismo nivel. Se paran los trabajos y se comunica al J.O. para que se coloque una protección.</t>
  </si>
  <si>
    <t>2024-002640_P</t>
  </si>
  <si>
    <t>Se trabaja en la parte alta de turbina de gas y el andamio no cubre la parte norte de la TG con el consiguiente riesgo de caida, se paralizan los trabajos para que se fijen a la estructura los trabajadores.</t>
  </si>
  <si>
    <t>TRUJILLO ANDRADES, ANTONIO</t>
  </si>
  <si>
    <t>2024-002641_P</t>
  </si>
  <si>
    <t>EL TRABAJADOR SE SUBE A LA CARCASA DE LA TURBINA DE VAPOR PARA DESENLINGARLA, (MENOS DE 1 METRO DE ALTO) Y SE LE INFORMA QUE COJA LA ESCALERA, SE CORRIGE Y PROSIGUE EL IZADO.</t>
  </si>
  <si>
    <t>2024-002642_P</t>
  </si>
  <si>
    <t>Realizando un cambio de válvula en la zona de condensador, se procede a la parada de la unidad habiendo un fuerte ruido en la zona. Se para la actividad y se procede a ir por los tapones de protección auditiva para poder seguir con el trabajo.</t>
  </si>
  <si>
    <t>2024-002650_P</t>
  </si>
  <si>
    <t>El personal de la empresa de transportes AGT trans alianza que transporta la enfriadora
en un camion contratado por atlas copco se sube a trepando por la enfriadora para retirar el techo del camion. sin utilizar los epis correspondientes (no lleva arnes de seguridad y no usa el barbouquejo ) y ni los medios necesarios.(escaleras) Se le indica que no se puede realizar dicho trabajo de esa forma , estando a mas de 6 metros de altura, caminando entre los soportes de la enfriadora. Se le comunica la incidencia al personal de atlas copco responsable de los trabajos de instalacion y puesta en marcha de la enfriadora.</t>
  </si>
  <si>
    <t>2024-002651_P</t>
  </si>
  <si>
    <t>Se realiza paralizacion de trabajo del personal de Daikin que acompaña a elecnor para la puesta en marcha de la nueva enfriadora Daikin al encontrarse el tecnico de Daikin sin los epis obligatorios. 
Se le indica que no puede utilizar una gorra antigolpes para sustituir al Casco de seguridad y se observa que no lleva las gafas de seguridad puestas. Se le indica que estos epis comentados son de uso obligatorio para trabajar en la planta.</t>
  </si>
  <si>
    <t>2024-002653_P</t>
  </si>
  <si>
    <t>Se paraliza el trabajo por la posible caída de materiales.</t>
  </si>
  <si>
    <t>2024-002659_P</t>
  </si>
  <si>
    <t>Durante las labores de colocación del nuevo vallado de cierre de la zona del río, se paraliza la colocación
de la malla con el fin de colocar una tubería que continue la tubería de salida de aguas existente en la zona de carbones, evitando así la concurrencia de actividades.
Una vez colocada la tubería, los trabajadores de Grupo Navec continúan con la colocación de la malla de
cierre con normalidad.</t>
  </si>
  <si>
    <t>2024-002661_P</t>
  </si>
  <si>
    <t>SE PARALIZA LA UTILIZACIÓN DE LA CARRETILLA DEBIDO A LAS DEFICIENCIAS QUE PRESENTA, PIERDE ACEITE ( EN ESCASO TIEMPO, 1 O 2 MINUTOS) SE ADJUNTAN FOTOS DE ELLO, NO TIENE ESPEJOS RETROVISORES NI INDICATIVO DE MARCHA ATRÁS.</t>
  </si>
  <si>
    <t>2024-002664_P</t>
  </si>
  <si>
    <t>Se encuentra al trabajador en una mala postura, apoyando la radial sobre su pierna para afilar las varillas de tungsteno. Se paraliza el trabajo y se recuerda al trabajador la zona que tiene habilitada para facilitarle ese trabajo con tornillo de banco.</t>
  </si>
  <si>
    <t>2024-002673_P</t>
  </si>
  <si>
    <t xml:space="preserve">Durante el traslado de las farolas en el camión grúa, se observa que debido a la forma en curva de la parte final de dichas farolas y a su longitud, es necesario sujetarlas con el brazo de la grúa para que no rocen en el suelo durante el movimiento del camión.
Para evitar que las farolas vayan rozando con el suelo y que el brazo de la grúa pueda ir correctamente plegado, se paran los trabajos y se acuerda con el gruista varias mejoras:
•	Se eslingarán las farolas para llevarlas amarradas.
•	Se utilizarán unos tacos de madera para elevar la carga y que no rocen con el suelo.
•	Se señalizará la carga que sobresale de la caja del camión.
•	Se acompañará el recorrido del camión por una persona de obra
</t>
  </si>
  <si>
    <t>2024-002674_P</t>
  </si>
  <si>
    <t>El recurso preventivo de viales detecta que en el vial que va de piscinas a la Torre de Refrigeración, existe una zona dónde se genera habitualmente un bache en el firme y que es paso habitual de los Dúmper, y acaban metiendo las ruedas en él. En ocasiones anteriores se había optado por rellenarlo con grava, pero al cabo de un tiempo se vuelve a generar, por lo que se comunica a los J.O. se paran los trabajos y se decide hormigonar para que la solución sea más duradera.</t>
  </si>
  <si>
    <t>2024-002676_P</t>
  </si>
  <si>
    <t>LA MANGUERA DE AIRE QUE APARECE EN LA FOTO NO TENÍA INSTALADO EL LATIGUILLO DE SEGURIDAD CON LA PELIGROSIDAD QUE ELLO CONLLEVA EN CASO DE SOLTARSE, SE PARA EL TRABAJO DE LIMPIEZA CON AIRE QUE ESTABAN REALIZANDO, SE COLOCA EL LATIGUILLO, SE PROSIGUEN LOS TRABAJOS CON NORMALIDAD.</t>
  </si>
  <si>
    <t>2024-002678_P</t>
  </si>
  <si>
    <t>DURANTE LA PUESTA EN MARCHA DE LA ENFRIADORA PORTATIL ANEXA A LA BALSA DE AGUAS CALIENTES, EL TRABAJADOR ESTÁ SIN CASCO DE SEGURIDAD, ALEGA LAS ALTAS TEMPERATURAS, NO OBSTANTE SE RECUERDA LA OBLIGATORIEDAD DE SU USO.</t>
  </si>
  <si>
    <t>2024-002679_P</t>
  </si>
  <si>
    <t>SE VA A IZAR UNA MAQUINA DE 8.000 KG SIN TENER HECHO EL CHECK LIST DE IZADOS ESPECIALES. SE LE PIDE AL TRABAJADOR PERO NO LO TIENE, COMO NO TIENE FORMATO SE LE PRESTA UNO NUESTRO PERO SE LE ADVIERTE QUE ESTO TIENE QUE TRAERLO SU EMPRESA.</t>
  </si>
  <si>
    <t>2024-002685_P</t>
  </si>
  <si>
    <t>Aviso varias veces de que se ponga el casco, y hace caso al momento, pero se lo vuelve a quitar.</t>
  </si>
  <si>
    <t>HERNANDEZ GARCIA, ANA MARIA</t>
  </si>
  <si>
    <t>2024-002695_P</t>
  </si>
  <si>
    <t xml:space="preserve">Durante la retirada de farolas de la instalación, se observa que algunas se localizan en zonas con vegetación alrededor, por lo que se paran los trabajos de desinstalación de farolas y se desbroza primero en previsión de:
•	Al cortar la tornillería con radial, las chispas puedan generar algún conato de incendio
•	La presencia de pequeños ofidios entre la maleza y que, al meter las manos, el operario pueda ser mordido de forma accidental.
</t>
  </si>
  <si>
    <t>2024-002697_P</t>
  </si>
  <si>
    <t>CUANDO LLEGUE A LA ZONA DE TRABAJO, HABÍA UN EXTINTOR DE POLVO ABC QUE ENTORPECÍA EL PASO A  LA MISMA POR LO QUE SE PROCEDIO A PARAR EL PASO DE TRABAJADORES POR ESE LUGAR HASTA QUE EL MISMO FUE RETIRADO, SE CORRIGE.</t>
  </si>
  <si>
    <t>2024-002705_P</t>
  </si>
  <si>
    <t>Durante las tareas de remates y acabados de la obra, al acercarse un momento a retranquear y a revisar el vallado del vial Este, el cual el encierra a los componentes e implementos de las máquinas que todavía quedan en obra, el recurso preventivo observa como se encuentra cubierta por lodo una pequeña zona de la acera, seguramente procedente de las acumulaciones de agua y tierra causadas por las últimas tormentas, y que podría ser susceptible de producir resbalones o caídas al mismo nivel por parte de algún trabajador, por lo que se detiene la actividad y se impide el tránsito mientras se limpia y sanea con una máquina.</t>
  </si>
  <si>
    <t>2024-002706_P</t>
  </si>
  <si>
    <t>SE ENCONTRABAN SUBIENDO UNA CARGA CUANDO SE APRECIO QUE UNO DE LOS ACCESOS SE ENCONTRABA SIN BALIZAR CORRECTAMENTE, SE DETIENE EL TRABAJO, SE BALIZA, SE PROSIGUE CON EL MISMO.</t>
  </si>
  <si>
    <t>2024-002713_P</t>
  </si>
  <si>
    <t>Se observa en el chorreado de la escalera de acceso al CCR, no estaba bien balizada la zona de trabajo</t>
  </si>
  <si>
    <t>GARCIA CLIMENT, JOSE IGNACIO</t>
  </si>
  <si>
    <t>2024-002717_P</t>
  </si>
  <si>
    <t>Al sacar las membranas vemos que se esta realizando un esfuerzo excesivo al manipular la carga.
Se paraliza actividad y se comunica al responsable.
Se decide utilizar la carretilla elevadora para ahorrar esfuerzo fisico y eliminar posibilidad de lesiones fisicas.</t>
  </si>
  <si>
    <t>2024-002719_P</t>
  </si>
  <si>
    <t>Se paraliza la ronda de comprobación de condiciones de seguridad que realiza el técnico SPM cuando al acceder a un andamio de paso sobre TG observa herramientas abandonadas (taladro, maza y llave de golpeo) de la empresa Fieldcore en el desembarco de la escala. Se pone en riesgo el acceso al mismo así que se informa a la EECC para que avise cuando dicho material sea retirado y se pueda proseguir con la ronda en condiciones de seguridad.</t>
  </si>
  <si>
    <t>2024-002722_P</t>
  </si>
  <si>
    <t>TGVA SE ENCONTRABA EN TRABAJOS DE IZADO DE CARGA DE COTA 1 A COTA 0 DE LA NAVE G20 ESTANDO LOS ACCESOS BALIZADOS PERO ATEFRISA LES HA QUITADO PARTE DE SU BALIZAMIENTO PARA BALIZAR ELLOS SU MATERIAL DEJANDO LA ZONA DE RECEPCIÓN DE LA CARGA SIN UN CORRECTO BALIZADO. SE REPONE EL BALIZADO, SE LE REDACTA UNA OPS A ATEFRISA Y CONTINUAN LOS TRABAJOS.</t>
  </si>
  <si>
    <t>2024-002723_P</t>
  </si>
  <si>
    <t>Durante los trabajos de parada se necesita subir las herramientas de los trabajadores a la parte alta de la caldera, para ello usan garrafas de agua cortadas donde meten las herramientas para izarlas. La tecnico de prevencion al ver esta situacion para los trabajos y le indica a los trabajadores que los izados de herramientas deben hacerse en recipientes cerrados para evitar la caida del material a cotas inferiores</t>
  </si>
  <si>
    <t>2024-002730_P</t>
  </si>
  <si>
    <t>SE DETIENE EL TRABAJO PORQUE SE APRECIA A UN TRABAJADOR DE TGVA ESLINGANDO UNA PIEZA SUBIDO A UN ESCALON DE LA MISMA (UNOS 50CM DEL SUELO AUNQUE CON TODO EL PIE APOYADO), SE LES PROPORCIONA UNA ESCALERA DE MANO PARA DE ESTA MANERA EVITAR UNA CAÍDA INVOLUNTARIA Y SE PROSIGUE EL TRABAJO.</t>
  </si>
  <si>
    <t>2024-002731_P</t>
  </si>
  <si>
    <t>Durante visita rutinaria en lugar de trabajo se observa: trabajos en EC, dos trabajadores en interior y uno en exterior con funciones de vigilante.
Los trabajadores de interior del EC no llevan los EPIs adecuados. 
No llevan: sistema rescate (arnés), gafas, casco con barbuquejo, equipos protección respiratoria, 
Los trabajos se realizan de forma manual, con brocha. Utilizan escalera manual en el interior.
Fuerte olor a pintura.
Se adjuntan fotos.</t>
  </si>
  <si>
    <t>2024-002742_P</t>
  </si>
  <si>
    <t>Se realiza trabajo de clasificación y orden de bidones y GRG de aceites en el lugar donde se almacenan, se comprueba que el suelo esta resbaladizo por restos de agua y aceites vertidos durante el vaciado de los cubetos.
Se paraliza el trabajo por riesgo de caida hasta limpiar la zona, se avisa al camión de limpieza para adecuar la zona.</t>
  </si>
  <si>
    <t>2024-002743_P</t>
  </si>
  <si>
    <t>SE OBSERVA DURANTE EL TRABAJO DE ALINEACIÓN, LA PRESENCIA DE UNA SERIE DE TAPAS SUELTAS.  NO SON OBJETOS VOLUMINOSOS Y NO MUY PESADOS PERO SON UN PELIGRO EN CASO DE QUE SE CAIGAN ENCIMA DE ALGÚN PIE DE ALGUIEN, SE RETIRAN Y CONTINUAN LOS TRABAJOS.</t>
  </si>
  <si>
    <t>2024-002764_P</t>
  </si>
  <si>
    <t>SE PARALIZA EL TRASLADO DE EQUIPO DE SOLDADURA DEBIDO A QUE NO SE ENCONTRABA PURGADA DE GAS UNA VEZ FINALIZADO LA SOLDADURA, SE CORRIGE Y SE PROCEDE A SU TRANSPORTE.</t>
  </si>
  <si>
    <t>2024-002777_P</t>
  </si>
  <si>
    <t>DURANTE UN IZADO NO CRÍTICO, SE OBSERVA QUE LA ZONA, AUNQUE NO HAY TRASIEGO DE PERSONAS EN ESE MOMENTO, NO ESTA BALIZADA DEBIDAMENTE, SE PARA EL IZADO, SE BALIZA Y PROSIGUE LA MANIOBRA.</t>
  </si>
  <si>
    <t>2024-002781_P</t>
  </si>
  <si>
    <t>Se observa trabajo de aislamiento termico en presencia de herramienta de otra empresa con riesgos de caida de objetos a distinto nivel, los trabajadores paralizan la actividad cuando el trabajo se solapa con otra empresa cercana que disponia de herramientas que podian caer y producir accidentes por caida de objetos.</t>
  </si>
  <si>
    <t>2024-002783_P</t>
  </si>
  <si>
    <t xml:space="preserve">Durante los trabajos de segregación y machaqueo de RCD’s, debido a las altas temperaturas que nos
acompañaban durante la tarde (aunque no eran lo suficientemente elevadas según normativa para detener completamente los trabajos), se decide paralizar los trabajos de manera para realizar pausa y que el trabajador que está en la machacadora descanse unos minutos a la sombra y se hidrate debidamente para evitar así la sobreexposición al sol o un posible golpe de calor. Tras unos minutos de parada, se retoman los trabajos con normalidad.
</t>
  </si>
  <si>
    <t>2024-002798_P</t>
  </si>
  <si>
    <t>SE PARALIZA UNO DE LOS IZADOS EN NAVE TURBINA G20 DEBIDO A QUE LA CARGA NO SE ENCONTRABA BIEN SUJETA, UNICAMENTE AHORACADA Y EN ESTE CASO ERÁN ELEMENTOS DE NO GRAN TAMAÑO, SE INTRODUCEN EN UNA CAJA MÁS GRANDE PARA EL TRANSPORTE DE PEQUEÑAS CARGAS Y DE ESTA MANERA SE IZAN CON SEGURIDAD.</t>
  </si>
  <si>
    <t>2024-002809_P</t>
  </si>
  <si>
    <t>SE ESTABA LLEVANDO A CABO EL APRIETE DE LA TORNILLERÍA DE LA ZONA ENTRE TURBINA VAPOR Y GENERADOR DE G20 SIENDO NECESARIO PROTECCIÓN ACÚSTICA, POR LO QUE SE INTERRUMPIO EL TRABAJO, SE LE PROPORCIONÓ UNOS TAPONES AL TRABAJADOR Y SE PROSIGUIO EL MISMO.</t>
  </si>
  <si>
    <t>2024-002819_P</t>
  </si>
  <si>
    <t>Aunque el trabajador estaba usando el arnés de seguridad anticaida para realizar los trabajos este no estaba correctamente sujeto, pues el punto de anclaje era un montante de una escalera y además estaba situado lejos de la zona de trabajo, pudiendo acentuar el efecto péndulo ante una posible caída.
Se manda instalar una línea de vida en la vertical de los trabajo con retráctil.</t>
  </si>
  <si>
    <t>2024-002820_P</t>
  </si>
  <si>
    <t xml:space="preserve">Durante los trabajos de aspiración de lodos mediante camión se observa que dicho vehículo no tiene colocadas las protecciones en la zona de las correas de transmisión.
Una vez colocadas las protecciones antiatrapamiento se reanudan los trabajos.
</t>
  </si>
  <si>
    <t>2024-002823_P</t>
  </si>
  <si>
    <t>DURANTE EL IZADO DE PIEZAS PARA EL CERRAMIENTO DEL GENERADOR DE TURBINA G20, SE OBSERVA DEFICIENCIAS EN EL BALIZAMIENTO TANTO EN COTA 0 COMO EN COTA 1 LAS CUALES PERMITEN A LOS TRABAJADORES, SIN QUERERLO, COLOCARSE DEBAJO DE LA CARGA, SE PARALIZA EL TRABAJO, SE BALIZA CORRECTAMENTE LA ZONA Y SE PROSIGUE CON NORMALIDAD.</t>
  </si>
  <si>
    <t>2024-002838_P</t>
  </si>
  <si>
    <t>La zona de trabajo, que está elevada unos 1,5m de altura sobre cota cero, tenía uno de los laterales sin protección colectiva con el posible riesgo de caída a distinto nivel. Una vez colocada una barandilla de protección se reanudan los trabajo.</t>
  </si>
  <si>
    <t>2024-002860_P</t>
  </si>
  <si>
    <t>Durante los trabajos de extracción de la caliza de los silos de la desulfuradora, se genera una nube de  polvo. Aunque para la realización de los trabajos ya se había contemplado el uso de agua para mitigar la generación de polvo, se opta por paralizan los mismos hasta que se instalen unas cortinas de plástico a mayores.</t>
  </si>
  <si>
    <t>2024-002861_P</t>
  </si>
  <si>
    <t>Durante los trabajos de corte de piezas se produce una acumulación de humo que se extiende por la nave. Aunque ya hay medidas implementadas para que no se produzcan estas acumulaciones (ventiladores), en momentos puntuales no son lo suficientemente efectivas, por lo que se paraliza el trabajo hasta que se disipe la nube de humo.</t>
  </si>
  <si>
    <t>2024-002884_P</t>
  </si>
  <si>
    <t xml:space="preserve">En los trabajos de drenaje e inspección de línea fuera de planta, a causa del trabajo físico, las altas temperaturas y la exposición prolongada al sol, la pulsera contra golpe de calor o altas temperaturas corporales dio el aviso. El trabajador automáticamente, a pesar de encontrarse bien y siguiente el procedimiento de GE, se paralizaron los trabajos y se introdujo en el vehículo con el aire acondicionado a descansa e hidratarse. Todo el personal presente realizó las mismas acciones. Al terminar la inspección en esa arqueta y previo al trabajo a la siguiente, realizaron otra pausa de seguridad para descansar. </t>
  </si>
  <si>
    <t>2024-002888_P</t>
  </si>
  <si>
    <t>Al ir a realizar una gama de mantenimiento en el compresor y secadores frigorifícos, nos encontramos una zona balizada debido a un cable tendido por el suelo que provisionalmente se utiliza como alimentación a un equipo. 
Aunque parece no haber ningún otro peligro, y dado que el balizamiento no tiene ninguna identificación, se para el trabajo a realizar en el compresor y se investiga de quién es el balizamiento, ya que en la zona no se está realizando ningún trabajo. Una vez localizado el responsable y autorizado el acceso a la zona balizada, se accede a ese punto para realizar la gama de mantenimiento. 
Asimismo, también colocan identificación del balizado (nombre de empresa, responsable y teléfono de contacto).</t>
  </si>
  <si>
    <t>ALVITE LEMA, JOSE LUIS</t>
  </si>
  <si>
    <t>2024-002915_P</t>
  </si>
  <si>
    <t>montaje andamio CECTG31LAB91AA001, se encuentra al trabajador de Kaefer montando la parte superior del andamio sin el barbouquejo puesto. Se le indica que tiene que llevarlo puesto.</t>
  </si>
  <si>
    <t>2024-002941_P</t>
  </si>
  <si>
    <t>Al comenzar el técnico de Boge el vaciado del aceite del separador, se observa que hay varias lámparas fundidas, quedando la zona muy oscura y obligando al técnico a usar un frontal. Se paraliza el trabajo y se instala el globo portátil para mejorar la iluminación de la zona.</t>
  </si>
  <si>
    <t>ES-BOGE COMPRESORES IBERICA, S.L.-B83191221-0000365590</t>
  </si>
  <si>
    <t>2024-002977_P</t>
  </si>
  <si>
    <t>Antes de realizar una descarga de hipoclorito sódico al tanque que dosifica al sistema de agua potable, se detecta una fuga por la brida anterior a la válvula de aislamiento, por lo que no se puede realizar. Se procede a limpiar el cubeto de retención ya que el producto ha sido derramado poco a poco sobre el, para poder preparar un descargo y reparar la fuga.</t>
  </si>
  <si>
    <t>FERNANDEZ SANTAMARIA, IKER</t>
  </si>
  <si>
    <t>2024-002978_P</t>
  </si>
  <si>
    <t>Se va a realizar una limpieza de un cubeto de retención que en el que se ha derramado hipoclorito sódico por una fuga el tanque contiene. Antes de empezar con la limpieza, se tiene que abrir una válvula para poder drenar el cubeto controladamente hacia el la planta de tratamiento de efluentes pero no es posible ya que la rejilla que la protege está atascada debido a su estado avanzado de corrosión. Es necesario realizar una maniobra conjunta con mantenimiento para poder abrirla. Finalmente se abre y se realiza la limpieza sin más incidencias.</t>
  </si>
  <si>
    <t>2024-003015_P</t>
  </si>
  <si>
    <t>Todos los vertidos de una regeneración de los lechos mixtos van a parar a la balsa de neutralización donde se neutralizan con ácido sulfúrico y/o sosa en función de su pH. En el bombeo de esta balsa tenemos múltiples fugas por lo que el riesgo de vertidos de estas sustancias es elevado con la posibilidad de que alguien entre en contacto con estos productos accidentalmente.
Mientras estas fugas no se reparen, no se debe acometer ninguna regeneración de lechos.</t>
  </si>
  <si>
    <t>2024-003056_P</t>
  </si>
  <si>
    <t xml:space="preserve">Al hacer la gama de drenaje de los filtros de la TG hay dos andamios “fijos” para acceder a las válvulas. Un andamio estaba sin la etiqueta de acceso, por lo tanto, paralicé la “gama” ya que no se podía acceder a esa válvula de drenaje. 
Posteriormente se encuentra la tarjeta en el suelo, Kaefer revisa que es válida y se procede a continuar con la gama.
</t>
  </si>
  <si>
    <t>GONZALEZ MENDEZ, PATRICIA</t>
  </si>
  <si>
    <t>2024-003084_P</t>
  </si>
  <si>
    <t>Se le indica al trabajador que no puede abandonar la cesta de la PEMP estando en altura y mucho menos sin enganchar la dampa del arnés. El trabajador había salido de la cesta y estaba sobre el techo de una caseta de obra sin amarrar.</t>
  </si>
  <si>
    <t>MANZANARES CAPARROS, OSCAR</t>
  </si>
  <si>
    <t>CAMUÑAS CONTRERAS, SERGI</t>
  </si>
  <si>
    <t>COLOMER DILMER, XAVIER</t>
  </si>
  <si>
    <t>BUTRON PEREZ, BRENDA</t>
  </si>
  <si>
    <t>SANCHEZ FERNANDEZ, MIGUEL ANGEL</t>
  </si>
  <si>
    <t>2024-002501_P</t>
  </si>
  <si>
    <t>26 de Junio 2024: debido a fuerte lluvia y tormenta eléctrica se suspenden los trabajos en el exterior; especialmente se prohíbe el acceso a la zona de acopio de materiales de los andamieros para evitar que la manipulación de este material metálico pueda atraer algún rayo. Los trabajos en el exterior se reanudan cuando mejoran las condiciones climatológicas.</t>
  </si>
  <si>
    <t>GARCIA GARCIA, DAVID</t>
  </si>
  <si>
    <t>Listado de sucesos</t>
  </si>
  <si>
    <t>MÉTRICA POSITIVA</t>
  </si>
  <si>
    <t>PLGF</t>
  </si>
  <si>
    <t xml:space="preserve">Nº INCIDENTES: </t>
  </si>
  <si>
    <t>PUNTOS:</t>
  </si>
  <si>
    <t>TOTAL SUCESOS PLGF</t>
  </si>
  <si>
    <t>Incidentes PLGF:</t>
  </si>
  <si>
    <t xml:space="preserve">R.LEVE: </t>
  </si>
  <si>
    <t>LESIÓN LEVE:</t>
  </si>
  <si>
    <t>Accidentes PLGF:</t>
  </si>
  <si>
    <t xml:space="preserve">R. MEDIO: </t>
  </si>
  <si>
    <t>LESIÓN GRAVE:</t>
  </si>
  <si>
    <t xml:space="preserve">R. ALTO: </t>
  </si>
  <si>
    <t>LESIÓN MUY GRAVE/MORTAL:</t>
  </si>
  <si>
    <t>Según la baja</t>
  </si>
  <si>
    <t>Centro Trabajo</t>
  </si>
  <si>
    <t>Descripción</t>
  </si>
  <si>
    <t>Empresa contratista suceso</t>
  </si>
  <si>
    <t>Empresa subcontratista</t>
  </si>
  <si>
    <t>Métrica positiva (Sí/No)</t>
  </si>
  <si>
    <t>Suceso (PLGF)Prosafety</t>
  </si>
  <si>
    <t>Actividad (Precusor)</t>
  </si>
  <si>
    <t>Factor de riesgo (Precursor)</t>
  </si>
  <si>
    <t>Causa raíz</t>
  </si>
  <si>
    <t>Plazo de acción &lt; 7 días</t>
  </si>
  <si>
    <t>Acciones caducadas</t>
  </si>
  <si>
    <t>Notificado por</t>
  </si>
  <si>
    <t>Notificado EECC</t>
  </si>
  <si>
    <t>Incidente</t>
  </si>
  <si>
    <t>Si</t>
  </si>
  <si>
    <t>TERCEIRO SANCHEZ, DIEGO</t>
  </si>
  <si>
    <t>Trabajos de manipulación mecánica de cargas</t>
  </si>
  <si>
    <t>Caída de objetos por desplome o derrumbe/ Caída de objetos desprendidos</t>
  </si>
  <si>
    <t>Sucesos asociados a la integridad de la instalación por deterioro y/o condiciones meteorológicas</t>
  </si>
  <si>
    <t>Contacto/Exposición con sustancias químicas</t>
  </si>
  <si>
    <t>CALLEJA ALBALADEJO, RICARDO</t>
  </si>
  <si>
    <t>Accidente</t>
  </si>
  <si>
    <t>DEL AMOR GARCIA, GERMAN</t>
  </si>
  <si>
    <t>DOMINGUEZ MARTIN, DAVID</t>
  </si>
  <si>
    <t>Propio/Contratista (mixto)</t>
  </si>
  <si>
    <t xml:space="preserve">Sucesos no asociados a ninguna de las actividades anteriores (a valorar por los responsables de unidad): rondas operación, desviaciones en la aplicación de descargos, sucesos industriales,…) </t>
  </si>
  <si>
    <t>MILLAN BUISAN, JUAN JAVIER</t>
  </si>
  <si>
    <t>MONAR MORENO, SERGIO</t>
  </si>
  <si>
    <t>GALLEGO GARCIA, JUAN CARLOS</t>
  </si>
  <si>
    <t>Trabajos con riesgo eléctrico</t>
  </si>
  <si>
    <t>Contactos eléctricos</t>
  </si>
  <si>
    <t>DUEÑAS PESTAÑA, JAVIER</t>
  </si>
  <si>
    <t>MENENDEZ GONZALEZ, PABLO</t>
  </si>
  <si>
    <t>MORENO DEL VALLE, FRANCISCO</t>
  </si>
  <si>
    <t>GARRIDO CHILLARON, MARIA ANGELES</t>
  </si>
  <si>
    <t>PASTRANA MOLINA, FRANCISCO</t>
  </si>
  <si>
    <t>ESCUDERO CASCON, DAVID</t>
  </si>
  <si>
    <t>LOPEZ-ESCOBAR ABRIL, CARLOS</t>
  </si>
  <si>
    <t>PENSADO MENDEZ, JUAN LUIS</t>
  </si>
  <si>
    <t>GONZALEZ LOPEZ, JOSE ANTONIO</t>
  </si>
  <si>
    <t>RAMOS CUERVO, MARIA CRISTINA</t>
  </si>
  <si>
    <t>GOMEZ RODRIGUEZ, CARLOS ALFONSO</t>
  </si>
  <si>
    <t>PILLING GOMEZ, ROBERTO CLIFF</t>
  </si>
  <si>
    <t>GARCIA DE LA ROSA, GONZALO</t>
  </si>
  <si>
    <t>CADENAS MENDICOA, ANDREA MIREIA</t>
  </si>
  <si>
    <t>Explosión/Incendios</t>
  </si>
  <si>
    <t>VAZQUEZ HACHERO, MARIA DEL MAR</t>
  </si>
  <si>
    <t>MAYORDOMO GIL, DAVID</t>
  </si>
  <si>
    <t>BAUS, CHRISTINA DESIREE</t>
  </si>
  <si>
    <t>MIJARES COTO, LUIS FERNANDO</t>
  </si>
  <si>
    <t>CANTO CASTRO, MARGARITA</t>
  </si>
  <si>
    <t>SOCORRO GARCIA, GREGORIO</t>
  </si>
  <si>
    <t>FUNES PEREZ, FRANCISCO LUIS</t>
  </si>
  <si>
    <t>RODRIGUEZ CANDAL, JUAN CARLOS</t>
  </si>
  <si>
    <t>BLANCO APARICIO, ANGEL MANUEL</t>
  </si>
  <si>
    <t>HERAS ALONSO, OSCAR</t>
  </si>
  <si>
    <t>SERRANO BECERRA, JOSE ANTONIO</t>
  </si>
  <si>
    <t>BORREGA CLAVER, MIGUEL PABLO</t>
  </si>
  <si>
    <t>PALOMO RODRIGUEZ, FERNANDO</t>
  </si>
  <si>
    <t>BOUZA HURTADO, MIGUEL ANGEL</t>
  </si>
  <si>
    <t>AMAYA SANTOS, JOSE</t>
  </si>
  <si>
    <t>VEIRA TORRES, ANGEL</t>
  </si>
  <si>
    <t>CORREA PINO, JOHN ANDERSON</t>
  </si>
  <si>
    <t>SASTRE GARCIA-ASENJO, JOSE ANTONIO</t>
  </si>
  <si>
    <t>JIMENEZ RODRIGUEZ, CARLOS</t>
  </si>
  <si>
    <t>GUISADO VALADES, DAVID</t>
  </si>
  <si>
    <t>IGLESIAS MESIAS, MIGUEL ANGEL</t>
  </si>
  <si>
    <t>JIMENEZ COLLADO, LUIS MIGUEL</t>
  </si>
  <si>
    <t>MARABOT FERNANDEZ, FRANCISCO JOSE</t>
  </si>
  <si>
    <t>si</t>
  </si>
  <si>
    <t>RODRIGUEZ CORREA, ANA MARIA</t>
  </si>
  <si>
    <t>GARCIA BASCO, LUIS MIGUEL</t>
  </si>
  <si>
    <t>Sin baja</t>
  </si>
  <si>
    <t>PARRA REY, AURELIO</t>
  </si>
  <si>
    <t>GONZALEZ GARCIA, ROBERTO</t>
  </si>
  <si>
    <t>BOADA PORTILLO, MARTA</t>
  </si>
  <si>
    <t>JIMENEZ BARCO, ELENA</t>
  </si>
  <si>
    <t>OLIVA RODRIGUEZ, PATRICIA</t>
  </si>
  <si>
    <t>MUÑOZ MENDEZ, INNMACULADA</t>
  </si>
  <si>
    <t>GOMEZ ORTEGA, CARLOS ALBERTO</t>
  </si>
  <si>
    <t>HERNANDEZ BARCELO, ENCARNACION</t>
  </si>
  <si>
    <t>BARRAGAN RODRIGUEZ, FRANCISCO</t>
  </si>
  <si>
    <t>RINCON PEREZ, DAVID</t>
  </si>
  <si>
    <t>2024-000894</t>
  </si>
  <si>
    <t>Por un mal anclaje del acopio de botellas de gases por parte de Nervión. Estas vuelcan dentro de la jaula de almacenamiento y quedan retenidas parcialmente por la cincha a punto de caer al suelo.</t>
  </si>
  <si>
    <t>2024-000957</t>
  </si>
  <si>
    <t>Hay 2 trabajadores sobre un andamio y otros 2 sobre una pasarela de acceso a una boca de hombre. Pretenden trasladar una hidrolimpiadora a la zona más próxima a la boca de hombre para limpiar el interior. Al realizar el traspaso del andamio a la pasarela,</t>
  </si>
  <si>
    <t>2024-001107</t>
  </si>
  <si>
    <t>Utilizando la carretilla para descarga de GRG vacío para la acumulación del cambio de aceite en el MCW durante la parada, se golpeó con el mástil una rama que obstaculizaba el paso de la carretilla. Se comunico al cliente para su posible poda.</t>
  </si>
  <si>
    <t>2024-001072</t>
  </si>
  <si>
    <t>Desprendimiento de panel de protección de ventana en taller mecánico.</t>
  </si>
  <si>
    <t>2024-001139</t>
  </si>
  <si>
    <t>Durante la visita de las 11:00 a obra, se detecta la presencia de una piedra de volumen medio en la cuneta del vial que va por delante de piscinas y hacia Torre de Refrigeración.</t>
  </si>
  <si>
    <t>2024-001140</t>
  </si>
  <si>
    <t>Durante la visita de las 11:00 a obra, se descubre que uno de los postes que están señalizando la báscula, se encuentra tirado en el suelo.</t>
  </si>
  <si>
    <t>2024-001087</t>
  </si>
  <si>
    <t>Rotura de tubería de alta presión en las instalaciones colindantes propiedad de Endesa.</t>
  </si>
  <si>
    <t>ENDESA</t>
  </si>
  <si>
    <t>2024-001115</t>
  </si>
  <si>
    <t>Gaviota con comportamiento agresivo en la plataforma de los ventiladores de extracción del enclosure de turbina de gas de Unidad 1</t>
  </si>
  <si>
    <t>2024-001190</t>
  </si>
  <si>
    <t>Rotura de uno de los vientos de la torre meteorológica.</t>
  </si>
  <si>
    <t>2024-001193</t>
  </si>
  <si>
    <t>A las 13:50 h se recibe una llamada del exterior avisando de un fuego junto a torreta que se encuentra pegada a la valla perimetral.</t>
  </si>
  <si>
    <t>GARCIA LLAMAZARES, MARTA MONICA</t>
  </si>
  <si>
    <t>2024-001176</t>
  </si>
  <si>
    <t>Explosión de foco de batería en zona de compensadores de caldera HRSG al incrementarse la temperatura en la zona como consecuencia del arranque del grupo.</t>
  </si>
  <si>
    <t>2024-001187</t>
  </si>
  <si>
    <t>Colisión in itinere al ir al trabajo, el otro vehículo sale de estacionamiento sin mirar a la vía y golpea lateralmente a mi coche</t>
  </si>
  <si>
    <t>2024-001315</t>
  </si>
  <si>
    <t>Golpe a puerta con PEMP</t>
  </si>
  <si>
    <t>2024-001294</t>
  </si>
  <si>
    <t>Proyección de agua a presión sobre la espalda de operario.</t>
  </si>
  <si>
    <t>2024-001306</t>
  </si>
  <si>
    <t>Un trabajador se agarra al asidero del lado interior de la puerta de la HRSG y éste se desprende</t>
  </si>
  <si>
    <t>2024-001344</t>
  </si>
  <si>
    <t xml:space="preserve"> En  la caseta instalada en la zona de Piscinas, el recurso preventivo descubre que  tiene un agujero en el suelo, por lo que decide  de forma provisional protegerlo con un pie de valla.</t>
  </si>
  <si>
    <t>2024-001511</t>
  </si>
  <si>
    <t>En la realización del simulacro conjunto con Naturgy y la disposición de mangueras BIES para su posible utilización en caso de un incendio real, a la hora de presurizar la manguera, se rompió el sello de unión entre manguera y racor hidráulico.</t>
  </si>
  <si>
    <t>2024-001391</t>
  </si>
  <si>
    <t>Caída de cascotes pozo de cabecera.</t>
  </si>
  <si>
    <t>2024-001372</t>
  </si>
  <si>
    <t>Caída de bote de espuma de poliuretano desde superficie de andamio.</t>
  </si>
  <si>
    <t>2024-001450</t>
  </si>
  <si>
    <t>Avistamiento de culebra</t>
  </si>
  <si>
    <t>2024-001499</t>
  </si>
  <si>
    <t>Durante una maniobra con la carretilla elevadora en la pasarela del Robot, junto a la calder aux, al dar marcha atrás, una de la ruedas toca y hunde uno de los carriles del mismo</t>
  </si>
  <si>
    <t>2024-001497</t>
  </si>
  <si>
    <t>Caída de operario al bajar de la miniretro</t>
  </si>
  <si>
    <t>2024-001498</t>
  </si>
  <si>
    <t>Tropiezo con manguera hidráulica.</t>
  </si>
  <si>
    <t>2024-001543</t>
  </si>
  <si>
    <t>Rotura tapa de registro de arqueta de canalización eléctrica. Al pasarle por encima una máquina de desbroce.</t>
  </si>
  <si>
    <t>2024-001598</t>
  </si>
  <si>
    <t>Suelo resbaladizo por fuga de polielectrolito.</t>
  </si>
  <si>
    <t>2024-001582</t>
  </si>
  <si>
    <t>Izado de carcasa de Turbina de Gas sin permiso de izado crítico. El operador de puente grúa TGVA y el jefe de maniobra SIEMENS no cumplimentan el formato establecido y tampoco se ha designado a la persona competente para elevación de cargas.</t>
  </si>
  <si>
    <t>2024-001613</t>
  </si>
  <si>
    <t>Se hunde suelo técnico en la sala electrónica de la ERM de CCC Sabón.</t>
  </si>
  <si>
    <t>2024-001628</t>
  </si>
  <si>
    <t>Baldosas levantadas en suelo de oficina del almacén.</t>
  </si>
  <si>
    <t>2024-001617</t>
  </si>
  <si>
    <t>Conato en el mismo apoyo de Ufd que hace cinco semanas.</t>
  </si>
  <si>
    <t>2024-001640</t>
  </si>
  <si>
    <t>Siendo las 18.30 horas cuando el trabajador bajaba por las escaleras que unen la turbina de gas con la zona de carga de la unidad 11, empezó a sentir que se mareaba.</t>
  </si>
  <si>
    <t>MORALES CANTERO, NEREA</t>
  </si>
  <si>
    <t>2024-001730</t>
  </si>
  <si>
    <t>Desvanecimiento de trabajador en la sala de reuniones</t>
  </si>
  <si>
    <t>2024-001721</t>
  </si>
  <si>
    <t xml:space="preserve">Se genera un pequeño conato de incendio durante los trabajos de oxicorte de las estructuras que se están desmantelando en Torre de Transferencia, debido a la presencia de pequeños restos de carbón.
</t>
  </si>
  <si>
    <t>2024-001687</t>
  </si>
  <si>
    <t>Trabajador introduce el pie en hueco de la junta de dilatación de la torre de refrigeración sin consecuencias físicas.</t>
  </si>
  <si>
    <t>2024-001700</t>
  </si>
  <si>
    <t>El trabajador se encontraba sentado en la silla de su oficina, cuando de repente, se desestabilizó debido a que la silla basculó, cayéndose al suelo. En su caída se golpeó el codo del brazo izquierdo y la zona dorso-lumbar.</t>
  </si>
  <si>
    <t>2024-001737</t>
  </si>
  <si>
    <t>En el transcurso del trabajo de desmontaje de rodamientos en bomba de circulación, el tecnico de Sulzer sufre un tropiezo debido a una defieciencia en el montaje del andamio.
Se para trabajo hasta modificar andamio.</t>
  </si>
  <si>
    <t>2024-001728</t>
  </si>
  <si>
    <t>REALIZANDO RONDA RUTINARIA POR LA PLANTA DE AGUAS, AL ACCEDER A LOS CONTADORES DE AGUA DE EDAR A LA PTA ME GOLPEO EN EL CASCO DE SEGURIDAD AL AGACHARME PARA PASAR YA QUE LA MAGUERA OBSTACULIZA EL PASO.
NO PROVOCA NINGUN TIPO DE LESIONES.</t>
  </si>
  <si>
    <t>2024-002319</t>
  </si>
  <si>
    <t>En la planta de electrocloración, al pisar el tramex del canal de recogida de drenajes, éste se parte por estar en mal estado y se hunde un poco el pie del trabajador.</t>
  </si>
  <si>
    <t>2024-001882</t>
  </si>
  <si>
    <t xml:space="preserve">Rotura de bordillo
</t>
  </si>
  <si>
    <t>2024-001889</t>
  </si>
  <si>
    <t>Un trabajador de la empresa Excavaciones Cerceda, se encuentra realizando trabajos de limpieza manual la zona de caldera cuando se siente mareado y avisa a sus responsables que se tiene que ir.</t>
  </si>
  <si>
    <t>2024-001928</t>
  </si>
  <si>
    <t>Un trabajador de la empresa IGR, se encuentra realizando trabajos de transporte de materiales a obra (Vallas rígidas) con un Manipulador telescópico, usando para ello una jaula para transporte de los pies de las vallas.</t>
  </si>
  <si>
    <t>2024-002012</t>
  </si>
  <si>
    <t xml:space="preserve">Inundación del aseo femenino del edificio de nuevas oficinas </t>
  </si>
  <si>
    <t>2024-001919</t>
  </si>
  <si>
    <t>Resbalón durante labores de limpiezas finales</t>
  </si>
  <si>
    <t>2024-001945</t>
  </si>
  <si>
    <t>Tropezón con arqueta</t>
  </si>
  <si>
    <t>2024-001949</t>
  </si>
  <si>
    <t xml:space="preserve">Tropezón en entrada a caseta de obra </t>
  </si>
  <si>
    <t>2024-002212</t>
  </si>
  <si>
    <t>Entra agua en zona aislada por descargo en el GII por falta de aislamiento de la comunicación con el GIII. Esta contingencia estaba prevista y no alcanzó la zona en la que estaba previsto trabajar.</t>
  </si>
  <si>
    <t>VERA BERMEJO, JOSE MANUEL</t>
  </si>
  <si>
    <t>2024-002090</t>
  </si>
  <si>
    <t>Tropiezo de trabajador durante visita a obra.</t>
  </si>
  <si>
    <t>2024-002055</t>
  </si>
  <si>
    <t>Se detecta una farola ligeramente inclinada. S inspecciona la farola y se ve un pequeño golpe en la zona inferior del mástil, que probablemente haya provocado la inclinación de la misma.</t>
  </si>
  <si>
    <t>2024-001987</t>
  </si>
  <si>
    <t>El trabajador se encontraba en la cota 0, lado sur del cerramiento de TG cuando una pieza metálica cae golpeando las tuberías de gas e impacta contra sus gafas y su frente</t>
  </si>
  <si>
    <t>2024-002109</t>
  </si>
  <si>
    <t>Tropiezo con restos de maleza.</t>
  </si>
  <si>
    <t>2024-002091</t>
  </si>
  <si>
    <t>Al abrir la puerta de la sala de servidores, esta se encontró con otra puerta, desplazándola.</t>
  </si>
  <si>
    <t>2024-002134</t>
  </si>
  <si>
    <t>Desprendimiento de cajonera de mesa escritorio de manera súbita.</t>
  </si>
  <si>
    <t>2024-002170</t>
  </si>
  <si>
    <t>Se observa pequeño nido de avispas en cuadro Phmetro.</t>
  </si>
  <si>
    <t>2024-002214</t>
  </si>
  <si>
    <t>Golpe en el casco con el asa de la ducha de emergencia.</t>
  </si>
  <si>
    <t>2024-002098</t>
  </si>
  <si>
    <t xml:space="preserve">Al arrancar bomba de alimentación se escucha un ruido en la caja de conexiones, saliendo disparado un tornillo de la tapa. </t>
  </si>
  <si>
    <t>OLTRA LOPEZ, DANIEL</t>
  </si>
  <si>
    <t>2024-002216</t>
  </si>
  <si>
    <t>Se detecta que en la tubería de desagüe del wáter de la caseta de Applus, se ha producido un reventón y como consecuencia del mismo se genera un vertido del contenido de la tubería.</t>
  </si>
  <si>
    <t>2024-002131</t>
  </si>
  <si>
    <t xml:space="preserve">Choque contra puerta de cristal </t>
  </si>
  <si>
    <t>2024-002183</t>
  </si>
  <si>
    <t>Golpe a farola con rueda trasera de máquina</t>
  </si>
  <si>
    <t>2024-002341</t>
  </si>
  <si>
    <t>Camion de reparto se desplaza sin conductor y acaba chocando con el techo metalico y dañando el vehiculo de un trabajador subcontrata de GE.</t>
  </si>
  <si>
    <t>2024-002294</t>
  </si>
  <si>
    <t>La trabajadora tomaba agua de la caldera auxiliar. Abrió la válvula de purga ligeramente para dejar caer agua en un bote de muestras. El agua salió entrecortadamente salpicándole en la mano derecha con la que sujetaba el bote, mojándole el guante.</t>
  </si>
  <si>
    <t>2024-002408</t>
  </si>
  <si>
    <t>Cable cargador eléctrico con humedad y salitre</t>
  </si>
  <si>
    <t>2024-002335</t>
  </si>
  <si>
    <t>Durante la madrugada del Martes 09 al Miércoles 10, el personal de Vigilancia detecta que en edificio de Tolvas se ha iniciado un fuego en la planta superior.</t>
  </si>
  <si>
    <t>2024-002336</t>
  </si>
  <si>
    <t>Al accionar el store de una de las ventanas del CCR, este vence cayendo al suelo. No hay daños personales.</t>
  </si>
  <si>
    <t>FERNANDEZ NIETO, OSCAR</t>
  </si>
  <si>
    <t>2024-002340</t>
  </si>
  <si>
    <t xml:space="preserve">Traspié al entrar en caseta de almacén </t>
  </si>
  <si>
    <t>MATAS MUÑOZ, ALMUDENA</t>
  </si>
  <si>
    <t>2024-002410</t>
  </si>
  <si>
    <t>Desprendimiento de láminas de oxido desde la zona interior de cubierta de la PTA al piso de la nave</t>
  </si>
  <si>
    <t>2024-002493</t>
  </si>
  <si>
    <t xml:space="preserve">Durante los trabajos de desmantelamiento en el antiguo control de accesos, aparece una persona de edad avanzada con síntomas de estar desorientado e intenta pasar el vallado que delimita los trabajos con amianto. </t>
  </si>
  <si>
    <t>2024-002714</t>
  </si>
  <si>
    <t>Trabajador caminando hacia el edificio del taller, al pasar por la rejilla de pluviales, se tropieza con un saliente de la misma. El trabajador pierde el equilibrio pero finalmente no cae al suelo.</t>
  </si>
  <si>
    <t>2024-002523</t>
  </si>
  <si>
    <t>Durante una maniobra de marcha atrás del camión grúa para aparcar, la máquina transportada (TAKEUCHI), que sobresalía de la caja del camión, choca contra la pared del almacén general y genera un boquete en la misma.</t>
  </si>
  <si>
    <t>2024-002537</t>
  </si>
  <si>
    <t xml:space="preserve">Durante los trabajos de reparación de chapas en el hogar de caldera, el trabajador nota calor en su mano izquierda. </t>
  </si>
  <si>
    <t>2024-002535</t>
  </si>
  <si>
    <t>Caída de tubo de fibra de unos 40 cm, al realizar la demolición mecánica del edificio de la desulfuradora, fuera del perímetro del vallado</t>
  </si>
  <si>
    <t>2024-002536</t>
  </si>
  <si>
    <t>Un listón de madera golpea al trabajador en el hombro derecho.</t>
  </si>
  <si>
    <t>MONCAYO JIMENEZ, ANGEL NICOLAS</t>
  </si>
  <si>
    <t>2024-002736</t>
  </si>
  <si>
    <t>Al ascender por escalera de gato a la cubierta de calderas auxiliares y abrir la puerta de la propia escalera, ésta se cae hacia el lado de la cubierta sin provocar daños.</t>
  </si>
  <si>
    <t>2024-002737</t>
  </si>
  <si>
    <t>Maniobrando con una carretilla elevadora dentro de la isla de potencia se impacta ligeramente con una pared de pladur, levantando mínimamente su superficie.</t>
  </si>
  <si>
    <t>2024-003044</t>
  </si>
  <si>
    <t>Debido al fuerte viento algunas de los paneles de las torres de refrigeración se desprenden de forma intempestiva.</t>
  </si>
  <si>
    <t>Etiquetas de fila</t>
  </si>
  <si>
    <t>Cuenta de Nombre editado del empleado o candidato</t>
  </si>
  <si>
    <t>DESMANTELAMIENTO</t>
  </si>
  <si>
    <t>EXPLOTACION ACECA</t>
  </si>
  <si>
    <t>EXPLOTACION BESOS</t>
  </si>
  <si>
    <t>EXPLOTACION CARTAGENA</t>
  </si>
  <si>
    <t>EXPLOTACION MALAGA</t>
  </si>
  <si>
    <t>EXPLOTACION NGS</t>
  </si>
  <si>
    <t>EXPLOTACION PALOS</t>
  </si>
  <si>
    <t>EXPLOTACION SABON</t>
  </si>
  <si>
    <t>EXPLOTACION SAGUNTO</t>
  </si>
  <si>
    <t>EXPLOTACION SAN ROQUE- CAMPO 10</t>
  </si>
  <si>
    <t>INGENIERIA NUCLEAR</t>
  </si>
  <si>
    <t>OFICINAS</t>
  </si>
  <si>
    <t>TECNOLOGIA GENERACION</t>
  </si>
  <si>
    <t>ZONA CENTRO / LEVANTE</t>
  </si>
  <si>
    <t>Total general</t>
  </si>
  <si>
    <t>Nombre editado del empleado o candidato</t>
  </si>
  <si>
    <t>Equipo inicial</t>
  </si>
  <si>
    <t>Nombre equipo</t>
  </si>
  <si>
    <t>ABAD RIVAS, DANIEL</t>
  </si>
  <si>
    <t>ALDA LOZANO, FRANCISCO JAVIER</t>
  </si>
  <si>
    <t>ALFARO GUTIERREZ, DICK EUGENIO</t>
  </si>
  <si>
    <t>ALGABA REDONDO, RAFAEL</t>
  </si>
  <si>
    <t>ALONSO TOLEDO, MARIA JESUS</t>
  </si>
  <si>
    <t>ALVAREZ LOMBAN, VICENTE</t>
  </si>
  <si>
    <t>ALVAREZ MUÑIZ, BORJA</t>
  </si>
  <si>
    <t>ALVAREZ REJO, FERNANDO</t>
  </si>
  <si>
    <t>ANDRES CASTRO, ALBERTO</t>
  </si>
  <si>
    <t>ANTON GARCIA, SANTIAGO</t>
  </si>
  <si>
    <t>ARAGON RAMIREZ, JUAN ANTONIO</t>
  </si>
  <si>
    <t>ARENAS OTERO, MIGUEL ANGEL</t>
  </si>
  <si>
    <t>AYMERICH RICO, MIGUEL ANGEL</t>
  </si>
  <si>
    <t>BADAL SAMPER, JOAQUIN</t>
  </si>
  <si>
    <t>BALLESTEROS PINTO, JORGE</t>
  </si>
  <si>
    <t>BALLESTEROS VENTURA, ROGER</t>
  </si>
  <si>
    <t>BARRO ROMERO, ANGEL</t>
  </si>
  <si>
    <t>BENITO HERNANDEZ, MARIA MARGARITA</t>
  </si>
  <si>
    <t>BERMEJO CIGANDA, LEIRE</t>
  </si>
  <si>
    <t>BOZA TIRADO, JUAN IGNACIO</t>
  </si>
  <si>
    <t>BURNETT ALMAGRO, JAIME</t>
  </si>
  <si>
    <t>CABRERA ARIZA, PAULA</t>
  </si>
  <si>
    <t>CALLEJA MARTIN, M.ELENA</t>
  </si>
  <si>
    <t>CAMPOS GONZALEZ DEL VALLE, ALFONSO</t>
  </si>
  <si>
    <t>CANCHA DOMINGUEZ, FAUSTINA</t>
  </si>
  <si>
    <t>CARDIEL TORQUEMADA, SERGIO</t>
  </si>
  <si>
    <t>CARMONA IRUSTETA, FERNANDO</t>
  </si>
  <si>
    <t>CARO MARTINEZ, JOSE ANTONIO</t>
  </si>
  <si>
    <t>CASAS FRIAS, SONIA</t>
  </si>
  <si>
    <t>CASTRO GOMEZ, JESUS VICENTE</t>
  </si>
  <si>
    <t>CASTRO SEVILLA, JOSE</t>
  </si>
  <si>
    <t>CEBALLOS ESCALERA FERNANDEZ, MARTIN</t>
  </si>
  <si>
    <t>CEBRIAN HERNANDEZ, EMILIO JOSE</t>
  </si>
  <si>
    <t>COLOMINA GARCIA, FRANCISCO JOSE</t>
  </si>
  <si>
    <t>CONTRERAS NIEVES, JAVIER</t>
  </si>
  <si>
    <t>CORONEL PEREZ, PEDRO JOSE</t>
  </si>
  <si>
    <t>CORTES LUQUE, MARIA CRUZ</t>
  </si>
  <si>
    <t>COSTALES PARRONDO, JUAN MANUEL</t>
  </si>
  <si>
    <t>CRUZ HERNANDEZ, MANUEL JESUS</t>
  </si>
  <si>
    <t>CUACOS ARAUJO, MANUEL LORENZO</t>
  </si>
  <si>
    <t>CUMELLES ORTEGA, LAIA</t>
  </si>
  <si>
    <t>DAVILA DAVILA, MARIA JESUS</t>
  </si>
  <si>
    <t>DE CARLOS ALONSO, JAVIER</t>
  </si>
  <si>
    <t>DEL POZO DIAZ, DAVID</t>
  </si>
  <si>
    <t>DELGADO SANCHEZ, EMILIO</t>
  </si>
  <si>
    <t>DIAZ MONTEIL, ANA ISABEL</t>
  </si>
  <si>
    <t>DIEZ DIEZ, LUIS</t>
  </si>
  <si>
    <t>DOBLADO ARRAYAS, MANUEL</t>
  </si>
  <si>
    <t>DOMINGO CRUZ, CRISTINA</t>
  </si>
  <si>
    <t>DOMINGUEZ FLORENTIN, ISRAEL</t>
  </si>
  <si>
    <t>DOMINGUEZ MORENO, JUAN ANTONIO</t>
  </si>
  <si>
    <t>DONCEL RIOS, ROCIO</t>
  </si>
  <si>
    <t>ESCAMILLA BENITO, RAQUEL</t>
  </si>
  <si>
    <t>ESCUDERO SANTANA, ANTONIO</t>
  </si>
  <si>
    <t>ESTEVE SILLA, CARLOS</t>
  </si>
  <si>
    <t>EZCURRA SANTACREU, JAVIER</t>
  </si>
  <si>
    <t>FARRE GASCON, LLUIS</t>
  </si>
  <si>
    <t>FENOY CRUZ, ALVARO</t>
  </si>
  <si>
    <t>FERNANDEZ CONTERO, CARLOS</t>
  </si>
  <si>
    <t>FERNANDEZ GONZALEZ, PABLO</t>
  </si>
  <si>
    <t>FERNANDEZ HERNANDEZ, ENRIC</t>
  </si>
  <si>
    <t>FERNANDEZ MARTINEZ, VICTORIA EUGENIA</t>
  </si>
  <si>
    <t>FERNANDEZ NIETO, HECTOR</t>
  </si>
  <si>
    <t>CCR</t>
  </si>
  <si>
    <t>FONTANEDA SANTAMARIA, JESUS IGNACIO</t>
  </si>
  <si>
    <t>FUDILI MORENO, HAMADI</t>
  </si>
  <si>
    <t>FUENTES CAÑAMERO, SENADOR CARLOS</t>
  </si>
  <si>
    <t>GALLEGO GARCIA, FCO MARTIN</t>
  </si>
  <si>
    <t>GAMBIN GUERRERO, JUAN MIGUEL</t>
  </si>
  <si>
    <t>GARCIA CEREZUELA, JUAN MARIA</t>
  </si>
  <si>
    <t>GARCIA DEL RIO, JUAN CARLOS</t>
  </si>
  <si>
    <t>GARCIA GARCIA, ALVARO</t>
  </si>
  <si>
    <t>GARCÍA GARCÍA, DAVID</t>
  </si>
  <si>
    <t>GARCIA GARCIA, MONICA JUANA</t>
  </si>
  <si>
    <t>GARCIA GONZALEZ, JAVIER</t>
  </si>
  <si>
    <t>GARCIA LLAMAS, AVELINO</t>
  </si>
  <si>
    <t>GARCIA MARTINEZ, JOSE RAUL</t>
  </si>
  <si>
    <t>GARCIA OREÑA, FCO SANTIAGO</t>
  </si>
  <si>
    <t>GARCIA OSMA, SILVIA</t>
  </si>
  <si>
    <t>GARCIA RODRIGUEZ, CARLOS</t>
  </si>
  <si>
    <t>GARCIA SANCHEZ, MANUEL</t>
  </si>
  <si>
    <t>GEA FO, SERGIO</t>
  </si>
  <si>
    <t>GIMENO RAMON, IRENE</t>
  </si>
  <si>
    <t>GOMEZ DUEÑAS, CAROLINA</t>
  </si>
  <si>
    <t>GOMEZ ORTEGA, CRISTIAN</t>
  </si>
  <si>
    <t>GONZALEZ ESPARCIA, JORGE</t>
  </si>
  <si>
    <t>GONZALEZ GANDAL, ROSA</t>
  </si>
  <si>
    <t>GONZALEZ GARCIA, PAZ</t>
  </si>
  <si>
    <t>GONZALEZ LAZARO, JERONIMO</t>
  </si>
  <si>
    <t>GONZALEZ OCHOA, NURIA</t>
  </si>
  <si>
    <t>GONZALVO MANOVEL, ADRIAN</t>
  </si>
  <si>
    <t>GRAMUNT COLILLAS, JOSEP</t>
  </si>
  <si>
    <t>GUILLEM CARPENA, RAMON</t>
  </si>
  <si>
    <t>GUILLEN ROSALENY, FRANCISCO JOSE</t>
  </si>
  <si>
    <t>GUIRAO MUNS, JORDI</t>
  </si>
  <si>
    <t>HERNAEZ DELGADO, FRANCISCO JAVIER</t>
  </si>
  <si>
    <t>HERNANDEZ PANADERO, RUBEN</t>
  </si>
  <si>
    <t>HIDALGO SERRANO, INMACULADA</t>
  </si>
  <si>
    <t>HUELAMO SAN MIGUEL, OSCAR</t>
  </si>
  <si>
    <t>IBAÑEZ JANEIRO, IBAN ANDRES</t>
  </si>
  <si>
    <t>IGLESIAS MENENDEZ, ALEJANDRO</t>
  </si>
  <si>
    <t>ILLAN SERRANO, ANTONIO VICENTE</t>
  </si>
  <si>
    <t>JEREZ ESTEBAN, MARCOS</t>
  </si>
  <si>
    <t>JEREZ JUAREZ, MARCOS</t>
  </si>
  <si>
    <t>JIMENEZ MARTIN, FELIX ALBERTO</t>
  </si>
  <si>
    <t>LAFUENTE CANDELA, CRISTINA</t>
  </si>
  <si>
    <t>LATORRE VAZQUEZ, JORGE</t>
  </si>
  <si>
    <t>LAVARA SANZ, ARTURO</t>
  </si>
  <si>
    <t>LOPEZ BENZAL, JOSE MANUEL</t>
  </si>
  <si>
    <t>LOPEZ CASTILLO, FRANCISCO</t>
  </si>
  <si>
    <t>LOPEZ ESTORNELL, JORDI</t>
  </si>
  <si>
    <t>LOPEZ MORCILLO, MARAVILLAS</t>
  </si>
  <si>
    <t>LOPEZ VAZQUEZ, CARLOS</t>
  </si>
  <si>
    <t>MANSELL VILLANUEVA, MARIA LUISA</t>
  </si>
  <si>
    <t>MARIJUAN LAHOZ, RUBEN</t>
  </si>
  <si>
    <t>MARTIN CABRERA, DANIEL</t>
  </si>
  <si>
    <t>MARTINEZ FERNANDEZ, CELESTINO</t>
  </si>
  <si>
    <t>MARTINEZ SERRET, MARCELA</t>
  </si>
  <si>
    <t>MARTINEZ VALENCIA, ALEJANDRO</t>
  </si>
  <si>
    <t>MARTINEZ VICTORIA, MARIA GEMA</t>
  </si>
  <si>
    <t>MATA RECIO, ALBERT</t>
  </si>
  <si>
    <t>MATENCIO PEREZ, PEDRO JOSE</t>
  </si>
  <si>
    <t>MENA CRESPO, FRANCISCO JOSE</t>
  </si>
  <si>
    <t>MENENDEZ-TOLOSA ALCINA, JOSE IGNACIO</t>
  </si>
  <si>
    <t>MERCADAL FERNANDEZ, JOSUE</t>
  </si>
  <si>
    <t>MESAS CENTENO, CARLOS ANTONIO</t>
  </si>
  <si>
    <t>MEZQUITA VIVAR, TOMAS</t>
  </si>
  <si>
    <t>MINGUELA SANTANA, FRANCISCO JAVIER</t>
  </si>
  <si>
    <t>MONLEON PEREZ, HECTOR</t>
  </si>
  <si>
    <t>MORALES SAENZ DE RODRIGAÑEZ, MARIA BELEN</t>
  </si>
  <si>
    <t>MOREDA OLIVO, LIDIA</t>
  </si>
  <si>
    <t>MORENO GARCIA, PABLO</t>
  </si>
  <si>
    <t>MÜLLER, GUSTAVO EUGENIO</t>
  </si>
  <si>
    <t>MUÑOZ CAÑETE, VICTOR JAVIER</t>
  </si>
  <si>
    <t>MUÑOZ DOMINGUEZ, MANUELA ROSA</t>
  </si>
  <si>
    <t>NAVALMORAL PANTOJA, VICENTE MANUEL</t>
  </si>
  <si>
    <t>NEIRA DUEÑAS, BORJA</t>
  </si>
  <si>
    <t>NUÑEZ FERNANDEZ, FERNANDO</t>
  </si>
  <si>
    <t>NUÑEZ GONZALEZ, FRANCISCO JAVIER</t>
  </si>
  <si>
    <t>ONDARO DEL PINO, CARLOS</t>
  </si>
  <si>
    <t>ORTIZ DEVIA, VICTOR MANUEL</t>
  </si>
  <si>
    <t xml:space="preserve">ORTOLA SANCHO, CARMEN </t>
  </si>
  <si>
    <t>CCC Sagunto</t>
  </si>
  <si>
    <t>PALENCIA ESTELLER, OSCAR</t>
  </si>
  <si>
    <t>PALOMAR RUIZ, JAVIER</t>
  </si>
  <si>
    <t>PERALTA FUENTES, AGUSTIN</t>
  </si>
  <si>
    <t>PERIS LORENTE, IGNACIO</t>
  </si>
  <si>
    <t>POBO GRACIA, ENRIQUE</t>
  </si>
  <si>
    <t>PRADO MULERO, RAUL</t>
  </si>
  <si>
    <t>PRIETO GARCIA, JOSE MANUEL</t>
  </si>
  <si>
    <t>PUENTE GARCIA, DANIEL</t>
  </si>
  <si>
    <t>PUENTE GARCIA, RUBEN</t>
  </si>
  <si>
    <t>RABANAL GARCIA, RUBEN</t>
  </si>
  <si>
    <t>RAMILO COMESAÑA, JUDIT</t>
  </si>
  <si>
    <t>RAYO GONZALEZ, ANA MARIA</t>
  </si>
  <si>
    <t>REDONDO MUÑOZ, RAUL</t>
  </si>
  <si>
    <t>REQUENA FRESNO, JUAN CARLOS</t>
  </si>
  <si>
    <t>RIPOLL LAO, JOAQUIM</t>
  </si>
  <si>
    <t>RODRIGUEZ GOMEZ, MIGUEL ANGEL</t>
  </si>
  <si>
    <t>RODRIGUEZ GONZALEZ, HUGO</t>
  </si>
  <si>
    <t>RODRIGUEZ MARTIN, DAMIAN</t>
  </si>
  <si>
    <t>RODRIGUEZ RODRIGUEZ, RUBEN</t>
  </si>
  <si>
    <t>ROS SANCHEZ, CARLES</t>
  </si>
  <si>
    <t>RUBIALES GALLARDO, LAURA</t>
  </si>
  <si>
    <t>SAFONT RICHARTE, PRIMITIU</t>
  </si>
  <si>
    <t>SANCHEZ FERNANDEZ, RAFAEL</t>
  </si>
  <si>
    <t>SANCHEZ MOYA, NICOLAS</t>
  </si>
  <si>
    <t>SANCHEZ SANCHEZ, RAFAEL</t>
  </si>
  <si>
    <t>SANCHEZ UBEDA, MARIANO</t>
  </si>
  <si>
    <t>SANCHEZ YEBRA, JUAN PEDRO</t>
  </si>
  <si>
    <t>SANCHO MARTIN, RAFAEL</t>
  </si>
  <si>
    <t>SANTAINES MUÑOZ, JAVIER</t>
  </si>
  <si>
    <t>SASTRE MARTIN, MARIA NOELIA</t>
  </si>
  <si>
    <t>SERRANO IRANZO, ANTONIO</t>
  </si>
  <si>
    <t>Sin notificador asignado</t>
  </si>
  <si>
    <t>SOLDEVILA RIVEROLA, CAYETANA</t>
  </si>
  <si>
    <t>SUREDA RIGO, ENRIQUE</t>
  </si>
  <si>
    <t>TATAY GOMEZ, MARTA</t>
  </si>
  <si>
    <t>TEVAR DE OZAETA, CRISTINA</t>
  </si>
  <si>
    <t>TORTOSA IZQUIERDO, JAVIER</t>
  </si>
  <si>
    <t>VALIENTE UTRERA, FERNANDO</t>
  </si>
  <si>
    <t>VAZQUEZ BLANCO, CARLOS</t>
  </si>
  <si>
    <t>VERA MELGAREJO, ALBERTO</t>
  </si>
  <si>
    <t>VICENTE RODRIGUEZ, ANGEL</t>
  </si>
  <si>
    <t>VIDES SANCHEZ, ALFONSO LUIS</t>
  </si>
  <si>
    <t>VILA GONZALEZ, CARLOS JESUS</t>
  </si>
  <si>
    <t>VISGLERIO BALLESTEROS, MANUEL</t>
  </si>
  <si>
    <t>ZAMORANO REYES, ANA ISABEL</t>
  </si>
  <si>
    <t>ZARAUZA QUIROS, LUIS</t>
  </si>
  <si>
    <t>ZUNICA GARCIA, GERMAN</t>
  </si>
  <si>
    <t>Listado de PMS</t>
  </si>
  <si>
    <t>Nº PMS:</t>
  </si>
  <si>
    <t>Proponente</t>
  </si>
  <si>
    <t>EQUIPO</t>
  </si>
  <si>
    <t>PMS</t>
  </si>
  <si>
    <t>Extenso</t>
  </si>
  <si>
    <t>2023-000166_PM</t>
  </si>
  <si>
    <t>ANTES DE PONER EN SERVICIO LA BOMBA DE PCI HAY QUE COMPROBAR ENTRE OTROS PARÁMETROS, EL NIVEL DE LÍQUIDO REFRIGERANTE DE LA BOMBA. DADO QUE ESTÁ A 1,80CM DEL SUELO, ES DIFÍCIL DICHA TAREA. SE PROPONE QUE SE FACILITE UNA PLATAFORMA SUFICIENTEMENTE ALTA Y SEGURA PARA PODER EFECTUAR LA CITADA COMPROBACIÓN.</t>
  </si>
  <si>
    <t>2024-000227_PM</t>
  </si>
  <si>
    <t>Tubería de drenaje de vapor, se encuentra sin aislar y cualquier poro , rotura, podría causar un accidente al personal que manipula la válvula o a cualquier persona que pase por allí.</t>
  </si>
  <si>
    <t>2024-000397_PM</t>
  </si>
  <si>
    <t xml:space="preserve">Al revisar el manual de la plataforma elevadora observamos que no esta el plan de rescate. Se procede a buscarlo en la web del fabricante y se anexa al existente. </t>
  </si>
  <si>
    <t>2024-000192_PM</t>
  </si>
  <si>
    <t>(Durante la parada de planta Dic23) La salida del condensador se realiza boca arriba arqueando la espalda hasta apoyar los pies en el suelo. Se propone instalar una banqueta para hacer que el apoyo de los pies se realice antes y se evite así arquear la espalda.</t>
  </si>
  <si>
    <t>2024-000320_PM</t>
  </si>
  <si>
    <t>MEJORA EN MONTAJE/DEMONTAJE ARCO PCI TV. ELIMINACIÓN DE SOPORTE/PESCANTE DE SENSOR HUMO
ELIMINACIÓN DE ELEMENTOS SUSCEPTIBLES DE PROVOCAR CAIDA A DISTINTO NIVEL Y MEJORA EN EL ACCESO PARA TAREAS DE MANTENIMIENTO. ( DESMONTAJE EMBRAGUE E INSTRUMENTOS ANEXOS )</t>
  </si>
  <si>
    <t>2024-000065_PM</t>
  </si>
  <si>
    <t>APLICAN TODOS LOS RIESGOS</t>
  </si>
  <si>
    <t>2023-000638_PM</t>
  </si>
  <si>
    <t>Junto al técnico de APPLUS en planta, se detectó que una parrilla de trámex no tenía la firmeza correcta, sino que combaba al pisar sobre ella. 
Tras evaluar la parrilla se pudo comprobar que la construcción de la misma era errónea, al no disponer bajo las placas estructurales ningún soporte.
Aunque lo importante es lo anterior, además existe un corte en la parrilla para el paso de instalaciones el cual, no tiene refuerzo en la zona de corte y tampoco dispone de ningún soporte bajo el mismo.</t>
  </si>
  <si>
    <t>2024-000407_PM</t>
  </si>
  <si>
    <t>Se procede al montaje de unos andamios para los trabajos de preparación de la caseta de agua nebulizada PCI. Tras el montaje por parte del contratista Kaefer, se propone como mejora de seguridad, instalar unas barras adicionales en la parte exterior de las escaleras para evitar posibles caídas a la hora de acceder al andamio.</t>
  </si>
  <si>
    <t>2024-000430_PM</t>
  </si>
  <si>
    <t>Trabajadores colocan vertical y grapa en puerta para que por el propio peso de la misma cierre sola evitando que pueda quedar abierta y asi proteger adecuadamente al personal.</t>
  </si>
  <si>
    <t>2024-000418_PM</t>
  </si>
  <si>
    <t>Se colocan etiquetas indelebles con el nombre y pictogramas del químico alrededor del cuello de las botellas donde se transfieren sustancias para su identificación permanente</t>
  </si>
  <si>
    <t>2021-000037_PM</t>
  </si>
  <si>
    <t xml:space="preserve">Sería muy interesante que en las Paradas Programadas de las centrales, se creara un equipo que dinamizara los objetivos de elaboración/divulgación de incidentes, paralización de trabajos y propuestas de mejora de seguridad.
Es en este tipo de actuaciones donde, en mi opinión, debemos poner el foco, ya que convivimos más de 150 personas de 20 empresas diferentes, en un mes de trabajos.
Para no incurrir en gastos adicionales, dicha función podría será asumida por la jefatura de la instalación, los TP y las figuras de CAE/TP externos.
Estoy seguro que si los trabajadores, (propios o externos) tienen claro a quién dirigirse en el caso de identificarse alguna anomalía, sabiendo que no se les va a cuestionar, sino a felicitar por ello, y que tampoco les va a suponer un trabajo adicional, participarán de buena gana en la investigación.
</t>
  </si>
  <si>
    <t>2024-000326_PM</t>
  </si>
  <si>
    <t>KAEFER SERVICIOS INDUSTRIALES, Tiene implantada una charla de Seguridad diaria y documentada con todos los tópicos y avisos de seguridad. Tras la misma, se realizan unos ejercicios de estiramientos/calentamiento durante unos 5 minutos para evitar posibles lesiones antes de iniciar los trabajos a primera hora.
Con esta buena práctica, hemos detectado un descenso de las solicitudes de asistencia al fisioterapeuta concertado (servicio contratado por Kaefer) y un descenso en las lesiones leves como por ejemplo, contractura, sobrecargas, etc...
Además de esto, se aconseja a todo el personal de Kaefer que cuando realicen paradas en su actividad y deban reiniciar con alguna actividad con carga física activa, vuelvan a realizar esos ejercicios.</t>
  </si>
  <si>
    <t>2024-000181_PM</t>
  </si>
  <si>
    <t>7 CHARLAS DE SEGURIDAD BASADAS EN EL COMPORTAMIENTO : PODER, SABER Y QUERER</t>
  </si>
  <si>
    <t>2023-000534_PM</t>
  </si>
  <si>
    <t>Para los trabajos en altura especiales, que pueden suponer un riesgo ante un hipotético rescate de la persona que quede colgada en altura, se establece como medida adicional disponer de "dispositivos anti-trauma". 
Son dispositivos diseñado para aliviar los efectos negativos del trauma de la suspensión en caso de caída a través de la unión de las
cintas que incorporan cada bolsa y son integrable en cualquier cinta del arnés.</t>
  </si>
  <si>
    <t>2023-000339_PM</t>
  </si>
  <si>
    <t>Instalar techado plazas aparcamiento para minimizar el riesgo de golpe de calor en verano. La temperatura del vehiculo actualmente puede alcanzar los 40ºC aún teniendo el parasol puesto. Lo recomendado para circular según propuesta por prevención son unos 22ºC. Ventilando con aire acondicionado y ventanas abierta es posible bajar de 7 a 10ºC antes de subir. La temperatura apropiada no se alcanza hasta pasado al menos 15minutos tras conducir. Por otro lado se podrían instalar techos con paneles solares y además de medida preventiva sería una medida de ahorro energético del consumo eléctrico.</t>
  </si>
  <si>
    <t>2024-000325_PM</t>
  </si>
  <si>
    <t xml:space="preserve">Para el achatarramiento de las vigas principales de caldera que quedan por cortar, se ha decidido utilizar el método de corte con hilo diamantado, en lugar de oxicorte con soplete.
Con este método se consigue minimizar la exposición de los trabajadores a riesgos como caída de objetos por colapso, proyecciones, choques contra objetos inmóviles, caídas a distinto nivel, porque la máquina de corte se coloca a unos 50 metros de la estructura a cortar y el operador la maneja desde esta distancia de seguridad que respeta las indicaciones del fabricante en cuanto a distancias a las piezas y su posible zona de caída, vallando toda la zona de influencia de caída de la estructura cortada.
En la elección de este método sobre el corte con soplete, se han priorizado las mejoras en seguridad.  
</t>
  </si>
  <si>
    <t>2024-000340_PM</t>
  </si>
  <si>
    <t>Con la llegada del verano y debido a que los trabajos se desarrollan mayoritariamente al aire libre, es probable que los operarios puedan  sufrir alguna quemadura por la exposición a la radiación solar.
Se adopta la medida de adquirir crema de protección solar de factor 50 para  minimizar los efectos de la exposición a la radiación solar de los trabajadores.</t>
  </si>
  <si>
    <t>2024-000339_PM</t>
  </si>
  <si>
    <t xml:space="preserve">En realción a la implicación en seguridad y salud, que desde Afesa se promueve a todos los niveles de la organización, se quiere conocer la opinión de sus trabajadores acerca de como perciben  la Seguridad y Salud en obra, tocando varios temas , desde EPIs hasta recursos a su disposición, pasando por formaciones, información de riesgos, etc.
Para contar con la información lo más sincera y objetiva, se lanza un formulario totalmente anónimo que cada trabajador puede completar desde su correo y que es analizado por Afesa con todas las opiniones registradas. El grado de participación ha sido alto y la valoración en general ha sido también satisfactoria.
</t>
  </si>
  <si>
    <t>2024-000314_PM</t>
  </si>
  <si>
    <t xml:space="preserve">Durante uno de los cambios de neumático que se realiza a uno de los Dumpers articulados, se detecta que el método manual utilizado genera riesgos de caída de objetos al no existir un aseguramiento efectivo de la rueda que se manipula. 
Como propuesta de mejora se realiza una instrucción operativa, dónde se describe el método que se va a utilizar a partir de ahora, utilizando para el cambio de neumáticos de grandes dimensiones el auxilio de medios mecánicos que sujeten la rueda y eviten el riesgo de caída o atrapamiento.
</t>
  </si>
  <si>
    <t>2023-000320_PM</t>
  </si>
  <si>
    <t>Mejora de acceso con una rampla o escaleras para tomar la lectura del contador de Lixiviados de la escombrera. Actualmente con mucha maleza, demasiada pendiente y maderas pasamanos rotas y deterioradas.</t>
  </si>
  <si>
    <t>Caída personas a distinto nivel</t>
  </si>
  <si>
    <t>Pendiente</t>
  </si>
  <si>
    <t>Trabajos con maquinaria automotriz</t>
  </si>
  <si>
    <t>Golpes / cortes por objetos o herramientas</t>
  </si>
  <si>
    <t>Trabajos sobre sistemas con alta presión</t>
  </si>
  <si>
    <t>Proyecciones de fragmentos o partículas</t>
  </si>
  <si>
    <t>Atrapamiento por o entre objetos / Atrapamiento por vuelco de equipo, vehículo o máquina / Atropello o golpes por vehículos</t>
  </si>
  <si>
    <t>Trabajos en altura</t>
  </si>
  <si>
    <t>Trabajos con productos químicos peligrosos</t>
  </si>
  <si>
    <t>Trabajos de tala y poda</t>
  </si>
  <si>
    <t>Ahogamiento por inmersión</t>
  </si>
  <si>
    <t>Trabajos en recintos confinados</t>
  </si>
  <si>
    <t>Trabajos en zonas ATEX</t>
  </si>
  <si>
    <t>Trabajos subacuáticos</t>
  </si>
  <si>
    <t>Trabajos de excavación, perforación e hincado</t>
  </si>
  <si>
    <t>Trabajos en cubiertas de materiales ligeros</t>
  </si>
  <si>
    <t>Otros</t>
  </si>
  <si>
    <t>2024-002503_P</t>
  </si>
  <si>
    <t>29 de Junio 2024: Durante el desmontaje de los elementos de la carcasa de turbina, se descubren unos pernos con una sustancia sospechosa de ser Cromo Hexavalente. Se detienen los trabajos y se activa el protocolo de actuación ante presencia de Cromo VI, realizándose un test de presencia de este compuesto sobre las piezas. La prueba da resultado negativo, desactivándose el protocolo y reanudándose los trabajos.</t>
  </si>
  <si>
    <t>SANDOVAL BURON, ALBERTO</t>
  </si>
  <si>
    <t>VAZQUEZ OCAÑA, CARLOS ANTONIO</t>
  </si>
  <si>
    <t>MORA ALBELDO, DANIEL</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</si>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</sst>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
  </numFmts>
  <fonts count="71">
    <font>
      <sz val="11"/>
      <color theme="1"/>
      <name val="Calibri"/>
      <family val="2"/>
      <scheme val="minor"/>
    </font>
    <font>
      <b/>
      <sz val="11"/>
      <color theme="1"/>
      <name val="Calibri"/>
      <family val="2"/>
      <scheme val="minor"/>
    </font>
    <font>
      <b/>
      <i/>
      <sz val="14"/>
      <color rgb="FF004571"/>
      <name val="Calibri"/>
      <family val="2"/>
      <scheme val="minor"/>
    </font>
    <font>
      <sz val="24"/>
      <color theme="0"/>
      <name val="Calibri"/>
      <family val="2"/>
      <scheme val="minor"/>
    </font>
    <font>
      <sz val="16"/>
      <color theme="0"/>
      <name val="Calibri"/>
      <family val="2"/>
      <scheme val="minor"/>
    </font>
    <font>
      <b/>
      <sz val="10"/>
      <color theme="5"/>
      <name val="Arial"/>
      <family val="2"/>
    </font>
    <font>
      <sz val="20"/>
      <color theme="0"/>
      <name val="Calibri"/>
      <family val="2"/>
      <scheme val="minor"/>
    </font>
    <font>
      <b/>
      <sz val="10"/>
      <color rgb="FF004571"/>
      <name val="Arial"/>
      <family val="2"/>
    </font>
    <font>
      <b/>
      <i/>
      <sz val="7"/>
      <color theme="1"/>
      <name val="Arial"/>
      <family val="2"/>
    </font>
    <font>
      <b/>
      <i/>
      <sz val="7"/>
      <color rgb="FF004571"/>
      <name val="Arial"/>
      <family val="2"/>
    </font>
    <font>
      <b/>
      <sz val="7"/>
      <color rgb="FF004571"/>
      <name val="Arial"/>
      <family val="2"/>
    </font>
    <font>
      <sz val="8"/>
      <color theme="1"/>
      <name val="Arial"/>
      <family val="2"/>
    </font>
    <font>
      <sz val="7"/>
      <color theme="1"/>
      <name val="Arial"/>
      <family val="2"/>
    </font>
    <font>
      <b/>
      <sz val="7"/>
      <color theme="1"/>
      <name val="Arial"/>
      <family val="2"/>
    </font>
    <font>
      <sz val="12"/>
      <color theme="1"/>
      <name val="Calibri"/>
      <family val="2"/>
      <scheme val="minor"/>
    </font>
    <font>
      <b/>
      <sz val="9"/>
      <color theme="3" tint="-0.499984740745262"/>
      <name val="Calibri"/>
      <family val="2"/>
      <scheme val="minor"/>
    </font>
    <font>
      <b/>
      <sz val="8"/>
      <color theme="3" tint="-0.499984740745262"/>
      <name val="Calibri"/>
      <family val="2"/>
      <scheme val="minor"/>
    </font>
    <font>
      <b/>
      <sz val="9"/>
      <color theme="4" tint="-0.499984740745262"/>
      <name val="Calibri"/>
      <family val="2"/>
      <scheme val="minor"/>
    </font>
    <font>
      <b/>
      <sz val="12"/>
      <color theme="4" tint="-0.499984740745262"/>
      <name val="Calibri"/>
      <family val="2"/>
      <scheme val="minor"/>
    </font>
    <font>
      <b/>
      <sz val="7"/>
      <color theme="2" tint="-0.749992370372631"/>
      <name val="Arial"/>
      <family val="2"/>
    </font>
    <font>
      <b/>
      <sz val="7"/>
      <color theme="1" tint="0.14999847407452621"/>
      <name val="Arial"/>
      <family val="2"/>
    </font>
    <font>
      <b/>
      <sz val="8"/>
      <color theme="1"/>
      <name val="Calibri"/>
      <family val="2"/>
      <scheme val="minor"/>
    </font>
    <font>
      <sz val="9"/>
      <color theme="1"/>
      <name val="Calibri"/>
      <family val="2"/>
      <scheme val="minor"/>
    </font>
    <font>
      <b/>
      <sz val="10"/>
      <color theme="3" tint="-0.499984740745262"/>
      <name val="Calibri"/>
      <family val="2"/>
      <scheme val="minor"/>
    </font>
    <font>
      <b/>
      <sz val="12"/>
      <color theme="2" tint="-0.749992370372631"/>
      <name val="Arial"/>
      <family val="2"/>
    </font>
    <font>
      <b/>
      <sz val="10"/>
      <color theme="1"/>
      <name val="Calibri"/>
      <family val="2"/>
      <scheme val="minor"/>
    </font>
    <font>
      <sz val="10"/>
      <color theme="1"/>
      <name val="Calibri"/>
      <family val="2"/>
      <scheme val="minor"/>
    </font>
    <font>
      <sz val="8"/>
      <color theme="1"/>
      <name val="Calibri"/>
      <family val="2"/>
      <scheme val="minor"/>
    </font>
    <font>
      <b/>
      <sz val="8"/>
      <color rgb="FFFA7D00"/>
      <name val="Calibri"/>
      <family val="2"/>
      <scheme val="minor"/>
    </font>
    <font>
      <sz val="8"/>
      <color rgb="FF000000"/>
      <name val="Calibri"/>
      <family val="2"/>
    </font>
    <font>
      <b/>
      <sz val="22"/>
      <color rgb="FF004571"/>
      <name val="Calibri"/>
      <family val="2"/>
      <scheme val="minor"/>
    </font>
    <font>
      <b/>
      <sz val="16"/>
      <color rgb="FF004571"/>
      <name val="Calibri"/>
      <family val="2"/>
      <scheme val="minor"/>
    </font>
    <font>
      <b/>
      <sz val="11"/>
      <color rgb="FF004571"/>
      <name val="Calibri"/>
      <family val="2"/>
      <scheme val="minor"/>
    </font>
    <font>
      <b/>
      <sz val="8"/>
      <color rgb="FF004571"/>
      <name val="Arial"/>
      <family val="2"/>
    </font>
    <font>
      <b/>
      <sz val="26"/>
      <color theme="0"/>
      <name val="Calibri"/>
      <family val="2"/>
      <scheme val="minor"/>
    </font>
    <font>
      <b/>
      <sz val="11"/>
      <color rgb="FFED9131"/>
      <name val="Calibri"/>
      <family val="2"/>
      <scheme val="minor"/>
    </font>
    <font>
      <b/>
      <sz val="26"/>
      <color theme="0"/>
      <name val="Arial"/>
      <family val="2"/>
    </font>
    <font>
      <b/>
      <sz val="12"/>
      <color rgb="FF004571"/>
      <name val="Arial"/>
      <family val="2"/>
    </font>
    <font>
      <b/>
      <sz val="7"/>
      <color theme="3" tint="-0.499984740745262"/>
      <name val="Calibri"/>
      <family val="2"/>
      <scheme val="minor"/>
    </font>
    <font>
      <sz val="7"/>
      <color theme="1"/>
      <name val="Calibri"/>
      <family val="2"/>
      <scheme val="minor"/>
    </font>
    <font>
      <b/>
      <sz val="11"/>
      <color rgb="FF004571"/>
      <name val="Arial"/>
      <family val="2"/>
    </font>
    <font>
      <sz val="10"/>
      <color theme="5"/>
      <name val="Calibri"/>
      <family val="2"/>
      <scheme val="minor"/>
    </font>
    <font>
      <sz val="8"/>
      <color rgb="FFFA7D00"/>
      <name val="Calibri"/>
      <family val="2"/>
      <scheme val="minor"/>
    </font>
    <font>
      <strike/>
      <sz val="11"/>
      <color theme="1"/>
      <name val="Calibri"/>
      <family val="2"/>
      <scheme val="minor"/>
    </font>
    <font>
      <strike/>
      <sz val="10"/>
      <color theme="1"/>
      <name val="Calibri"/>
      <family val="2"/>
      <scheme val="minor"/>
    </font>
    <font>
      <b/>
      <sz val="11"/>
      <color rgb="FF000000"/>
      <name val="Calibri"/>
      <family val="2"/>
      <scheme val="minor"/>
    </font>
    <font>
      <sz val="11"/>
      <color rgb="FF000000"/>
      <name val="Calibri"/>
      <family val="2"/>
      <scheme val="minor"/>
    </font>
    <font>
      <b/>
      <sz val="11"/>
      <color rgb="FFFFFFFF"/>
      <name val="Calibri"/>
      <family val="2"/>
      <scheme val="minor"/>
    </font>
    <font>
      <sz val="10"/>
      <color rgb="FF004571"/>
      <name val="Arial"/>
      <family val="2"/>
    </font>
    <font>
      <sz val="9"/>
      <color theme="3" tint="-0.499984740745262"/>
      <name val="Calibri"/>
      <family val="2"/>
      <scheme val="minor"/>
    </font>
    <font>
      <sz val="10"/>
      <color theme="3" tint="-0.499984740745262"/>
      <name val="Calibri"/>
      <family val="2"/>
      <scheme val="minor"/>
    </font>
    <font>
      <sz val="10"/>
      <color rgb="FF004571"/>
      <name val="Calibri"/>
      <family val="2"/>
      <scheme val="minor"/>
    </font>
    <font>
      <sz val="12"/>
      <color rgb="FF004571"/>
      <name val="FS Emeric"/>
    </font>
    <font>
      <sz val="10"/>
      <color theme="7"/>
      <name val="Calibri"/>
      <family val="2"/>
      <scheme val="minor"/>
    </font>
    <font>
      <sz val="9"/>
      <color indexed="81"/>
      <name val="Tahoma"/>
      <family val="2"/>
    </font>
    <font>
      <b/>
      <sz val="9"/>
      <color indexed="81"/>
      <name val="Tahoma"/>
      <family val="2"/>
    </font>
    <font>
      <sz val="8"/>
      <name val="Calibri"/>
      <family val="2"/>
      <scheme val="minor"/>
    </font>
    <font>
      <sz val="10"/>
      <color theme="1"/>
      <name val="Arial"/>
      <family val="2"/>
    </font>
    <font>
      <sz val="8"/>
      <color rgb="FFFF0000"/>
      <name val="Calibri"/>
      <family val="2"/>
      <scheme val="minor"/>
    </font>
    <font>
      <sz val="11"/>
      <color rgb="FFFF0000"/>
      <name val="Calibri"/>
      <family val="2"/>
      <scheme val="minor"/>
    </font>
    <font>
      <sz val="11"/>
      <name val="Calibri"/>
      <family val="2"/>
    </font>
    <font>
      <sz val="10"/>
      <color rgb="FFFF0000"/>
      <name val="Calibri"/>
      <family val="2"/>
      <scheme val="minor"/>
    </font>
    <font>
      <sz val="11"/>
      <name val="Calibri"/>
      <family val="2"/>
      <scheme val="minor"/>
    </font>
    <font>
      <sz val="10"/>
      <name val="Calibri"/>
      <family val="2"/>
      <scheme val="minor"/>
    </font>
    <font>
      <b/>
      <sz val="10"/>
      <name val="Calibri"/>
      <family val="2"/>
      <scheme val="minor"/>
    </font>
    <font>
      <b/>
      <sz val="11"/>
      <name val="Calibri"/>
      <family val="2"/>
      <scheme val="minor"/>
    </font>
    <font>
      <b/>
      <sz val="8"/>
      <name val="Calibri"/>
      <family val="2"/>
      <scheme val="minor"/>
    </font>
    <font>
      <strike/>
      <sz val="10"/>
      <name val="Calibri"/>
      <family val="2"/>
      <scheme val="minor"/>
    </font>
    <font>
      <strike/>
      <sz val="11"/>
      <name val="Calibri"/>
      <family val="2"/>
      <scheme val="minor"/>
    </font>
    <font>
      <sz val="8"/>
      <color rgb="FF000000"/>
      <name val="Calibri"/>
      <family val="2"/>
    </font>
    <font>
      <u/>
      <sz val="8"/>
      <color theme="1"/>
      <name val="Calibri"/>
      <family val="2"/>
      <scheme val="minor"/>
    </font>
  </fonts>
  <fills count="19">
    <fill>
      <patternFill patternType="none"/>
    </fill>
    <fill>
      <patternFill patternType="gray125"/>
    </fill>
    <fill>
      <patternFill patternType="solid">
        <fgColor theme="0" tint="-0.499984740745262"/>
        <bgColor indexed="64"/>
      </patternFill>
    </fill>
    <fill>
      <patternFill patternType="solid">
        <fgColor rgb="FF004571"/>
        <bgColor indexed="64"/>
      </patternFill>
    </fill>
    <fill>
      <patternFill patternType="solid">
        <fgColor rgb="FFE57200"/>
        <bgColor indexed="64"/>
      </patternFill>
    </fill>
    <fill>
      <patternFill patternType="solid">
        <fgColor theme="0" tint="-4.9989318521683403E-2"/>
        <bgColor indexed="64"/>
      </patternFill>
    </fill>
    <fill>
      <patternFill patternType="solid">
        <fgColor theme="0"/>
        <bgColor indexed="64"/>
      </patternFill>
    </fill>
    <fill>
      <patternFill patternType="solid">
        <fgColor rgb="FFFDFDFD"/>
        <bgColor indexed="64"/>
      </patternFill>
    </fill>
    <fill>
      <patternFill patternType="solid">
        <fgColor theme="3" tint="0.79998168889431442"/>
        <bgColor indexed="64"/>
      </patternFill>
    </fill>
    <fill>
      <patternFill patternType="solid">
        <fgColor rgb="FFFFFF00"/>
        <bgColor indexed="64"/>
      </patternFill>
    </fill>
    <fill>
      <patternFill patternType="solid">
        <fgColor rgb="FFED9131"/>
        <bgColor indexed="64"/>
      </patternFill>
    </fill>
    <fill>
      <patternFill patternType="solid">
        <fgColor rgb="FFC0C100"/>
        <bgColor indexed="64"/>
      </patternFill>
    </fill>
    <fill>
      <patternFill patternType="solid">
        <fgColor theme="5"/>
        <bgColor indexed="64"/>
      </patternFill>
    </fill>
    <fill>
      <patternFill patternType="solid">
        <fgColor rgb="FFC6E0B4"/>
        <bgColor rgb="FF000000"/>
      </patternFill>
    </fill>
    <fill>
      <patternFill patternType="solid">
        <fgColor rgb="FFFFC000"/>
        <bgColor rgb="FF000000"/>
      </patternFill>
    </fill>
    <fill>
      <patternFill patternType="solid">
        <fgColor rgb="FF92D050"/>
        <bgColor indexed="64"/>
      </patternFill>
    </fill>
    <fill>
      <patternFill patternType="solid">
        <fgColor rgb="FFFFC000"/>
        <bgColor indexed="64"/>
      </patternFill>
    </fill>
    <fill>
      <patternFill patternType="solid">
        <fgColor rgb="FFDAC2EC"/>
        <bgColor indexed="64"/>
      </patternFill>
    </fill>
    <fill>
      <patternFill patternType="solid">
        <fgColor rgb="FF99FF33"/>
        <bgColor indexed="64"/>
      </patternFill>
    </fill>
  </fills>
  <borders count="32">
    <border>
      <left/>
      <right/>
      <top/>
      <bottom/>
      <diagonal/>
    </border>
    <border>
      <left/>
      <right/>
      <top style="medium">
        <color theme="0"/>
      </top>
      <bottom/>
      <diagonal/>
    </border>
    <border>
      <left/>
      <right/>
      <top style="medium">
        <color rgb="FF004571"/>
      </top>
      <bottom/>
      <diagonal/>
    </border>
    <border>
      <left/>
      <right/>
      <top/>
      <bottom style="thin">
        <color rgb="FF004571"/>
      </bottom>
      <diagonal/>
    </border>
    <border>
      <left style="thin">
        <color rgb="FF004571"/>
      </left>
      <right style="thin">
        <color rgb="FF004571"/>
      </right>
      <top style="thin">
        <color rgb="FF004571"/>
      </top>
      <bottom style="thin">
        <color rgb="FF004571"/>
      </bottom>
      <diagonal/>
    </border>
    <border>
      <left style="thin">
        <color rgb="FF004571"/>
      </left>
      <right/>
      <top style="thin">
        <color rgb="FF004571"/>
      </top>
      <bottom style="thin">
        <color rgb="FF004571"/>
      </bottom>
      <diagonal/>
    </border>
    <border>
      <left/>
      <right/>
      <top style="thin">
        <color rgb="FF004571"/>
      </top>
      <bottom style="thin">
        <color rgb="FF004571"/>
      </bottom>
      <diagonal/>
    </border>
    <border>
      <left style="double">
        <color rgb="FF004571"/>
      </left>
      <right/>
      <top style="thin">
        <color rgb="FF004571"/>
      </top>
      <bottom style="thin">
        <color rgb="FF004571"/>
      </bottom>
      <diagonal/>
    </border>
    <border>
      <left/>
      <right style="thin">
        <color rgb="FF004571"/>
      </right>
      <top style="thin">
        <color rgb="FF004571"/>
      </top>
      <bottom style="thin">
        <color rgb="FF004571"/>
      </bottom>
      <diagonal/>
    </border>
    <border>
      <left/>
      <right/>
      <top/>
      <bottom style="thin">
        <color theme="2" tint="-0.749961851863155"/>
      </bottom>
      <diagonal/>
    </border>
    <border>
      <left style="thin">
        <color theme="2" tint="-0.749961851863155"/>
      </left>
      <right style="thin">
        <color theme="2" tint="-0.749961851863155"/>
      </right>
      <top style="thin">
        <color theme="2" tint="-0.749961851863155"/>
      </top>
      <bottom style="thin">
        <color theme="2" tint="-0.749961851863155"/>
      </bottom>
      <diagonal/>
    </border>
    <border>
      <left style="thin">
        <color theme="2" tint="-0.749961851863155"/>
      </left>
      <right style="thin">
        <color theme="2" tint="-0.749961851863155"/>
      </right>
      <top style="thin">
        <color theme="2" tint="-0.749961851863155"/>
      </top>
      <bottom/>
      <diagonal/>
    </border>
    <border>
      <left/>
      <right/>
      <top/>
      <bottom style="medium">
        <color rgb="FF004571"/>
      </bottom>
      <diagonal/>
    </border>
    <border>
      <left style="hair">
        <color rgb="FF7A7256"/>
      </left>
      <right style="hair">
        <color rgb="FF7A7256"/>
      </right>
      <top style="hair">
        <color rgb="FF7A7256"/>
      </top>
      <bottom style="hair">
        <color rgb="FF7A7256"/>
      </bottom>
      <diagonal/>
    </border>
    <border>
      <left style="hair">
        <color rgb="FF7A7256"/>
      </left>
      <right style="hair">
        <color rgb="FF7A7256"/>
      </right>
      <top style="hair">
        <color rgb="FF7A7256"/>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double">
        <color rgb="FF004571"/>
      </right>
      <top/>
      <bottom/>
      <diagonal/>
    </border>
    <border>
      <left style="double">
        <color rgb="FF004571"/>
      </left>
      <right/>
      <top/>
      <bottom/>
      <diagonal/>
    </border>
    <border>
      <left/>
      <right style="double">
        <color rgb="FF004571"/>
      </right>
      <top style="thin">
        <color rgb="FF004571"/>
      </top>
      <bottom style="thin">
        <color rgb="FF004571"/>
      </bottom>
      <diagonal/>
    </border>
    <border>
      <left/>
      <right/>
      <top style="medium">
        <color rgb="FF002060"/>
      </top>
      <bottom/>
      <diagonal/>
    </border>
    <border>
      <left/>
      <right style="hair">
        <color rgb="FF7A7256"/>
      </right>
      <top/>
      <bottom/>
      <diagonal/>
    </border>
    <border>
      <left/>
      <right style="hair">
        <color rgb="FF7A7256"/>
      </right>
      <top style="hair">
        <color rgb="FF7A7256"/>
      </top>
      <bottom style="hair">
        <color rgb="FF7A7256"/>
      </bottom>
      <diagonal/>
    </border>
    <border>
      <left style="hair">
        <color rgb="FF7A7256"/>
      </left>
      <right style="hair">
        <color rgb="FF7A7256"/>
      </right>
      <top/>
      <bottom/>
      <diagonal/>
    </border>
    <border>
      <left style="hair">
        <color rgb="FF7A7256"/>
      </left>
      <right/>
      <top/>
      <bottom/>
      <diagonal/>
    </border>
    <border>
      <left/>
      <right/>
      <top style="medium">
        <color theme="4" tint="-0.499984740745262"/>
      </top>
      <bottom/>
      <diagonal/>
    </border>
    <border>
      <left/>
      <right/>
      <top style="medium">
        <color rgb="FFBFB8AF"/>
      </top>
      <bottom style="thin">
        <color rgb="FFBFB8AF"/>
      </bottom>
      <diagonal/>
    </border>
    <border>
      <left/>
      <right/>
      <top style="thin">
        <color rgb="FFBFB8AF"/>
      </top>
      <bottom style="thin">
        <color rgb="FFBFB8AF"/>
      </bottom>
      <diagonal/>
    </border>
    <border>
      <left/>
      <right/>
      <top style="thin">
        <color rgb="FFBFB8AF"/>
      </top>
      <bottom/>
      <diagonal/>
    </border>
    <border>
      <left/>
      <right/>
      <top style="thin">
        <color theme="4" tint="0.39997558519241921"/>
      </top>
      <bottom/>
      <diagonal/>
    </border>
    <border>
      <left/>
      <right/>
      <top/>
      <bottom style="thin">
        <color auto="1"/>
      </bottom>
      <diagonal/>
    </border>
    <border>
      <left style="thin">
        <color auto="1"/>
      </left>
      <right/>
      <top/>
      <bottom style="thin">
        <color auto="1"/>
      </bottom>
      <diagonal/>
    </border>
  </borders>
  <cellStyleXfs count="3">
    <xf numFmtId="0" fontId="0" fillId="0" borderId="0"/>
    <xf numFmtId="0" fontId="57" fillId="0" borderId="0"/>
    <xf numFmtId="0" fontId="60" fillId="0" borderId="0"/>
  </cellStyleXfs>
  <cellXfs count="290">
    <xf numFmtId="0" fontId="0" fillId="0" borderId="0" xfId="0"/>
    <xf numFmtId="0" fontId="0" fillId="2" borderId="0" xfId="0" applyFill="1"/>
    <xf numFmtId="0" fontId="3" fillId="2" borderId="0" xfId="0" applyFont="1" applyFill="1"/>
    <xf numFmtId="0" fontId="4" fillId="2" borderId="1" xfId="0" applyFont="1" applyFill="1" applyBorder="1"/>
    <xf numFmtId="0" fontId="0" fillId="2" borderId="1" xfId="0" applyFill="1" applyBorder="1"/>
    <xf numFmtId="0" fontId="4" fillId="2" borderId="0" xfId="0" applyFont="1" applyFill="1"/>
    <xf numFmtId="0" fontId="4" fillId="2" borderId="0" xfId="0" applyFont="1" applyFill="1" applyAlignment="1">
      <alignment horizontal="left" vertical="top"/>
    </xf>
    <xf numFmtId="0" fontId="4" fillId="0" borderId="0" xfId="0" applyFont="1" applyAlignment="1">
      <alignment horizontal="left" vertical="top"/>
    </xf>
    <xf numFmtId="0" fontId="4" fillId="0" borderId="2" xfId="0" applyFont="1" applyBorder="1" applyAlignment="1">
      <alignment horizontal="left" vertical="top"/>
    </xf>
    <xf numFmtId="0" fontId="0" fillId="0" borderId="2" xfId="0" applyBorder="1"/>
    <xf numFmtId="0" fontId="7" fillId="5" borderId="0" xfId="0" applyFont="1" applyFill="1"/>
    <xf numFmtId="0" fontId="8" fillId="5" borderId="0" xfId="0" applyFont="1" applyFill="1" applyAlignment="1">
      <alignment vertical="center" wrapText="1"/>
    </xf>
    <xf numFmtId="0" fontId="11" fillId="5" borderId="0" xfId="0" applyFont="1" applyFill="1"/>
    <xf numFmtId="0" fontId="12" fillId="5" borderId="0" xfId="0" applyFont="1" applyFill="1"/>
    <xf numFmtId="0" fontId="13" fillId="5" borderId="4" xfId="0" applyFont="1" applyFill="1" applyBorder="1" applyAlignment="1">
      <alignment horizontal="center" vertical="center" wrapText="1"/>
    </xf>
    <xf numFmtId="0" fontId="7" fillId="0" borderId="0" xfId="0" applyFont="1" applyAlignment="1">
      <alignment vertical="center"/>
    </xf>
    <xf numFmtId="0" fontId="14" fillId="0" borderId="0" xfId="0" applyFont="1"/>
    <xf numFmtId="0" fontId="0" fillId="6" borderId="0" xfId="0" applyFill="1"/>
    <xf numFmtId="0" fontId="15" fillId="0" borderId="0" xfId="0" applyFont="1" applyAlignment="1">
      <alignment horizontal="left" indent="3"/>
    </xf>
    <xf numFmtId="0" fontId="16" fillId="0" borderId="5" xfId="0" applyFont="1" applyBorder="1" applyAlignment="1">
      <alignment vertical="center"/>
    </xf>
    <xf numFmtId="0" fontId="17" fillId="0" borderId="6" xfId="0" applyFont="1" applyBorder="1" applyAlignment="1" applyProtection="1">
      <alignment horizontal="center" vertical="center"/>
      <protection hidden="1"/>
    </xf>
    <xf numFmtId="0" fontId="16" fillId="0" borderId="7" xfId="0" applyFont="1" applyBorder="1" applyAlignment="1">
      <alignment horizontal="right" vertical="center"/>
    </xf>
    <xf numFmtId="0" fontId="17" fillId="0" borderId="8" xfId="0" applyFont="1" applyBorder="1" applyAlignment="1" applyProtection="1">
      <alignment horizontal="center" vertical="center"/>
      <protection hidden="1"/>
    </xf>
    <xf numFmtId="0" fontId="18" fillId="0" borderId="0" xfId="0" applyFont="1" applyAlignment="1">
      <alignment horizontal="center" vertical="center"/>
    </xf>
    <xf numFmtId="0" fontId="19" fillId="5" borderId="0" xfId="0" applyFont="1" applyFill="1" applyAlignment="1">
      <alignment horizontal="left" vertical="center" wrapText="1"/>
    </xf>
    <xf numFmtId="0" fontId="12" fillId="5" borderId="4" xfId="0" applyFont="1" applyFill="1" applyBorder="1" applyAlignment="1">
      <alignment horizontal="center" vertical="center"/>
    </xf>
    <xf numFmtId="0" fontId="20" fillId="5" borderId="0" xfId="0" applyFont="1" applyFill="1" applyAlignment="1">
      <alignment horizontal="center" vertical="center"/>
    </xf>
    <xf numFmtId="0" fontId="12" fillId="5" borderId="4" xfId="0" applyFont="1" applyFill="1" applyBorder="1" applyAlignment="1">
      <alignment horizontal="center" vertical="center" wrapText="1"/>
    </xf>
    <xf numFmtId="0" fontId="16" fillId="0" borderId="0" xfId="0" applyFont="1" applyAlignment="1">
      <alignment vertical="center"/>
    </xf>
    <xf numFmtId="0" fontId="17" fillId="0" borderId="0" xfId="0" applyFont="1" applyAlignment="1">
      <alignment vertical="center"/>
    </xf>
    <xf numFmtId="0" fontId="21" fillId="0" borderId="0" xfId="0" applyFont="1" applyAlignment="1">
      <alignment horizontal="right" vertical="center"/>
    </xf>
    <xf numFmtId="0" fontId="22" fillId="0" borderId="0" xfId="0" applyFont="1" applyAlignment="1">
      <alignment vertical="center"/>
    </xf>
    <xf numFmtId="0" fontId="18" fillId="0" borderId="0" xfId="0" applyFont="1"/>
    <xf numFmtId="0" fontId="12" fillId="5" borderId="9" xfId="0" applyFont="1" applyFill="1" applyBorder="1" applyAlignment="1">
      <alignment horizontal="center" vertical="center"/>
    </xf>
    <xf numFmtId="0" fontId="12" fillId="5" borderId="0" xfId="0" applyFont="1" applyFill="1" applyAlignment="1">
      <alignment horizontal="center" vertical="center"/>
    </xf>
    <xf numFmtId="0" fontId="12" fillId="5" borderId="10" xfId="0" applyFont="1" applyFill="1" applyBorder="1" applyAlignment="1">
      <alignment horizontal="center" vertical="center"/>
    </xf>
    <xf numFmtId="0" fontId="12" fillId="5" borderId="11" xfId="0" applyFont="1" applyFill="1" applyBorder="1" applyAlignment="1">
      <alignment horizontal="center" vertical="center"/>
    </xf>
    <xf numFmtId="0" fontId="23" fillId="0" borderId="12" xfId="0" applyFont="1" applyBorder="1" applyAlignment="1">
      <alignment horizontal="left" indent="3"/>
    </xf>
    <xf numFmtId="0" fontId="24" fillId="0" borderId="12" xfId="0" applyFont="1" applyBorder="1"/>
    <xf numFmtId="0" fontId="18" fillId="0" borderId="12" xfId="0" applyFont="1" applyBorder="1" applyAlignment="1">
      <alignment horizontal="center" vertical="center"/>
    </xf>
    <xf numFmtId="0" fontId="25" fillId="0" borderId="12" xfId="0" applyFont="1" applyBorder="1" applyAlignment="1">
      <alignment horizontal="right"/>
    </xf>
    <xf numFmtId="0" fontId="0" fillId="0" borderId="12" xfId="0" applyBorder="1"/>
    <xf numFmtId="0" fontId="13" fillId="0" borderId="12" xfId="0" applyFont="1" applyBorder="1" applyAlignment="1">
      <alignment horizontal="left" vertical="center" wrapText="1"/>
    </xf>
    <xf numFmtId="0" fontId="12" fillId="0" borderId="12" xfId="0" applyFont="1" applyBorder="1" applyAlignment="1">
      <alignment horizontal="center" vertical="center"/>
    </xf>
    <xf numFmtId="0" fontId="13" fillId="0" borderId="12" xfId="0" applyFont="1" applyBorder="1" applyAlignment="1">
      <alignment horizontal="right" vertical="center"/>
    </xf>
    <xf numFmtId="0" fontId="12" fillId="0" borderId="12" xfId="0" applyFont="1" applyBorder="1" applyAlignment="1">
      <alignment horizontal="center" vertical="center" wrapText="1"/>
    </xf>
    <xf numFmtId="0" fontId="0" fillId="7" borderId="0" xfId="0" applyFill="1"/>
    <xf numFmtId="0" fontId="0" fillId="7" borderId="0" xfId="0" applyFill="1" applyAlignment="1">
      <alignment horizontal="right"/>
    </xf>
    <xf numFmtId="0" fontId="0" fillId="7" borderId="2" xfId="0" applyFill="1" applyBorder="1"/>
    <xf numFmtId="0" fontId="26" fillId="0" borderId="0" xfId="0" applyFont="1" applyAlignment="1">
      <alignment horizontal="center" vertical="center" wrapText="1"/>
    </xf>
    <xf numFmtId="0" fontId="26" fillId="0" borderId="0" xfId="0" applyFont="1" applyAlignment="1">
      <alignment horizontal="center" vertical="center"/>
    </xf>
    <xf numFmtId="0" fontId="27" fillId="0" borderId="0" xfId="0" applyFont="1" applyAlignment="1">
      <alignment horizontal="center" vertical="center" wrapText="1"/>
    </xf>
    <xf numFmtId="49" fontId="0" fillId="0" borderId="0" xfId="0" applyNumberFormat="1" applyAlignment="1">
      <alignment wrapText="1"/>
    </xf>
    <xf numFmtId="0" fontId="28" fillId="8" borderId="13" xfId="0" applyFont="1" applyFill="1" applyBorder="1" applyAlignment="1" applyProtection="1">
      <alignment horizontal="center" vertical="center" wrapText="1"/>
      <protection locked="0"/>
    </xf>
    <xf numFmtId="0" fontId="27" fillId="0" borderId="0" xfId="0" applyFont="1" applyAlignment="1" applyProtection="1">
      <alignment horizontal="center" vertical="center" wrapText="1"/>
      <protection hidden="1"/>
    </xf>
    <xf numFmtId="0" fontId="27" fillId="0" borderId="0" xfId="0" applyFont="1" applyAlignment="1" applyProtection="1">
      <alignment horizontal="center" vertical="center"/>
      <protection hidden="1"/>
    </xf>
    <xf numFmtId="0" fontId="29" fillId="0" borderId="0" xfId="0" applyFont="1" applyAlignment="1">
      <alignment horizontal="center" vertical="center" wrapText="1"/>
    </xf>
    <xf numFmtId="49" fontId="0" fillId="0" borderId="0" xfId="0" applyNumberFormat="1"/>
    <xf numFmtId="0" fontId="27" fillId="0" borderId="0" xfId="0" applyFont="1"/>
    <xf numFmtId="14" fontId="0" fillId="0" borderId="0" xfId="0" applyNumberFormat="1"/>
    <xf numFmtId="0" fontId="27" fillId="0" borderId="0" xfId="0" applyFont="1" applyAlignment="1">
      <alignment horizontal="left" vertical="center" wrapText="1"/>
    </xf>
    <xf numFmtId="0" fontId="28" fillId="8" borderId="14" xfId="0" applyFont="1" applyFill="1" applyBorder="1" applyAlignment="1" applyProtection="1">
      <alignment horizontal="center" vertical="center" wrapText="1"/>
      <protection locked="0"/>
    </xf>
    <xf numFmtId="22" fontId="0" fillId="0" borderId="0" xfId="0" applyNumberFormat="1"/>
    <xf numFmtId="49" fontId="0" fillId="9" borderId="0" xfId="0" applyNumberFormat="1" applyFill="1"/>
    <xf numFmtId="0" fontId="0" fillId="3" borderId="0" xfId="0" applyFill="1"/>
    <xf numFmtId="0" fontId="3" fillId="3" borderId="0" xfId="0" applyFont="1" applyFill="1"/>
    <xf numFmtId="0" fontId="4" fillId="3" borderId="1" xfId="0" applyFont="1" applyFill="1" applyBorder="1"/>
    <xf numFmtId="0" fontId="0" fillId="3" borderId="1" xfId="0" applyFill="1" applyBorder="1"/>
    <xf numFmtId="0" fontId="4" fillId="3" borderId="0" xfId="0" applyFont="1" applyFill="1"/>
    <xf numFmtId="0" fontId="4" fillId="3" borderId="0" xfId="0" applyFont="1" applyFill="1" applyAlignment="1">
      <alignment horizontal="left" vertical="top"/>
    </xf>
    <xf numFmtId="0" fontId="30" fillId="5" borderId="0" xfId="0" applyFont="1" applyFill="1" applyAlignment="1">
      <alignment horizontal="center" vertical="center"/>
    </xf>
    <xf numFmtId="0" fontId="31" fillId="0" borderId="0" xfId="0" applyFont="1" applyAlignment="1">
      <alignment horizontal="center" vertical="top"/>
    </xf>
    <xf numFmtId="0" fontId="31" fillId="0" borderId="17" xfId="0" applyFont="1" applyBorder="1" applyAlignment="1">
      <alignment horizontal="center" vertical="top"/>
    </xf>
    <xf numFmtId="0" fontId="31" fillId="5" borderId="0" xfId="0" applyFont="1" applyFill="1" applyAlignment="1">
      <alignment horizontal="center"/>
    </xf>
    <xf numFmtId="0" fontId="0" fillId="5" borderId="0" xfId="0" applyFill="1"/>
    <xf numFmtId="0" fontId="0" fillId="10" borderId="0" xfId="0" applyFill="1"/>
    <xf numFmtId="0" fontId="7" fillId="0" borderId="0" xfId="0" applyFont="1"/>
    <xf numFmtId="0" fontId="5" fillId="0" borderId="17" xfId="0" applyFont="1" applyBorder="1" applyAlignment="1">
      <alignment vertical="center"/>
    </xf>
    <xf numFmtId="0" fontId="33" fillId="5" borderId="18" xfId="0" applyFont="1" applyFill="1" applyBorder="1" applyAlignment="1">
      <alignment vertical="center" wrapText="1"/>
    </xf>
    <xf numFmtId="0" fontId="33" fillId="5" borderId="0" xfId="0" applyFont="1" applyFill="1" applyAlignment="1">
      <alignment vertical="center" wrapText="1"/>
    </xf>
    <xf numFmtId="0" fontId="7" fillId="5" borderId="0" xfId="0" applyFont="1" applyFill="1" applyAlignment="1">
      <alignment vertical="center" wrapText="1"/>
    </xf>
    <xf numFmtId="0" fontId="34" fillId="3" borderId="0" xfId="0" applyFont="1" applyFill="1" applyAlignment="1" applyProtection="1">
      <alignment horizontal="center" vertical="center"/>
      <protection hidden="1"/>
    </xf>
    <xf numFmtId="0" fontId="35" fillId="0" borderId="0" xfId="0" applyFont="1" applyAlignment="1">
      <alignment horizontal="right" vertical="center"/>
    </xf>
    <xf numFmtId="0" fontId="34" fillId="10" borderId="0" xfId="0" applyFont="1" applyFill="1" applyAlignment="1" applyProtection="1">
      <alignment horizontal="center" vertical="center"/>
      <protection hidden="1"/>
    </xf>
    <xf numFmtId="0" fontId="9" fillId="0" borderId="17" xfId="0" applyFont="1" applyBorder="1" applyAlignment="1">
      <alignment vertical="center" wrapText="1"/>
    </xf>
    <xf numFmtId="0" fontId="33" fillId="5" borderId="0" xfId="0" applyFont="1" applyFill="1" applyAlignment="1">
      <alignment vertical="center"/>
    </xf>
    <xf numFmtId="0" fontId="4" fillId="3" borderId="0" xfId="0" applyFont="1" applyFill="1" applyAlignment="1" applyProtection="1">
      <alignment horizontal="center" vertical="center"/>
      <protection hidden="1"/>
    </xf>
    <xf numFmtId="0" fontId="13" fillId="0" borderId="4" xfId="0" applyFont="1" applyBorder="1" applyAlignment="1">
      <alignment horizontal="center" vertical="center" wrapText="1"/>
    </xf>
    <xf numFmtId="0" fontId="13" fillId="0" borderId="17" xfId="0" applyFont="1" applyBorder="1" applyAlignment="1">
      <alignment horizontal="center" vertical="center" wrapText="1"/>
    </xf>
    <xf numFmtId="0" fontId="0" fillId="0" borderId="17" xfId="0" applyBorder="1"/>
    <xf numFmtId="0" fontId="38" fillId="0" borderId="5" xfId="0" applyFont="1" applyBorder="1" applyAlignment="1">
      <alignment vertical="center"/>
    </xf>
    <xf numFmtId="0" fontId="17" fillId="0" borderId="19" xfId="0" applyFont="1" applyBorder="1" applyAlignment="1" applyProtection="1">
      <alignment horizontal="center" vertical="center"/>
      <protection hidden="1"/>
    </xf>
    <xf numFmtId="0" fontId="16" fillId="0" borderId="7" xfId="0" applyFont="1" applyBorder="1" applyAlignment="1">
      <alignment horizontal="left" vertical="center"/>
    </xf>
    <xf numFmtId="0" fontId="19" fillId="0" borderId="0" xfId="0" applyFont="1" applyAlignment="1">
      <alignment horizontal="left" vertical="center" wrapText="1"/>
    </xf>
    <xf numFmtId="0" fontId="12" fillId="0" borderId="4" xfId="0" applyFont="1" applyBorder="1" applyAlignment="1">
      <alignment horizontal="center" vertical="center"/>
    </xf>
    <xf numFmtId="0" fontId="20" fillId="0" borderId="0" xfId="0" applyFont="1" applyAlignment="1">
      <alignment horizontal="center" vertical="center"/>
    </xf>
    <xf numFmtId="0" fontId="12" fillId="0" borderId="4" xfId="0" applyFont="1" applyBorder="1" applyAlignment="1">
      <alignment horizontal="center" vertical="center" wrapText="1"/>
    </xf>
    <xf numFmtId="0" fontId="12" fillId="0" borderId="17" xfId="0" applyFont="1" applyBorder="1" applyAlignment="1">
      <alignment horizontal="center" vertical="center" wrapText="1"/>
    </xf>
    <xf numFmtId="0" fontId="4" fillId="12" borderId="0" xfId="0" applyFont="1" applyFill="1" applyAlignment="1" applyProtection="1">
      <alignment horizontal="center" vertical="center"/>
      <protection hidden="1"/>
    </xf>
    <xf numFmtId="0" fontId="39" fillId="0" borderId="0" xfId="0" applyFont="1"/>
    <xf numFmtId="0" fontId="0" fillId="0" borderId="0" xfId="0" applyAlignment="1">
      <alignment horizontal="left"/>
    </xf>
    <xf numFmtId="0" fontId="40" fillId="5" borderId="0" xfId="0" applyFont="1" applyFill="1" applyAlignment="1">
      <alignment vertical="center" wrapText="1"/>
    </xf>
    <xf numFmtId="0" fontId="12" fillId="0" borderId="10" xfId="0" applyFont="1" applyBorder="1" applyAlignment="1">
      <alignment horizontal="center" vertical="center"/>
    </xf>
    <xf numFmtId="0" fontId="32" fillId="5" borderId="0" xfId="0" applyFont="1" applyFill="1" applyAlignment="1">
      <alignment vertical="center" wrapText="1"/>
    </xf>
    <xf numFmtId="0" fontId="38" fillId="0" borderId="5" xfId="0" applyFont="1" applyBorder="1" applyAlignment="1">
      <alignment vertical="center" wrapText="1"/>
    </xf>
    <xf numFmtId="0" fontId="0" fillId="0" borderId="20" xfId="0" applyBorder="1"/>
    <xf numFmtId="0" fontId="0" fillId="7" borderId="20" xfId="0" applyFill="1" applyBorder="1"/>
    <xf numFmtId="0" fontId="0" fillId="7" borderId="20" xfId="0" applyFill="1" applyBorder="1" applyAlignment="1">
      <alignment horizontal="right"/>
    </xf>
    <xf numFmtId="0" fontId="41" fillId="0" borderId="0" xfId="0" applyFont="1" applyAlignment="1">
      <alignment horizontal="center" vertical="center" wrapText="1"/>
    </xf>
    <xf numFmtId="0" fontId="26" fillId="0" borderId="21" xfId="0" applyFont="1" applyBorder="1" applyAlignment="1">
      <alignment horizontal="center" vertical="center" wrapText="1"/>
    </xf>
    <xf numFmtId="0" fontId="42" fillId="8" borderId="22" xfId="0" applyFont="1" applyFill="1" applyBorder="1" applyAlignment="1" applyProtection="1">
      <alignment horizontal="center" vertical="center" wrapText="1"/>
      <protection locked="0"/>
    </xf>
    <xf numFmtId="0" fontId="42" fillId="8" borderId="13" xfId="0" applyFont="1" applyFill="1" applyBorder="1" applyAlignment="1" applyProtection="1">
      <alignment horizontal="center" vertical="center" wrapText="1"/>
      <protection locked="0"/>
    </xf>
    <xf numFmtId="1" fontId="26" fillId="0" borderId="23" xfId="0" applyNumberFormat="1" applyFont="1" applyBorder="1" applyAlignment="1" applyProtection="1">
      <alignment horizontal="center" vertical="center" wrapText="1"/>
      <protection hidden="1"/>
    </xf>
    <xf numFmtId="0" fontId="27" fillId="8" borderId="13" xfId="0" applyFont="1" applyFill="1" applyBorder="1" applyAlignment="1" applyProtection="1">
      <alignment horizontal="center" vertical="center" wrapText="1"/>
      <protection locked="0"/>
    </xf>
    <xf numFmtId="0" fontId="26" fillId="0" borderId="0" xfId="0" applyFont="1" applyAlignment="1">
      <alignment horizontal="left" vertical="center" wrapText="1"/>
    </xf>
    <xf numFmtId="0" fontId="42" fillId="0" borderId="13" xfId="0" applyFont="1" applyBorder="1" applyAlignment="1" applyProtection="1">
      <alignment horizontal="center" vertical="center" wrapText="1"/>
      <protection locked="0"/>
    </xf>
    <xf numFmtId="49" fontId="43" fillId="0" borderId="0" xfId="0" applyNumberFormat="1" applyFont="1"/>
    <xf numFmtId="0" fontId="43" fillId="0" borderId="0" xfId="0" applyFont="1"/>
    <xf numFmtId="0" fontId="44" fillId="0" borderId="0" xfId="0" applyFont="1" applyAlignment="1">
      <alignment horizontal="center" vertical="center" wrapText="1"/>
    </xf>
    <xf numFmtId="0" fontId="26" fillId="0" borderId="23" xfId="0" applyFont="1" applyBorder="1" applyAlignment="1" applyProtection="1">
      <alignment horizontal="center" vertical="center" wrapText="1"/>
      <protection hidden="1"/>
    </xf>
    <xf numFmtId="0" fontId="26" fillId="0" borderId="24" xfId="0" applyFont="1" applyBorder="1" applyAlignment="1">
      <alignment horizontal="center" vertical="center" wrapText="1"/>
    </xf>
    <xf numFmtId="0" fontId="42" fillId="8" borderId="14" xfId="0" applyFont="1" applyFill="1" applyBorder="1" applyAlignment="1" applyProtection="1">
      <alignment horizontal="center" vertical="center" wrapText="1"/>
      <protection locked="0"/>
    </xf>
    <xf numFmtId="0" fontId="27" fillId="8" borderId="14" xfId="0" applyFont="1" applyFill="1" applyBorder="1" applyAlignment="1" applyProtection="1">
      <alignment horizontal="center" vertical="center" wrapText="1"/>
      <protection locked="0"/>
    </xf>
    <xf numFmtId="0" fontId="42" fillId="0" borderId="14" xfId="0" applyFont="1" applyBorder="1" applyAlignment="1" applyProtection="1">
      <alignment horizontal="center" vertical="center" wrapText="1"/>
      <protection locked="0"/>
    </xf>
    <xf numFmtId="164" fontId="0" fillId="0" borderId="0" xfId="0" applyNumberFormat="1"/>
    <xf numFmtId="0" fontId="22" fillId="0" borderId="0" xfId="0" applyFont="1"/>
    <xf numFmtId="0" fontId="45" fillId="13" borderId="0" xfId="0" applyFont="1" applyFill="1"/>
    <xf numFmtId="0" fontId="45" fillId="14" borderId="0" xfId="0" applyFont="1" applyFill="1"/>
    <xf numFmtId="0" fontId="45" fillId="0" borderId="0" xfId="0" applyFont="1"/>
    <xf numFmtId="0" fontId="46" fillId="0" borderId="0" xfId="0" applyFont="1"/>
    <xf numFmtId="0" fontId="46" fillId="0" borderId="16" xfId="0" applyFont="1" applyBorder="1"/>
    <xf numFmtId="0" fontId="45" fillId="0" borderId="15" xfId="0" applyFont="1" applyBorder="1"/>
    <xf numFmtId="0" fontId="45" fillId="0" borderId="16" xfId="0" applyFont="1" applyBorder="1"/>
    <xf numFmtId="0" fontId="46" fillId="0" borderId="15" xfId="0" applyFont="1" applyBorder="1"/>
    <xf numFmtId="0" fontId="46" fillId="5" borderId="0" xfId="0" applyFont="1" applyFill="1" applyAlignment="1">
      <alignment horizontal="center" vertical="center" wrapText="1"/>
    </xf>
    <xf numFmtId="0" fontId="47" fillId="0" borderId="0" xfId="0" applyFont="1" applyAlignment="1">
      <alignment horizontal="center"/>
    </xf>
    <xf numFmtId="0" fontId="46" fillId="0" borderId="0" xfId="0" applyFont="1" applyAlignment="1">
      <alignment horizontal="center"/>
    </xf>
    <xf numFmtId="0" fontId="0" fillId="12" borderId="0" xfId="0" applyFill="1"/>
    <xf numFmtId="0" fontId="3" fillId="12" borderId="0" xfId="0" applyFont="1" applyFill="1"/>
    <xf numFmtId="0" fontId="4" fillId="12" borderId="1" xfId="0" applyFont="1" applyFill="1" applyBorder="1"/>
    <xf numFmtId="0" fontId="0" fillId="12" borderId="1" xfId="0" applyFill="1" applyBorder="1"/>
    <xf numFmtId="0" fontId="4" fillId="12" borderId="0" xfId="0" applyFont="1" applyFill="1"/>
    <xf numFmtId="0" fontId="4" fillId="12" borderId="0" xfId="0" applyFont="1" applyFill="1" applyAlignment="1">
      <alignment horizontal="left" vertical="top"/>
    </xf>
    <xf numFmtId="0" fontId="48" fillId="0" borderId="0" xfId="0" applyFont="1" applyAlignment="1">
      <alignment vertical="center"/>
    </xf>
    <xf numFmtId="0" fontId="49" fillId="0" borderId="0" xfId="0" applyFont="1" applyAlignment="1">
      <alignment horizontal="left" indent="3"/>
    </xf>
    <xf numFmtId="0" fontId="50" fillId="0" borderId="12" xfId="0" applyFont="1" applyBorder="1" applyAlignment="1">
      <alignment horizontal="left" indent="3"/>
    </xf>
    <xf numFmtId="0" fontId="0" fillId="7" borderId="25" xfId="0" applyFill="1" applyBorder="1"/>
    <xf numFmtId="0" fontId="51" fillId="0" borderId="0" xfId="0" applyFont="1" applyAlignment="1">
      <alignment horizontal="center" vertical="center" wrapText="1"/>
    </xf>
    <xf numFmtId="0" fontId="27" fillId="9" borderId="0" xfId="0" applyFont="1" applyFill="1" applyAlignment="1">
      <alignment horizontal="center" vertical="center" wrapText="1"/>
    </xf>
    <xf numFmtId="0" fontId="29" fillId="9" borderId="0" xfId="0" applyFont="1" applyFill="1" applyAlignment="1">
      <alignment horizontal="center" vertical="center" wrapText="1"/>
    </xf>
    <xf numFmtId="0" fontId="22" fillId="0" borderId="0" xfId="0" applyFont="1" applyAlignment="1">
      <alignment horizontal="left" vertical="center" wrapText="1"/>
    </xf>
    <xf numFmtId="0" fontId="52" fillId="0" borderId="0" xfId="0" applyFont="1"/>
    <xf numFmtId="0" fontId="27" fillId="0" borderId="26" xfId="0" applyFont="1" applyBorder="1"/>
    <xf numFmtId="0" fontId="27" fillId="0" borderId="27" xfId="0" applyFont="1" applyBorder="1"/>
    <xf numFmtId="0" fontId="1" fillId="0" borderId="0" xfId="0" applyFont="1"/>
    <xf numFmtId="0" fontId="27" fillId="0" borderId="16" xfId="0" applyFont="1" applyBorder="1"/>
    <xf numFmtId="0" fontId="27" fillId="0" borderId="27" xfId="0" applyFont="1" applyBorder="1" applyAlignment="1">
      <alignment horizontal="left"/>
    </xf>
    <xf numFmtId="0" fontId="27" fillId="0" borderId="28" xfId="0" applyFont="1" applyBorder="1" applyAlignment="1">
      <alignment horizontal="left"/>
    </xf>
    <xf numFmtId="0" fontId="27" fillId="0" borderId="29" xfId="0" applyFont="1" applyBorder="1"/>
    <xf numFmtId="0" fontId="27" fillId="0" borderId="13" xfId="0" applyFont="1" applyBorder="1" applyAlignment="1" applyProtection="1">
      <alignment horizontal="center" vertical="center" wrapText="1"/>
      <protection locked="0"/>
    </xf>
    <xf numFmtId="0" fontId="53" fillId="0" borderId="0" xfId="0" applyFont="1" applyAlignment="1">
      <alignment horizontal="center" vertical="center" wrapText="1"/>
    </xf>
    <xf numFmtId="22" fontId="0" fillId="9" borderId="0" xfId="0" applyNumberFormat="1" applyFill="1"/>
    <xf numFmtId="0" fontId="27" fillId="9" borderId="0" xfId="0" applyFont="1" applyFill="1" applyAlignment="1">
      <alignment horizontal="left" vertical="center" wrapText="1"/>
    </xf>
    <xf numFmtId="0" fontId="0" fillId="9" borderId="0" xfId="0" applyFill="1"/>
    <xf numFmtId="0" fontId="27" fillId="9" borderId="0" xfId="0" applyFont="1" applyFill="1"/>
    <xf numFmtId="0" fontId="28" fillId="9" borderId="13" xfId="0" applyFont="1" applyFill="1" applyBorder="1" applyAlignment="1" applyProtection="1">
      <alignment horizontal="center" vertical="center" wrapText="1"/>
      <protection locked="0"/>
    </xf>
    <xf numFmtId="0" fontId="27" fillId="9" borderId="0" xfId="0" applyFont="1" applyFill="1" applyAlignment="1" applyProtection="1">
      <alignment horizontal="center" vertical="center" wrapText="1"/>
      <protection hidden="1"/>
    </xf>
    <xf numFmtId="0" fontId="27" fillId="9" borderId="0" xfId="0" applyFont="1" applyFill="1" applyAlignment="1" applyProtection="1">
      <alignment horizontal="center" vertical="center"/>
      <protection hidden="1"/>
    </xf>
    <xf numFmtId="22" fontId="43" fillId="0" borderId="0" xfId="0" applyNumberFormat="1" applyFont="1"/>
    <xf numFmtId="0" fontId="0" fillId="0" borderId="0" xfId="0" pivotButton="1"/>
    <xf numFmtId="0" fontId="28" fillId="9" borderId="14" xfId="0" applyFont="1" applyFill="1" applyBorder="1" applyAlignment="1" applyProtection="1">
      <alignment horizontal="center" vertical="center" wrapText="1"/>
      <protection locked="0"/>
    </xf>
    <xf numFmtId="0" fontId="0" fillId="15" borderId="0" xfId="0" applyFill="1"/>
    <xf numFmtId="22" fontId="0" fillId="15" borderId="0" xfId="0" applyNumberFormat="1" applyFill="1"/>
    <xf numFmtId="0" fontId="57" fillId="0" borderId="0" xfId="1"/>
    <xf numFmtId="49" fontId="0" fillId="6" borderId="0" xfId="0" applyNumberFormat="1" applyFill="1"/>
    <xf numFmtId="22" fontId="59" fillId="0" borderId="0" xfId="0" applyNumberFormat="1" applyFont="1"/>
    <xf numFmtId="49" fontId="59" fillId="0" borderId="0" xfId="0" applyNumberFormat="1" applyFont="1" applyAlignment="1">
      <alignment wrapText="1"/>
    </xf>
    <xf numFmtId="0" fontId="61" fillId="0" borderId="0" xfId="0" applyFont="1" applyAlignment="1">
      <alignment horizontal="center" vertical="center" wrapText="1"/>
    </xf>
    <xf numFmtId="0" fontId="59" fillId="0" borderId="0" xfId="0" applyFont="1"/>
    <xf numFmtId="49" fontId="59" fillId="0" borderId="0" xfId="0" applyNumberFormat="1" applyFont="1"/>
    <xf numFmtId="0" fontId="58" fillId="0" borderId="13" xfId="0" applyFont="1" applyBorder="1" applyAlignment="1" applyProtection="1">
      <alignment horizontal="center" vertical="center" wrapText="1"/>
      <protection locked="0"/>
    </xf>
    <xf numFmtId="0" fontId="61" fillId="0" borderId="23" xfId="0" applyFont="1" applyBorder="1" applyAlignment="1" applyProtection="1">
      <alignment horizontal="center" vertical="center" wrapText="1"/>
      <protection hidden="1"/>
    </xf>
    <xf numFmtId="0" fontId="58" fillId="8" borderId="13" xfId="0" applyFont="1" applyFill="1" applyBorder="1" applyAlignment="1" applyProtection="1">
      <alignment horizontal="center" vertical="center" wrapText="1"/>
      <protection locked="0"/>
    </xf>
    <xf numFmtId="1" fontId="61" fillId="0" borderId="23" xfId="0" applyNumberFormat="1" applyFont="1" applyBorder="1" applyAlignment="1" applyProtection="1">
      <alignment horizontal="center" vertical="center" wrapText="1"/>
      <protection hidden="1"/>
    </xf>
    <xf numFmtId="0" fontId="61" fillId="0" borderId="24" xfId="0" applyFont="1" applyBorder="1" applyAlignment="1">
      <alignment horizontal="center" vertical="center" wrapText="1"/>
    </xf>
    <xf numFmtId="0" fontId="61" fillId="0" borderId="0" xfId="0" applyFont="1" applyAlignment="1">
      <alignment horizontal="left" vertical="center" wrapText="1"/>
    </xf>
    <xf numFmtId="0" fontId="62" fillId="0" borderId="0" xfId="0" applyFont="1"/>
    <xf numFmtId="49" fontId="62" fillId="0" borderId="0" xfId="0" applyNumberFormat="1" applyFont="1"/>
    <xf numFmtId="0" fontId="26" fillId="17" borderId="0" xfId="0" applyFont="1" applyFill="1" applyAlignment="1">
      <alignment horizontal="center" vertical="center" wrapText="1"/>
    </xf>
    <xf numFmtId="22" fontId="0" fillId="17" borderId="0" xfId="0" applyNumberFormat="1" applyFill="1"/>
    <xf numFmtId="0" fontId="0" fillId="17" borderId="0" xfId="0" applyFill="1"/>
    <xf numFmtId="0" fontId="61" fillId="17" borderId="0" xfId="0" applyFont="1" applyFill="1" applyAlignment="1">
      <alignment horizontal="center" vertical="center" wrapText="1"/>
    </xf>
    <xf numFmtId="22" fontId="59" fillId="17" borderId="0" xfId="0" applyNumberFormat="1" applyFont="1" applyFill="1"/>
    <xf numFmtId="0" fontId="59" fillId="17" borderId="0" xfId="0" applyFont="1" applyFill="1"/>
    <xf numFmtId="49" fontId="62" fillId="0" borderId="0" xfId="0" applyNumberFormat="1" applyFont="1" applyAlignment="1">
      <alignment wrapText="1"/>
    </xf>
    <xf numFmtId="49" fontId="62" fillId="0" borderId="0" xfId="0" applyNumberFormat="1" applyFont="1" applyAlignment="1">
      <alignment horizontal="left" vertical="center" wrapText="1"/>
    </xf>
    <xf numFmtId="0" fontId="63" fillId="0" borderId="0" xfId="0" applyFont="1" applyAlignment="1">
      <alignment horizontal="center" vertical="center" wrapText="1"/>
    </xf>
    <xf numFmtId="22" fontId="62" fillId="0" borderId="0" xfId="0" applyNumberFormat="1" applyFont="1"/>
    <xf numFmtId="0" fontId="63" fillId="0" borderId="0" xfId="0" applyFont="1" applyAlignment="1">
      <alignment horizontal="left" vertical="center" wrapText="1"/>
    </xf>
    <xf numFmtId="0" fontId="63" fillId="17" borderId="0" xfId="0" applyFont="1" applyFill="1" applyAlignment="1">
      <alignment horizontal="center" vertical="center" wrapText="1"/>
    </xf>
    <xf numFmtId="22" fontId="62" fillId="17" borderId="0" xfId="0" applyNumberFormat="1" applyFont="1" applyFill="1"/>
    <xf numFmtId="49" fontId="62" fillId="17" borderId="0" xfId="0" applyNumberFormat="1" applyFont="1" applyFill="1"/>
    <xf numFmtId="49" fontId="62" fillId="17" borderId="0" xfId="0" applyNumberFormat="1" applyFont="1" applyFill="1" applyAlignment="1">
      <alignment wrapText="1"/>
    </xf>
    <xf numFmtId="22" fontId="62" fillId="0" borderId="0" xfId="0" applyNumberFormat="1" applyFont="1" applyAlignment="1">
      <alignment horizontal="center" vertical="center"/>
    </xf>
    <xf numFmtId="0" fontId="62" fillId="0" borderId="0" xfId="0" applyFont="1" applyAlignment="1">
      <alignment horizontal="left" vertical="center"/>
    </xf>
    <xf numFmtId="49" fontId="62" fillId="0" borderId="0" xfId="0" applyNumberFormat="1" applyFont="1" applyAlignment="1">
      <alignment horizontal="left" vertical="center"/>
    </xf>
    <xf numFmtId="0" fontId="26" fillId="15" borderId="0" xfId="0" applyFont="1" applyFill="1" applyAlignment="1">
      <alignment horizontal="center" vertical="center" wrapText="1"/>
    </xf>
    <xf numFmtId="0" fontId="62" fillId="15" borderId="0" xfId="0" applyFont="1" applyFill="1"/>
    <xf numFmtId="49" fontId="62" fillId="15" borderId="0" xfId="0" applyNumberFormat="1" applyFont="1" applyFill="1"/>
    <xf numFmtId="49" fontId="62" fillId="15" borderId="0" xfId="0" applyNumberFormat="1" applyFont="1" applyFill="1" applyAlignment="1">
      <alignment wrapText="1"/>
    </xf>
    <xf numFmtId="0" fontId="26" fillId="15" borderId="0" xfId="0" applyFont="1" applyFill="1" applyAlignment="1">
      <alignment horizontal="left" vertical="center" wrapText="1"/>
    </xf>
    <xf numFmtId="0" fontId="63" fillId="15" borderId="0" xfId="0" applyFont="1" applyFill="1" applyAlignment="1">
      <alignment horizontal="center" vertical="center" wrapText="1"/>
    </xf>
    <xf numFmtId="22" fontId="62" fillId="15" borderId="0" xfId="0" applyNumberFormat="1" applyFont="1" applyFill="1"/>
    <xf numFmtId="0" fontId="56" fillId="8" borderId="22" xfId="0" applyFont="1" applyFill="1" applyBorder="1" applyAlignment="1" applyProtection="1">
      <alignment horizontal="center" vertical="center" wrapText="1"/>
      <protection locked="0"/>
    </xf>
    <xf numFmtId="0" fontId="56" fillId="0" borderId="13" xfId="0" applyFont="1" applyBorder="1" applyAlignment="1" applyProtection="1">
      <alignment horizontal="center" vertical="center" wrapText="1"/>
      <protection locked="0"/>
    </xf>
    <xf numFmtId="0" fontId="63" fillId="0" borderId="23" xfId="0" applyFont="1" applyBorder="1" applyAlignment="1" applyProtection="1">
      <alignment horizontal="center" vertical="center" wrapText="1"/>
      <protection hidden="1"/>
    </xf>
    <xf numFmtId="0" fontId="56" fillId="8" borderId="13" xfId="0" applyFont="1" applyFill="1" applyBorder="1" applyAlignment="1" applyProtection="1">
      <alignment horizontal="center" vertical="center" wrapText="1"/>
      <protection locked="0"/>
    </xf>
    <xf numFmtId="1" fontId="63" fillId="0" borderId="23" xfId="0" applyNumberFormat="1" applyFont="1" applyBorder="1" applyAlignment="1" applyProtection="1">
      <alignment horizontal="center" vertical="center" wrapText="1"/>
      <protection hidden="1"/>
    </xf>
    <xf numFmtId="0" fontId="63" fillId="0" borderId="24" xfId="0" applyFont="1" applyBorder="1" applyAlignment="1">
      <alignment horizontal="center" vertical="center" wrapText="1"/>
    </xf>
    <xf numFmtId="0" fontId="56" fillId="0" borderId="14" xfId="0" applyFont="1" applyBorder="1" applyAlignment="1" applyProtection="1">
      <alignment horizontal="center" vertical="center" wrapText="1"/>
      <protection locked="0"/>
    </xf>
    <xf numFmtId="0" fontId="56" fillId="8" borderId="14" xfId="0" applyFont="1" applyFill="1" applyBorder="1" applyAlignment="1" applyProtection="1">
      <alignment horizontal="center" vertical="center" wrapText="1"/>
      <protection locked="0"/>
    </xf>
    <xf numFmtId="0" fontId="62" fillId="17" borderId="0" xfId="0" applyFont="1" applyFill="1"/>
    <xf numFmtId="0" fontId="63" fillId="17" borderId="0" xfId="0" applyFont="1" applyFill="1" applyAlignment="1">
      <alignment horizontal="left" vertical="center" wrapText="1"/>
    </xf>
    <xf numFmtId="0" fontId="26" fillId="12" borderId="0" xfId="0" applyFont="1" applyFill="1" applyAlignment="1">
      <alignment horizontal="center" vertical="center" wrapText="1"/>
    </xf>
    <xf numFmtId="49" fontId="0" fillId="17" borderId="0" xfId="0" applyNumberFormat="1" applyFill="1"/>
    <xf numFmtId="49" fontId="0" fillId="17" borderId="0" xfId="0" applyNumberFormat="1" applyFill="1" applyAlignment="1">
      <alignment wrapText="1"/>
    </xf>
    <xf numFmtId="0" fontId="27" fillId="6" borderId="0" xfId="0" applyFont="1" applyFill="1" applyAlignment="1">
      <alignment horizontal="center" vertical="center" wrapText="1"/>
    </xf>
    <xf numFmtId="22" fontId="0" fillId="6" borderId="0" xfId="0" applyNumberFormat="1" applyFill="1"/>
    <xf numFmtId="0" fontId="27" fillId="6" borderId="0" xfId="0" applyFont="1" applyFill="1" applyAlignment="1">
      <alignment horizontal="left" vertical="center" wrapText="1"/>
    </xf>
    <xf numFmtId="0" fontId="27" fillId="6" borderId="0" xfId="0" applyFont="1" applyFill="1"/>
    <xf numFmtId="0" fontId="27" fillId="6" borderId="0" xfId="0" applyFont="1" applyFill="1" applyAlignment="1" applyProtection="1">
      <alignment horizontal="center" vertical="center" wrapText="1"/>
      <protection hidden="1"/>
    </xf>
    <xf numFmtId="0" fontId="27" fillId="6" borderId="0" xfId="0" applyFont="1" applyFill="1" applyAlignment="1" applyProtection="1">
      <alignment horizontal="center" vertical="center"/>
      <protection hidden="1"/>
    </xf>
    <xf numFmtId="0" fontId="29" fillId="6" borderId="0" xfId="0" applyFont="1" applyFill="1" applyAlignment="1">
      <alignment horizontal="center" vertical="center" wrapText="1"/>
    </xf>
    <xf numFmtId="0" fontId="28" fillId="6" borderId="13" xfId="0" applyFont="1" applyFill="1" applyBorder="1" applyAlignment="1" applyProtection="1">
      <alignment horizontal="center" vertical="center" wrapText="1"/>
      <protection locked="0"/>
    </xf>
    <xf numFmtId="49" fontId="65" fillId="0" borderId="0" xfId="0" applyNumberFormat="1" applyFont="1" applyAlignment="1">
      <alignment wrapText="1"/>
    </xf>
    <xf numFmtId="0" fontId="66" fillId="8" borderId="22" xfId="0" applyFont="1" applyFill="1" applyBorder="1" applyAlignment="1" applyProtection="1">
      <alignment horizontal="center" vertical="center" wrapText="1"/>
      <protection locked="0"/>
    </xf>
    <xf numFmtId="0" fontId="66" fillId="0" borderId="13" xfId="0" applyFont="1" applyBorder="1" applyAlignment="1" applyProtection="1">
      <alignment horizontal="center" vertical="center" wrapText="1"/>
      <protection locked="0"/>
    </xf>
    <xf numFmtId="0" fontId="64" fillId="0" borderId="23" xfId="0" applyFont="1" applyBorder="1" applyAlignment="1" applyProtection="1">
      <alignment horizontal="center" vertical="center" wrapText="1"/>
      <protection hidden="1"/>
    </xf>
    <xf numFmtId="0" fontId="66" fillId="8" borderId="13" xfId="0" applyFont="1" applyFill="1" applyBorder="1" applyAlignment="1" applyProtection="1">
      <alignment horizontal="center" vertical="center" wrapText="1"/>
      <protection locked="0"/>
    </xf>
    <xf numFmtId="1" fontId="64" fillId="0" borderId="23" xfId="0" applyNumberFormat="1" applyFont="1" applyBorder="1" applyAlignment="1" applyProtection="1">
      <alignment horizontal="center" vertical="center" wrapText="1"/>
      <protection hidden="1"/>
    </xf>
    <xf numFmtId="0" fontId="64" fillId="0" borderId="24" xfId="0" applyFont="1" applyBorder="1" applyAlignment="1">
      <alignment horizontal="center" vertical="center" wrapText="1"/>
    </xf>
    <xf numFmtId="0" fontId="65" fillId="0" borderId="0" xfId="0" applyFont="1"/>
    <xf numFmtId="0" fontId="64" fillId="0" borderId="0" xfId="0" applyFont="1" applyAlignment="1">
      <alignment horizontal="center" vertical="center" wrapText="1"/>
    </xf>
    <xf numFmtId="0" fontId="63" fillId="15" borderId="0" xfId="0" applyFont="1" applyFill="1" applyAlignment="1">
      <alignment horizontal="left" vertical="center" wrapText="1"/>
    </xf>
    <xf numFmtId="49" fontId="0" fillId="15" borderId="0" xfId="0" applyNumberFormat="1" applyFill="1"/>
    <xf numFmtId="0" fontId="58" fillId="8" borderId="14" xfId="0" applyFont="1" applyFill="1" applyBorder="1" applyAlignment="1" applyProtection="1">
      <alignment horizontal="center" vertical="center" wrapText="1"/>
      <protection locked="0"/>
    </xf>
    <xf numFmtId="0" fontId="0" fillId="0" borderId="30" xfId="0" applyBorder="1"/>
    <xf numFmtId="0" fontId="57" fillId="16" borderId="0" xfId="1" applyFill="1"/>
    <xf numFmtId="0" fontId="0" fillId="0" borderId="31" xfId="0" applyBorder="1"/>
    <xf numFmtId="0" fontId="67" fillId="0" borderId="0" xfId="0" applyFont="1" applyAlignment="1">
      <alignment horizontal="center" vertical="center" wrapText="1"/>
    </xf>
    <xf numFmtId="22" fontId="68" fillId="0" borderId="0" xfId="0" applyNumberFormat="1" applyFont="1"/>
    <xf numFmtId="49" fontId="68" fillId="0" borderId="0" xfId="0" applyNumberFormat="1" applyFont="1" applyAlignment="1">
      <alignment wrapText="1"/>
    </xf>
    <xf numFmtId="0" fontId="68" fillId="0" borderId="0" xfId="0" applyFont="1"/>
    <xf numFmtId="49" fontId="68" fillId="0" borderId="0" xfId="0" applyNumberFormat="1" applyFont="1"/>
    <xf numFmtId="49" fontId="59" fillId="0" borderId="0" xfId="0" applyNumberFormat="1" applyFont="1" applyAlignment="1">
      <alignment horizontal="left" vertical="center" wrapText="1"/>
    </xf>
    <xf numFmtId="49" fontId="59" fillId="17" borderId="0" xfId="0" applyNumberFormat="1" applyFont="1" applyFill="1"/>
    <xf numFmtId="49" fontId="59" fillId="17" borderId="0" xfId="0" applyNumberFormat="1" applyFont="1" applyFill="1" applyAlignment="1">
      <alignment wrapText="1"/>
    </xf>
    <xf numFmtId="49" fontId="46" fillId="9" borderId="0" xfId="0" applyNumberFormat="1" applyFont="1" applyFill="1"/>
    <xf numFmtId="0" fontId="27" fillId="8" borderId="22" xfId="0" applyFont="1" applyFill="1" applyBorder="1" applyAlignment="1" applyProtection="1">
      <alignment horizontal="center" vertical="center" wrapText="1"/>
      <protection locked="0"/>
    </xf>
    <xf numFmtId="0" fontId="63" fillId="18" borderId="0" xfId="0" applyFont="1" applyFill="1" applyAlignment="1">
      <alignment horizontal="center" vertical="center" wrapText="1"/>
    </xf>
    <xf numFmtId="22" fontId="62" fillId="18" borderId="0" xfId="0" applyNumberFormat="1" applyFont="1" applyFill="1"/>
    <xf numFmtId="0" fontId="62" fillId="18" borderId="0" xfId="0" applyFont="1" applyFill="1"/>
    <xf numFmtId="0" fontId="63" fillId="18" borderId="0" xfId="0" applyFont="1" applyFill="1" applyAlignment="1">
      <alignment horizontal="left" vertical="center" wrapText="1"/>
    </xf>
    <xf numFmtId="49" fontId="59" fillId="0" borderId="0" xfId="0" applyNumberFormat="1" applyFont="1" applyAlignment="1">
      <alignment horizontal="center" vertical="center"/>
    </xf>
    <xf numFmtId="0" fontId="62" fillId="17" borderId="0" xfId="0" applyFont="1" applyFill="1" applyAlignment="1">
      <alignment horizontal="center" vertical="center" wrapText="1"/>
    </xf>
    <xf numFmtId="0" fontId="62" fillId="0" borderId="0" xfId="0" applyFont="1" applyAlignment="1">
      <alignment horizontal="center" vertical="center" wrapText="1"/>
    </xf>
    <xf numFmtId="0" fontId="69" fillId="0" borderId="0" xfId="0" applyFont="1" applyAlignment="1">
      <alignment horizontal="center" vertical="center" wrapText="1"/>
    </xf>
    <xf numFmtId="49" fontId="62" fillId="0" borderId="21" xfId="0" applyNumberFormat="1" applyFont="1" applyBorder="1"/>
    <xf numFmtId="49" fontId="46" fillId="0" borderId="0" xfId="0" applyNumberFormat="1" applyFont="1"/>
    <xf numFmtId="0" fontId="58" fillId="0" borderId="14" xfId="0" applyFont="1" applyBorder="1" applyAlignment="1" applyProtection="1">
      <alignment horizontal="center" vertical="center" wrapText="1"/>
      <protection locked="0"/>
    </xf>
    <xf numFmtId="0" fontId="28" fillId="6" borderId="14" xfId="0" applyFont="1" applyFill="1" applyBorder="1" applyAlignment="1" applyProtection="1">
      <alignment horizontal="center" vertical="center" wrapText="1"/>
      <protection locked="0"/>
    </xf>
    <xf numFmtId="0" fontId="6" fillId="4" borderId="0" xfId="0" applyFont="1" applyFill="1" applyAlignment="1" applyProtection="1">
      <alignment horizontal="center" vertical="center"/>
      <protection hidden="1"/>
    </xf>
    <xf numFmtId="0" fontId="2" fillId="0" borderId="0" xfId="0" applyFont="1" applyAlignment="1">
      <alignment horizontal="right"/>
    </xf>
    <xf numFmtId="14" fontId="2" fillId="0" borderId="0" xfId="0" applyNumberFormat="1" applyFont="1" applyAlignment="1" applyProtection="1">
      <alignment horizontal="center"/>
      <protection hidden="1"/>
    </xf>
    <xf numFmtId="0" fontId="5" fillId="0" borderId="0" xfId="0" applyFont="1" applyAlignment="1">
      <alignment horizontal="center" vertical="center"/>
    </xf>
    <xf numFmtId="0" fontId="6" fillId="3" borderId="0" xfId="0" applyFont="1" applyFill="1" applyAlignment="1" applyProtection="1">
      <alignment horizontal="center" vertical="center"/>
      <protection hidden="1"/>
    </xf>
    <xf numFmtId="0" fontId="7" fillId="0" borderId="0" xfId="0" applyFont="1" applyAlignment="1">
      <alignment horizontal="center" vertical="center"/>
    </xf>
    <xf numFmtId="0" fontId="5" fillId="5" borderId="0" xfId="0" applyFont="1" applyFill="1" applyAlignment="1">
      <alignment horizontal="center"/>
    </xf>
    <xf numFmtId="0" fontId="9" fillId="5" borderId="3" xfId="0" applyFont="1" applyFill="1" applyBorder="1" applyAlignment="1">
      <alignment horizontal="center" vertical="center" wrapText="1"/>
    </xf>
    <xf numFmtId="0" fontId="37" fillId="5" borderId="0" xfId="0" applyFont="1" applyFill="1" applyAlignment="1">
      <alignment horizontal="left" vertical="center" wrapText="1"/>
    </xf>
    <xf numFmtId="0" fontId="7" fillId="5" borderId="0" xfId="0" applyFont="1" applyFill="1" applyAlignment="1">
      <alignment horizontal="center" vertical="center" wrapText="1"/>
    </xf>
    <xf numFmtId="0" fontId="30" fillId="0" borderId="0" xfId="0" applyFont="1" applyAlignment="1">
      <alignment horizontal="center" vertical="center"/>
    </xf>
    <xf numFmtId="0" fontId="30" fillId="0" borderId="17" xfId="0" applyFont="1" applyBorder="1" applyAlignment="1">
      <alignment horizontal="center" vertical="center"/>
    </xf>
    <xf numFmtId="0" fontId="30" fillId="5" borderId="18" xfId="0" applyFont="1" applyFill="1" applyBorder="1" applyAlignment="1">
      <alignment horizontal="center" vertical="center"/>
    </xf>
    <xf numFmtId="0" fontId="30" fillId="5" borderId="0" xfId="0" applyFont="1" applyFill="1" applyAlignment="1">
      <alignment horizontal="center" vertical="center"/>
    </xf>
    <xf numFmtId="0" fontId="32" fillId="0" borderId="0" xfId="0" applyFont="1" applyAlignment="1">
      <alignment horizontal="center" vertical="center"/>
    </xf>
    <xf numFmtId="0" fontId="9" fillId="0" borderId="0" xfId="0" applyFont="1" applyAlignment="1">
      <alignment horizontal="center" vertical="center" wrapText="1"/>
    </xf>
    <xf numFmtId="0" fontId="9" fillId="0" borderId="3" xfId="0" applyFont="1" applyBorder="1" applyAlignment="1">
      <alignment horizontal="center" vertical="center" wrapText="1"/>
    </xf>
    <xf numFmtId="0" fontId="36" fillId="11" borderId="0" xfId="0" applyFont="1" applyFill="1" applyAlignment="1" applyProtection="1">
      <alignment horizontal="center" vertical="center" wrapText="1"/>
      <protection hidden="1"/>
    </xf>
    <xf numFmtId="0" fontId="70" fillId="0" borderId="0" xfId="0" applyFont="1" applyAlignment="1">
      <alignment horizontal="left" vertical="center" wrapText="1"/>
    </xf>
  </cellXfs>
  <cellStyles count="3">
    <cellStyle name="Normal" xfId="0" builtinId="0"/>
    <cellStyle name="Normal 2" xfId="2" xr:uid="{59B6B582-3387-4355-8885-89D66CF0B100}"/>
    <cellStyle name="Normal 6" xfId="1" xr:uid="{DDA8937C-7F02-4CA0-97A5-45B575404A39}"/>
  </cellStyles>
  <dxfs count="155">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border outline="0">
        <bottom style="thin">
          <color theme="0" tint="-0.14996795556505021"/>
        </bottom>
      </border>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8"/>
        <color rgb="FF000000"/>
        <name val="Calibri"/>
        <family val="2"/>
        <scheme val="none"/>
      </font>
      <fill>
        <patternFill patternType="solid">
          <fgColor indexed="64"/>
          <bgColor theme="5" tint="0.79998168889431442"/>
        </patternFill>
      </fil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8"/>
        <color rgb="FF000000"/>
        <name val="Calibri"/>
        <family val="2"/>
        <scheme val="none"/>
      </font>
      <alignment horizontal="center" vertical="center" textRotation="0" wrapText="1" indent="0" justifyLastLine="0" shrinkToFit="0" readingOrder="0"/>
      <protection locked="1" hidden="0"/>
    </dxf>
    <dxf>
      <font>
        <b val="0"/>
        <i val="0"/>
        <strike val="0"/>
        <condense val="0"/>
        <extend val="0"/>
        <outline val="0"/>
        <shadow val="0"/>
        <u val="none"/>
        <vertAlign val="baseline"/>
        <sz val="8"/>
        <color rgb="FF000000"/>
        <name val="Calibri"/>
        <family val="2"/>
        <scheme val="none"/>
      </font>
      <numFmt numFmtId="0" formatCode="General"/>
      <fill>
        <patternFill patternType="solid">
          <fgColor indexed="64"/>
          <bgColor theme="5" tint="0.79998168889431442"/>
        </patternFill>
      </fil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8"/>
        <color rgb="FF000000"/>
        <name val="Calibri"/>
        <family val="2"/>
        <scheme val="none"/>
      </font>
      <numFmt numFmtId="0" formatCode="General"/>
      <alignment horizontal="center" vertical="center" textRotation="0" wrapText="1" indent="0" justifyLastLine="0" shrinkToFit="0" readingOrder="0"/>
      <protection locked="1" hidden="0"/>
    </dxf>
    <dxf>
      <font>
        <b val="0"/>
        <i val="0"/>
        <strike val="0"/>
        <condense val="0"/>
        <extend val="0"/>
        <outline val="0"/>
        <shadow val="0"/>
        <u val="none"/>
        <vertAlign val="baseline"/>
        <sz val="8"/>
        <color rgb="FF000000"/>
        <name val="Calibri"/>
        <family val="2"/>
        <scheme val="none"/>
      </font>
      <fill>
        <patternFill patternType="solid">
          <fgColor indexed="64"/>
          <bgColor theme="5" tint="0.79998168889431442"/>
        </patternFill>
      </fil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8"/>
        <color rgb="FF000000"/>
        <name val="Calibri"/>
        <family val="2"/>
        <scheme val="none"/>
      </font>
      <alignment horizontal="center" vertical="center" textRotation="0" wrapText="1" indent="0" justifyLastLine="0" shrinkToFit="0" readingOrder="0"/>
      <protection locked="1" hidden="0"/>
    </dxf>
    <dxf>
      <font>
        <b val="0"/>
        <i val="0"/>
        <strike val="0"/>
        <condense val="0"/>
        <extend val="0"/>
        <outline val="0"/>
        <shadow val="0"/>
        <u val="none"/>
        <vertAlign val="baseline"/>
        <sz val="8"/>
        <color theme="1"/>
        <name val="Calibri"/>
        <family val="2"/>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right/>
        <top/>
        <bottom/>
      </border>
      <protection locked="1" hidden="1"/>
    </dxf>
    <dxf>
      <font>
        <strike val="0"/>
        <outline val="0"/>
        <shadow val="0"/>
        <u val="none"/>
        <vertAlign val="baseline"/>
        <sz val="8"/>
        <color theme="1"/>
        <name val="Calibri"/>
        <family val="2"/>
        <scheme val="minor"/>
      </font>
      <numFmt numFmtId="0" formatCode="General"/>
      <alignment horizontal="center" vertical="center" textRotation="0" wrapText="0" indent="0" justifyLastLine="0" shrinkToFit="0" readingOrder="0"/>
      <protection locked="1" hidden="1"/>
    </dxf>
    <dxf>
      <font>
        <b/>
        <i val="0"/>
        <strike val="0"/>
        <condense val="0"/>
        <extend val="0"/>
        <outline val="0"/>
        <shadow val="0"/>
        <u val="none"/>
        <vertAlign val="baseline"/>
        <sz val="8"/>
        <color rgb="FFFA7D00"/>
        <name val="Calibri"/>
        <family val="2"/>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outline="0">
        <left style="hair">
          <color rgb="FF7A7256"/>
        </left>
        <right style="hair">
          <color rgb="FF7A7256"/>
        </right>
        <top style="hair">
          <color rgb="FF7A7256"/>
        </top>
        <bottom/>
      </border>
      <protection locked="0" hidden="0"/>
    </dxf>
    <dxf>
      <font>
        <b/>
        <strike val="0"/>
        <outline val="0"/>
        <shadow val="0"/>
        <u val="none"/>
        <vertAlign val="baseline"/>
        <sz val="8"/>
        <color rgb="FFFA7D00"/>
        <name val="Calibri"/>
        <family val="2"/>
        <scheme val="minor"/>
      </font>
      <fill>
        <patternFill patternType="solid">
          <fgColor indexed="64"/>
          <bgColor theme="3" tint="0.79998168889431442"/>
        </patternFill>
      </fill>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vertical/>
        <horizontal/>
      </border>
      <protection locked="0" hidden="0"/>
    </dxf>
    <dxf>
      <font>
        <b val="0"/>
        <i val="0"/>
        <strike val="0"/>
        <condense val="0"/>
        <extend val="0"/>
        <outline val="0"/>
        <shadow val="0"/>
        <u val="none"/>
        <vertAlign val="baseline"/>
        <sz val="8"/>
        <color theme="1"/>
        <name val="Calibri"/>
        <family val="2"/>
        <scheme val="minor"/>
      </font>
      <numFmt numFmtId="0" formatCode="General"/>
      <fill>
        <patternFill patternType="solid">
          <fgColor indexed="64"/>
          <bgColor theme="5" tint="0.79998168889431442"/>
        </patternFill>
      </fill>
      <alignment horizontal="center" vertical="center" textRotation="0" wrapText="1" indent="0" justifyLastLine="0" shrinkToFit="0" readingOrder="0"/>
      <border diagonalUp="0" diagonalDown="0" outline="0">
        <left/>
        <right/>
        <top/>
        <bottom/>
      </border>
      <protection locked="1" hidden="1"/>
    </dxf>
    <dxf>
      <font>
        <strike val="0"/>
        <outline val="0"/>
        <shadow val="0"/>
        <u val="none"/>
        <vertAlign val="baseline"/>
        <sz val="8"/>
        <color theme="1"/>
        <name val="Calibri"/>
        <family val="2"/>
        <scheme val="minor"/>
      </font>
      <numFmt numFmtId="0" formatCode="General"/>
      <alignment horizontal="center" vertical="center" textRotation="0" wrapText="1" indent="0" justifyLastLine="0" shrinkToFit="0" readingOrder="0"/>
      <protection locked="1" hidden="1"/>
    </dxf>
    <dxf>
      <font>
        <b/>
        <i val="0"/>
        <strike val="0"/>
        <condense val="0"/>
        <extend val="0"/>
        <outline val="0"/>
        <shadow val="0"/>
        <u val="none"/>
        <vertAlign val="baseline"/>
        <sz val="8"/>
        <color rgb="FFFA7D00"/>
        <name val="Calibri"/>
        <family val="2"/>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outline="0">
        <left style="hair">
          <color rgb="FF7A7256"/>
        </left>
        <right style="hair">
          <color rgb="FF7A7256"/>
        </right>
        <top style="hair">
          <color rgb="FF7A7256"/>
        </top>
        <bottom/>
      </border>
      <protection locked="0" hidden="0"/>
    </dxf>
    <dxf>
      <font>
        <b/>
        <strike val="0"/>
        <outline val="0"/>
        <shadow val="0"/>
        <u val="none"/>
        <vertAlign val="baseline"/>
        <sz val="8"/>
        <color rgb="FFFA7D00"/>
        <name val="Calibri"/>
        <family val="2"/>
        <scheme val="minor"/>
      </font>
      <fill>
        <patternFill patternType="solid">
          <fgColor indexed="64"/>
          <bgColor theme="3" tint="0.79998168889431442"/>
        </patternFill>
      </fill>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vertical/>
        <horizontal/>
      </border>
      <protection locked="0" hidden="0"/>
    </dxf>
    <dxf>
      <font>
        <b/>
        <i val="0"/>
        <strike val="0"/>
        <condense val="0"/>
        <extend val="0"/>
        <outline val="0"/>
        <shadow val="0"/>
        <u val="none"/>
        <vertAlign val="baseline"/>
        <sz val="8"/>
        <color rgb="FFFA7D00"/>
        <name val="Calibri"/>
        <family val="2"/>
        <scheme val="minor"/>
      </font>
      <numFmt numFmtId="0" formatCode="General"/>
      <fill>
        <patternFill patternType="solid">
          <fgColor indexed="64"/>
          <bgColor theme="5" tint="0.79998168889431442"/>
        </patternFill>
      </fill>
      <alignment horizontal="center" vertical="center" textRotation="0" wrapText="1" indent="0" justifyLastLine="0" shrinkToFit="0" readingOrder="0"/>
      <border diagonalUp="0" diagonalDown="0" outline="0">
        <left style="hair">
          <color rgb="FF7A7256"/>
        </left>
        <right style="hair">
          <color rgb="FF7A7256"/>
        </right>
        <top style="hair">
          <color rgb="FF7A7256"/>
        </top>
        <bottom/>
      </border>
      <protection locked="0" hidden="0"/>
    </dxf>
    <dxf>
      <font>
        <b/>
        <strike val="0"/>
        <outline val="0"/>
        <shadow val="0"/>
        <u val="none"/>
        <vertAlign val="baseline"/>
        <sz val="8"/>
        <color rgb="FFFA7D00"/>
        <name val="Calibri"/>
        <family val="2"/>
        <scheme val="minor"/>
      </font>
      <numFmt numFmtId="0" formatCode="General"/>
      <fill>
        <patternFill patternType="solid">
          <fgColor indexed="64"/>
          <bgColor theme="3" tint="0.79998168889431442"/>
        </patternFill>
      </fill>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vertical/>
        <horizontal/>
      </border>
      <protection locked="0" hidden="0"/>
    </dxf>
    <dxf>
      <font>
        <b/>
        <i val="0"/>
        <strike val="0"/>
        <condense val="0"/>
        <extend val="0"/>
        <outline val="0"/>
        <shadow val="0"/>
        <u val="none"/>
        <vertAlign val="baseline"/>
        <sz val="8"/>
        <color rgb="FFFA7D00"/>
        <name val="Calibri"/>
        <family val="2"/>
        <scheme val="minor"/>
      </font>
      <numFmt numFmtId="0" formatCode="General"/>
      <fill>
        <patternFill patternType="solid">
          <fgColor indexed="64"/>
          <bgColor theme="5" tint="0.79998168889431442"/>
        </patternFill>
      </fill>
      <alignment horizontal="center" vertical="center" textRotation="0" wrapText="1" indent="0" justifyLastLine="0" shrinkToFit="0" readingOrder="0"/>
      <border diagonalUp="0" diagonalDown="0" outline="0">
        <left style="hair">
          <color rgb="FF7A7256"/>
        </left>
        <right style="hair">
          <color rgb="FF7A7256"/>
        </right>
        <top style="hair">
          <color rgb="FF7A7256"/>
        </top>
        <bottom/>
      </border>
      <protection locked="0" hidden="0"/>
    </dxf>
    <dxf>
      <font>
        <b/>
        <strike val="0"/>
        <outline val="0"/>
        <shadow val="0"/>
        <u val="none"/>
        <vertAlign val="baseline"/>
        <sz val="8"/>
        <color rgb="FFFA7D00"/>
        <name val="Calibri"/>
        <family val="2"/>
        <scheme val="minor"/>
      </font>
      <numFmt numFmtId="0" formatCode="General"/>
      <fill>
        <patternFill patternType="solid">
          <fgColor indexed="64"/>
          <bgColor theme="3" tint="0.79998168889431442"/>
        </patternFill>
      </fill>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vertical/>
        <horizontal/>
      </border>
      <protection locked="0" hidden="0"/>
    </dxf>
    <dxf>
      <font>
        <b val="0"/>
        <i val="0"/>
        <strike val="0"/>
        <condense val="0"/>
        <extend val="0"/>
        <outline val="0"/>
        <shadow val="0"/>
        <u val="none"/>
        <vertAlign val="baseline"/>
        <sz val="8"/>
        <color theme="1"/>
        <name val="Calibri"/>
        <family val="2"/>
        <scheme val="minor"/>
      </font>
      <fill>
        <patternFill patternType="solid">
          <fgColor indexed="64"/>
          <bgColor theme="5" tint="0.79998168889431442"/>
        </patternFill>
      </fill>
      <border diagonalUp="0" diagonalDown="0" outline="0">
        <left/>
        <right/>
        <top/>
        <bottom/>
      </border>
      <protection locked="1" hidden="0"/>
    </dxf>
    <dxf>
      <font>
        <strike val="0"/>
        <outline val="0"/>
        <shadow val="0"/>
        <u val="none"/>
        <vertAlign val="baseline"/>
        <sz val="8"/>
        <color theme="1"/>
        <name val="Calibri"/>
        <family val="2"/>
        <scheme val="minor"/>
      </font>
      <protection locked="1" hidden="0"/>
    </dxf>
    <dxf>
      <font>
        <b val="0"/>
        <i val="0"/>
        <strike val="0"/>
        <condense val="0"/>
        <extend val="0"/>
        <outline val="0"/>
        <shadow val="0"/>
        <u val="none"/>
        <vertAlign val="baseline"/>
        <sz val="8"/>
        <color theme="1"/>
        <name val="Calibri"/>
        <family val="2"/>
        <scheme val="minor"/>
      </font>
      <numFmt numFmtId="0" formatCode="General"/>
      <fill>
        <patternFill patternType="solid">
          <fgColor indexed="64"/>
          <bgColor theme="5" tint="0.79998168889431442"/>
        </patternFill>
      </fil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8"/>
        <color theme="1"/>
        <name val="Calibri"/>
        <family val="2"/>
        <scheme val="minor"/>
      </font>
      <numFmt numFmtId="0" formatCode="General"/>
      <alignment horizontal="center" vertical="center" textRotation="0" wrapText="1" indent="0" justifyLastLine="0" shrinkToFit="0" readingOrder="0"/>
      <protection locked="1" hidden="0"/>
    </dxf>
    <dxf>
      <font>
        <b val="0"/>
        <i val="0"/>
        <strike val="0"/>
        <condense val="0"/>
        <extend val="0"/>
        <outline val="0"/>
        <shadow val="0"/>
        <u val="none"/>
        <vertAlign val="baseline"/>
        <sz val="8"/>
        <color theme="1"/>
        <name val="Calibri"/>
        <family val="2"/>
        <scheme val="minor"/>
      </font>
      <numFmt numFmtId="0" formatCode="General"/>
      <fill>
        <patternFill patternType="solid">
          <fgColor indexed="64"/>
          <bgColor theme="5" tint="0.79998168889431442"/>
        </patternFill>
      </fill>
      <alignment horizontal="left" vertical="center" textRotation="0" wrapText="1" indent="0" justifyLastLine="0" shrinkToFit="0" readingOrder="0"/>
      <border diagonalUp="0" diagonalDown="0" outline="0">
        <left/>
        <right/>
        <top/>
        <bottom/>
      </border>
      <protection locked="1" hidden="0"/>
    </dxf>
    <dxf>
      <font>
        <strike val="0"/>
        <outline val="0"/>
        <shadow val="0"/>
        <u val="none"/>
        <vertAlign val="baseline"/>
        <sz val="8"/>
        <color theme="1"/>
        <name val="Calibri"/>
        <family val="2"/>
        <scheme val="minor"/>
      </font>
      <numFmt numFmtId="0" formatCode="General"/>
      <alignment horizontal="left" vertical="center" textRotation="0" wrapText="1" indent="0" justifyLastLine="0" shrinkToFit="0" readingOrder="0"/>
      <protection locked="1" hidden="0"/>
    </dxf>
    <dxf>
      <font>
        <b val="0"/>
        <i val="0"/>
        <strike val="0"/>
        <condense val="0"/>
        <extend val="0"/>
        <outline val="0"/>
        <shadow val="0"/>
        <u val="none"/>
        <vertAlign val="baseline"/>
        <sz val="8"/>
        <color theme="1"/>
        <name val="Calibri"/>
        <family val="2"/>
        <scheme val="minor"/>
      </font>
      <numFmt numFmtId="0" formatCode="General"/>
      <fill>
        <patternFill patternType="solid">
          <fgColor indexed="64"/>
          <bgColor theme="5" tint="0.79998168889431442"/>
        </patternFill>
      </fil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8"/>
        <color theme="1"/>
        <name val="Calibri"/>
        <family val="2"/>
        <scheme val="minor"/>
      </font>
      <numFmt numFmtId="0" formatCode="General"/>
      <alignment horizontal="center" vertical="center" textRotation="0" wrapText="1" indent="0" justifyLastLine="0" shrinkToFit="0" readingOrder="0"/>
      <protection locked="1" hidden="0"/>
    </dxf>
    <dxf>
      <font>
        <b val="0"/>
        <i val="0"/>
        <strike val="0"/>
        <condense val="0"/>
        <extend val="0"/>
        <outline val="0"/>
        <shadow val="0"/>
        <u val="none"/>
        <vertAlign val="baseline"/>
        <sz val="8"/>
        <color theme="1"/>
        <name val="Calibri"/>
        <family val="2"/>
        <scheme val="minor"/>
      </font>
      <numFmt numFmtId="0" formatCode="General"/>
      <fill>
        <patternFill patternType="solid">
          <fgColor indexed="64"/>
          <bgColor theme="5" tint="0.79998168889431442"/>
        </patternFill>
      </fil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8"/>
        <color theme="1"/>
        <name val="Calibri"/>
        <family val="2"/>
        <scheme val="minor"/>
      </font>
      <numFmt numFmtId="0" formatCode="General"/>
      <alignment horizontal="center" vertical="center" textRotation="0" wrapText="1" indent="0" justifyLastLine="0" shrinkToFit="0" readingOrder="0"/>
      <protection locked="1" hidden="0"/>
    </dxf>
    <dxf>
      <font>
        <b val="0"/>
        <i val="0"/>
        <strike val="0"/>
        <condense val="0"/>
        <extend val="0"/>
        <outline val="0"/>
        <shadow val="0"/>
        <u val="none"/>
        <vertAlign val="baseline"/>
        <sz val="8"/>
        <color theme="1"/>
        <name val="Calibri"/>
        <family val="2"/>
        <scheme val="minor"/>
      </font>
      <numFmt numFmtId="0" formatCode="General"/>
      <fill>
        <patternFill patternType="solid">
          <fgColor indexed="64"/>
          <bgColor theme="5" tint="0.79998168889431442"/>
        </patternFill>
      </fil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8"/>
        <color theme="1"/>
        <name val="Calibri"/>
        <family val="2"/>
        <scheme val="minor"/>
      </font>
      <numFmt numFmtId="0" formatCode="General"/>
      <alignment horizontal="center" vertical="center" textRotation="0" wrapText="1" indent="0" justifyLastLine="0" shrinkToFit="0" readingOrder="0"/>
      <protection locked="1" hidden="0"/>
    </dxf>
    <dxf>
      <font>
        <b val="0"/>
        <i val="0"/>
        <strike val="0"/>
        <condense val="0"/>
        <extend val="0"/>
        <outline val="0"/>
        <shadow val="0"/>
        <u val="none"/>
        <vertAlign val="baseline"/>
        <sz val="8"/>
        <color theme="1"/>
        <name val="Calibri"/>
        <family val="2"/>
        <scheme val="minor"/>
      </font>
      <numFmt numFmtId="19" formatCode="dd/mm/yyyy"/>
      <fill>
        <patternFill patternType="solid">
          <fgColor indexed="64"/>
          <bgColor theme="5" tint="0.79998168889431442"/>
        </patternFill>
      </fil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8"/>
        <color theme="1"/>
        <name val="Calibri"/>
        <family val="2"/>
        <scheme val="minor"/>
      </font>
      <numFmt numFmtId="19" formatCode="dd/mm/yyyy"/>
      <alignment horizontal="center" vertical="center" textRotation="0" wrapText="1" indent="0" justifyLastLine="0" shrinkToFit="0" readingOrder="0"/>
      <protection locked="1" hidden="0"/>
    </dxf>
    <dxf>
      <font>
        <b val="0"/>
        <i val="0"/>
        <strike val="0"/>
        <condense val="0"/>
        <extend val="0"/>
        <outline val="0"/>
        <shadow val="0"/>
        <u val="none"/>
        <vertAlign val="baseline"/>
        <sz val="8"/>
        <color theme="1"/>
        <name val="Calibri"/>
        <family val="2"/>
        <scheme val="minor"/>
      </font>
      <numFmt numFmtId="0" formatCode="General"/>
      <fill>
        <patternFill patternType="solid">
          <fgColor indexed="64"/>
          <bgColor theme="5" tint="0.79998168889431442"/>
        </patternFill>
      </fill>
      <alignment horizontal="center" vertical="center" textRotation="0" wrapText="1" indent="0" justifyLastLine="0" shrinkToFit="0" readingOrder="0"/>
      <border diagonalUp="0" diagonalDown="0" outline="0">
        <left/>
        <right/>
        <top/>
        <bottom/>
      </border>
      <protection locked="1" hidden="0"/>
    </dxf>
    <dxf>
      <font>
        <b val="0"/>
        <strike val="0"/>
        <outline val="0"/>
        <shadow val="0"/>
        <u val="none"/>
        <vertAlign val="baseline"/>
        <sz val="8"/>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protection locked="1" hidden="0"/>
    </dxf>
    <dxf>
      <fill>
        <patternFill patternType="solid">
          <fgColor indexed="64"/>
          <bgColor theme="5" tint="0.79998168889431442"/>
        </patternFill>
      </fill>
    </dxf>
    <dxf>
      <font>
        <strike val="0"/>
        <outline val="0"/>
        <shadow val="0"/>
        <u val="none"/>
        <vertAlign val="baseline"/>
        <sz val="8"/>
        <color rgb="FF000000"/>
        <name val="Calibri"/>
        <family val="2"/>
        <scheme val="none"/>
      </font>
      <alignment horizontal="center" vertical="center" textRotation="0" wrapText="1" indent="0" justifyLastLine="0" shrinkToFit="0" readingOrder="0"/>
      <protection locked="1" hidden="0"/>
    </dxf>
    <dxf>
      <font>
        <strike val="0"/>
        <outline val="0"/>
        <shadow val="0"/>
        <u val="none"/>
        <vertAlign val="baseline"/>
        <sz val="10"/>
        <color theme="1"/>
        <name val="Calibri"/>
        <family val="2"/>
        <scheme val="minor"/>
      </font>
      <alignment horizontal="center" vertical="center" textRotation="0" wrapText="1" indent="0" justifyLastLine="0" shrinkToFit="0" readingOrder="0"/>
      <protection locked="1" hidden="0"/>
    </dxf>
    <dxf>
      <font>
        <b val="0"/>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border diagonalUp="0" diagonalDown="0" outline="0">
        <left/>
        <right/>
        <top/>
        <bottom/>
      </border>
    </dxf>
    <dxf>
      <font>
        <strike val="0"/>
        <outline val="0"/>
        <shadow val="0"/>
        <u val="none"/>
        <vertAlign val="baseline"/>
        <sz val="10"/>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dxf>
    <dxf>
      <font>
        <strike val="0"/>
        <outline val="0"/>
        <shadow val="0"/>
        <u val="none"/>
        <vertAlign val="baseline"/>
        <sz val="10"/>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3" tint="0.79998168889431442"/>
        </patternFill>
      </fill>
      <alignment horizontal="center" vertical="center" textRotation="0" wrapText="1" indent="0" justifyLastLine="0" shrinkToFit="0" readingOrder="0"/>
      <border diagonalUp="0" diagonalDown="0" outline="0">
        <left/>
        <right/>
        <top/>
        <bottom/>
      </border>
      <protection locked="0" hidden="0"/>
    </dxf>
    <dxf>
      <font>
        <b val="0"/>
        <i val="0"/>
        <strike val="0"/>
        <condense val="0"/>
        <extend val="0"/>
        <outline val="0"/>
        <shadow val="0"/>
        <u val="none"/>
        <vertAlign val="baseline"/>
        <sz val="10"/>
        <color theme="1"/>
        <name val="Calibri"/>
        <family val="2"/>
        <scheme val="minor"/>
      </font>
      <fill>
        <patternFill patternType="solid">
          <fgColor indexed="64"/>
          <bgColor theme="3"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theme="1"/>
        <name val="Calibri"/>
        <family val="2"/>
        <scheme val="minor"/>
      </font>
      <numFmt numFmtId="0" formatCode="General"/>
      <fill>
        <patternFill patternType="solid">
          <fgColor indexed="64"/>
          <bgColor theme="3" tint="0.79998168889431442"/>
        </patternFill>
      </fill>
      <alignment horizontal="center" vertical="center" textRotation="0" wrapText="1" indent="0" justifyLastLine="0" shrinkToFit="0" readingOrder="0"/>
      <border diagonalUp="0" diagonalDown="0" outline="0">
        <left style="hair">
          <color rgb="FF7A7256"/>
        </left>
        <right style="hair">
          <color rgb="FF7A7256"/>
        </right>
        <top style="hair">
          <color rgb="FF7A7256"/>
        </top>
        <bottom/>
      </border>
      <protection locked="0" hidden="0"/>
    </dxf>
    <dxf>
      <font>
        <strike val="0"/>
        <outline val="0"/>
        <shadow val="0"/>
        <u val="none"/>
        <vertAlign val="baseline"/>
        <sz val="10"/>
        <color theme="1"/>
        <name val="Calibri"/>
        <family val="2"/>
        <scheme val="minor"/>
      </font>
      <numFmt numFmtId="0" formatCode="General"/>
      <fill>
        <patternFill>
          <fgColor indexed="64"/>
          <bgColor theme="3" tint="0.79998168889431442"/>
        </patternFill>
      </fill>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border>
      <protection locked="0" hidden="0"/>
    </dxf>
    <dxf>
      <font>
        <b val="0"/>
        <i val="0"/>
        <strike val="0"/>
        <condense val="0"/>
        <extend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border diagonalUp="0" diagonalDown="0" outline="0">
        <left style="hair">
          <color rgb="FF7A7256"/>
        </left>
        <right/>
        <top/>
        <bottom/>
      </border>
    </dxf>
    <dxf>
      <font>
        <strike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border>
        <left style="hair">
          <color rgb="FF7A7256"/>
        </left>
      </border>
    </dxf>
    <dxf>
      <font>
        <b val="0"/>
        <i val="0"/>
        <strike val="0"/>
        <condense val="0"/>
        <extend val="0"/>
        <outline val="0"/>
        <shadow val="0"/>
        <u val="none"/>
        <vertAlign val="baseline"/>
        <sz val="8"/>
        <color theme="1"/>
        <name val="Calibri"/>
        <family val="2"/>
        <scheme val="minor"/>
      </font>
      <fill>
        <patternFill patternType="solid">
          <fgColor indexed="64"/>
          <bgColor theme="3" tint="0.79998168889431442"/>
        </patternFill>
      </fill>
      <alignment horizontal="center" vertical="center" textRotation="0" wrapText="1" indent="0" justifyLastLine="0" shrinkToFit="0" readingOrder="0"/>
      <border diagonalUp="0" diagonalDown="0" outline="0">
        <left style="hair">
          <color rgb="FF7A7256"/>
        </left>
        <right style="hair">
          <color rgb="FF7A7256"/>
        </right>
        <top style="hair">
          <color rgb="FF7A7256"/>
        </top>
        <bottom/>
      </border>
      <protection locked="0" hidden="0"/>
    </dxf>
    <dxf>
      <font>
        <strike val="0"/>
        <outline val="0"/>
        <shadow val="0"/>
        <u val="none"/>
        <vertAlign val="baseline"/>
        <sz val="8"/>
        <color theme="1"/>
        <name val="Calibri"/>
        <family val="2"/>
        <scheme val="minor"/>
      </font>
      <fill>
        <patternFill>
          <fgColor indexed="64"/>
          <bgColor theme="3" tint="0.79998168889431442"/>
        </patternFill>
      </fill>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border>
      <protection locked="0" hidden="0"/>
    </dxf>
    <dxf>
      <font>
        <b val="0"/>
        <i val="0"/>
        <strike val="0"/>
        <condense val="0"/>
        <extend val="0"/>
        <outline val="0"/>
        <shadow val="0"/>
        <u val="none"/>
        <vertAlign val="baseline"/>
        <sz val="8"/>
        <color theme="1"/>
        <name val="Calibri"/>
        <family val="2"/>
        <scheme val="minor"/>
      </font>
      <fill>
        <patternFill patternType="solid">
          <fgColor indexed="64"/>
          <bgColor theme="3" tint="0.79998168889431442"/>
        </patternFill>
      </fill>
      <alignment horizontal="center" vertical="center" textRotation="0" wrapText="1" indent="0" justifyLastLine="0" shrinkToFit="0" readingOrder="0"/>
      <border diagonalUp="0" diagonalDown="0" outline="0">
        <left style="hair">
          <color rgb="FF7A7256"/>
        </left>
        <right style="hair">
          <color rgb="FF7A7256"/>
        </right>
        <top style="hair">
          <color rgb="FF7A7256"/>
        </top>
        <bottom/>
      </border>
      <protection locked="0" hidden="0"/>
    </dxf>
    <dxf>
      <font>
        <strike val="0"/>
        <outline val="0"/>
        <shadow val="0"/>
        <u val="none"/>
        <vertAlign val="baseline"/>
        <sz val="8"/>
        <color theme="1"/>
        <name val="Calibri"/>
        <family val="2"/>
        <scheme val="minor"/>
      </font>
      <fill>
        <patternFill>
          <fgColor indexed="64"/>
          <bgColor theme="3" tint="0.79998168889431442"/>
        </patternFill>
      </fill>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border>
      <protection locked="0" hidden="0"/>
    </dxf>
    <dxf>
      <font>
        <b val="0"/>
        <i val="0"/>
        <strike val="0"/>
        <condense val="0"/>
        <extend val="0"/>
        <outline val="0"/>
        <shadow val="0"/>
        <u val="none"/>
        <vertAlign val="baseline"/>
        <sz val="8"/>
        <color theme="1"/>
        <name val="Calibri"/>
        <family val="2"/>
        <scheme val="minor"/>
      </font>
      <numFmt numFmtId="0" formatCode="General"/>
      <fill>
        <patternFill patternType="solid">
          <fgColor indexed="64"/>
          <bgColor theme="3" tint="0.79998168889431442"/>
        </patternFill>
      </fill>
      <alignment horizontal="center" vertical="center" textRotation="0" wrapText="1" indent="0" justifyLastLine="0" shrinkToFit="0" readingOrder="0"/>
      <border diagonalUp="0" diagonalDown="0" outline="0">
        <left style="hair">
          <color rgb="FF7A7256"/>
        </left>
        <right style="hair">
          <color rgb="FF7A7256"/>
        </right>
        <top style="hair">
          <color rgb="FF7A7256"/>
        </top>
        <bottom/>
      </border>
      <protection locked="0" hidden="0"/>
    </dxf>
    <dxf>
      <font>
        <strike val="0"/>
        <outline val="0"/>
        <shadow val="0"/>
        <u val="none"/>
        <vertAlign val="baseline"/>
        <sz val="8"/>
        <color theme="1"/>
        <name val="Calibri"/>
        <family val="2"/>
        <scheme val="minor"/>
      </font>
      <numFmt numFmtId="0" formatCode="General"/>
      <fill>
        <patternFill>
          <fgColor indexed="64"/>
          <bgColor theme="3" tint="0.79998168889431442"/>
        </patternFill>
      </fill>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border>
      <protection locked="0" hidden="0"/>
    </dxf>
    <dxf>
      <font>
        <b val="0"/>
        <i val="0"/>
        <strike val="0"/>
        <condense val="0"/>
        <extend val="0"/>
        <outline val="0"/>
        <shadow val="0"/>
        <u val="none"/>
        <vertAlign val="baseline"/>
        <sz val="8"/>
        <color theme="1"/>
        <name val="Calibri"/>
        <family val="2"/>
        <scheme val="minor"/>
      </font>
      <fill>
        <patternFill patternType="solid">
          <fgColor indexed="64"/>
          <bgColor theme="3" tint="0.79998168889431442"/>
        </patternFill>
      </fill>
      <alignment horizontal="center" vertical="center" textRotation="0" wrapText="1" indent="0" justifyLastLine="0" shrinkToFit="0" readingOrder="0"/>
      <border diagonalUp="0" diagonalDown="0" outline="0">
        <left style="hair">
          <color rgb="FF7A7256"/>
        </left>
        <right style="hair">
          <color rgb="FF7A7256"/>
        </right>
        <top style="hair">
          <color rgb="FF7A7256"/>
        </top>
        <bottom/>
      </border>
      <protection locked="0" hidden="0"/>
    </dxf>
    <dxf>
      <font>
        <strike val="0"/>
        <outline val="0"/>
        <shadow val="0"/>
        <u val="none"/>
        <vertAlign val="baseline"/>
        <sz val="8"/>
        <color theme="1"/>
        <name val="Calibri"/>
        <family val="2"/>
        <scheme val="minor"/>
      </font>
      <fill>
        <patternFill>
          <fgColor indexed="64"/>
          <bgColor theme="3" tint="0.79998168889431442"/>
        </patternFill>
      </fill>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border>
      <protection locked="0" hidden="0"/>
    </dxf>
    <dxf>
      <font>
        <b val="0"/>
        <i val="0"/>
        <strike val="0"/>
        <condense val="0"/>
        <extend val="0"/>
        <outline val="0"/>
        <shadow val="0"/>
        <u val="none"/>
        <vertAlign val="baseline"/>
        <sz val="8"/>
        <color theme="1"/>
        <name val="Calibri"/>
        <family val="2"/>
        <scheme val="minor"/>
      </font>
      <fill>
        <patternFill patternType="solid">
          <fgColor indexed="64"/>
          <bgColor theme="3" tint="0.79998168889431442"/>
        </patternFill>
      </fill>
      <alignment horizontal="center" vertical="center" textRotation="0" wrapText="1" indent="0" justifyLastLine="0" shrinkToFit="0" readingOrder="0"/>
      <border diagonalUp="0" diagonalDown="0" outline="0">
        <left style="hair">
          <color rgb="FF7A7256"/>
        </left>
        <right style="hair">
          <color rgb="FF7A7256"/>
        </right>
        <top style="hair">
          <color rgb="FF7A7256"/>
        </top>
        <bottom/>
      </border>
      <protection locked="0" hidden="0"/>
    </dxf>
    <dxf>
      <font>
        <strike val="0"/>
        <outline val="0"/>
        <shadow val="0"/>
        <u val="none"/>
        <vertAlign val="baseline"/>
        <sz val="8"/>
        <color theme="1"/>
        <name val="Calibri"/>
        <family val="2"/>
        <scheme val="minor"/>
      </font>
      <fill>
        <patternFill>
          <fgColor indexed="64"/>
          <bgColor theme="3" tint="0.79998168889431442"/>
        </patternFill>
      </fill>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border>
      <protection locked="0" hidden="0"/>
    </dxf>
    <dxf>
      <font>
        <b val="0"/>
        <i val="0"/>
        <strike val="0"/>
        <condense val="0"/>
        <extend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border diagonalUp="0" diagonalDown="0" outline="0">
        <left/>
        <right style="hair">
          <color rgb="FF7A7256"/>
        </right>
        <top/>
        <bottom/>
      </border>
    </dxf>
    <dxf>
      <font>
        <strike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border>
        <right style="hair">
          <color rgb="FF7A7256"/>
        </right>
      </border>
    </dxf>
    <dxf>
      <font>
        <b val="0"/>
        <i val="0"/>
        <strike val="0"/>
        <condense val="0"/>
        <extend val="0"/>
        <outline val="0"/>
        <shadow val="0"/>
        <u val="none"/>
        <vertAlign val="baseline"/>
        <sz val="10"/>
        <color theme="1"/>
        <name val="Calibri"/>
        <family val="2"/>
        <scheme val="minor"/>
      </font>
      <numFmt numFmtId="1" formatCode="0"/>
      <alignment horizontal="center" vertical="center" textRotation="0" wrapText="1" indent="0" justifyLastLine="0" shrinkToFit="0" readingOrder="0"/>
      <border diagonalUp="0" diagonalDown="0" outline="0">
        <left style="hair">
          <color rgb="FF7A7256"/>
        </left>
        <right style="hair">
          <color rgb="FF7A7256"/>
        </right>
        <top/>
        <bottom/>
      </border>
      <protection locked="1" hidden="1"/>
    </dxf>
    <dxf>
      <font>
        <strike val="0"/>
        <outline val="0"/>
        <shadow val="0"/>
        <u val="none"/>
        <vertAlign val="baseline"/>
        <sz val="10"/>
        <color theme="1"/>
        <name val="Calibri"/>
        <family val="2"/>
        <scheme val="minor"/>
      </font>
      <numFmt numFmtId="1" formatCode="0"/>
      <alignment horizontal="center" vertical="center" textRotation="0" wrapText="1" indent="0" justifyLastLine="0" shrinkToFit="0" readingOrder="0"/>
      <border diagonalUp="0" diagonalDown="0">
        <left style="hair">
          <color rgb="FF7A7256"/>
        </left>
        <right style="hair">
          <color rgb="FF7A7256"/>
        </right>
        <top/>
        <bottom/>
        <vertical/>
        <horizontal/>
      </border>
      <protection locked="1" hidden="1"/>
    </dxf>
    <dxf>
      <font>
        <b val="0"/>
        <i val="0"/>
        <strike val="0"/>
        <condense val="0"/>
        <extend val="0"/>
        <outline val="0"/>
        <shadow val="0"/>
        <u val="none"/>
        <vertAlign val="baseline"/>
        <sz val="8"/>
        <color rgb="FFFA7D00"/>
        <name val="Calibri"/>
        <family val="2"/>
        <scheme val="minor"/>
      </font>
      <fill>
        <patternFill patternType="solid">
          <fgColor indexed="64"/>
          <bgColor theme="3" tint="0.79998168889431442"/>
        </patternFill>
      </fill>
      <alignment horizontal="center" vertical="center" textRotation="0" wrapText="1" indent="0" justifyLastLine="0" shrinkToFit="0" readingOrder="0"/>
      <border diagonalUp="0" diagonalDown="0" outline="0">
        <left style="hair">
          <color rgb="FF7A7256"/>
        </left>
        <right style="hair">
          <color rgb="FF7A7256"/>
        </right>
        <top style="hair">
          <color rgb="FF7A7256"/>
        </top>
        <bottom/>
      </border>
      <protection locked="0" hidden="0"/>
    </dxf>
    <dxf>
      <font>
        <strike val="0"/>
        <outline val="0"/>
        <shadow val="0"/>
        <u val="none"/>
        <vertAlign val="baseline"/>
        <sz val="8"/>
        <color rgb="FFFA7D00"/>
        <name val="Calibri"/>
        <family val="2"/>
        <scheme val="minor"/>
      </font>
      <fill>
        <patternFill patternType="solid">
          <fgColor indexed="64"/>
          <bgColor theme="3" tint="0.79998168889431442"/>
        </patternFill>
      </fill>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border>
      <protection locked="0" hidden="0"/>
    </dxf>
    <dxf>
      <font>
        <b val="0"/>
        <i val="0"/>
        <strike val="0"/>
        <condense val="0"/>
        <extend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border diagonalUp="0" diagonalDown="0" outline="0">
        <left style="hair">
          <color rgb="FF7A7256"/>
        </left>
        <right style="hair">
          <color rgb="FF7A7256"/>
        </right>
        <top/>
        <bottom/>
      </border>
      <protection locked="1" hidden="1"/>
    </dxf>
    <dxf>
      <font>
        <strike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border>
        <left style="hair">
          <color rgb="FF7A7256"/>
        </left>
        <right style="hair">
          <color rgb="FF7A7256"/>
        </right>
      </border>
      <protection locked="1" hidden="1"/>
    </dxf>
    <dxf>
      <font>
        <b val="0"/>
        <i val="0"/>
        <strike val="0"/>
        <condense val="0"/>
        <extend val="0"/>
        <outline val="0"/>
        <shadow val="0"/>
        <u val="none"/>
        <vertAlign val="baseline"/>
        <sz val="8"/>
        <color rgb="FFFA7D00"/>
        <name val="Calibri"/>
        <family val="2"/>
        <scheme val="minor"/>
      </font>
      <alignment horizontal="center" vertical="center" textRotation="0" wrapText="1" indent="0" justifyLastLine="0" shrinkToFit="0" readingOrder="0"/>
      <border diagonalUp="0" diagonalDown="0" outline="0">
        <left style="hair">
          <color rgb="FF7A7256"/>
        </left>
        <right style="hair">
          <color rgb="FF7A7256"/>
        </right>
        <top style="hair">
          <color rgb="FF7A7256"/>
        </top>
        <bottom/>
      </border>
      <protection locked="0" hidden="0"/>
    </dxf>
    <dxf>
      <font>
        <strike val="0"/>
        <outline val="0"/>
        <shadow val="0"/>
        <u val="none"/>
        <vertAlign val="baseline"/>
        <sz val="8"/>
        <color rgb="FFFA7D00"/>
        <name val="Calibri"/>
        <family val="2"/>
        <scheme val="minor"/>
      </font>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border>
      <protection locked="0" hidden="0"/>
    </dxf>
    <dxf>
      <font>
        <b val="0"/>
        <i val="0"/>
        <strike val="0"/>
        <condense val="0"/>
        <extend val="0"/>
        <outline val="0"/>
        <shadow val="0"/>
        <u val="none"/>
        <vertAlign val="baseline"/>
        <sz val="8"/>
        <color rgb="FFFA7D00"/>
        <name val="Calibri"/>
        <family val="2"/>
        <scheme val="minor"/>
      </font>
      <alignment horizontal="center" vertical="center" textRotation="0" wrapText="1" indent="0" justifyLastLine="0" shrinkToFit="0" readingOrder="0"/>
      <border diagonalUp="0" diagonalDown="0" outline="0">
        <left style="hair">
          <color rgb="FF7A7256"/>
        </left>
        <right style="hair">
          <color rgb="FF7A7256"/>
        </right>
        <top style="hair">
          <color rgb="FF7A7256"/>
        </top>
        <bottom/>
      </border>
      <protection locked="0" hidden="0"/>
    </dxf>
    <dxf>
      <font>
        <strike val="0"/>
        <outline val="0"/>
        <shadow val="0"/>
        <u val="none"/>
        <vertAlign val="baseline"/>
        <sz val="8"/>
        <color rgb="FFFA7D00"/>
        <name val="Calibri"/>
        <family val="2"/>
        <scheme val="minor"/>
      </font>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border>
      <protection locked="0" hidden="0"/>
    </dxf>
    <dxf>
      <font>
        <b val="0"/>
        <i val="0"/>
        <strike val="0"/>
        <condense val="0"/>
        <extend val="0"/>
        <outline val="0"/>
        <shadow val="0"/>
        <u val="none"/>
        <vertAlign val="baseline"/>
        <sz val="8"/>
        <color rgb="FFFA7D00"/>
        <name val="Calibri"/>
        <family val="2"/>
        <scheme val="minor"/>
      </font>
      <alignment horizontal="center" vertical="center" textRotation="0" wrapText="1" indent="0" justifyLastLine="0" shrinkToFit="0" readingOrder="0"/>
      <border diagonalUp="0" diagonalDown="0" outline="0">
        <left/>
        <right style="hair">
          <color rgb="FF7A7256"/>
        </right>
        <top style="hair">
          <color rgb="FF7A7256"/>
        </top>
        <bottom/>
      </border>
      <protection locked="0" hidden="0"/>
    </dxf>
    <dxf>
      <font>
        <strike val="0"/>
        <outline val="0"/>
        <shadow val="0"/>
        <u val="none"/>
        <vertAlign val="baseline"/>
        <sz val="8"/>
        <color rgb="FFFA7D00"/>
        <name val="Calibri"/>
        <family val="2"/>
        <scheme val="minor"/>
      </font>
      <alignment horizontal="center" vertical="center" textRotation="0" wrapText="1" indent="0" justifyLastLine="0" shrinkToFit="0" readingOrder="0"/>
      <border diagonalUp="0" diagonalDown="0" outline="0">
        <left/>
        <right style="hair">
          <color rgb="FF7A7256"/>
        </right>
        <top style="hair">
          <color rgb="FF7A7256"/>
        </top>
        <bottom style="hair">
          <color rgb="FF7A7256"/>
        </bottom>
      </border>
      <protection locked="0" hidden="0"/>
    </dxf>
    <dxf>
      <font>
        <b val="0"/>
        <i val="0"/>
        <strike val="0"/>
        <condense val="0"/>
        <extend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border diagonalUp="0" diagonalDown="0" outline="0">
        <left/>
        <right style="hair">
          <color rgb="FF7A7256"/>
        </right>
        <top/>
        <bottom/>
      </border>
    </dxf>
    <dxf>
      <font>
        <b val="0"/>
        <strike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border outline="0">
        <left/>
        <right style="hair">
          <color rgb="FF7A7256"/>
        </right>
      </border>
    </dxf>
    <dxf>
      <font>
        <b val="0"/>
        <i val="0"/>
        <strike val="0"/>
        <condense val="0"/>
        <extend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border diagonalUp="0" diagonalDown="0" outline="0">
        <left/>
        <right/>
        <top/>
        <bottom/>
      </border>
    </dxf>
    <dxf>
      <font>
        <b val="0"/>
        <strike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0" formatCode="General"/>
      <alignment horizontal="left" vertical="center" textRotation="0" wrapText="1" indent="0" justifyLastLine="0" shrinkToFit="0" readingOrder="0"/>
      <border diagonalUp="0" diagonalDown="0" outline="0">
        <left/>
        <right/>
        <top/>
        <bottom/>
      </border>
    </dxf>
    <dxf>
      <font>
        <b val="0"/>
        <strike val="0"/>
        <outline val="0"/>
        <shadow val="0"/>
        <u val="none"/>
        <vertAlign val="baseline"/>
        <sz val="10"/>
        <color theme="1"/>
        <name val="Calibri"/>
        <family val="2"/>
        <scheme val="minor"/>
      </font>
      <numFmt numFmtId="0" formatCode="General"/>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border diagonalUp="0" diagonalDown="0" outline="0">
        <left/>
        <right/>
        <top/>
        <bottom/>
      </border>
    </dxf>
    <dxf>
      <font>
        <b val="0"/>
        <strike val="0"/>
        <outline val="0"/>
        <shadow val="0"/>
        <u val="none"/>
        <vertAlign val="baseline"/>
        <sz val="10"/>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border diagonalUp="0" diagonalDown="0" outline="0">
        <left/>
        <right/>
        <top/>
        <bottom/>
      </border>
    </dxf>
    <dxf>
      <font>
        <b val="0"/>
        <strike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border diagonalUp="0" diagonalDown="0" outline="0">
        <left/>
        <right/>
        <top/>
        <bottom/>
      </border>
    </dxf>
    <dxf>
      <font>
        <b val="0"/>
        <strike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border diagonalUp="0" diagonalDown="0" outline="0">
        <left/>
        <right/>
        <top/>
        <bottom/>
      </border>
    </dxf>
    <dxf>
      <font>
        <b val="0"/>
        <strike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5" formatCode="dd\-mm\-yy;@"/>
      <alignment horizontal="center" vertical="center" textRotation="0" wrapText="1" indent="0" justifyLastLine="0" shrinkToFit="0" readingOrder="0"/>
      <border diagonalUp="0" diagonalDown="0" outline="0">
        <left/>
        <right/>
        <top/>
        <bottom/>
      </border>
    </dxf>
    <dxf>
      <font>
        <b val="0"/>
        <strike val="0"/>
        <outline val="0"/>
        <shadow val="0"/>
        <u val="none"/>
        <vertAlign val="baseline"/>
        <sz val="10"/>
        <color theme="1"/>
        <name val="Calibri"/>
        <family val="2"/>
        <scheme val="minor"/>
      </font>
      <numFmt numFmtId="165" formatCode="dd\-mm\-yy;@"/>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border diagonalUp="0" diagonalDown="0" outline="0">
        <left/>
        <right/>
        <top/>
        <bottom/>
      </border>
    </dxf>
    <dxf>
      <font>
        <b val="0"/>
        <strike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dxf>
    <dxf>
      <font>
        <strike val="0"/>
        <outline val="0"/>
        <shadow val="0"/>
        <u val="none"/>
        <vertAlign val="baseline"/>
        <sz val="10"/>
        <color theme="1"/>
        <name val="Calibri"/>
        <family val="2"/>
        <scheme val="minor"/>
      </font>
      <alignment horizontal="center" vertical="center" textRotation="0" wrapText="1" indent="0" justifyLastLine="0" shrinkToFit="0" readingOrder="0"/>
    </dxf>
    <dxf>
      <font>
        <strike val="0"/>
        <outline val="0"/>
        <shadow val="0"/>
        <u val="none"/>
        <vertAlign val="baseline"/>
        <sz val="10"/>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8"/>
        <color rgb="FF000000"/>
        <name val="Calibri"/>
        <family val="2"/>
        <scheme val="none"/>
      </font>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8"/>
        <color rgb="FF000000"/>
        <name val="Calibri"/>
        <family val="2"/>
        <scheme val="none"/>
      </font>
      <alignment horizontal="center" vertical="center" textRotation="0" wrapText="1" indent="0" justifyLastLine="0" shrinkToFit="0" readingOrder="0"/>
      <protection locked="1" hidden="0"/>
    </dxf>
    <dxf>
      <font>
        <b val="0"/>
        <i val="0"/>
        <strike val="0"/>
        <condense val="0"/>
        <extend val="0"/>
        <outline val="0"/>
        <shadow val="0"/>
        <u val="none"/>
        <vertAlign val="baseline"/>
        <sz val="8"/>
        <color rgb="FF000000"/>
        <name val="Calibri"/>
        <family val="2"/>
        <scheme val="none"/>
      </font>
      <numFmt numFmtId="0" formatCode="Genera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8"/>
        <color rgb="FF000000"/>
        <name val="Calibri"/>
        <family val="2"/>
        <scheme val="none"/>
      </font>
      <numFmt numFmtId="0" formatCode="General"/>
      <alignment horizontal="center" vertical="center" textRotation="0" wrapText="1" indent="0" justifyLastLine="0" shrinkToFit="0" readingOrder="0"/>
      <protection locked="1" hidden="0"/>
    </dxf>
    <dxf>
      <font>
        <strike val="0"/>
        <outline val="0"/>
        <shadow val="0"/>
        <u val="none"/>
        <vertAlign val="baseline"/>
        <sz val="8"/>
        <color rgb="FF000000"/>
        <name val="Calibri"/>
        <family val="2"/>
        <scheme val="none"/>
      </font>
      <alignment horizontal="center" vertical="center" textRotation="0" wrapText="1" indent="0" justifyLastLine="0" shrinkToFit="0" readingOrder="0"/>
      <protection locked="1" hidden="0"/>
    </dxf>
    <dxf>
      <font>
        <strike val="0"/>
        <outline val="0"/>
        <shadow val="0"/>
        <u val="none"/>
        <vertAlign val="baseline"/>
        <sz val="8"/>
        <color theme="1"/>
        <name val="Calibri"/>
        <family val="2"/>
        <scheme val="minor"/>
      </font>
      <numFmt numFmtId="0" formatCode="General"/>
      <alignment horizontal="center" vertical="center" textRotation="0" wrapText="0" indent="0" justifyLastLine="0" shrinkToFit="0" readingOrder="0"/>
      <protection locked="1" hidden="1"/>
    </dxf>
    <dxf>
      <font>
        <b/>
        <strike val="0"/>
        <outline val="0"/>
        <shadow val="0"/>
        <u val="none"/>
        <vertAlign val="baseline"/>
        <sz val="8"/>
        <color rgb="FFFA7D00"/>
        <name val="Calibri"/>
        <family val="2"/>
        <scheme val="minor"/>
      </font>
      <fill>
        <patternFill patternType="solid">
          <fgColor indexed="64"/>
          <bgColor theme="3" tint="0.79998168889431442"/>
        </patternFill>
      </fill>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vertical/>
        <horizontal/>
      </border>
      <protection locked="0" hidden="0"/>
    </dxf>
    <dxf>
      <font>
        <strike val="0"/>
        <outline val="0"/>
        <shadow val="0"/>
        <u val="none"/>
        <vertAlign val="baseline"/>
        <sz val="8"/>
        <color theme="1"/>
        <name val="Calibri"/>
        <family val="2"/>
        <scheme val="minor"/>
      </font>
      <numFmt numFmtId="0" formatCode="General"/>
      <alignment horizontal="center" vertical="center" textRotation="0" wrapText="1" indent="0" justifyLastLine="0" shrinkToFit="0" readingOrder="0"/>
      <protection locked="1" hidden="1"/>
    </dxf>
    <dxf>
      <font>
        <b/>
        <strike val="0"/>
        <outline val="0"/>
        <shadow val="0"/>
        <u val="none"/>
        <vertAlign val="baseline"/>
        <sz val="8"/>
        <color rgb="FFFA7D00"/>
        <name val="Calibri"/>
        <family val="2"/>
        <scheme val="minor"/>
      </font>
      <fill>
        <patternFill patternType="solid">
          <fgColor indexed="64"/>
          <bgColor theme="3" tint="0.79998168889431442"/>
        </patternFill>
      </fill>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vertical/>
        <horizontal/>
      </border>
      <protection locked="0" hidden="0"/>
    </dxf>
    <dxf>
      <font>
        <b/>
        <strike val="0"/>
        <outline val="0"/>
        <shadow val="0"/>
        <u val="none"/>
        <vertAlign val="baseline"/>
        <sz val="8"/>
        <color rgb="FFFA7D00"/>
        <name val="Calibri"/>
        <family val="2"/>
        <scheme val="minor"/>
      </font>
      <numFmt numFmtId="0" formatCode="General"/>
      <fill>
        <patternFill patternType="solid">
          <fgColor indexed="64"/>
          <bgColor theme="3" tint="0.79998168889431442"/>
        </patternFill>
      </fill>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vertical/>
        <horizontal/>
      </border>
      <protection locked="0" hidden="0"/>
    </dxf>
    <dxf>
      <font>
        <b/>
        <strike val="0"/>
        <outline val="0"/>
        <shadow val="0"/>
        <u val="none"/>
        <vertAlign val="baseline"/>
        <sz val="8"/>
        <color rgb="FFFA7D00"/>
        <name val="Calibri"/>
        <family val="2"/>
        <scheme val="minor"/>
      </font>
      <numFmt numFmtId="0" formatCode="General"/>
      <fill>
        <patternFill patternType="solid">
          <fgColor indexed="64"/>
          <bgColor theme="3" tint="0.79998168889431442"/>
        </patternFill>
      </fill>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vertical/>
        <horizontal/>
      </border>
      <protection locked="0" hidden="0"/>
    </dxf>
    <dxf>
      <font>
        <strike val="0"/>
        <outline val="0"/>
        <shadow val="0"/>
        <u val="none"/>
        <vertAlign val="baseline"/>
        <sz val="8"/>
        <color theme="1"/>
        <name val="Calibri"/>
        <family val="2"/>
        <scheme val="minor"/>
      </font>
      <protection locked="1" hidden="0"/>
    </dxf>
    <dxf>
      <font>
        <strike val="0"/>
        <outline val="0"/>
        <shadow val="0"/>
        <u val="none"/>
        <vertAlign val="baseline"/>
        <sz val="8"/>
        <color theme="1"/>
        <name val="Calibri"/>
        <family val="2"/>
        <scheme val="minor"/>
      </font>
      <numFmt numFmtId="0" formatCode="General"/>
      <alignment horizontal="center" vertical="center" textRotation="0" wrapText="1" indent="0" justifyLastLine="0" shrinkToFit="0" readingOrder="0"/>
      <protection locked="1" hidden="0"/>
    </dxf>
    <dxf>
      <font>
        <strike val="0"/>
        <outline val="0"/>
        <shadow val="0"/>
        <u val="none"/>
        <vertAlign val="baseline"/>
        <sz val="8"/>
        <color theme="1"/>
        <name val="Calibri"/>
        <family val="2"/>
        <scheme val="minor"/>
      </font>
      <numFmt numFmtId="0" formatCode="General"/>
      <alignment horizontal="left" vertical="center" textRotation="0" wrapText="1" indent="0" justifyLastLine="0" shrinkToFit="0" readingOrder="0"/>
      <protection locked="1" hidden="0"/>
    </dxf>
    <dxf>
      <font>
        <strike val="0"/>
        <outline val="0"/>
        <shadow val="0"/>
        <u val="none"/>
        <vertAlign val="baseline"/>
        <sz val="8"/>
        <color theme="1"/>
        <name val="Calibri"/>
        <family val="2"/>
        <scheme val="minor"/>
      </font>
      <numFmt numFmtId="0" formatCode="General"/>
      <alignment horizontal="center" vertical="center" textRotation="0" wrapText="1" indent="0" justifyLastLine="0" shrinkToFit="0" readingOrder="0"/>
      <protection locked="1" hidden="0"/>
    </dxf>
    <dxf>
      <font>
        <b val="0"/>
        <i val="0"/>
        <strike val="0"/>
        <condense val="0"/>
        <extend val="0"/>
        <outline val="0"/>
        <shadow val="0"/>
        <u val="none"/>
        <vertAlign val="baseline"/>
        <sz val="8"/>
        <color theme="1"/>
        <name val="Calibri"/>
        <family val="2"/>
        <scheme val="minor"/>
      </font>
      <numFmt numFmtId="0" formatCode="Genera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8"/>
        <color theme="1"/>
        <name val="Calibri"/>
        <family val="2"/>
        <scheme val="minor"/>
      </font>
      <numFmt numFmtId="0" formatCode="General"/>
      <alignment horizontal="center" vertical="center" textRotation="0" wrapText="1" indent="0" justifyLastLine="0" shrinkToFit="0" readingOrder="0"/>
      <protection locked="1" hidden="0"/>
    </dxf>
    <dxf>
      <font>
        <strike val="0"/>
        <outline val="0"/>
        <shadow val="0"/>
        <u val="none"/>
        <vertAlign val="baseline"/>
        <sz val="8"/>
        <color theme="1"/>
        <name val="Calibri"/>
        <family val="2"/>
        <scheme val="minor"/>
      </font>
      <numFmt numFmtId="0" formatCode="General"/>
      <alignment horizontal="center" vertical="center" textRotation="0" wrapText="1" indent="0" justifyLastLine="0" shrinkToFit="0" readingOrder="0"/>
      <protection locked="1" hidden="0"/>
    </dxf>
    <dxf>
      <font>
        <strike val="0"/>
        <outline val="0"/>
        <shadow val="0"/>
        <u val="none"/>
        <vertAlign val="baseline"/>
        <sz val="8"/>
        <color theme="1"/>
        <name val="Calibri"/>
        <family val="2"/>
        <scheme val="minor"/>
      </font>
      <numFmt numFmtId="27" formatCode="dd/mm/yyyy\ h:mm"/>
      <alignment horizontal="center" vertical="center" textRotation="0" wrapText="1" indent="0" justifyLastLine="0" shrinkToFit="0" readingOrder="0"/>
      <protection locked="1" hidden="0"/>
    </dxf>
    <dxf>
      <font>
        <strike val="0"/>
        <outline val="0"/>
        <shadow val="0"/>
        <u val="none"/>
        <vertAlign val="baseline"/>
        <sz val="8"/>
        <color theme="1"/>
        <name val="Calibri"/>
        <family val="2"/>
        <scheme val="minor"/>
      </font>
      <numFmt numFmtId="0" formatCode="General"/>
      <alignment horizontal="center" vertical="center" textRotation="0" wrapText="1" indent="0" justifyLastLine="0" shrinkToFit="0" readingOrder="0"/>
      <protection locked="1" hidden="0"/>
    </dxf>
    <dxf>
      <font>
        <strike val="0"/>
        <outline val="0"/>
        <shadow val="0"/>
        <u val="none"/>
        <vertAlign val="baseline"/>
        <sz val="8"/>
        <color rgb="FF000000"/>
        <name val="Calibri"/>
        <family val="2"/>
        <scheme val="none"/>
      </font>
      <alignment horizontal="center" vertical="center" textRotation="0" wrapText="1" indent="0" justifyLastLine="0" shrinkToFit="0" readingOrder="0"/>
      <protection locked="1" hidden="0"/>
    </dxf>
    <dxf>
      <font>
        <strike val="0"/>
        <outline val="0"/>
        <shadow val="0"/>
        <u val="none"/>
        <vertAlign val="baseline"/>
        <sz val="10"/>
        <color theme="1"/>
        <name val="Calibri"/>
        <family val="2"/>
        <scheme val="minor"/>
      </font>
      <alignment horizontal="center" vertical="center" textRotation="0" wrapText="1" indent="0" justifyLastLine="0" shrinkToFit="0" readingOrder="0"/>
      <protection locked="1" hidden="0"/>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8"/>
        <color theme="1"/>
        <name val="Calibri"/>
        <family val="2"/>
        <scheme val="minor"/>
      </font>
      <border diagonalUp="0" diagonalDown="0">
        <left/>
        <right/>
        <top style="thin">
          <color rgb="FFBFB8AF"/>
        </top>
        <bottom style="thin">
          <color rgb="FFBFB8AF"/>
        </bottom>
        <vertical/>
        <horizontal/>
      </border>
    </dxf>
    <dxf>
      <fill>
        <patternFill>
          <bgColor theme="0" tint="-0.14996795556505021"/>
        </patternFill>
      </fill>
      <border diagonalUp="1">
        <left style="thin">
          <color theme="0" tint="-0.14996795556505021"/>
        </left>
        <right style="thin">
          <color theme="0" tint="-0.14996795556505021"/>
        </right>
        <top style="thin">
          <color theme="0" tint="-0.14996795556505021"/>
        </top>
        <bottom style="thin">
          <color theme="0" tint="-0.14996795556505021"/>
        </bottom>
        <diagonal style="thin">
          <color theme="0" tint="-0.14996795556505021"/>
        </diagonal>
        <vertical style="thin">
          <color theme="0" tint="-0.14996795556505021"/>
        </vertical>
        <horizontal style="thin">
          <color theme="0" tint="-0.14996795556505021"/>
        </horizontal>
      </border>
    </dxf>
    <dxf>
      <fill>
        <patternFill>
          <bgColor theme="0" tint="-4.9989318521683403E-2"/>
        </patternFill>
      </fill>
      <border diagonalUp="1">
        <left/>
        <right/>
        <top style="thin">
          <color theme="0" tint="-0.14996795556505021"/>
        </top>
        <bottom style="thin">
          <color theme="0" tint="-0.14996795556505021"/>
        </bottom>
        <diagonal style="thin">
          <color theme="0" tint="-0.14996795556505021"/>
        </diagonal>
        <vertical/>
        <horizontal style="thin">
          <color theme="0" tint="-0.14996795556505021"/>
        </horizontal>
      </border>
    </dxf>
    <dxf>
      <font>
        <strike val="0"/>
      </font>
      <border>
        <left/>
        <right/>
        <top style="thin">
          <color theme="0" tint="-0.24994659260841701"/>
        </top>
        <bottom style="thin">
          <color theme="0" tint="-0.24994659260841701"/>
        </bottom>
        <vertical/>
        <horizontal style="thin">
          <color theme="0" tint="-0.24994659260841701"/>
        </horizontal>
      </border>
    </dxf>
    <dxf>
      <fill>
        <patternFill>
          <bgColor theme="0" tint="-4.9989318521683403E-2"/>
        </patternFill>
      </fill>
      <border diagonalDown="1">
        <left/>
        <right/>
        <top style="thin">
          <color theme="0" tint="-0.24994659260841701"/>
        </top>
        <bottom style="thin">
          <color theme="0" tint="-0.24994659260841701"/>
        </bottom>
        <diagonal style="thin">
          <color theme="0" tint="-0.24994659260841701"/>
        </diagonal>
        <vertical/>
        <horizontal style="thin">
          <color theme="0" tint="-0.24994659260841701"/>
        </horizontal>
      </border>
    </dxf>
    <dxf>
      <font>
        <b/>
        <i val="0"/>
        <strike val="0"/>
        <color theme="0"/>
      </font>
      <fill>
        <patternFill patternType="solid">
          <bgColor theme="5"/>
        </patternFill>
      </fill>
      <border diagonalUp="1">
        <left/>
        <right/>
        <top style="medium">
          <color theme="0" tint="-0.34998626667073579"/>
        </top>
        <bottom style="medium">
          <color theme="0" tint="-0.34998626667073579"/>
        </bottom>
        <diagonal style="thin">
          <color rgb="FF002060"/>
        </diagonal>
        <vertical/>
        <horizontal/>
      </border>
    </dxf>
    <dxf>
      <font>
        <color auto="1"/>
      </font>
      <fill>
        <patternFill patternType="none">
          <bgColor auto="1"/>
        </patternFill>
      </fill>
    </dxf>
    <dxf>
      <fill>
        <patternFill>
          <bgColor theme="0" tint="-0.14996795556505021"/>
        </patternFill>
      </fill>
      <border diagonalUp="1">
        <left style="thin">
          <color theme="0" tint="-0.14996795556505021"/>
        </left>
        <right style="thin">
          <color theme="0" tint="-0.14996795556505021"/>
        </right>
        <top style="thin">
          <color theme="0" tint="-0.14996795556505021"/>
        </top>
        <bottom style="thin">
          <color theme="0" tint="-0.14996795556505021"/>
        </bottom>
        <diagonal style="thin">
          <color theme="0" tint="-0.14996795556505021"/>
        </diagonal>
        <vertical style="thin">
          <color theme="0" tint="-0.14996795556505021"/>
        </vertical>
        <horizontal style="thin">
          <color theme="0" tint="-0.14996795556505021"/>
        </horizontal>
      </border>
    </dxf>
    <dxf>
      <fill>
        <patternFill>
          <bgColor theme="0" tint="-4.9989318521683403E-2"/>
        </patternFill>
      </fill>
      <border diagonalUp="1">
        <left/>
        <right/>
        <top style="thin">
          <color theme="0" tint="-0.14996795556505021"/>
        </top>
        <bottom style="thin">
          <color theme="0" tint="-0.14996795556505021"/>
        </bottom>
        <diagonal style="thin">
          <color theme="0" tint="-0.14996795556505021"/>
        </diagonal>
        <vertical/>
        <horizontal style="thin">
          <color theme="0" tint="-0.14996795556505021"/>
        </horizontal>
      </border>
    </dxf>
    <dxf>
      <font>
        <strike val="0"/>
      </font>
      <border>
        <left/>
        <right/>
        <top style="thin">
          <color theme="0" tint="-0.24994659260841701"/>
        </top>
        <bottom style="thin">
          <color theme="0" tint="-0.24994659260841701"/>
        </bottom>
        <vertical/>
        <horizontal style="thin">
          <color theme="0" tint="-0.24994659260841701"/>
        </horizontal>
      </border>
    </dxf>
    <dxf>
      <fill>
        <patternFill>
          <bgColor theme="0" tint="-4.9989318521683403E-2"/>
        </patternFill>
      </fill>
      <border diagonalDown="1">
        <left/>
        <right/>
        <top style="thin">
          <color theme="0" tint="-0.24994659260841701"/>
        </top>
        <bottom style="thin">
          <color theme="0" tint="-0.24994659260841701"/>
        </bottom>
        <diagonal style="thin">
          <color theme="0" tint="-0.24994659260841701"/>
        </diagonal>
        <vertical/>
        <horizontal style="thin">
          <color theme="0" tint="-0.24994659260841701"/>
        </horizontal>
      </border>
    </dxf>
    <dxf>
      <font>
        <b/>
        <i val="0"/>
        <strike val="0"/>
        <color theme="0"/>
      </font>
      <fill>
        <patternFill patternType="solid">
          <bgColor theme="0" tint="-0.499984740745262"/>
        </patternFill>
      </fill>
      <border diagonalUp="1">
        <left/>
        <right/>
        <top style="medium">
          <color theme="0" tint="-0.34998626667073579"/>
        </top>
        <bottom style="medium">
          <color theme="0" tint="-0.34998626667073579"/>
        </bottom>
        <diagonal style="thin">
          <color rgb="FF002060"/>
        </diagonal>
        <vertical/>
        <horizontal/>
      </border>
    </dxf>
    <dxf>
      <font>
        <color auto="1"/>
      </font>
      <fill>
        <patternFill patternType="none">
          <bgColor auto="1"/>
        </patternFill>
      </fill>
    </dxf>
    <dxf>
      <border>
        <left/>
        <right/>
        <top style="thin">
          <color theme="0" tint="-0.14996795556505021"/>
        </top>
        <bottom style="thin">
          <color theme="0" tint="-0.14996795556505021"/>
        </bottom>
        <vertical/>
        <horizontal style="thin">
          <color theme="0" tint="-0.14996795556505021"/>
        </horizontal>
      </border>
    </dxf>
    <dxf>
      <fill>
        <patternFill>
          <bgColor theme="0" tint="-4.9989318521683403E-2"/>
        </patternFill>
      </fill>
      <border>
        <left/>
        <right/>
        <top style="thin">
          <color theme="0" tint="-0.14996795556505021"/>
        </top>
        <bottom style="thin">
          <color theme="0" tint="-0.14996795556505021"/>
        </bottom>
        <vertical/>
        <horizontal style="thin">
          <color theme="0" tint="-0.14996795556505021"/>
        </horizontal>
      </border>
    </dxf>
    <dxf>
      <font>
        <b/>
        <i val="0"/>
        <color theme="0"/>
      </font>
      <fill>
        <patternFill>
          <bgColor rgb="FF004571"/>
        </patternFill>
      </fill>
    </dxf>
    <dxf>
      <border>
        <left/>
        <right/>
        <top/>
        <bottom/>
        <vertical/>
        <horizontal/>
      </border>
    </dxf>
  </dxfs>
  <tableStyles count="3" defaultTableStyle="TableStyleMedium2" defaultPivotStyle="PivotStyleLight16">
    <tableStyle name="Estilo de tabla 1" pivot="0" count="4" xr9:uid="{6EFA3655-E467-49C8-9805-ED5B334BFF38}">
      <tableStyleElement type="wholeTable" dxfId="154"/>
      <tableStyleElement type="headerRow" dxfId="153"/>
      <tableStyleElement type="firstRowStripe" dxfId="152"/>
      <tableStyleElement type="secondRowStripe" dxfId="151"/>
    </tableStyle>
    <tableStyle name="Estilo de tabla Métrica Positiva 2" pivot="0" count="6" xr9:uid="{40070B2C-3220-4E7E-8C2E-7D0459B34D85}">
      <tableStyleElement type="wholeTable" dxfId="150"/>
      <tableStyleElement type="headerRow" dxfId="149"/>
      <tableStyleElement type="firstRowStripe" dxfId="148"/>
      <tableStyleElement type="secondRowStripe" dxfId="147"/>
      <tableStyleElement type="firstColumnStripe" size="6" dxfId="146"/>
      <tableStyleElement type="secondColumnStripe" size="3" dxfId="145"/>
    </tableStyle>
    <tableStyle name="Estilo de tabla Métrica Positiva 2 2" pivot="0" count="6" xr9:uid="{D4B85B28-00E4-4B30-B5C2-582EE64D0F7C}">
      <tableStyleElement type="wholeTable" dxfId="144"/>
      <tableStyleElement type="headerRow" dxfId="143"/>
      <tableStyleElement type="firstRowStripe" dxfId="142"/>
      <tableStyleElement type="secondRowStripe" dxfId="141"/>
      <tableStyleElement type="firstColumnStripe" size="6" dxfId="140"/>
      <tableStyleElement type="secondColumnStripe" size="3" dxfId="139"/>
    </tableStyle>
  </tableStyles>
  <colors>
    <mruColors>
      <color rgb="FFDAC2EC"/>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externalLink" Target="externalLinks/externalLink3.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12</xdr:col>
      <xdr:colOff>211942</xdr:colOff>
      <xdr:row>12</xdr:row>
      <xdr:rowOff>222662</xdr:rowOff>
    </xdr:from>
    <xdr:to>
      <xdr:col>12</xdr:col>
      <xdr:colOff>533177</xdr:colOff>
      <xdr:row>13</xdr:row>
      <xdr:rowOff>196174</xdr:rowOff>
    </xdr:to>
    <xdr:sp macro="" textlink="">
      <xdr:nvSpPr>
        <xdr:cNvPr id="2" name="Flecha: a la derecha 1">
          <a:extLst>
            <a:ext uri="{FF2B5EF4-FFF2-40B4-BE49-F238E27FC236}">
              <a16:creationId xmlns:a16="http://schemas.microsoft.com/office/drawing/2014/main" id="{45EE1122-8457-48F1-990F-A7AB2A4463C7}"/>
            </a:ext>
          </a:extLst>
        </xdr:cNvPr>
        <xdr:cNvSpPr/>
      </xdr:nvSpPr>
      <xdr:spPr>
        <a:xfrm flipV="1">
          <a:off x="12632542" y="2362612"/>
          <a:ext cx="321235" cy="237037"/>
        </a:xfrm>
        <a:prstGeom prst="rightArrow">
          <a:avLst/>
        </a:prstGeom>
        <a:solidFill>
          <a:srgbClr val="004571"/>
        </a:solidFill>
        <a:ln>
          <a:solidFill>
            <a:srgbClr val="00457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editAs="oneCell">
    <xdr:from>
      <xdr:col>12</xdr:col>
      <xdr:colOff>285750</xdr:colOff>
      <xdr:row>0</xdr:row>
      <xdr:rowOff>0</xdr:rowOff>
    </xdr:from>
    <xdr:to>
      <xdr:col>14</xdr:col>
      <xdr:colOff>415366</xdr:colOff>
      <xdr:row>2</xdr:row>
      <xdr:rowOff>1912</xdr:rowOff>
    </xdr:to>
    <xdr:pic>
      <xdr:nvPicPr>
        <xdr:cNvPr id="3" name="Imagen 2">
          <a:extLst>
            <a:ext uri="{FF2B5EF4-FFF2-40B4-BE49-F238E27FC236}">
              <a16:creationId xmlns:a16="http://schemas.microsoft.com/office/drawing/2014/main" id="{F832DB1D-40B2-4031-8229-A644067EFF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06350" y="0"/>
          <a:ext cx="1437715" cy="4210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108857</xdr:colOff>
      <xdr:row>0</xdr:row>
      <xdr:rowOff>0</xdr:rowOff>
    </xdr:from>
    <xdr:to>
      <xdr:col>22</xdr:col>
      <xdr:colOff>872405</xdr:colOff>
      <xdr:row>2</xdr:row>
      <xdr:rowOff>71672</xdr:rowOff>
    </xdr:to>
    <xdr:pic>
      <xdr:nvPicPr>
        <xdr:cNvPr id="2" name="Imagen 1">
          <a:extLst>
            <a:ext uri="{FF2B5EF4-FFF2-40B4-BE49-F238E27FC236}">
              <a16:creationId xmlns:a16="http://schemas.microsoft.com/office/drawing/2014/main" id="{2CAF4997-23AB-44AD-8A0A-4AD45F6ED5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879582" y="0"/>
          <a:ext cx="1416328" cy="416477"/>
        </a:xfrm>
        <a:prstGeom prst="rect">
          <a:avLst/>
        </a:prstGeom>
      </xdr:spPr>
    </xdr:pic>
    <xdr:clientData/>
  </xdr:twoCellAnchor>
  <xdr:twoCellAnchor>
    <xdr:from>
      <xdr:col>10</xdr:col>
      <xdr:colOff>119529</xdr:colOff>
      <xdr:row>15</xdr:row>
      <xdr:rowOff>59765</xdr:rowOff>
    </xdr:from>
    <xdr:to>
      <xdr:col>10</xdr:col>
      <xdr:colOff>440764</xdr:colOff>
      <xdr:row>16</xdr:row>
      <xdr:rowOff>37353</xdr:rowOff>
    </xdr:to>
    <xdr:sp macro="" textlink="">
      <xdr:nvSpPr>
        <xdr:cNvPr id="3" name="Flecha: a la derecha 2">
          <a:extLst>
            <a:ext uri="{FF2B5EF4-FFF2-40B4-BE49-F238E27FC236}">
              <a16:creationId xmlns:a16="http://schemas.microsoft.com/office/drawing/2014/main" id="{6B3AA5FA-169D-4721-8757-4C9F3A7F7A7C}"/>
            </a:ext>
          </a:extLst>
        </xdr:cNvPr>
        <xdr:cNvSpPr/>
      </xdr:nvSpPr>
      <xdr:spPr>
        <a:xfrm flipV="1">
          <a:off x="11571754" y="2488640"/>
          <a:ext cx="318060" cy="234763"/>
        </a:xfrm>
        <a:prstGeom prst="rightArrow">
          <a:avLst/>
        </a:prstGeom>
        <a:solidFill>
          <a:srgbClr val="004571"/>
        </a:solidFill>
        <a:ln>
          <a:solidFill>
            <a:srgbClr val="00457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oneCellAnchor>
    <xdr:from>
      <xdr:col>9</xdr:col>
      <xdr:colOff>273326</xdr:colOff>
      <xdr:row>27</xdr:row>
      <xdr:rowOff>0</xdr:rowOff>
    </xdr:from>
    <xdr:ext cx="184731" cy="264560"/>
    <xdr:sp macro="" textlink="">
      <xdr:nvSpPr>
        <xdr:cNvPr id="6" name="CuadroTexto 3">
          <a:extLst>
            <a:ext uri="{FF2B5EF4-FFF2-40B4-BE49-F238E27FC236}">
              <a16:creationId xmlns:a16="http://schemas.microsoft.com/office/drawing/2014/main" id="{D164E1C8-5BD3-44C7-BEAD-E5C437319587}"/>
            </a:ext>
            <a:ext uri="{147F2762-F138-4A5C-976F-8EAC2B608ADB}">
              <a16:predDERef xmlns:a16="http://schemas.microsoft.com/office/drawing/2014/main" pred="{A8E48F2F-5753-45DA-937C-CC9195A9807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 name="CuadroTexto 3">
          <a:extLst>
            <a:ext uri="{FF2B5EF4-FFF2-40B4-BE49-F238E27FC236}">
              <a16:creationId xmlns:a16="http://schemas.microsoft.com/office/drawing/2014/main" id="{C2EDFF7A-EE33-41B1-9F5A-25C939BE8B68}"/>
            </a:ext>
            <a:ext uri="{147F2762-F138-4A5C-976F-8EAC2B608ADB}">
              <a16:predDERef xmlns:a16="http://schemas.microsoft.com/office/drawing/2014/main" pred="{D164E1C8-5BD3-44C7-BEAD-E5C43731958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 name="CuadroTexto 3">
          <a:extLst>
            <a:ext uri="{FF2B5EF4-FFF2-40B4-BE49-F238E27FC236}">
              <a16:creationId xmlns:a16="http://schemas.microsoft.com/office/drawing/2014/main" id="{71DE11B1-2CBB-4E8E-92E4-610B755FBDEC}"/>
            </a:ext>
            <a:ext uri="{147F2762-F138-4A5C-976F-8EAC2B608ADB}">
              <a16:predDERef xmlns:a16="http://schemas.microsoft.com/office/drawing/2014/main" pred="{C2EDFF7A-EE33-41B1-9F5A-25C939BE8B6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 name="CuadroTexto 3">
          <a:extLst>
            <a:ext uri="{FF2B5EF4-FFF2-40B4-BE49-F238E27FC236}">
              <a16:creationId xmlns:a16="http://schemas.microsoft.com/office/drawing/2014/main" id="{43CC3E02-0732-46B0-AE5D-1652C1988878}"/>
            </a:ext>
            <a:ext uri="{147F2762-F138-4A5C-976F-8EAC2B608ADB}">
              <a16:predDERef xmlns:a16="http://schemas.microsoft.com/office/drawing/2014/main" pred="{71DE11B1-2CBB-4E8E-92E4-610B755FBDE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 name="CuadroTexto 3">
          <a:extLst>
            <a:ext uri="{FF2B5EF4-FFF2-40B4-BE49-F238E27FC236}">
              <a16:creationId xmlns:a16="http://schemas.microsoft.com/office/drawing/2014/main" id="{5F1240F5-98AD-407E-896B-104008B60432}"/>
            </a:ext>
            <a:ext uri="{147F2762-F138-4A5C-976F-8EAC2B608ADB}">
              <a16:predDERef xmlns:a16="http://schemas.microsoft.com/office/drawing/2014/main" pred="{43CC3E02-0732-46B0-AE5D-1652C198887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 name="CuadroTexto 3">
          <a:extLst>
            <a:ext uri="{FF2B5EF4-FFF2-40B4-BE49-F238E27FC236}">
              <a16:creationId xmlns:a16="http://schemas.microsoft.com/office/drawing/2014/main" id="{EF090AAB-A159-4A53-B47C-D10CF745C753}"/>
            </a:ext>
            <a:ext uri="{147F2762-F138-4A5C-976F-8EAC2B608ADB}">
              <a16:predDERef xmlns:a16="http://schemas.microsoft.com/office/drawing/2014/main" pred="{5F1240F5-98AD-407E-896B-104008B6043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 name="CuadroTexto 3">
          <a:extLst>
            <a:ext uri="{FF2B5EF4-FFF2-40B4-BE49-F238E27FC236}">
              <a16:creationId xmlns:a16="http://schemas.microsoft.com/office/drawing/2014/main" id="{3D6A0457-80BC-4A96-B09A-48C4A049ABFB}"/>
            </a:ext>
            <a:ext uri="{147F2762-F138-4A5C-976F-8EAC2B608ADB}">
              <a16:predDERef xmlns:a16="http://schemas.microsoft.com/office/drawing/2014/main" pred="{EF090AAB-A159-4A53-B47C-D10CF745C75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 name="CuadroTexto 3">
          <a:extLst>
            <a:ext uri="{FF2B5EF4-FFF2-40B4-BE49-F238E27FC236}">
              <a16:creationId xmlns:a16="http://schemas.microsoft.com/office/drawing/2014/main" id="{DB7B2BFA-599A-4019-93EF-0F5FDC52D3DB}"/>
            </a:ext>
            <a:ext uri="{147F2762-F138-4A5C-976F-8EAC2B608ADB}">
              <a16:predDERef xmlns:a16="http://schemas.microsoft.com/office/drawing/2014/main" pred="{3D6A0457-80BC-4A96-B09A-48C4A049ABF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 name="CuadroTexto 3">
          <a:extLst>
            <a:ext uri="{FF2B5EF4-FFF2-40B4-BE49-F238E27FC236}">
              <a16:creationId xmlns:a16="http://schemas.microsoft.com/office/drawing/2014/main" id="{CE11F577-FD98-4091-A105-DE278DF2CED6}"/>
            </a:ext>
            <a:ext uri="{147F2762-F138-4A5C-976F-8EAC2B608ADB}">
              <a16:predDERef xmlns:a16="http://schemas.microsoft.com/office/drawing/2014/main" pred="{DB7B2BFA-599A-4019-93EF-0F5FDC52D3D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 name="CuadroTexto 3">
          <a:extLst>
            <a:ext uri="{FF2B5EF4-FFF2-40B4-BE49-F238E27FC236}">
              <a16:creationId xmlns:a16="http://schemas.microsoft.com/office/drawing/2014/main" id="{307814AE-B902-437B-8877-8ED45180C312}"/>
            </a:ext>
            <a:ext uri="{147F2762-F138-4A5C-976F-8EAC2B608ADB}">
              <a16:predDERef xmlns:a16="http://schemas.microsoft.com/office/drawing/2014/main" pred="{CE11F577-FD98-4091-A105-DE278DF2CED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 name="CuadroTexto 3">
          <a:extLst>
            <a:ext uri="{FF2B5EF4-FFF2-40B4-BE49-F238E27FC236}">
              <a16:creationId xmlns:a16="http://schemas.microsoft.com/office/drawing/2014/main" id="{03512A56-F528-4554-8FD2-1BF85B17EDC8}"/>
            </a:ext>
            <a:ext uri="{147F2762-F138-4A5C-976F-8EAC2B608ADB}">
              <a16:predDERef xmlns:a16="http://schemas.microsoft.com/office/drawing/2014/main" pred="{307814AE-B902-437B-8877-8ED45180C31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 name="CuadroTexto 3">
          <a:extLst>
            <a:ext uri="{FF2B5EF4-FFF2-40B4-BE49-F238E27FC236}">
              <a16:creationId xmlns:a16="http://schemas.microsoft.com/office/drawing/2014/main" id="{D59D98BA-A5A4-49E1-8B7A-A1F71D7EA573}"/>
            </a:ext>
            <a:ext uri="{147F2762-F138-4A5C-976F-8EAC2B608ADB}">
              <a16:predDERef xmlns:a16="http://schemas.microsoft.com/office/drawing/2014/main" pred="{6994B708-FEBE-44F4-866F-89F27BA62E5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9" name="CuadroTexto 3">
          <a:extLst>
            <a:ext uri="{FF2B5EF4-FFF2-40B4-BE49-F238E27FC236}">
              <a16:creationId xmlns:a16="http://schemas.microsoft.com/office/drawing/2014/main" id="{025BBFA1-96AD-4AA7-A673-7075D9D03589}"/>
            </a:ext>
            <a:ext uri="{147F2762-F138-4A5C-976F-8EAC2B608ADB}">
              <a16:predDERef xmlns:a16="http://schemas.microsoft.com/office/drawing/2014/main" pred="{D59D98BA-A5A4-49E1-8B7A-A1F71D7EA57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0" name="CuadroTexto 3">
          <a:extLst>
            <a:ext uri="{FF2B5EF4-FFF2-40B4-BE49-F238E27FC236}">
              <a16:creationId xmlns:a16="http://schemas.microsoft.com/office/drawing/2014/main" id="{7AFA5A13-D5FE-46AF-AA1A-38E0C7C7226A}"/>
            </a:ext>
            <a:ext uri="{147F2762-F138-4A5C-976F-8EAC2B608ADB}">
              <a16:predDERef xmlns:a16="http://schemas.microsoft.com/office/drawing/2014/main" pred="{025BBFA1-96AD-4AA7-A673-7075D9D0358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1" name="CuadroTexto 3">
          <a:extLst>
            <a:ext uri="{FF2B5EF4-FFF2-40B4-BE49-F238E27FC236}">
              <a16:creationId xmlns:a16="http://schemas.microsoft.com/office/drawing/2014/main" id="{FB8D64F5-A170-450B-A838-5D87CDA531B1}"/>
            </a:ext>
            <a:ext uri="{147F2762-F138-4A5C-976F-8EAC2B608ADB}">
              <a16:predDERef xmlns:a16="http://schemas.microsoft.com/office/drawing/2014/main" pred="{7AFA5A13-D5FE-46AF-AA1A-38E0C7C7226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2" name="CuadroTexto 3">
          <a:extLst>
            <a:ext uri="{FF2B5EF4-FFF2-40B4-BE49-F238E27FC236}">
              <a16:creationId xmlns:a16="http://schemas.microsoft.com/office/drawing/2014/main" id="{6A68205C-324E-494D-BFAD-3A6C55FC1E4C}"/>
            </a:ext>
            <a:ext uri="{147F2762-F138-4A5C-976F-8EAC2B608ADB}">
              <a16:predDERef xmlns:a16="http://schemas.microsoft.com/office/drawing/2014/main" pred="{FB8D64F5-A170-450B-A838-5D87CDA531B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3" name="CuadroTexto 3">
          <a:extLst>
            <a:ext uri="{FF2B5EF4-FFF2-40B4-BE49-F238E27FC236}">
              <a16:creationId xmlns:a16="http://schemas.microsoft.com/office/drawing/2014/main" id="{D432DDEE-EC74-4FCE-A654-C3B61A1781FC}"/>
            </a:ext>
            <a:ext uri="{147F2762-F138-4A5C-976F-8EAC2B608ADB}">
              <a16:predDERef xmlns:a16="http://schemas.microsoft.com/office/drawing/2014/main" pred="{6A68205C-324E-494D-BFAD-3A6C55FC1E4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4" name="CuadroTexto 3">
          <a:extLst>
            <a:ext uri="{FF2B5EF4-FFF2-40B4-BE49-F238E27FC236}">
              <a16:creationId xmlns:a16="http://schemas.microsoft.com/office/drawing/2014/main" id="{4A279D1D-3244-4597-816E-56EC1060351B}"/>
            </a:ext>
            <a:ext uri="{147F2762-F138-4A5C-976F-8EAC2B608ADB}">
              <a16:predDERef xmlns:a16="http://schemas.microsoft.com/office/drawing/2014/main" pred="{D432DDEE-EC74-4FCE-A654-C3B61A1781F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5" name="CuadroTexto 3">
          <a:extLst>
            <a:ext uri="{FF2B5EF4-FFF2-40B4-BE49-F238E27FC236}">
              <a16:creationId xmlns:a16="http://schemas.microsoft.com/office/drawing/2014/main" id="{6D681474-036E-4782-BC55-262029DCDFD4}"/>
            </a:ext>
            <a:ext uri="{147F2762-F138-4A5C-976F-8EAC2B608ADB}">
              <a16:predDERef xmlns:a16="http://schemas.microsoft.com/office/drawing/2014/main" pred="{4A279D1D-3244-4597-816E-56EC1060351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6" name="CuadroTexto 3">
          <a:extLst>
            <a:ext uri="{FF2B5EF4-FFF2-40B4-BE49-F238E27FC236}">
              <a16:creationId xmlns:a16="http://schemas.microsoft.com/office/drawing/2014/main" id="{9767AC01-058B-4E0E-ABB8-85E1F5037524}"/>
            </a:ext>
            <a:ext uri="{147F2762-F138-4A5C-976F-8EAC2B608ADB}">
              <a16:predDERef xmlns:a16="http://schemas.microsoft.com/office/drawing/2014/main" pred="{6D681474-036E-4782-BC55-262029DCDFD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7" name="CuadroTexto 3">
          <a:extLst>
            <a:ext uri="{FF2B5EF4-FFF2-40B4-BE49-F238E27FC236}">
              <a16:creationId xmlns:a16="http://schemas.microsoft.com/office/drawing/2014/main" id="{0A47A4CF-A09D-42C6-AE14-E3AEF019F5A5}"/>
            </a:ext>
            <a:ext uri="{147F2762-F138-4A5C-976F-8EAC2B608ADB}">
              <a16:predDERef xmlns:a16="http://schemas.microsoft.com/office/drawing/2014/main" pred="{9767AC01-058B-4E0E-ABB8-85E1F503752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8" name="CuadroTexto 3">
          <a:extLst>
            <a:ext uri="{FF2B5EF4-FFF2-40B4-BE49-F238E27FC236}">
              <a16:creationId xmlns:a16="http://schemas.microsoft.com/office/drawing/2014/main" id="{63137669-D3BB-4952-ADF8-A92D1B0AE86E}"/>
            </a:ext>
            <a:ext uri="{147F2762-F138-4A5C-976F-8EAC2B608ADB}">
              <a16:predDERef xmlns:a16="http://schemas.microsoft.com/office/drawing/2014/main" pred="{0A47A4CF-A09D-42C6-AE14-E3AEF019F5A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9" name="CuadroTexto 3">
          <a:extLst>
            <a:ext uri="{FF2B5EF4-FFF2-40B4-BE49-F238E27FC236}">
              <a16:creationId xmlns:a16="http://schemas.microsoft.com/office/drawing/2014/main" id="{D0AA6DF7-4086-4D7D-B188-09E71FC1FCA4}"/>
            </a:ext>
            <a:ext uri="{147F2762-F138-4A5C-976F-8EAC2B608ADB}">
              <a16:predDERef xmlns:a16="http://schemas.microsoft.com/office/drawing/2014/main" pred="{63137669-D3BB-4952-ADF8-A92D1B0AE86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0" name="CuadroTexto 3">
          <a:extLst>
            <a:ext uri="{FF2B5EF4-FFF2-40B4-BE49-F238E27FC236}">
              <a16:creationId xmlns:a16="http://schemas.microsoft.com/office/drawing/2014/main" id="{5C4F7418-6117-4106-B189-AD9456210F28}"/>
            </a:ext>
            <a:ext uri="{147F2762-F138-4A5C-976F-8EAC2B608ADB}">
              <a16:predDERef xmlns:a16="http://schemas.microsoft.com/office/drawing/2014/main" pred="{D0AA6DF7-4086-4D7D-B188-09E71FC1FCA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1" name="CuadroTexto 3">
          <a:extLst>
            <a:ext uri="{FF2B5EF4-FFF2-40B4-BE49-F238E27FC236}">
              <a16:creationId xmlns:a16="http://schemas.microsoft.com/office/drawing/2014/main" id="{0508BDC9-D3E1-4BD6-9C6D-9765E6F9EE6D}"/>
            </a:ext>
            <a:ext uri="{147F2762-F138-4A5C-976F-8EAC2B608ADB}">
              <a16:predDERef xmlns:a16="http://schemas.microsoft.com/office/drawing/2014/main" pred="{5C4F7418-6117-4106-B189-AD9456210F2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2" name="CuadroTexto 3">
          <a:extLst>
            <a:ext uri="{FF2B5EF4-FFF2-40B4-BE49-F238E27FC236}">
              <a16:creationId xmlns:a16="http://schemas.microsoft.com/office/drawing/2014/main" id="{B0717901-F591-4214-A66B-284E716DA9B3}"/>
            </a:ext>
            <a:ext uri="{147F2762-F138-4A5C-976F-8EAC2B608ADB}">
              <a16:predDERef xmlns:a16="http://schemas.microsoft.com/office/drawing/2014/main" pred="{0508BDC9-D3E1-4BD6-9C6D-9765E6F9EE6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3" name="CuadroTexto 3">
          <a:extLst>
            <a:ext uri="{FF2B5EF4-FFF2-40B4-BE49-F238E27FC236}">
              <a16:creationId xmlns:a16="http://schemas.microsoft.com/office/drawing/2014/main" id="{18115255-C36F-4C6F-A8FA-CE3AC1BFC8C1}"/>
            </a:ext>
            <a:ext uri="{147F2762-F138-4A5C-976F-8EAC2B608ADB}">
              <a16:predDERef xmlns:a16="http://schemas.microsoft.com/office/drawing/2014/main" pred="{B0717901-F591-4214-A66B-284E716DA9B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4" name="CuadroTexto 3">
          <a:extLst>
            <a:ext uri="{FF2B5EF4-FFF2-40B4-BE49-F238E27FC236}">
              <a16:creationId xmlns:a16="http://schemas.microsoft.com/office/drawing/2014/main" id="{F0D0F461-AFB3-4449-9339-53C0B0D9E033}"/>
            </a:ext>
            <a:ext uri="{147F2762-F138-4A5C-976F-8EAC2B608ADB}">
              <a16:predDERef xmlns:a16="http://schemas.microsoft.com/office/drawing/2014/main" pred="{18115255-C36F-4C6F-A8FA-CE3AC1BFC8C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5" name="CuadroTexto 3">
          <a:extLst>
            <a:ext uri="{FF2B5EF4-FFF2-40B4-BE49-F238E27FC236}">
              <a16:creationId xmlns:a16="http://schemas.microsoft.com/office/drawing/2014/main" id="{5D24367A-EA88-4127-B92B-506ED0758748}"/>
            </a:ext>
            <a:ext uri="{147F2762-F138-4A5C-976F-8EAC2B608ADB}">
              <a16:predDERef xmlns:a16="http://schemas.microsoft.com/office/drawing/2014/main" pred="{F0D0F461-AFB3-4449-9339-53C0B0D9E03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6" name="CuadroTexto 3">
          <a:extLst>
            <a:ext uri="{FF2B5EF4-FFF2-40B4-BE49-F238E27FC236}">
              <a16:creationId xmlns:a16="http://schemas.microsoft.com/office/drawing/2014/main" id="{66E10DB8-0852-4D50-BEFD-AD34E359CFED}"/>
            </a:ext>
            <a:ext uri="{147F2762-F138-4A5C-976F-8EAC2B608ADB}">
              <a16:predDERef xmlns:a16="http://schemas.microsoft.com/office/drawing/2014/main" pred="{5D24367A-EA88-4127-B92B-506ED075874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7" name="CuadroTexto 3">
          <a:extLst>
            <a:ext uri="{FF2B5EF4-FFF2-40B4-BE49-F238E27FC236}">
              <a16:creationId xmlns:a16="http://schemas.microsoft.com/office/drawing/2014/main" id="{00AD84F1-94FB-4AE2-8B9B-6648C9CCBF59}"/>
            </a:ext>
            <a:ext uri="{147F2762-F138-4A5C-976F-8EAC2B608ADB}">
              <a16:predDERef xmlns:a16="http://schemas.microsoft.com/office/drawing/2014/main" pred="{66E10DB8-0852-4D50-BEFD-AD34E359CFE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8" name="CuadroTexto 3">
          <a:extLst>
            <a:ext uri="{FF2B5EF4-FFF2-40B4-BE49-F238E27FC236}">
              <a16:creationId xmlns:a16="http://schemas.microsoft.com/office/drawing/2014/main" id="{B32A7EAA-5541-4C5B-A3C8-6BD1312895AB}"/>
            </a:ext>
            <a:ext uri="{147F2762-F138-4A5C-976F-8EAC2B608ADB}">
              <a16:predDERef xmlns:a16="http://schemas.microsoft.com/office/drawing/2014/main" pred="{00AD84F1-94FB-4AE2-8B9B-6648C9CCBF5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9" name="CuadroTexto 3">
          <a:extLst>
            <a:ext uri="{FF2B5EF4-FFF2-40B4-BE49-F238E27FC236}">
              <a16:creationId xmlns:a16="http://schemas.microsoft.com/office/drawing/2014/main" id="{07BC1E21-1443-48B6-8703-39444F1ACE4B}"/>
            </a:ext>
            <a:ext uri="{147F2762-F138-4A5C-976F-8EAC2B608ADB}">
              <a16:predDERef xmlns:a16="http://schemas.microsoft.com/office/drawing/2014/main" pred="{B32A7EAA-5541-4C5B-A3C8-6BD1312895A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0" name="CuadroTexto 3">
          <a:extLst>
            <a:ext uri="{FF2B5EF4-FFF2-40B4-BE49-F238E27FC236}">
              <a16:creationId xmlns:a16="http://schemas.microsoft.com/office/drawing/2014/main" id="{A278BFC8-EB63-44F8-BD89-894B2FC7FEBE}"/>
            </a:ext>
            <a:ext uri="{147F2762-F138-4A5C-976F-8EAC2B608ADB}">
              <a16:predDERef xmlns:a16="http://schemas.microsoft.com/office/drawing/2014/main" pred="{07BC1E21-1443-48B6-8703-39444F1ACE4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1" name="CuadroTexto 3">
          <a:extLst>
            <a:ext uri="{FF2B5EF4-FFF2-40B4-BE49-F238E27FC236}">
              <a16:creationId xmlns:a16="http://schemas.microsoft.com/office/drawing/2014/main" id="{268ED192-3213-49D8-B32F-C259C8AB951B}"/>
            </a:ext>
            <a:ext uri="{147F2762-F138-4A5C-976F-8EAC2B608ADB}">
              <a16:predDERef xmlns:a16="http://schemas.microsoft.com/office/drawing/2014/main" pred="{A278BFC8-EB63-44F8-BD89-894B2FC7FEB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2" name="CuadroTexto 3">
          <a:extLst>
            <a:ext uri="{FF2B5EF4-FFF2-40B4-BE49-F238E27FC236}">
              <a16:creationId xmlns:a16="http://schemas.microsoft.com/office/drawing/2014/main" id="{C976A9AA-E8C8-4764-8934-FDB12DCB4FE7}"/>
            </a:ext>
            <a:ext uri="{147F2762-F138-4A5C-976F-8EAC2B608ADB}">
              <a16:predDERef xmlns:a16="http://schemas.microsoft.com/office/drawing/2014/main" pred="{268ED192-3213-49D8-B32F-C259C8AB951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3" name="CuadroTexto 3">
          <a:extLst>
            <a:ext uri="{FF2B5EF4-FFF2-40B4-BE49-F238E27FC236}">
              <a16:creationId xmlns:a16="http://schemas.microsoft.com/office/drawing/2014/main" id="{371B0B4C-D127-40CF-9A0E-C286052A1F15}"/>
            </a:ext>
            <a:ext uri="{147F2762-F138-4A5C-976F-8EAC2B608ADB}">
              <a16:predDERef xmlns:a16="http://schemas.microsoft.com/office/drawing/2014/main" pred="{C976A9AA-E8C8-4764-8934-FDB12DCB4FE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4" name="CuadroTexto 3">
          <a:extLst>
            <a:ext uri="{FF2B5EF4-FFF2-40B4-BE49-F238E27FC236}">
              <a16:creationId xmlns:a16="http://schemas.microsoft.com/office/drawing/2014/main" id="{3260D893-7EE5-4D7F-A978-9F5E7FF54330}"/>
            </a:ext>
            <a:ext uri="{147F2762-F138-4A5C-976F-8EAC2B608ADB}">
              <a16:predDERef xmlns:a16="http://schemas.microsoft.com/office/drawing/2014/main" pred="{371B0B4C-D127-40CF-9A0E-C286052A1F1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5" name="CuadroTexto 3">
          <a:extLst>
            <a:ext uri="{FF2B5EF4-FFF2-40B4-BE49-F238E27FC236}">
              <a16:creationId xmlns:a16="http://schemas.microsoft.com/office/drawing/2014/main" id="{BFA61D85-4B5A-432D-AF96-F21CEAF0EEC6}"/>
            </a:ext>
            <a:ext uri="{147F2762-F138-4A5C-976F-8EAC2B608ADB}">
              <a16:predDERef xmlns:a16="http://schemas.microsoft.com/office/drawing/2014/main" pred="{3260D893-7EE5-4D7F-A978-9F5E7FF5433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6" name="CuadroTexto 3">
          <a:extLst>
            <a:ext uri="{FF2B5EF4-FFF2-40B4-BE49-F238E27FC236}">
              <a16:creationId xmlns:a16="http://schemas.microsoft.com/office/drawing/2014/main" id="{ABA79525-8333-43EB-A7BD-2DAC3B5CC29F}"/>
            </a:ext>
            <a:ext uri="{147F2762-F138-4A5C-976F-8EAC2B608ADB}">
              <a16:predDERef xmlns:a16="http://schemas.microsoft.com/office/drawing/2014/main" pred="{BFA61D85-4B5A-432D-AF96-F21CEAF0EEC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7" name="CuadroTexto 3">
          <a:extLst>
            <a:ext uri="{FF2B5EF4-FFF2-40B4-BE49-F238E27FC236}">
              <a16:creationId xmlns:a16="http://schemas.microsoft.com/office/drawing/2014/main" id="{A0DBFC2D-FB16-4702-A15F-8BFF8168004B}"/>
            </a:ext>
            <a:ext uri="{147F2762-F138-4A5C-976F-8EAC2B608ADB}">
              <a16:predDERef xmlns:a16="http://schemas.microsoft.com/office/drawing/2014/main" pred="{ABA79525-8333-43EB-A7BD-2DAC3B5CC29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8" name="CuadroTexto 3">
          <a:extLst>
            <a:ext uri="{FF2B5EF4-FFF2-40B4-BE49-F238E27FC236}">
              <a16:creationId xmlns:a16="http://schemas.microsoft.com/office/drawing/2014/main" id="{C06E4139-062C-4F9A-B0A3-77827F31E5C8}"/>
            </a:ext>
            <a:ext uri="{147F2762-F138-4A5C-976F-8EAC2B608ADB}">
              <a16:predDERef xmlns:a16="http://schemas.microsoft.com/office/drawing/2014/main" pred="{A0DBFC2D-FB16-4702-A15F-8BFF8168004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9" name="CuadroTexto 3">
          <a:extLst>
            <a:ext uri="{FF2B5EF4-FFF2-40B4-BE49-F238E27FC236}">
              <a16:creationId xmlns:a16="http://schemas.microsoft.com/office/drawing/2014/main" id="{4D312854-4FE8-4F8B-B30E-5135E65E30E2}"/>
            </a:ext>
            <a:ext uri="{147F2762-F138-4A5C-976F-8EAC2B608ADB}">
              <a16:predDERef xmlns:a16="http://schemas.microsoft.com/office/drawing/2014/main" pred="{C06E4139-062C-4F9A-B0A3-77827F31E5C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0" name="CuadroTexto 3">
          <a:extLst>
            <a:ext uri="{FF2B5EF4-FFF2-40B4-BE49-F238E27FC236}">
              <a16:creationId xmlns:a16="http://schemas.microsoft.com/office/drawing/2014/main" id="{60F8297E-733D-4134-BB32-5D13877056ED}"/>
            </a:ext>
            <a:ext uri="{147F2762-F138-4A5C-976F-8EAC2B608ADB}">
              <a16:predDERef xmlns:a16="http://schemas.microsoft.com/office/drawing/2014/main" pred="{4D312854-4FE8-4F8B-B30E-5135E65E30E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1" name="CuadroTexto 3">
          <a:extLst>
            <a:ext uri="{FF2B5EF4-FFF2-40B4-BE49-F238E27FC236}">
              <a16:creationId xmlns:a16="http://schemas.microsoft.com/office/drawing/2014/main" id="{80ED3B13-B9E0-4890-ADCD-B87800405D71}"/>
            </a:ext>
            <a:ext uri="{147F2762-F138-4A5C-976F-8EAC2B608ADB}">
              <a16:predDERef xmlns:a16="http://schemas.microsoft.com/office/drawing/2014/main" pred="{60F8297E-733D-4134-BB32-5D13877056E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2" name="CuadroTexto 3">
          <a:extLst>
            <a:ext uri="{FF2B5EF4-FFF2-40B4-BE49-F238E27FC236}">
              <a16:creationId xmlns:a16="http://schemas.microsoft.com/office/drawing/2014/main" id="{E74458DE-E87D-4EE8-B0F4-CFB853FC9DF2}"/>
            </a:ext>
            <a:ext uri="{147F2762-F138-4A5C-976F-8EAC2B608ADB}">
              <a16:predDERef xmlns:a16="http://schemas.microsoft.com/office/drawing/2014/main" pred="{80ED3B13-B9E0-4890-ADCD-B87800405D7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3" name="CuadroTexto 3">
          <a:extLst>
            <a:ext uri="{FF2B5EF4-FFF2-40B4-BE49-F238E27FC236}">
              <a16:creationId xmlns:a16="http://schemas.microsoft.com/office/drawing/2014/main" id="{20916629-38B9-4542-BB8F-214138442369}"/>
            </a:ext>
            <a:ext uri="{147F2762-F138-4A5C-976F-8EAC2B608ADB}">
              <a16:predDERef xmlns:a16="http://schemas.microsoft.com/office/drawing/2014/main" pred="{E74458DE-E87D-4EE8-B0F4-CFB853FC9DF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4" name="CuadroTexto 3">
          <a:extLst>
            <a:ext uri="{FF2B5EF4-FFF2-40B4-BE49-F238E27FC236}">
              <a16:creationId xmlns:a16="http://schemas.microsoft.com/office/drawing/2014/main" id="{26BABD06-DBD2-4C0A-99AA-937091D317A5}"/>
            </a:ext>
            <a:ext uri="{147F2762-F138-4A5C-976F-8EAC2B608ADB}">
              <a16:predDERef xmlns:a16="http://schemas.microsoft.com/office/drawing/2014/main" pred="{20916629-38B9-4542-BB8F-21413844236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5" name="CuadroTexto 3">
          <a:extLst>
            <a:ext uri="{FF2B5EF4-FFF2-40B4-BE49-F238E27FC236}">
              <a16:creationId xmlns:a16="http://schemas.microsoft.com/office/drawing/2014/main" id="{C24A4EB1-5A58-4CD7-BF1F-362149A53E4A}"/>
            </a:ext>
            <a:ext uri="{147F2762-F138-4A5C-976F-8EAC2B608ADB}">
              <a16:predDERef xmlns:a16="http://schemas.microsoft.com/office/drawing/2014/main" pred="{26BABD06-DBD2-4C0A-99AA-937091D317A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6" name="CuadroTexto 3">
          <a:extLst>
            <a:ext uri="{FF2B5EF4-FFF2-40B4-BE49-F238E27FC236}">
              <a16:creationId xmlns:a16="http://schemas.microsoft.com/office/drawing/2014/main" id="{7A6DA6A0-7075-4DE6-B5F2-9359880183E6}"/>
            </a:ext>
            <a:ext uri="{147F2762-F138-4A5C-976F-8EAC2B608ADB}">
              <a16:predDERef xmlns:a16="http://schemas.microsoft.com/office/drawing/2014/main" pred="{C24A4EB1-5A58-4CD7-BF1F-362149A53E4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7" name="CuadroTexto 3">
          <a:extLst>
            <a:ext uri="{FF2B5EF4-FFF2-40B4-BE49-F238E27FC236}">
              <a16:creationId xmlns:a16="http://schemas.microsoft.com/office/drawing/2014/main" id="{C0B06BA2-C85E-4F2A-A693-686A893A32C8}"/>
            </a:ext>
            <a:ext uri="{147F2762-F138-4A5C-976F-8EAC2B608ADB}">
              <a16:predDERef xmlns:a16="http://schemas.microsoft.com/office/drawing/2014/main" pred="{7A6DA6A0-7075-4DE6-B5F2-9359880183E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8" name="CuadroTexto 3">
          <a:extLst>
            <a:ext uri="{FF2B5EF4-FFF2-40B4-BE49-F238E27FC236}">
              <a16:creationId xmlns:a16="http://schemas.microsoft.com/office/drawing/2014/main" id="{84FDF2AA-C381-41E6-A75C-210C8A87967D}"/>
            </a:ext>
            <a:ext uri="{147F2762-F138-4A5C-976F-8EAC2B608ADB}">
              <a16:predDERef xmlns:a16="http://schemas.microsoft.com/office/drawing/2014/main" pred="{C0B06BA2-C85E-4F2A-A693-686A893A32C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9" name="CuadroTexto 3">
          <a:extLst>
            <a:ext uri="{FF2B5EF4-FFF2-40B4-BE49-F238E27FC236}">
              <a16:creationId xmlns:a16="http://schemas.microsoft.com/office/drawing/2014/main" id="{663D6BF9-AC9C-4198-8AAC-EAA48B63D36D}"/>
            </a:ext>
            <a:ext uri="{147F2762-F138-4A5C-976F-8EAC2B608ADB}">
              <a16:predDERef xmlns:a16="http://schemas.microsoft.com/office/drawing/2014/main" pred="{84FDF2AA-C381-41E6-A75C-210C8A87967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0" name="CuadroTexto 3">
          <a:extLst>
            <a:ext uri="{FF2B5EF4-FFF2-40B4-BE49-F238E27FC236}">
              <a16:creationId xmlns:a16="http://schemas.microsoft.com/office/drawing/2014/main" id="{C41C070A-ECBE-4544-AB76-FFDA2FCB6667}"/>
            </a:ext>
            <a:ext uri="{147F2762-F138-4A5C-976F-8EAC2B608ADB}">
              <a16:predDERef xmlns:a16="http://schemas.microsoft.com/office/drawing/2014/main" pred="{663D6BF9-AC9C-4198-8AAC-EAA48B63D36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1" name="CuadroTexto 3">
          <a:extLst>
            <a:ext uri="{FF2B5EF4-FFF2-40B4-BE49-F238E27FC236}">
              <a16:creationId xmlns:a16="http://schemas.microsoft.com/office/drawing/2014/main" id="{1E3F6359-9ED7-4CF2-826F-555477A08F7F}"/>
            </a:ext>
            <a:ext uri="{147F2762-F138-4A5C-976F-8EAC2B608ADB}">
              <a16:predDERef xmlns:a16="http://schemas.microsoft.com/office/drawing/2014/main" pred="{C41C070A-ECBE-4544-AB76-FFDA2FCB666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2" name="CuadroTexto 3">
          <a:extLst>
            <a:ext uri="{FF2B5EF4-FFF2-40B4-BE49-F238E27FC236}">
              <a16:creationId xmlns:a16="http://schemas.microsoft.com/office/drawing/2014/main" id="{1DC017E0-DE6C-4023-9FC8-05771AEB1527}"/>
            </a:ext>
            <a:ext uri="{147F2762-F138-4A5C-976F-8EAC2B608ADB}">
              <a16:predDERef xmlns:a16="http://schemas.microsoft.com/office/drawing/2014/main" pred="{1E3F6359-9ED7-4CF2-826F-555477A08F7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3" name="CuadroTexto 3">
          <a:extLst>
            <a:ext uri="{FF2B5EF4-FFF2-40B4-BE49-F238E27FC236}">
              <a16:creationId xmlns:a16="http://schemas.microsoft.com/office/drawing/2014/main" id="{9FF1A071-B010-4D7F-A15C-EE14731990BA}"/>
            </a:ext>
            <a:ext uri="{147F2762-F138-4A5C-976F-8EAC2B608ADB}">
              <a16:predDERef xmlns:a16="http://schemas.microsoft.com/office/drawing/2014/main" pred="{1DC017E0-DE6C-4023-9FC8-05771AEB152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6" name="CuadroTexto 3">
          <a:extLst>
            <a:ext uri="{FF2B5EF4-FFF2-40B4-BE49-F238E27FC236}">
              <a16:creationId xmlns:a16="http://schemas.microsoft.com/office/drawing/2014/main" id="{6A9835B7-0114-40E6-8A08-A040E8645CDA}"/>
            </a:ext>
            <a:ext uri="{147F2762-F138-4A5C-976F-8EAC2B608ADB}">
              <a16:predDERef xmlns:a16="http://schemas.microsoft.com/office/drawing/2014/main" pred="{67693F79-CB7F-470D-B96D-64BEA7CC00B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8" name="CuadroTexto 3">
          <a:extLst>
            <a:ext uri="{FF2B5EF4-FFF2-40B4-BE49-F238E27FC236}">
              <a16:creationId xmlns:a16="http://schemas.microsoft.com/office/drawing/2014/main" id="{75AF5409-1D2C-4D05-8C91-1FEF94285CF6}"/>
            </a:ext>
            <a:ext uri="{147F2762-F138-4A5C-976F-8EAC2B608ADB}">
              <a16:predDERef xmlns:a16="http://schemas.microsoft.com/office/drawing/2014/main" pred="{2F8770D9-4C93-430B-9480-64069BB89DD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9" name="CuadroTexto 3">
          <a:extLst>
            <a:ext uri="{FF2B5EF4-FFF2-40B4-BE49-F238E27FC236}">
              <a16:creationId xmlns:a16="http://schemas.microsoft.com/office/drawing/2014/main" id="{3924A86C-1CEE-4687-ACDB-3205FAEE2548}"/>
            </a:ext>
            <a:ext uri="{147F2762-F138-4A5C-976F-8EAC2B608ADB}">
              <a16:predDERef xmlns:a16="http://schemas.microsoft.com/office/drawing/2014/main" pred="{75AF5409-1D2C-4D05-8C91-1FEF94285CF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0" name="CuadroTexto 3">
          <a:extLst>
            <a:ext uri="{FF2B5EF4-FFF2-40B4-BE49-F238E27FC236}">
              <a16:creationId xmlns:a16="http://schemas.microsoft.com/office/drawing/2014/main" id="{F7A63D6E-A492-4F5B-9415-6F1BBE8561A5}"/>
            </a:ext>
            <a:ext uri="{147F2762-F138-4A5C-976F-8EAC2B608ADB}">
              <a16:predDERef xmlns:a16="http://schemas.microsoft.com/office/drawing/2014/main" pred="{3924A86C-1CEE-4687-ACDB-3205FAEE254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1" name="CuadroTexto 3">
          <a:extLst>
            <a:ext uri="{FF2B5EF4-FFF2-40B4-BE49-F238E27FC236}">
              <a16:creationId xmlns:a16="http://schemas.microsoft.com/office/drawing/2014/main" id="{552FBD6D-2DE5-424D-BC32-28C87F403F28}"/>
            </a:ext>
            <a:ext uri="{147F2762-F138-4A5C-976F-8EAC2B608ADB}">
              <a16:predDERef xmlns:a16="http://schemas.microsoft.com/office/drawing/2014/main" pred="{F7A63D6E-A492-4F5B-9415-6F1BBE8561A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2" name="CuadroTexto 3">
          <a:extLst>
            <a:ext uri="{FF2B5EF4-FFF2-40B4-BE49-F238E27FC236}">
              <a16:creationId xmlns:a16="http://schemas.microsoft.com/office/drawing/2014/main" id="{059628D4-F017-450E-A2A3-7F2315B9D1E5}"/>
            </a:ext>
            <a:ext uri="{147F2762-F138-4A5C-976F-8EAC2B608ADB}">
              <a16:predDERef xmlns:a16="http://schemas.microsoft.com/office/drawing/2014/main" pred="{552FBD6D-2DE5-424D-BC32-28C87F403F2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3" name="CuadroTexto 3">
          <a:extLst>
            <a:ext uri="{FF2B5EF4-FFF2-40B4-BE49-F238E27FC236}">
              <a16:creationId xmlns:a16="http://schemas.microsoft.com/office/drawing/2014/main" id="{DF5C7E5C-C1CE-4964-A32B-E3E50AB6C92E}"/>
            </a:ext>
            <a:ext uri="{147F2762-F138-4A5C-976F-8EAC2B608ADB}">
              <a16:predDERef xmlns:a16="http://schemas.microsoft.com/office/drawing/2014/main" pred="{059628D4-F017-450E-A2A3-7F2315B9D1E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4" name="CuadroTexto 3">
          <a:extLst>
            <a:ext uri="{FF2B5EF4-FFF2-40B4-BE49-F238E27FC236}">
              <a16:creationId xmlns:a16="http://schemas.microsoft.com/office/drawing/2014/main" id="{C467848D-4BE5-41DB-A01C-DFD28FB38CF5}"/>
            </a:ext>
            <a:ext uri="{147F2762-F138-4A5C-976F-8EAC2B608ADB}">
              <a16:predDERef xmlns:a16="http://schemas.microsoft.com/office/drawing/2014/main" pred="{DF5C7E5C-C1CE-4964-A32B-E3E50AB6C92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5" name="CuadroTexto 3">
          <a:extLst>
            <a:ext uri="{FF2B5EF4-FFF2-40B4-BE49-F238E27FC236}">
              <a16:creationId xmlns:a16="http://schemas.microsoft.com/office/drawing/2014/main" id="{867B9C41-2370-4835-A5C1-22A0B20022E9}"/>
            </a:ext>
            <a:ext uri="{147F2762-F138-4A5C-976F-8EAC2B608ADB}">
              <a16:predDERef xmlns:a16="http://schemas.microsoft.com/office/drawing/2014/main" pred="{C467848D-4BE5-41DB-A01C-DFD28FB38CF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6" name="CuadroTexto 3">
          <a:extLst>
            <a:ext uri="{FF2B5EF4-FFF2-40B4-BE49-F238E27FC236}">
              <a16:creationId xmlns:a16="http://schemas.microsoft.com/office/drawing/2014/main" id="{82736044-15FD-436E-A343-10C4A42B16B1}"/>
            </a:ext>
            <a:ext uri="{147F2762-F138-4A5C-976F-8EAC2B608ADB}">
              <a16:predDERef xmlns:a16="http://schemas.microsoft.com/office/drawing/2014/main" pred="{867B9C41-2370-4835-A5C1-22A0B20022E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7" name="CuadroTexto 3">
          <a:extLst>
            <a:ext uri="{FF2B5EF4-FFF2-40B4-BE49-F238E27FC236}">
              <a16:creationId xmlns:a16="http://schemas.microsoft.com/office/drawing/2014/main" id="{66FAC8A0-AECE-4B82-B45E-2294F5010405}"/>
            </a:ext>
            <a:ext uri="{147F2762-F138-4A5C-976F-8EAC2B608ADB}">
              <a16:predDERef xmlns:a16="http://schemas.microsoft.com/office/drawing/2014/main" pred="{82736044-15FD-436E-A343-10C4A42B16B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8" name="CuadroTexto 3">
          <a:extLst>
            <a:ext uri="{FF2B5EF4-FFF2-40B4-BE49-F238E27FC236}">
              <a16:creationId xmlns:a16="http://schemas.microsoft.com/office/drawing/2014/main" id="{B4BAAE7A-1EE5-4213-B6D3-9B1F90A54081}"/>
            </a:ext>
            <a:ext uri="{147F2762-F138-4A5C-976F-8EAC2B608ADB}">
              <a16:predDERef xmlns:a16="http://schemas.microsoft.com/office/drawing/2014/main" pred="{66FAC8A0-AECE-4B82-B45E-2294F501040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9" name="CuadroTexto 3">
          <a:extLst>
            <a:ext uri="{FF2B5EF4-FFF2-40B4-BE49-F238E27FC236}">
              <a16:creationId xmlns:a16="http://schemas.microsoft.com/office/drawing/2014/main" id="{354B577D-9866-4B79-BC00-66B14029BEA1}"/>
            </a:ext>
            <a:ext uri="{147F2762-F138-4A5C-976F-8EAC2B608ADB}">
              <a16:predDERef xmlns:a16="http://schemas.microsoft.com/office/drawing/2014/main" pred="{B4BAAE7A-1EE5-4213-B6D3-9B1F90A5408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0" name="CuadroTexto 3">
          <a:extLst>
            <a:ext uri="{FF2B5EF4-FFF2-40B4-BE49-F238E27FC236}">
              <a16:creationId xmlns:a16="http://schemas.microsoft.com/office/drawing/2014/main" id="{8097F833-866A-46D2-AF14-D0BD9A76EF97}"/>
            </a:ext>
            <a:ext uri="{147F2762-F138-4A5C-976F-8EAC2B608ADB}">
              <a16:predDERef xmlns:a16="http://schemas.microsoft.com/office/drawing/2014/main" pred="{354B577D-9866-4B79-BC00-66B14029BEA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1" name="CuadroTexto 3">
          <a:extLst>
            <a:ext uri="{FF2B5EF4-FFF2-40B4-BE49-F238E27FC236}">
              <a16:creationId xmlns:a16="http://schemas.microsoft.com/office/drawing/2014/main" id="{DC6713B1-F507-40C8-8035-B9C2A8FD7FD9}"/>
            </a:ext>
            <a:ext uri="{147F2762-F138-4A5C-976F-8EAC2B608ADB}">
              <a16:predDERef xmlns:a16="http://schemas.microsoft.com/office/drawing/2014/main" pred="{8097F833-866A-46D2-AF14-D0BD9A76EF9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2" name="CuadroTexto 3">
          <a:extLst>
            <a:ext uri="{FF2B5EF4-FFF2-40B4-BE49-F238E27FC236}">
              <a16:creationId xmlns:a16="http://schemas.microsoft.com/office/drawing/2014/main" id="{244707FC-AB32-4BEF-BFEB-84CABAFA8A4E}"/>
            </a:ext>
            <a:ext uri="{147F2762-F138-4A5C-976F-8EAC2B608ADB}">
              <a16:predDERef xmlns:a16="http://schemas.microsoft.com/office/drawing/2014/main" pred="{DC6713B1-F507-40C8-8035-B9C2A8FD7FD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3" name="CuadroTexto 3">
          <a:extLst>
            <a:ext uri="{FF2B5EF4-FFF2-40B4-BE49-F238E27FC236}">
              <a16:creationId xmlns:a16="http://schemas.microsoft.com/office/drawing/2014/main" id="{CCC563A3-A368-4D88-BB90-CFF99D4DA936}"/>
            </a:ext>
            <a:ext uri="{147F2762-F138-4A5C-976F-8EAC2B608ADB}">
              <a16:predDERef xmlns:a16="http://schemas.microsoft.com/office/drawing/2014/main" pred="{244707FC-AB32-4BEF-BFEB-84CABAFA8A4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4" name="CuadroTexto 3">
          <a:extLst>
            <a:ext uri="{FF2B5EF4-FFF2-40B4-BE49-F238E27FC236}">
              <a16:creationId xmlns:a16="http://schemas.microsoft.com/office/drawing/2014/main" id="{7DF84945-8B57-4F09-8E65-CDFD52FF0213}"/>
            </a:ext>
            <a:ext uri="{147F2762-F138-4A5C-976F-8EAC2B608ADB}">
              <a16:predDERef xmlns:a16="http://schemas.microsoft.com/office/drawing/2014/main" pred="{CCC563A3-A368-4D88-BB90-CFF99D4DA93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5" name="CuadroTexto 3">
          <a:extLst>
            <a:ext uri="{FF2B5EF4-FFF2-40B4-BE49-F238E27FC236}">
              <a16:creationId xmlns:a16="http://schemas.microsoft.com/office/drawing/2014/main" id="{913D3976-8E0C-4B8C-8D70-FEF0FCA66586}"/>
            </a:ext>
            <a:ext uri="{147F2762-F138-4A5C-976F-8EAC2B608ADB}">
              <a16:predDERef xmlns:a16="http://schemas.microsoft.com/office/drawing/2014/main" pred="{7DF84945-8B57-4F09-8E65-CDFD52FF021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6" name="CuadroTexto 3">
          <a:extLst>
            <a:ext uri="{FF2B5EF4-FFF2-40B4-BE49-F238E27FC236}">
              <a16:creationId xmlns:a16="http://schemas.microsoft.com/office/drawing/2014/main" id="{037A3D58-9EC5-4EF2-97CD-AB1AC8A4425D}"/>
            </a:ext>
            <a:ext uri="{147F2762-F138-4A5C-976F-8EAC2B608ADB}">
              <a16:predDERef xmlns:a16="http://schemas.microsoft.com/office/drawing/2014/main" pred="{913D3976-8E0C-4B8C-8D70-FEF0FCA6658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7" name="CuadroTexto 3">
          <a:extLst>
            <a:ext uri="{FF2B5EF4-FFF2-40B4-BE49-F238E27FC236}">
              <a16:creationId xmlns:a16="http://schemas.microsoft.com/office/drawing/2014/main" id="{E1814FBC-11AF-4D6B-A081-6B1223254181}"/>
            </a:ext>
            <a:ext uri="{147F2762-F138-4A5C-976F-8EAC2B608ADB}">
              <a16:predDERef xmlns:a16="http://schemas.microsoft.com/office/drawing/2014/main" pred="{037A3D58-9EC5-4EF2-97CD-AB1AC8A4425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8" name="CuadroTexto 3">
          <a:extLst>
            <a:ext uri="{FF2B5EF4-FFF2-40B4-BE49-F238E27FC236}">
              <a16:creationId xmlns:a16="http://schemas.microsoft.com/office/drawing/2014/main" id="{C57DBD2B-BA2E-48A8-8D9F-66EBC01A1AD3}"/>
            </a:ext>
            <a:ext uri="{147F2762-F138-4A5C-976F-8EAC2B608ADB}">
              <a16:predDERef xmlns:a16="http://schemas.microsoft.com/office/drawing/2014/main" pred="{E1814FBC-11AF-4D6B-A081-6B122325418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9" name="CuadroTexto 3">
          <a:extLst>
            <a:ext uri="{FF2B5EF4-FFF2-40B4-BE49-F238E27FC236}">
              <a16:creationId xmlns:a16="http://schemas.microsoft.com/office/drawing/2014/main" id="{EFF1FD6C-6825-4C74-9B53-3AC24FB5DC37}"/>
            </a:ext>
            <a:ext uri="{147F2762-F138-4A5C-976F-8EAC2B608ADB}">
              <a16:predDERef xmlns:a16="http://schemas.microsoft.com/office/drawing/2014/main" pred="{C57DBD2B-BA2E-48A8-8D9F-66EBC01A1AD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0" name="CuadroTexto 3">
          <a:extLst>
            <a:ext uri="{FF2B5EF4-FFF2-40B4-BE49-F238E27FC236}">
              <a16:creationId xmlns:a16="http://schemas.microsoft.com/office/drawing/2014/main" id="{D971D688-787C-4CC0-9813-84E359F05C9E}"/>
            </a:ext>
            <a:ext uri="{147F2762-F138-4A5C-976F-8EAC2B608ADB}">
              <a16:predDERef xmlns:a16="http://schemas.microsoft.com/office/drawing/2014/main" pred="{EFF1FD6C-6825-4C74-9B53-3AC24FB5DC3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1" name="CuadroTexto 3">
          <a:extLst>
            <a:ext uri="{FF2B5EF4-FFF2-40B4-BE49-F238E27FC236}">
              <a16:creationId xmlns:a16="http://schemas.microsoft.com/office/drawing/2014/main" id="{8FEA3CF5-DD6C-47C6-8ACF-D8E256208E83}"/>
            </a:ext>
            <a:ext uri="{147F2762-F138-4A5C-976F-8EAC2B608ADB}">
              <a16:predDERef xmlns:a16="http://schemas.microsoft.com/office/drawing/2014/main" pred="{D971D688-787C-4CC0-9813-84E359F05C9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2" name="CuadroTexto 3">
          <a:extLst>
            <a:ext uri="{FF2B5EF4-FFF2-40B4-BE49-F238E27FC236}">
              <a16:creationId xmlns:a16="http://schemas.microsoft.com/office/drawing/2014/main" id="{CE4A31D2-5CFA-4F16-8386-F0821F0AF839}"/>
            </a:ext>
            <a:ext uri="{147F2762-F138-4A5C-976F-8EAC2B608ADB}">
              <a16:predDERef xmlns:a16="http://schemas.microsoft.com/office/drawing/2014/main" pred="{8FEA3CF5-DD6C-47C6-8ACF-D8E256208E8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3" name="CuadroTexto 3">
          <a:extLst>
            <a:ext uri="{FF2B5EF4-FFF2-40B4-BE49-F238E27FC236}">
              <a16:creationId xmlns:a16="http://schemas.microsoft.com/office/drawing/2014/main" id="{6B7ACA06-6339-40E7-9BB1-7A3EFC9700BD}"/>
            </a:ext>
            <a:ext uri="{147F2762-F138-4A5C-976F-8EAC2B608ADB}">
              <a16:predDERef xmlns:a16="http://schemas.microsoft.com/office/drawing/2014/main" pred="{CE4A31D2-5CFA-4F16-8386-F0821F0AF83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4" name="CuadroTexto 3">
          <a:extLst>
            <a:ext uri="{FF2B5EF4-FFF2-40B4-BE49-F238E27FC236}">
              <a16:creationId xmlns:a16="http://schemas.microsoft.com/office/drawing/2014/main" id="{89D39691-ECDB-48E9-8A26-4B2C22DA774E}"/>
            </a:ext>
            <a:ext uri="{147F2762-F138-4A5C-976F-8EAC2B608ADB}">
              <a16:predDERef xmlns:a16="http://schemas.microsoft.com/office/drawing/2014/main" pred="{6B7ACA06-6339-40E7-9BB1-7A3EFC9700B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7" name="CuadroTexto 3">
          <a:extLst>
            <a:ext uri="{FF2B5EF4-FFF2-40B4-BE49-F238E27FC236}">
              <a16:creationId xmlns:a16="http://schemas.microsoft.com/office/drawing/2014/main" id="{A7459137-801F-4E70-B546-718BCA105FC3}"/>
            </a:ext>
            <a:ext uri="{147F2762-F138-4A5C-976F-8EAC2B608ADB}">
              <a16:predDERef xmlns:a16="http://schemas.microsoft.com/office/drawing/2014/main" pred="{28AE277E-2114-47B8-904A-766BA346E22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8" name="CuadroTexto 3">
          <a:extLst>
            <a:ext uri="{FF2B5EF4-FFF2-40B4-BE49-F238E27FC236}">
              <a16:creationId xmlns:a16="http://schemas.microsoft.com/office/drawing/2014/main" id="{5903463B-77AE-4315-9E98-22587292B754}"/>
            </a:ext>
            <a:ext uri="{147F2762-F138-4A5C-976F-8EAC2B608ADB}">
              <a16:predDERef xmlns:a16="http://schemas.microsoft.com/office/drawing/2014/main" pred="{A7459137-801F-4E70-B546-718BCA105FC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9" name="CuadroTexto 3">
          <a:extLst>
            <a:ext uri="{FF2B5EF4-FFF2-40B4-BE49-F238E27FC236}">
              <a16:creationId xmlns:a16="http://schemas.microsoft.com/office/drawing/2014/main" id="{879CBFD2-DE30-44FD-99E1-D58D57A77543}"/>
            </a:ext>
            <a:ext uri="{147F2762-F138-4A5C-976F-8EAC2B608ADB}">
              <a16:predDERef xmlns:a16="http://schemas.microsoft.com/office/drawing/2014/main" pred="{5903463B-77AE-4315-9E98-22587292B75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0" name="CuadroTexto 3">
          <a:extLst>
            <a:ext uri="{FF2B5EF4-FFF2-40B4-BE49-F238E27FC236}">
              <a16:creationId xmlns:a16="http://schemas.microsoft.com/office/drawing/2014/main" id="{70695812-E34B-414D-A48E-B70F74FF698C}"/>
            </a:ext>
            <a:ext uri="{147F2762-F138-4A5C-976F-8EAC2B608ADB}">
              <a16:predDERef xmlns:a16="http://schemas.microsoft.com/office/drawing/2014/main" pred="{879CBFD2-DE30-44FD-99E1-D58D57A7754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1" name="CuadroTexto 3">
          <a:extLst>
            <a:ext uri="{FF2B5EF4-FFF2-40B4-BE49-F238E27FC236}">
              <a16:creationId xmlns:a16="http://schemas.microsoft.com/office/drawing/2014/main" id="{A91A1E1C-1A72-4E5F-A426-F2BD9F04A90A}"/>
            </a:ext>
            <a:ext uri="{147F2762-F138-4A5C-976F-8EAC2B608ADB}">
              <a16:predDERef xmlns:a16="http://schemas.microsoft.com/office/drawing/2014/main" pred="{70695812-E34B-414D-A48E-B70F74FF698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2" name="CuadroTexto 3">
          <a:extLst>
            <a:ext uri="{FF2B5EF4-FFF2-40B4-BE49-F238E27FC236}">
              <a16:creationId xmlns:a16="http://schemas.microsoft.com/office/drawing/2014/main" id="{4365FC5E-5BD7-4963-A531-C83D22B4F913}"/>
            </a:ext>
            <a:ext uri="{147F2762-F138-4A5C-976F-8EAC2B608ADB}">
              <a16:predDERef xmlns:a16="http://schemas.microsoft.com/office/drawing/2014/main" pred="{A91A1E1C-1A72-4E5F-A426-F2BD9F04A90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3" name="CuadroTexto 3">
          <a:extLst>
            <a:ext uri="{FF2B5EF4-FFF2-40B4-BE49-F238E27FC236}">
              <a16:creationId xmlns:a16="http://schemas.microsoft.com/office/drawing/2014/main" id="{73A087E0-3389-4A54-B334-CE19F32DC99D}"/>
            </a:ext>
            <a:ext uri="{147F2762-F138-4A5C-976F-8EAC2B608ADB}">
              <a16:predDERef xmlns:a16="http://schemas.microsoft.com/office/drawing/2014/main" pred="{4365FC5E-5BD7-4963-A531-C83D22B4F91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4" name="CuadroTexto 3">
          <a:extLst>
            <a:ext uri="{FF2B5EF4-FFF2-40B4-BE49-F238E27FC236}">
              <a16:creationId xmlns:a16="http://schemas.microsoft.com/office/drawing/2014/main" id="{A33DC5F5-89DE-4B8B-9272-F90F9B740FED}"/>
            </a:ext>
            <a:ext uri="{147F2762-F138-4A5C-976F-8EAC2B608ADB}">
              <a16:predDERef xmlns:a16="http://schemas.microsoft.com/office/drawing/2014/main" pred="{73A087E0-3389-4A54-B334-CE19F32DC99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5" name="CuadroTexto 3">
          <a:extLst>
            <a:ext uri="{FF2B5EF4-FFF2-40B4-BE49-F238E27FC236}">
              <a16:creationId xmlns:a16="http://schemas.microsoft.com/office/drawing/2014/main" id="{5633C951-4BD1-462A-916C-3592AC5E16E3}"/>
            </a:ext>
            <a:ext uri="{147F2762-F138-4A5C-976F-8EAC2B608ADB}">
              <a16:predDERef xmlns:a16="http://schemas.microsoft.com/office/drawing/2014/main" pred="{A33DC5F5-89DE-4B8B-9272-F90F9B740FE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6" name="CuadroTexto 3">
          <a:extLst>
            <a:ext uri="{FF2B5EF4-FFF2-40B4-BE49-F238E27FC236}">
              <a16:creationId xmlns:a16="http://schemas.microsoft.com/office/drawing/2014/main" id="{79A276F1-2F13-48C7-821E-9F8FD9819758}"/>
            </a:ext>
            <a:ext uri="{147F2762-F138-4A5C-976F-8EAC2B608ADB}">
              <a16:predDERef xmlns:a16="http://schemas.microsoft.com/office/drawing/2014/main" pred="{5633C951-4BD1-462A-916C-3592AC5E16E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7" name="CuadroTexto 3">
          <a:extLst>
            <a:ext uri="{FF2B5EF4-FFF2-40B4-BE49-F238E27FC236}">
              <a16:creationId xmlns:a16="http://schemas.microsoft.com/office/drawing/2014/main" id="{4A9680A9-79D3-4103-BE56-AABA47939C74}"/>
            </a:ext>
            <a:ext uri="{147F2762-F138-4A5C-976F-8EAC2B608ADB}">
              <a16:predDERef xmlns:a16="http://schemas.microsoft.com/office/drawing/2014/main" pred="{79A276F1-2F13-48C7-821E-9F8FD981975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8" name="CuadroTexto 3">
          <a:extLst>
            <a:ext uri="{FF2B5EF4-FFF2-40B4-BE49-F238E27FC236}">
              <a16:creationId xmlns:a16="http://schemas.microsoft.com/office/drawing/2014/main" id="{EF705F87-577B-4A7E-8715-B8ADDD8B53C5}"/>
            </a:ext>
            <a:ext uri="{147F2762-F138-4A5C-976F-8EAC2B608ADB}">
              <a16:predDERef xmlns:a16="http://schemas.microsoft.com/office/drawing/2014/main" pred="{4A9680A9-79D3-4103-BE56-AABA47939C7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9" name="CuadroTexto 3">
          <a:extLst>
            <a:ext uri="{FF2B5EF4-FFF2-40B4-BE49-F238E27FC236}">
              <a16:creationId xmlns:a16="http://schemas.microsoft.com/office/drawing/2014/main" id="{07AF9B2D-BEC8-4A53-8F64-901C00B3DB19}"/>
            </a:ext>
            <a:ext uri="{147F2762-F138-4A5C-976F-8EAC2B608ADB}">
              <a16:predDERef xmlns:a16="http://schemas.microsoft.com/office/drawing/2014/main" pred="{EF705F87-577B-4A7E-8715-B8ADDD8B53C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0" name="CuadroTexto 3">
          <a:extLst>
            <a:ext uri="{FF2B5EF4-FFF2-40B4-BE49-F238E27FC236}">
              <a16:creationId xmlns:a16="http://schemas.microsoft.com/office/drawing/2014/main" id="{0803A986-A9C6-44D4-819B-13FDF54B555F}"/>
            </a:ext>
            <a:ext uri="{147F2762-F138-4A5C-976F-8EAC2B608ADB}">
              <a16:predDERef xmlns:a16="http://schemas.microsoft.com/office/drawing/2014/main" pred="{07AF9B2D-BEC8-4A53-8F64-901C00B3DB1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3" name="CuadroTexto 3">
          <a:extLst>
            <a:ext uri="{FF2B5EF4-FFF2-40B4-BE49-F238E27FC236}">
              <a16:creationId xmlns:a16="http://schemas.microsoft.com/office/drawing/2014/main" id="{E18A9580-793D-4BA9-9863-13FF55854A70}"/>
            </a:ext>
            <a:ext uri="{147F2762-F138-4A5C-976F-8EAC2B608ADB}">
              <a16:predDERef xmlns:a16="http://schemas.microsoft.com/office/drawing/2014/main" pred="{A1CA4BC6-2F83-4B96-9692-1B5646213F4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4" name="CuadroTexto 3">
          <a:extLst>
            <a:ext uri="{FF2B5EF4-FFF2-40B4-BE49-F238E27FC236}">
              <a16:creationId xmlns:a16="http://schemas.microsoft.com/office/drawing/2014/main" id="{9CEA4D47-673F-4934-BD6F-5A670B9B8E0F}"/>
            </a:ext>
            <a:ext uri="{147F2762-F138-4A5C-976F-8EAC2B608ADB}">
              <a16:predDERef xmlns:a16="http://schemas.microsoft.com/office/drawing/2014/main" pred="{E18A9580-793D-4BA9-9863-13FF55854A7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5" name="CuadroTexto 3">
          <a:extLst>
            <a:ext uri="{FF2B5EF4-FFF2-40B4-BE49-F238E27FC236}">
              <a16:creationId xmlns:a16="http://schemas.microsoft.com/office/drawing/2014/main" id="{5542006D-0971-40A1-95CF-F092FEB63324}"/>
            </a:ext>
            <a:ext uri="{147F2762-F138-4A5C-976F-8EAC2B608ADB}">
              <a16:predDERef xmlns:a16="http://schemas.microsoft.com/office/drawing/2014/main" pred="{9CEA4D47-673F-4934-BD6F-5A670B9B8E0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6" name="CuadroTexto 3">
          <a:extLst>
            <a:ext uri="{FF2B5EF4-FFF2-40B4-BE49-F238E27FC236}">
              <a16:creationId xmlns:a16="http://schemas.microsoft.com/office/drawing/2014/main" id="{6E6218C9-DA16-430B-A6A7-8C5190820B98}"/>
            </a:ext>
            <a:ext uri="{147F2762-F138-4A5C-976F-8EAC2B608ADB}">
              <a16:predDERef xmlns:a16="http://schemas.microsoft.com/office/drawing/2014/main" pred="{5542006D-0971-40A1-95CF-F092FEB6332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7" name="CuadroTexto 3">
          <a:extLst>
            <a:ext uri="{FF2B5EF4-FFF2-40B4-BE49-F238E27FC236}">
              <a16:creationId xmlns:a16="http://schemas.microsoft.com/office/drawing/2014/main" id="{999E823A-5E39-4C72-81B0-5885866D57EC}"/>
            </a:ext>
            <a:ext uri="{147F2762-F138-4A5C-976F-8EAC2B608ADB}">
              <a16:predDERef xmlns:a16="http://schemas.microsoft.com/office/drawing/2014/main" pred="{6E6218C9-DA16-430B-A6A7-8C5190820B9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8" name="CuadroTexto 3">
          <a:extLst>
            <a:ext uri="{FF2B5EF4-FFF2-40B4-BE49-F238E27FC236}">
              <a16:creationId xmlns:a16="http://schemas.microsoft.com/office/drawing/2014/main" id="{670CE346-9A9E-41D2-8903-B349B8E53FE9}"/>
            </a:ext>
            <a:ext uri="{147F2762-F138-4A5C-976F-8EAC2B608ADB}">
              <a16:predDERef xmlns:a16="http://schemas.microsoft.com/office/drawing/2014/main" pred="{999E823A-5E39-4C72-81B0-5885866D57E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1" name="CuadroTexto 3">
          <a:extLst>
            <a:ext uri="{FF2B5EF4-FFF2-40B4-BE49-F238E27FC236}">
              <a16:creationId xmlns:a16="http://schemas.microsoft.com/office/drawing/2014/main" id="{C0B90571-4301-4D44-9EBD-EDAA739AE657}"/>
            </a:ext>
            <a:ext uri="{147F2762-F138-4A5C-976F-8EAC2B608ADB}">
              <a16:predDERef xmlns:a16="http://schemas.microsoft.com/office/drawing/2014/main" pred="{27A9D5E1-D81B-48C6-B6E7-36405C3D50B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2" name="CuadroTexto 3">
          <a:extLst>
            <a:ext uri="{FF2B5EF4-FFF2-40B4-BE49-F238E27FC236}">
              <a16:creationId xmlns:a16="http://schemas.microsoft.com/office/drawing/2014/main" id="{DBA5BB40-1E00-4B1D-BCB8-5FF66868032E}"/>
            </a:ext>
            <a:ext uri="{147F2762-F138-4A5C-976F-8EAC2B608ADB}">
              <a16:predDERef xmlns:a16="http://schemas.microsoft.com/office/drawing/2014/main" pred="{C0B90571-4301-4D44-9EBD-EDAA739AE65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3" name="CuadroTexto 3">
          <a:extLst>
            <a:ext uri="{FF2B5EF4-FFF2-40B4-BE49-F238E27FC236}">
              <a16:creationId xmlns:a16="http://schemas.microsoft.com/office/drawing/2014/main" id="{6D2A1FBA-09FC-4BC6-9865-23C755DDEF33}"/>
            </a:ext>
            <a:ext uri="{147F2762-F138-4A5C-976F-8EAC2B608ADB}">
              <a16:predDERef xmlns:a16="http://schemas.microsoft.com/office/drawing/2014/main" pred="{DBA5BB40-1E00-4B1D-BCB8-5FF66868032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4" name="CuadroTexto 3">
          <a:extLst>
            <a:ext uri="{FF2B5EF4-FFF2-40B4-BE49-F238E27FC236}">
              <a16:creationId xmlns:a16="http://schemas.microsoft.com/office/drawing/2014/main" id="{931858D2-7808-47C6-997C-71D54F685EC3}"/>
            </a:ext>
            <a:ext uri="{147F2762-F138-4A5C-976F-8EAC2B608ADB}">
              <a16:predDERef xmlns:a16="http://schemas.microsoft.com/office/drawing/2014/main" pred="{6D2A1FBA-09FC-4BC6-9865-23C755DDEF3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5" name="CuadroTexto 3">
          <a:extLst>
            <a:ext uri="{FF2B5EF4-FFF2-40B4-BE49-F238E27FC236}">
              <a16:creationId xmlns:a16="http://schemas.microsoft.com/office/drawing/2014/main" id="{8D45FD81-89F4-4E9B-8306-EE60B7697F48}"/>
            </a:ext>
            <a:ext uri="{147F2762-F138-4A5C-976F-8EAC2B608ADB}">
              <a16:predDERef xmlns:a16="http://schemas.microsoft.com/office/drawing/2014/main" pred="{931858D2-7808-47C6-997C-71D54F685EC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6" name="CuadroTexto 3">
          <a:extLst>
            <a:ext uri="{FF2B5EF4-FFF2-40B4-BE49-F238E27FC236}">
              <a16:creationId xmlns:a16="http://schemas.microsoft.com/office/drawing/2014/main" id="{EB9B056D-043C-4A02-9B4D-703DEC9B6A93}"/>
            </a:ext>
            <a:ext uri="{147F2762-F138-4A5C-976F-8EAC2B608ADB}">
              <a16:predDERef xmlns:a16="http://schemas.microsoft.com/office/drawing/2014/main" pred="{8D45FD81-89F4-4E9B-8306-EE60B7697F4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7" name="CuadroTexto 3">
          <a:extLst>
            <a:ext uri="{FF2B5EF4-FFF2-40B4-BE49-F238E27FC236}">
              <a16:creationId xmlns:a16="http://schemas.microsoft.com/office/drawing/2014/main" id="{82F61471-945A-446B-B63E-7FF4A2BD3CF5}"/>
            </a:ext>
            <a:ext uri="{147F2762-F138-4A5C-976F-8EAC2B608ADB}">
              <a16:predDERef xmlns:a16="http://schemas.microsoft.com/office/drawing/2014/main" pred="{EB9B056D-043C-4A02-9B4D-703DEC9B6A9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8" name="CuadroTexto 3">
          <a:extLst>
            <a:ext uri="{FF2B5EF4-FFF2-40B4-BE49-F238E27FC236}">
              <a16:creationId xmlns:a16="http://schemas.microsoft.com/office/drawing/2014/main" id="{1A682C6F-D49B-4A79-9ADE-9D867F3C1861}"/>
            </a:ext>
            <a:ext uri="{147F2762-F138-4A5C-976F-8EAC2B608ADB}">
              <a16:predDERef xmlns:a16="http://schemas.microsoft.com/office/drawing/2014/main" pred="{82F61471-945A-446B-B63E-7FF4A2BD3CF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9" name="CuadroTexto 3">
          <a:extLst>
            <a:ext uri="{FF2B5EF4-FFF2-40B4-BE49-F238E27FC236}">
              <a16:creationId xmlns:a16="http://schemas.microsoft.com/office/drawing/2014/main" id="{FBBB7D1F-554B-4B5E-ADF9-5F4CCC6EE0CF}"/>
            </a:ext>
            <a:ext uri="{147F2762-F138-4A5C-976F-8EAC2B608ADB}">
              <a16:predDERef xmlns:a16="http://schemas.microsoft.com/office/drawing/2014/main" pred="{1A682C6F-D49B-4A79-9ADE-9D867F3C186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0" name="CuadroTexto 3">
          <a:extLst>
            <a:ext uri="{FF2B5EF4-FFF2-40B4-BE49-F238E27FC236}">
              <a16:creationId xmlns:a16="http://schemas.microsoft.com/office/drawing/2014/main" id="{CCE18666-05BF-4CFA-90C4-6723BD299A58}"/>
            </a:ext>
            <a:ext uri="{147F2762-F138-4A5C-976F-8EAC2B608ADB}">
              <a16:predDERef xmlns:a16="http://schemas.microsoft.com/office/drawing/2014/main" pred="{FBBB7D1F-554B-4B5E-ADF9-5F4CCC6EE0C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1" name="CuadroTexto 3">
          <a:extLst>
            <a:ext uri="{FF2B5EF4-FFF2-40B4-BE49-F238E27FC236}">
              <a16:creationId xmlns:a16="http://schemas.microsoft.com/office/drawing/2014/main" id="{19FEA29D-29D6-4FB5-A3C0-B0310F2A916F}"/>
            </a:ext>
            <a:ext uri="{147F2762-F138-4A5C-976F-8EAC2B608ADB}">
              <a16:predDERef xmlns:a16="http://schemas.microsoft.com/office/drawing/2014/main" pred="{CCE18666-05BF-4CFA-90C4-6723BD299A5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2" name="CuadroTexto 3">
          <a:extLst>
            <a:ext uri="{FF2B5EF4-FFF2-40B4-BE49-F238E27FC236}">
              <a16:creationId xmlns:a16="http://schemas.microsoft.com/office/drawing/2014/main" id="{97AB072C-2280-4509-A124-1BDE51B351D7}"/>
            </a:ext>
            <a:ext uri="{147F2762-F138-4A5C-976F-8EAC2B608ADB}">
              <a16:predDERef xmlns:a16="http://schemas.microsoft.com/office/drawing/2014/main" pred="{19FEA29D-29D6-4FB5-A3C0-B0310F2A916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3" name="CuadroTexto 3">
          <a:extLst>
            <a:ext uri="{FF2B5EF4-FFF2-40B4-BE49-F238E27FC236}">
              <a16:creationId xmlns:a16="http://schemas.microsoft.com/office/drawing/2014/main" id="{B170098B-9B26-4A32-B592-9DF1881CE990}"/>
            </a:ext>
            <a:ext uri="{147F2762-F138-4A5C-976F-8EAC2B608ADB}">
              <a16:predDERef xmlns:a16="http://schemas.microsoft.com/office/drawing/2014/main" pred="{97AB072C-2280-4509-A124-1BDE51B351D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4" name="CuadroTexto 3">
          <a:extLst>
            <a:ext uri="{FF2B5EF4-FFF2-40B4-BE49-F238E27FC236}">
              <a16:creationId xmlns:a16="http://schemas.microsoft.com/office/drawing/2014/main" id="{69E6E49E-9146-4F8C-959A-970DAE31C01B}"/>
            </a:ext>
            <a:ext uri="{147F2762-F138-4A5C-976F-8EAC2B608ADB}">
              <a16:predDERef xmlns:a16="http://schemas.microsoft.com/office/drawing/2014/main" pred="{B170098B-9B26-4A32-B592-9DF1881CE99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5" name="CuadroTexto 3">
          <a:extLst>
            <a:ext uri="{FF2B5EF4-FFF2-40B4-BE49-F238E27FC236}">
              <a16:creationId xmlns:a16="http://schemas.microsoft.com/office/drawing/2014/main" id="{358146FE-A56E-488F-B4A9-409DCDA123BD}"/>
            </a:ext>
            <a:ext uri="{147F2762-F138-4A5C-976F-8EAC2B608ADB}">
              <a16:predDERef xmlns:a16="http://schemas.microsoft.com/office/drawing/2014/main" pred="{69E6E49E-9146-4F8C-959A-970DAE31C01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6" name="CuadroTexto 3">
          <a:extLst>
            <a:ext uri="{FF2B5EF4-FFF2-40B4-BE49-F238E27FC236}">
              <a16:creationId xmlns:a16="http://schemas.microsoft.com/office/drawing/2014/main" id="{0D9668D2-7B57-4DF1-8E27-42DDE78AC278}"/>
            </a:ext>
            <a:ext uri="{147F2762-F138-4A5C-976F-8EAC2B608ADB}">
              <a16:predDERef xmlns:a16="http://schemas.microsoft.com/office/drawing/2014/main" pred="{358146FE-A56E-488F-B4A9-409DCDA123B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7" name="CuadroTexto 3">
          <a:extLst>
            <a:ext uri="{FF2B5EF4-FFF2-40B4-BE49-F238E27FC236}">
              <a16:creationId xmlns:a16="http://schemas.microsoft.com/office/drawing/2014/main" id="{E4F52A0B-A242-4720-9AF4-FF7C35B3B013}"/>
            </a:ext>
            <a:ext uri="{147F2762-F138-4A5C-976F-8EAC2B608ADB}">
              <a16:predDERef xmlns:a16="http://schemas.microsoft.com/office/drawing/2014/main" pred="{0D9668D2-7B57-4DF1-8E27-42DDE78AC27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8" name="CuadroTexto 3">
          <a:extLst>
            <a:ext uri="{FF2B5EF4-FFF2-40B4-BE49-F238E27FC236}">
              <a16:creationId xmlns:a16="http://schemas.microsoft.com/office/drawing/2014/main" id="{D681257A-34B2-4500-BC1C-3479001E9ADA}"/>
            </a:ext>
            <a:ext uri="{147F2762-F138-4A5C-976F-8EAC2B608ADB}">
              <a16:predDERef xmlns:a16="http://schemas.microsoft.com/office/drawing/2014/main" pred="{E4F52A0B-A242-4720-9AF4-FF7C35B3B01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9" name="CuadroTexto 3">
          <a:extLst>
            <a:ext uri="{FF2B5EF4-FFF2-40B4-BE49-F238E27FC236}">
              <a16:creationId xmlns:a16="http://schemas.microsoft.com/office/drawing/2014/main" id="{BF104EE5-8CA7-41F1-884A-22D9C3E2C376}"/>
            </a:ext>
            <a:ext uri="{147F2762-F138-4A5C-976F-8EAC2B608ADB}">
              <a16:predDERef xmlns:a16="http://schemas.microsoft.com/office/drawing/2014/main" pred="{D681257A-34B2-4500-BC1C-3479001E9AD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0" name="CuadroTexto 3">
          <a:extLst>
            <a:ext uri="{FF2B5EF4-FFF2-40B4-BE49-F238E27FC236}">
              <a16:creationId xmlns:a16="http://schemas.microsoft.com/office/drawing/2014/main" id="{BD9FC68D-1D48-460F-B09F-4A28CB6EE5DB}"/>
            </a:ext>
            <a:ext uri="{147F2762-F138-4A5C-976F-8EAC2B608ADB}">
              <a16:predDERef xmlns:a16="http://schemas.microsoft.com/office/drawing/2014/main" pred="{BF104EE5-8CA7-41F1-884A-22D9C3E2C37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1" name="CuadroTexto 3">
          <a:extLst>
            <a:ext uri="{FF2B5EF4-FFF2-40B4-BE49-F238E27FC236}">
              <a16:creationId xmlns:a16="http://schemas.microsoft.com/office/drawing/2014/main" id="{FF429907-1EBD-48B4-8AB1-9EA1720EC007}"/>
            </a:ext>
            <a:ext uri="{147F2762-F138-4A5C-976F-8EAC2B608ADB}">
              <a16:predDERef xmlns:a16="http://schemas.microsoft.com/office/drawing/2014/main" pred="{BD9FC68D-1D48-460F-B09F-4A28CB6EE5D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2" name="CuadroTexto 3">
          <a:extLst>
            <a:ext uri="{FF2B5EF4-FFF2-40B4-BE49-F238E27FC236}">
              <a16:creationId xmlns:a16="http://schemas.microsoft.com/office/drawing/2014/main" id="{2BCAF859-3878-405D-A6B2-3333E43FE184}"/>
            </a:ext>
            <a:ext uri="{147F2762-F138-4A5C-976F-8EAC2B608ADB}">
              <a16:predDERef xmlns:a16="http://schemas.microsoft.com/office/drawing/2014/main" pred="{FF429907-1EBD-48B4-8AB1-9EA1720EC00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3" name="CuadroTexto 3">
          <a:extLst>
            <a:ext uri="{FF2B5EF4-FFF2-40B4-BE49-F238E27FC236}">
              <a16:creationId xmlns:a16="http://schemas.microsoft.com/office/drawing/2014/main" id="{AEC55CF9-AFF5-4482-8D53-7A37F94C46A8}"/>
            </a:ext>
            <a:ext uri="{147F2762-F138-4A5C-976F-8EAC2B608ADB}">
              <a16:predDERef xmlns:a16="http://schemas.microsoft.com/office/drawing/2014/main" pred="{2BCAF859-3878-405D-A6B2-3333E43FE18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4" name="CuadroTexto 3">
          <a:extLst>
            <a:ext uri="{FF2B5EF4-FFF2-40B4-BE49-F238E27FC236}">
              <a16:creationId xmlns:a16="http://schemas.microsoft.com/office/drawing/2014/main" id="{1CF8C068-A0D9-4886-854C-5E6872ACD2A5}"/>
            </a:ext>
            <a:ext uri="{147F2762-F138-4A5C-976F-8EAC2B608ADB}">
              <a16:predDERef xmlns:a16="http://schemas.microsoft.com/office/drawing/2014/main" pred="{AEC55CF9-AFF5-4482-8D53-7A37F94C46A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5" name="CuadroTexto 3">
          <a:extLst>
            <a:ext uri="{FF2B5EF4-FFF2-40B4-BE49-F238E27FC236}">
              <a16:creationId xmlns:a16="http://schemas.microsoft.com/office/drawing/2014/main" id="{644E6004-E263-4618-8C81-59F1CA046976}"/>
            </a:ext>
            <a:ext uri="{147F2762-F138-4A5C-976F-8EAC2B608ADB}">
              <a16:predDERef xmlns:a16="http://schemas.microsoft.com/office/drawing/2014/main" pred="{1CF8C068-A0D9-4886-854C-5E6872ACD2A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6" name="CuadroTexto 3">
          <a:extLst>
            <a:ext uri="{FF2B5EF4-FFF2-40B4-BE49-F238E27FC236}">
              <a16:creationId xmlns:a16="http://schemas.microsoft.com/office/drawing/2014/main" id="{4CC4FAAD-8DC2-4B86-9B1D-9A300F38D8F2}"/>
            </a:ext>
            <a:ext uri="{147F2762-F138-4A5C-976F-8EAC2B608ADB}">
              <a16:predDERef xmlns:a16="http://schemas.microsoft.com/office/drawing/2014/main" pred="{644E6004-E263-4618-8C81-59F1CA04697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7" name="CuadroTexto 3">
          <a:extLst>
            <a:ext uri="{FF2B5EF4-FFF2-40B4-BE49-F238E27FC236}">
              <a16:creationId xmlns:a16="http://schemas.microsoft.com/office/drawing/2014/main" id="{70D77F0E-D724-42D5-A346-262B598AF8ED}"/>
            </a:ext>
            <a:ext uri="{147F2762-F138-4A5C-976F-8EAC2B608ADB}">
              <a16:predDERef xmlns:a16="http://schemas.microsoft.com/office/drawing/2014/main" pred="{4CC4FAAD-8DC2-4B86-9B1D-9A300F38D8F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8" name="CuadroTexto 3">
          <a:extLst>
            <a:ext uri="{FF2B5EF4-FFF2-40B4-BE49-F238E27FC236}">
              <a16:creationId xmlns:a16="http://schemas.microsoft.com/office/drawing/2014/main" id="{B67FA58B-FDFB-4FEA-9D1C-139AFECFD6E3}"/>
            </a:ext>
            <a:ext uri="{147F2762-F138-4A5C-976F-8EAC2B608ADB}">
              <a16:predDERef xmlns:a16="http://schemas.microsoft.com/office/drawing/2014/main" pred="{70D77F0E-D724-42D5-A346-262B598AF8E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9" name="CuadroTexto 3">
          <a:extLst>
            <a:ext uri="{FF2B5EF4-FFF2-40B4-BE49-F238E27FC236}">
              <a16:creationId xmlns:a16="http://schemas.microsoft.com/office/drawing/2014/main" id="{6BC29767-A669-4795-B1E6-F18DAD08F856}"/>
            </a:ext>
            <a:ext uri="{147F2762-F138-4A5C-976F-8EAC2B608ADB}">
              <a16:predDERef xmlns:a16="http://schemas.microsoft.com/office/drawing/2014/main" pred="{B67FA58B-FDFB-4FEA-9D1C-139AFECFD6E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0" name="CuadroTexto 3">
          <a:extLst>
            <a:ext uri="{FF2B5EF4-FFF2-40B4-BE49-F238E27FC236}">
              <a16:creationId xmlns:a16="http://schemas.microsoft.com/office/drawing/2014/main" id="{90E1641A-8D43-41C7-A450-870C98C761E2}"/>
            </a:ext>
            <a:ext uri="{147F2762-F138-4A5C-976F-8EAC2B608ADB}">
              <a16:predDERef xmlns:a16="http://schemas.microsoft.com/office/drawing/2014/main" pred="{6BC29767-A669-4795-B1E6-F18DAD08F85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1" name="CuadroTexto 3">
          <a:extLst>
            <a:ext uri="{FF2B5EF4-FFF2-40B4-BE49-F238E27FC236}">
              <a16:creationId xmlns:a16="http://schemas.microsoft.com/office/drawing/2014/main" id="{3CCAD8B3-A19E-4327-AF89-A6BC13E8E558}"/>
            </a:ext>
            <a:ext uri="{147F2762-F138-4A5C-976F-8EAC2B608ADB}">
              <a16:predDERef xmlns:a16="http://schemas.microsoft.com/office/drawing/2014/main" pred="{90E1641A-8D43-41C7-A450-870C98C761E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2" name="CuadroTexto 3">
          <a:extLst>
            <a:ext uri="{FF2B5EF4-FFF2-40B4-BE49-F238E27FC236}">
              <a16:creationId xmlns:a16="http://schemas.microsoft.com/office/drawing/2014/main" id="{AB4C28B9-63EA-446F-A288-3FDC093BE307}"/>
            </a:ext>
            <a:ext uri="{147F2762-F138-4A5C-976F-8EAC2B608ADB}">
              <a16:predDERef xmlns:a16="http://schemas.microsoft.com/office/drawing/2014/main" pred="{3CCAD8B3-A19E-4327-AF89-A6BC13E8E55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3" name="CuadroTexto 3">
          <a:extLst>
            <a:ext uri="{FF2B5EF4-FFF2-40B4-BE49-F238E27FC236}">
              <a16:creationId xmlns:a16="http://schemas.microsoft.com/office/drawing/2014/main" id="{C465C1FD-3408-4D6C-9465-1D3B70EA3349}"/>
            </a:ext>
            <a:ext uri="{147F2762-F138-4A5C-976F-8EAC2B608ADB}">
              <a16:predDERef xmlns:a16="http://schemas.microsoft.com/office/drawing/2014/main" pred="{AB4C28B9-63EA-446F-A288-3FDC093BE30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4" name="CuadroTexto 3">
          <a:extLst>
            <a:ext uri="{FF2B5EF4-FFF2-40B4-BE49-F238E27FC236}">
              <a16:creationId xmlns:a16="http://schemas.microsoft.com/office/drawing/2014/main" id="{359AF5FD-09EC-40FD-8104-82C9E92A4540}"/>
            </a:ext>
            <a:ext uri="{147F2762-F138-4A5C-976F-8EAC2B608ADB}">
              <a16:predDERef xmlns:a16="http://schemas.microsoft.com/office/drawing/2014/main" pred="{C465C1FD-3408-4D6C-9465-1D3B70EA334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5" name="CuadroTexto 3">
          <a:extLst>
            <a:ext uri="{FF2B5EF4-FFF2-40B4-BE49-F238E27FC236}">
              <a16:creationId xmlns:a16="http://schemas.microsoft.com/office/drawing/2014/main" id="{F2CF37EE-BA3E-483D-80A1-B82E971D7111}"/>
            </a:ext>
            <a:ext uri="{147F2762-F138-4A5C-976F-8EAC2B608ADB}">
              <a16:predDERef xmlns:a16="http://schemas.microsoft.com/office/drawing/2014/main" pred="{359AF5FD-09EC-40FD-8104-82C9E92A454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6" name="CuadroTexto 3">
          <a:extLst>
            <a:ext uri="{FF2B5EF4-FFF2-40B4-BE49-F238E27FC236}">
              <a16:creationId xmlns:a16="http://schemas.microsoft.com/office/drawing/2014/main" id="{3796826D-FAE4-4153-8163-865A42D770E1}"/>
            </a:ext>
            <a:ext uri="{147F2762-F138-4A5C-976F-8EAC2B608ADB}">
              <a16:predDERef xmlns:a16="http://schemas.microsoft.com/office/drawing/2014/main" pred="{F2CF37EE-BA3E-483D-80A1-B82E971D711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7" name="CuadroTexto 3">
          <a:extLst>
            <a:ext uri="{FF2B5EF4-FFF2-40B4-BE49-F238E27FC236}">
              <a16:creationId xmlns:a16="http://schemas.microsoft.com/office/drawing/2014/main" id="{E421A653-350B-479C-A7B1-AA5A74AF4430}"/>
            </a:ext>
            <a:ext uri="{147F2762-F138-4A5C-976F-8EAC2B608ADB}">
              <a16:predDERef xmlns:a16="http://schemas.microsoft.com/office/drawing/2014/main" pred="{3796826D-FAE4-4153-8163-865A42D770E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8" name="CuadroTexto 3">
          <a:extLst>
            <a:ext uri="{FF2B5EF4-FFF2-40B4-BE49-F238E27FC236}">
              <a16:creationId xmlns:a16="http://schemas.microsoft.com/office/drawing/2014/main" id="{94EDD638-B456-4B5B-8A55-C0DD206A9A07}"/>
            </a:ext>
            <a:ext uri="{147F2762-F138-4A5C-976F-8EAC2B608ADB}">
              <a16:predDERef xmlns:a16="http://schemas.microsoft.com/office/drawing/2014/main" pred="{E421A653-350B-479C-A7B1-AA5A74AF443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1" name="CuadroTexto 3">
          <a:extLst>
            <a:ext uri="{FF2B5EF4-FFF2-40B4-BE49-F238E27FC236}">
              <a16:creationId xmlns:a16="http://schemas.microsoft.com/office/drawing/2014/main" id="{138DDD3C-2DD4-4D32-A897-AF8431E5A3EF}"/>
            </a:ext>
            <a:ext uri="{147F2762-F138-4A5C-976F-8EAC2B608ADB}">
              <a16:predDERef xmlns:a16="http://schemas.microsoft.com/office/drawing/2014/main" pred="{44C97659-A1EB-4350-A4CD-D28299E02F1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2" name="CuadroTexto 3">
          <a:extLst>
            <a:ext uri="{FF2B5EF4-FFF2-40B4-BE49-F238E27FC236}">
              <a16:creationId xmlns:a16="http://schemas.microsoft.com/office/drawing/2014/main" id="{63EF3ABE-B821-46E6-8972-F7269B03C73C}"/>
            </a:ext>
            <a:ext uri="{147F2762-F138-4A5C-976F-8EAC2B608ADB}">
              <a16:predDERef xmlns:a16="http://schemas.microsoft.com/office/drawing/2014/main" pred="{138DDD3C-2DD4-4D32-A897-AF8431E5A3E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3" name="CuadroTexto 3">
          <a:extLst>
            <a:ext uri="{FF2B5EF4-FFF2-40B4-BE49-F238E27FC236}">
              <a16:creationId xmlns:a16="http://schemas.microsoft.com/office/drawing/2014/main" id="{866B9E3C-910B-43B3-9202-B2C000378B45}"/>
            </a:ext>
            <a:ext uri="{147F2762-F138-4A5C-976F-8EAC2B608ADB}">
              <a16:predDERef xmlns:a16="http://schemas.microsoft.com/office/drawing/2014/main" pred="{63EF3ABE-B821-46E6-8972-F7269B03C73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4" name="CuadroTexto 3">
          <a:extLst>
            <a:ext uri="{FF2B5EF4-FFF2-40B4-BE49-F238E27FC236}">
              <a16:creationId xmlns:a16="http://schemas.microsoft.com/office/drawing/2014/main" id="{7A6C5250-71B7-4FE2-99A5-39EA08850C1C}"/>
            </a:ext>
            <a:ext uri="{147F2762-F138-4A5C-976F-8EAC2B608ADB}">
              <a16:predDERef xmlns:a16="http://schemas.microsoft.com/office/drawing/2014/main" pred="{866B9E3C-910B-43B3-9202-B2C000378B4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5" name="CuadroTexto 3">
          <a:extLst>
            <a:ext uri="{FF2B5EF4-FFF2-40B4-BE49-F238E27FC236}">
              <a16:creationId xmlns:a16="http://schemas.microsoft.com/office/drawing/2014/main" id="{62ED510C-0E13-415B-B443-9C65F463DFE9}"/>
            </a:ext>
            <a:ext uri="{147F2762-F138-4A5C-976F-8EAC2B608ADB}">
              <a16:predDERef xmlns:a16="http://schemas.microsoft.com/office/drawing/2014/main" pred="{7A6C5250-71B7-4FE2-99A5-39EA08850C1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7" name="CuadroTexto 3">
          <a:extLst>
            <a:ext uri="{FF2B5EF4-FFF2-40B4-BE49-F238E27FC236}">
              <a16:creationId xmlns:a16="http://schemas.microsoft.com/office/drawing/2014/main" id="{52B441A8-1FF4-4CA6-AEF1-ECDEDC9C2213}"/>
            </a:ext>
            <a:ext uri="{147F2762-F138-4A5C-976F-8EAC2B608ADB}">
              <a16:predDERef xmlns:a16="http://schemas.microsoft.com/office/drawing/2014/main" pred="{E232B370-CEAB-469C-88A3-078A0DEAEB8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8" name="CuadroTexto 3">
          <a:extLst>
            <a:ext uri="{FF2B5EF4-FFF2-40B4-BE49-F238E27FC236}">
              <a16:creationId xmlns:a16="http://schemas.microsoft.com/office/drawing/2014/main" id="{F50243AB-74E0-4844-9F94-9C75B863906B}"/>
            </a:ext>
            <a:ext uri="{147F2762-F138-4A5C-976F-8EAC2B608ADB}">
              <a16:predDERef xmlns:a16="http://schemas.microsoft.com/office/drawing/2014/main" pred="{52B441A8-1FF4-4CA6-AEF1-ECDEDC9C221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9" name="CuadroTexto 3">
          <a:extLst>
            <a:ext uri="{FF2B5EF4-FFF2-40B4-BE49-F238E27FC236}">
              <a16:creationId xmlns:a16="http://schemas.microsoft.com/office/drawing/2014/main" id="{71D9ECC4-1B2A-462C-9B33-A804BD8F2026}"/>
            </a:ext>
            <a:ext uri="{147F2762-F138-4A5C-976F-8EAC2B608ADB}">
              <a16:predDERef xmlns:a16="http://schemas.microsoft.com/office/drawing/2014/main" pred="{F50243AB-74E0-4844-9F94-9C75B863906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0" name="CuadroTexto 3">
          <a:extLst>
            <a:ext uri="{FF2B5EF4-FFF2-40B4-BE49-F238E27FC236}">
              <a16:creationId xmlns:a16="http://schemas.microsoft.com/office/drawing/2014/main" id="{80ED5C56-499A-4160-82E5-8DA084B9D0ED}"/>
            </a:ext>
            <a:ext uri="{147F2762-F138-4A5C-976F-8EAC2B608ADB}">
              <a16:predDERef xmlns:a16="http://schemas.microsoft.com/office/drawing/2014/main" pred="{71D9ECC4-1B2A-462C-9B33-A804BD8F202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1" name="CuadroTexto 3">
          <a:extLst>
            <a:ext uri="{FF2B5EF4-FFF2-40B4-BE49-F238E27FC236}">
              <a16:creationId xmlns:a16="http://schemas.microsoft.com/office/drawing/2014/main" id="{4B43D68C-B725-4725-ADD6-3B40F7507E15}"/>
            </a:ext>
            <a:ext uri="{147F2762-F138-4A5C-976F-8EAC2B608ADB}">
              <a16:predDERef xmlns:a16="http://schemas.microsoft.com/office/drawing/2014/main" pred="{80ED5C56-499A-4160-82E5-8DA084B9D0E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2" name="CuadroTexto 3">
          <a:extLst>
            <a:ext uri="{FF2B5EF4-FFF2-40B4-BE49-F238E27FC236}">
              <a16:creationId xmlns:a16="http://schemas.microsoft.com/office/drawing/2014/main" id="{219581B7-6E70-414B-9D0F-1C38A9C6E8F2}"/>
            </a:ext>
            <a:ext uri="{147F2762-F138-4A5C-976F-8EAC2B608ADB}">
              <a16:predDERef xmlns:a16="http://schemas.microsoft.com/office/drawing/2014/main" pred="{4B43D68C-B725-4725-ADD6-3B40F7507E1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3" name="CuadroTexto 3">
          <a:extLst>
            <a:ext uri="{FF2B5EF4-FFF2-40B4-BE49-F238E27FC236}">
              <a16:creationId xmlns:a16="http://schemas.microsoft.com/office/drawing/2014/main" id="{454A49C9-F469-4C7E-A9F0-0D2C04439D52}"/>
            </a:ext>
            <a:ext uri="{147F2762-F138-4A5C-976F-8EAC2B608ADB}">
              <a16:predDERef xmlns:a16="http://schemas.microsoft.com/office/drawing/2014/main" pred="{219581B7-6E70-414B-9D0F-1C38A9C6E8F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4" name="CuadroTexto 3">
          <a:extLst>
            <a:ext uri="{FF2B5EF4-FFF2-40B4-BE49-F238E27FC236}">
              <a16:creationId xmlns:a16="http://schemas.microsoft.com/office/drawing/2014/main" id="{0A5BDF3B-76F6-4ACC-B7DD-7F8979EBCB0D}"/>
            </a:ext>
            <a:ext uri="{147F2762-F138-4A5C-976F-8EAC2B608ADB}">
              <a16:predDERef xmlns:a16="http://schemas.microsoft.com/office/drawing/2014/main" pred="{454A49C9-F469-4C7E-A9F0-0D2C04439D5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9" name="CuadroTexto 3">
          <a:extLst>
            <a:ext uri="{FF2B5EF4-FFF2-40B4-BE49-F238E27FC236}">
              <a16:creationId xmlns:a16="http://schemas.microsoft.com/office/drawing/2014/main" id="{53EB4846-50B6-4432-8324-9D135337247C}"/>
            </a:ext>
            <a:ext uri="{147F2762-F138-4A5C-976F-8EAC2B608ADB}">
              <a16:predDERef xmlns:a16="http://schemas.microsoft.com/office/drawing/2014/main" pred="{498075F5-2B70-469B-8A49-491F1CE07C7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0" name="CuadroTexto 3">
          <a:extLst>
            <a:ext uri="{FF2B5EF4-FFF2-40B4-BE49-F238E27FC236}">
              <a16:creationId xmlns:a16="http://schemas.microsoft.com/office/drawing/2014/main" id="{B7922F14-B497-44F7-BA87-1CF167700FC5}"/>
            </a:ext>
            <a:ext uri="{147F2762-F138-4A5C-976F-8EAC2B608ADB}">
              <a16:predDERef xmlns:a16="http://schemas.microsoft.com/office/drawing/2014/main" pred="{53EB4846-50B6-4432-8324-9D135337247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1" name="CuadroTexto 3">
          <a:extLst>
            <a:ext uri="{FF2B5EF4-FFF2-40B4-BE49-F238E27FC236}">
              <a16:creationId xmlns:a16="http://schemas.microsoft.com/office/drawing/2014/main" id="{E092F475-10D3-409C-B6FC-1777FBFDEC11}"/>
            </a:ext>
            <a:ext uri="{147F2762-F138-4A5C-976F-8EAC2B608ADB}">
              <a16:predDERef xmlns:a16="http://schemas.microsoft.com/office/drawing/2014/main" pred="{B7922F14-B497-44F7-BA87-1CF167700FC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2" name="CuadroTexto 3">
          <a:extLst>
            <a:ext uri="{FF2B5EF4-FFF2-40B4-BE49-F238E27FC236}">
              <a16:creationId xmlns:a16="http://schemas.microsoft.com/office/drawing/2014/main" id="{3D3BC5C3-6AAE-4372-8D55-7085FF0F6CB2}"/>
            </a:ext>
            <a:ext uri="{147F2762-F138-4A5C-976F-8EAC2B608ADB}">
              <a16:predDERef xmlns:a16="http://schemas.microsoft.com/office/drawing/2014/main" pred="{E092F475-10D3-409C-B6FC-1777FBFDEC1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7" name="CuadroTexto 3">
          <a:extLst>
            <a:ext uri="{FF2B5EF4-FFF2-40B4-BE49-F238E27FC236}">
              <a16:creationId xmlns:a16="http://schemas.microsoft.com/office/drawing/2014/main" id="{93614032-3CFA-4E94-B2FA-5ED93CB2C20A}"/>
            </a:ext>
            <a:ext uri="{147F2762-F138-4A5C-976F-8EAC2B608ADB}">
              <a16:predDERef xmlns:a16="http://schemas.microsoft.com/office/drawing/2014/main" pred="{5BAF5DDC-2F83-44D2-B7E7-DB62050FDA0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9" name="CuadroTexto 3">
          <a:extLst>
            <a:ext uri="{FF2B5EF4-FFF2-40B4-BE49-F238E27FC236}">
              <a16:creationId xmlns:a16="http://schemas.microsoft.com/office/drawing/2014/main" id="{7A791BA5-3BB6-494D-A0B4-4034B912C759}"/>
            </a:ext>
            <a:ext uri="{147F2762-F138-4A5C-976F-8EAC2B608ADB}">
              <a16:predDERef xmlns:a16="http://schemas.microsoft.com/office/drawing/2014/main" pred="{45A2A18D-9517-4E7B-B87C-0C5771FF5E9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90" name="CuadroTexto 3">
          <a:extLst>
            <a:ext uri="{FF2B5EF4-FFF2-40B4-BE49-F238E27FC236}">
              <a16:creationId xmlns:a16="http://schemas.microsoft.com/office/drawing/2014/main" id="{F0B9BF40-F11A-4A59-9807-BE8936C57693}"/>
            </a:ext>
            <a:ext uri="{147F2762-F138-4A5C-976F-8EAC2B608ADB}">
              <a16:predDERef xmlns:a16="http://schemas.microsoft.com/office/drawing/2014/main" pred="{7A791BA5-3BB6-494D-A0B4-4034B912C75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91" name="CuadroTexto 3">
          <a:extLst>
            <a:ext uri="{FF2B5EF4-FFF2-40B4-BE49-F238E27FC236}">
              <a16:creationId xmlns:a16="http://schemas.microsoft.com/office/drawing/2014/main" id="{5450EDBE-2CDB-420F-975F-F53345EEEB6A}"/>
            </a:ext>
            <a:ext uri="{147F2762-F138-4A5C-976F-8EAC2B608ADB}">
              <a16:predDERef xmlns:a16="http://schemas.microsoft.com/office/drawing/2014/main" pred="{F0B9BF40-F11A-4A59-9807-BE8936C5769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92" name="CuadroTexto 3">
          <a:extLst>
            <a:ext uri="{FF2B5EF4-FFF2-40B4-BE49-F238E27FC236}">
              <a16:creationId xmlns:a16="http://schemas.microsoft.com/office/drawing/2014/main" id="{D4E76600-B923-4212-8418-D29E843DE26B}"/>
            </a:ext>
            <a:ext uri="{147F2762-F138-4A5C-976F-8EAC2B608ADB}">
              <a16:predDERef xmlns:a16="http://schemas.microsoft.com/office/drawing/2014/main" pred="{5450EDBE-2CDB-420F-975F-F53345EEEB6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93" name="CuadroTexto 3">
          <a:extLst>
            <a:ext uri="{FF2B5EF4-FFF2-40B4-BE49-F238E27FC236}">
              <a16:creationId xmlns:a16="http://schemas.microsoft.com/office/drawing/2014/main" id="{E0C8465C-EB88-4379-8345-A99EBECD90EE}"/>
            </a:ext>
            <a:ext uri="{147F2762-F138-4A5C-976F-8EAC2B608ADB}">
              <a16:predDERef xmlns:a16="http://schemas.microsoft.com/office/drawing/2014/main" pred="{D4E76600-B923-4212-8418-D29E843DE26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94" name="CuadroTexto 3">
          <a:extLst>
            <a:ext uri="{FF2B5EF4-FFF2-40B4-BE49-F238E27FC236}">
              <a16:creationId xmlns:a16="http://schemas.microsoft.com/office/drawing/2014/main" id="{65DFC874-DA71-428E-99D9-E20B1771A793}"/>
            </a:ext>
            <a:ext uri="{147F2762-F138-4A5C-976F-8EAC2B608ADB}">
              <a16:predDERef xmlns:a16="http://schemas.microsoft.com/office/drawing/2014/main" pred="{E0C8465C-EB88-4379-8345-A99EBECD90E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95" name="CuadroTexto 3">
          <a:extLst>
            <a:ext uri="{FF2B5EF4-FFF2-40B4-BE49-F238E27FC236}">
              <a16:creationId xmlns:a16="http://schemas.microsoft.com/office/drawing/2014/main" id="{F5C54B52-5E37-464E-9002-F09BA454959F}"/>
            </a:ext>
            <a:ext uri="{147F2762-F138-4A5C-976F-8EAC2B608ADB}">
              <a16:predDERef xmlns:a16="http://schemas.microsoft.com/office/drawing/2014/main" pred="{65DFC874-DA71-428E-99D9-E20B1771A79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96" name="CuadroTexto 3">
          <a:extLst>
            <a:ext uri="{FF2B5EF4-FFF2-40B4-BE49-F238E27FC236}">
              <a16:creationId xmlns:a16="http://schemas.microsoft.com/office/drawing/2014/main" id="{1FCA73BB-C5A4-4646-A372-093B4C3FBC5C}"/>
            </a:ext>
            <a:ext uri="{147F2762-F138-4A5C-976F-8EAC2B608ADB}">
              <a16:predDERef xmlns:a16="http://schemas.microsoft.com/office/drawing/2014/main" pred="{F5C54B52-5E37-464E-9002-F09BA454959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97" name="CuadroTexto 3">
          <a:extLst>
            <a:ext uri="{FF2B5EF4-FFF2-40B4-BE49-F238E27FC236}">
              <a16:creationId xmlns:a16="http://schemas.microsoft.com/office/drawing/2014/main" id="{62340B0F-6D82-4799-8184-EDD99A557739}"/>
            </a:ext>
            <a:ext uri="{147F2762-F138-4A5C-976F-8EAC2B608ADB}">
              <a16:predDERef xmlns:a16="http://schemas.microsoft.com/office/drawing/2014/main" pred="{1FCA73BB-C5A4-4646-A372-093B4C3FBC5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98" name="CuadroTexto 3">
          <a:extLst>
            <a:ext uri="{FF2B5EF4-FFF2-40B4-BE49-F238E27FC236}">
              <a16:creationId xmlns:a16="http://schemas.microsoft.com/office/drawing/2014/main" id="{683B3100-A50E-4843-9798-64634A603479}"/>
            </a:ext>
            <a:ext uri="{147F2762-F138-4A5C-976F-8EAC2B608ADB}">
              <a16:predDERef xmlns:a16="http://schemas.microsoft.com/office/drawing/2014/main" pred="{62340B0F-6D82-4799-8184-EDD99A55773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99" name="CuadroTexto 3">
          <a:extLst>
            <a:ext uri="{FF2B5EF4-FFF2-40B4-BE49-F238E27FC236}">
              <a16:creationId xmlns:a16="http://schemas.microsoft.com/office/drawing/2014/main" id="{22161829-7701-4871-B838-7D60D71315D7}"/>
            </a:ext>
            <a:ext uri="{147F2762-F138-4A5C-976F-8EAC2B608ADB}">
              <a16:predDERef xmlns:a16="http://schemas.microsoft.com/office/drawing/2014/main" pred="{683B3100-A50E-4843-9798-64634A60347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00" name="CuadroTexto 3">
          <a:extLst>
            <a:ext uri="{FF2B5EF4-FFF2-40B4-BE49-F238E27FC236}">
              <a16:creationId xmlns:a16="http://schemas.microsoft.com/office/drawing/2014/main" id="{27A8555C-09F7-4354-9DE6-374291EDA4B2}"/>
            </a:ext>
            <a:ext uri="{147F2762-F138-4A5C-976F-8EAC2B608ADB}">
              <a16:predDERef xmlns:a16="http://schemas.microsoft.com/office/drawing/2014/main" pred="{22161829-7701-4871-B838-7D60D71315D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01" name="CuadroTexto 3">
          <a:extLst>
            <a:ext uri="{FF2B5EF4-FFF2-40B4-BE49-F238E27FC236}">
              <a16:creationId xmlns:a16="http://schemas.microsoft.com/office/drawing/2014/main" id="{2F9BF2D2-7DFF-40D8-A394-6D4E1D486E1A}"/>
            </a:ext>
            <a:ext uri="{147F2762-F138-4A5C-976F-8EAC2B608ADB}">
              <a16:predDERef xmlns:a16="http://schemas.microsoft.com/office/drawing/2014/main" pred="{27A8555C-09F7-4354-9DE6-374291EDA4B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02" name="CuadroTexto 3">
          <a:extLst>
            <a:ext uri="{FF2B5EF4-FFF2-40B4-BE49-F238E27FC236}">
              <a16:creationId xmlns:a16="http://schemas.microsoft.com/office/drawing/2014/main" id="{EB05371F-4D62-4DE1-A1FF-7C0F6704AD21}"/>
            </a:ext>
            <a:ext uri="{147F2762-F138-4A5C-976F-8EAC2B608ADB}">
              <a16:predDERef xmlns:a16="http://schemas.microsoft.com/office/drawing/2014/main" pred="{2F9BF2D2-7DFF-40D8-A394-6D4E1D486E1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03" name="CuadroTexto 3">
          <a:extLst>
            <a:ext uri="{FF2B5EF4-FFF2-40B4-BE49-F238E27FC236}">
              <a16:creationId xmlns:a16="http://schemas.microsoft.com/office/drawing/2014/main" id="{6C6C1292-96F9-4425-8694-0E60A2DE58FB}"/>
            </a:ext>
            <a:ext uri="{147F2762-F138-4A5C-976F-8EAC2B608ADB}">
              <a16:predDERef xmlns:a16="http://schemas.microsoft.com/office/drawing/2014/main" pred="{EB05371F-4D62-4DE1-A1FF-7C0F6704AD2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04" name="CuadroTexto 3">
          <a:extLst>
            <a:ext uri="{FF2B5EF4-FFF2-40B4-BE49-F238E27FC236}">
              <a16:creationId xmlns:a16="http://schemas.microsoft.com/office/drawing/2014/main" id="{7FB0B6C7-D480-4929-B694-57D8BD440895}"/>
            </a:ext>
            <a:ext uri="{147F2762-F138-4A5C-976F-8EAC2B608ADB}">
              <a16:predDERef xmlns:a16="http://schemas.microsoft.com/office/drawing/2014/main" pred="{6C6C1292-96F9-4425-8694-0E60A2DE58F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05" name="CuadroTexto 3">
          <a:extLst>
            <a:ext uri="{FF2B5EF4-FFF2-40B4-BE49-F238E27FC236}">
              <a16:creationId xmlns:a16="http://schemas.microsoft.com/office/drawing/2014/main" id="{75C60C7A-4229-490C-B404-39327B28C1D4}"/>
            </a:ext>
            <a:ext uri="{147F2762-F138-4A5C-976F-8EAC2B608ADB}">
              <a16:predDERef xmlns:a16="http://schemas.microsoft.com/office/drawing/2014/main" pred="{7FB0B6C7-D480-4929-B694-57D8BD44089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06" name="CuadroTexto 3">
          <a:extLst>
            <a:ext uri="{FF2B5EF4-FFF2-40B4-BE49-F238E27FC236}">
              <a16:creationId xmlns:a16="http://schemas.microsoft.com/office/drawing/2014/main" id="{248D86E0-8AC7-4877-862C-D76618892DA0}"/>
            </a:ext>
            <a:ext uri="{147F2762-F138-4A5C-976F-8EAC2B608ADB}">
              <a16:predDERef xmlns:a16="http://schemas.microsoft.com/office/drawing/2014/main" pred="{75C60C7A-4229-490C-B404-39327B28C1D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11" name="CuadroTexto 3">
          <a:extLst>
            <a:ext uri="{FF2B5EF4-FFF2-40B4-BE49-F238E27FC236}">
              <a16:creationId xmlns:a16="http://schemas.microsoft.com/office/drawing/2014/main" id="{8EB4AA2F-D625-4703-A023-AC27946BBCFF}"/>
            </a:ext>
            <a:ext uri="{147F2762-F138-4A5C-976F-8EAC2B608ADB}">
              <a16:predDERef xmlns:a16="http://schemas.microsoft.com/office/drawing/2014/main" pred="{D62DD087-3DFE-4E8A-B582-FCC837EADD3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12" name="CuadroTexto 3">
          <a:extLst>
            <a:ext uri="{FF2B5EF4-FFF2-40B4-BE49-F238E27FC236}">
              <a16:creationId xmlns:a16="http://schemas.microsoft.com/office/drawing/2014/main" id="{4C3A5A3F-F36B-48F8-A140-C0DC259F1497}"/>
            </a:ext>
            <a:ext uri="{147F2762-F138-4A5C-976F-8EAC2B608ADB}">
              <a16:predDERef xmlns:a16="http://schemas.microsoft.com/office/drawing/2014/main" pred="{8EB4AA2F-D625-4703-A023-AC27946BBCF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13" name="CuadroTexto 3">
          <a:extLst>
            <a:ext uri="{FF2B5EF4-FFF2-40B4-BE49-F238E27FC236}">
              <a16:creationId xmlns:a16="http://schemas.microsoft.com/office/drawing/2014/main" id="{8D08056E-6F05-42CB-A8E9-B570F27FD537}"/>
            </a:ext>
            <a:ext uri="{147F2762-F138-4A5C-976F-8EAC2B608ADB}">
              <a16:predDERef xmlns:a16="http://schemas.microsoft.com/office/drawing/2014/main" pred="{4C3A5A3F-F36B-48F8-A140-C0DC259F149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14" name="CuadroTexto 3">
          <a:extLst>
            <a:ext uri="{FF2B5EF4-FFF2-40B4-BE49-F238E27FC236}">
              <a16:creationId xmlns:a16="http://schemas.microsoft.com/office/drawing/2014/main" id="{77EC207F-10D4-4345-9045-85CF84D9DCA0}"/>
            </a:ext>
            <a:ext uri="{147F2762-F138-4A5C-976F-8EAC2B608ADB}">
              <a16:predDERef xmlns:a16="http://schemas.microsoft.com/office/drawing/2014/main" pred="{8D08056E-6F05-42CB-A8E9-B570F27FD53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18" name="CuadroTexto 3">
          <a:extLst>
            <a:ext uri="{FF2B5EF4-FFF2-40B4-BE49-F238E27FC236}">
              <a16:creationId xmlns:a16="http://schemas.microsoft.com/office/drawing/2014/main" id="{6052A75F-F55F-491C-8890-A04C94E68FB5}"/>
            </a:ext>
            <a:ext uri="{147F2762-F138-4A5C-976F-8EAC2B608ADB}">
              <a16:predDERef xmlns:a16="http://schemas.microsoft.com/office/drawing/2014/main" pred="{7B4EF1A0-DD84-4809-8A11-2AD9A6C19C4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19" name="CuadroTexto 3">
          <a:extLst>
            <a:ext uri="{FF2B5EF4-FFF2-40B4-BE49-F238E27FC236}">
              <a16:creationId xmlns:a16="http://schemas.microsoft.com/office/drawing/2014/main" id="{F00A97AF-7FCE-49E9-8A60-CE079B6D2208}"/>
            </a:ext>
            <a:ext uri="{147F2762-F138-4A5C-976F-8EAC2B608ADB}">
              <a16:predDERef xmlns:a16="http://schemas.microsoft.com/office/drawing/2014/main" pred="{6052A75F-F55F-491C-8890-A04C94E68FB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21" name="CuadroTexto 3">
          <a:extLst>
            <a:ext uri="{FF2B5EF4-FFF2-40B4-BE49-F238E27FC236}">
              <a16:creationId xmlns:a16="http://schemas.microsoft.com/office/drawing/2014/main" id="{0DB25F83-B76D-49A8-8F7E-A7A8B7DE471D}"/>
            </a:ext>
            <a:ext uri="{147F2762-F138-4A5C-976F-8EAC2B608ADB}">
              <a16:predDERef xmlns:a16="http://schemas.microsoft.com/office/drawing/2014/main" pred="{41A3D8BA-267F-4702-8714-2193C0BF23F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22" name="CuadroTexto 3">
          <a:extLst>
            <a:ext uri="{FF2B5EF4-FFF2-40B4-BE49-F238E27FC236}">
              <a16:creationId xmlns:a16="http://schemas.microsoft.com/office/drawing/2014/main" id="{33B9D168-1594-481B-B303-E190E8713884}"/>
            </a:ext>
            <a:ext uri="{147F2762-F138-4A5C-976F-8EAC2B608ADB}">
              <a16:predDERef xmlns:a16="http://schemas.microsoft.com/office/drawing/2014/main" pred="{0DB25F83-B76D-49A8-8F7E-A7A8B7DE471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23" name="CuadroTexto 3">
          <a:extLst>
            <a:ext uri="{FF2B5EF4-FFF2-40B4-BE49-F238E27FC236}">
              <a16:creationId xmlns:a16="http://schemas.microsoft.com/office/drawing/2014/main" id="{F88F3EB8-2C6D-46C7-BB04-FC1FD3FC780C}"/>
            </a:ext>
            <a:ext uri="{147F2762-F138-4A5C-976F-8EAC2B608ADB}">
              <a16:predDERef xmlns:a16="http://schemas.microsoft.com/office/drawing/2014/main" pred="{33B9D168-1594-481B-B303-E190E871388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24" name="CuadroTexto 3">
          <a:extLst>
            <a:ext uri="{FF2B5EF4-FFF2-40B4-BE49-F238E27FC236}">
              <a16:creationId xmlns:a16="http://schemas.microsoft.com/office/drawing/2014/main" id="{53E7994D-CBD4-417F-87F3-D73C59B35FD2}"/>
            </a:ext>
            <a:ext uri="{147F2762-F138-4A5C-976F-8EAC2B608ADB}">
              <a16:predDERef xmlns:a16="http://schemas.microsoft.com/office/drawing/2014/main" pred="{F88F3EB8-2C6D-46C7-BB04-FC1FD3FC780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25" name="CuadroTexto 3">
          <a:extLst>
            <a:ext uri="{FF2B5EF4-FFF2-40B4-BE49-F238E27FC236}">
              <a16:creationId xmlns:a16="http://schemas.microsoft.com/office/drawing/2014/main" id="{3DE7904C-6550-4600-B6D3-3D2C46668611}"/>
            </a:ext>
            <a:ext uri="{147F2762-F138-4A5C-976F-8EAC2B608ADB}">
              <a16:predDERef xmlns:a16="http://schemas.microsoft.com/office/drawing/2014/main" pred="{53E7994D-CBD4-417F-87F3-D73C59B35FD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26" name="CuadroTexto 3">
          <a:extLst>
            <a:ext uri="{FF2B5EF4-FFF2-40B4-BE49-F238E27FC236}">
              <a16:creationId xmlns:a16="http://schemas.microsoft.com/office/drawing/2014/main" id="{C925E938-E641-4CE1-BE8C-19832074AAEE}"/>
            </a:ext>
            <a:ext uri="{147F2762-F138-4A5C-976F-8EAC2B608ADB}">
              <a16:predDERef xmlns:a16="http://schemas.microsoft.com/office/drawing/2014/main" pred="{3DE7904C-6550-4600-B6D3-3D2C4666861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27" name="CuadroTexto 3">
          <a:extLst>
            <a:ext uri="{FF2B5EF4-FFF2-40B4-BE49-F238E27FC236}">
              <a16:creationId xmlns:a16="http://schemas.microsoft.com/office/drawing/2014/main" id="{63F3CABA-D057-4757-8654-98993A8C8711}"/>
            </a:ext>
            <a:ext uri="{147F2762-F138-4A5C-976F-8EAC2B608ADB}">
              <a16:predDERef xmlns:a16="http://schemas.microsoft.com/office/drawing/2014/main" pred="{C925E938-E641-4CE1-BE8C-19832074AAE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29" name="CuadroTexto 3">
          <a:extLst>
            <a:ext uri="{FF2B5EF4-FFF2-40B4-BE49-F238E27FC236}">
              <a16:creationId xmlns:a16="http://schemas.microsoft.com/office/drawing/2014/main" id="{78B35079-8B0D-4999-86A0-3767EEF3C18E}"/>
            </a:ext>
            <a:ext uri="{147F2762-F138-4A5C-976F-8EAC2B608ADB}">
              <a16:predDERef xmlns:a16="http://schemas.microsoft.com/office/drawing/2014/main" pred="{A21E1736-B622-4AE1-B5ED-B7F5AC1674B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30" name="CuadroTexto 3">
          <a:extLst>
            <a:ext uri="{FF2B5EF4-FFF2-40B4-BE49-F238E27FC236}">
              <a16:creationId xmlns:a16="http://schemas.microsoft.com/office/drawing/2014/main" id="{0A2BE4E6-94BB-4EF7-980C-FF226A778BA4}"/>
            </a:ext>
            <a:ext uri="{147F2762-F138-4A5C-976F-8EAC2B608ADB}">
              <a16:predDERef xmlns:a16="http://schemas.microsoft.com/office/drawing/2014/main" pred="{78B35079-8B0D-4999-86A0-3767EEF3C18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34" name="CuadroTexto 3">
          <a:extLst>
            <a:ext uri="{FF2B5EF4-FFF2-40B4-BE49-F238E27FC236}">
              <a16:creationId xmlns:a16="http://schemas.microsoft.com/office/drawing/2014/main" id="{23E7DB28-782B-4E2D-9A3C-E153900466F1}"/>
            </a:ext>
            <a:ext uri="{147F2762-F138-4A5C-976F-8EAC2B608ADB}">
              <a16:predDERef xmlns:a16="http://schemas.microsoft.com/office/drawing/2014/main" pred="{769900F7-4013-4D03-B6A8-C656B288BBE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35" name="CuadroTexto 3">
          <a:extLst>
            <a:ext uri="{FF2B5EF4-FFF2-40B4-BE49-F238E27FC236}">
              <a16:creationId xmlns:a16="http://schemas.microsoft.com/office/drawing/2014/main" id="{D9BD75B6-BAF7-4C3B-8270-B98A79FB02F8}"/>
            </a:ext>
            <a:ext uri="{147F2762-F138-4A5C-976F-8EAC2B608ADB}">
              <a16:predDERef xmlns:a16="http://schemas.microsoft.com/office/drawing/2014/main" pred="{23E7DB28-782B-4E2D-9A3C-E153900466F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37" name="CuadroTexto 3">
          <a:extLst>
            <a:ext uri="{FF2B5EF4-FFF2-40B4-BE49-F238E27FC236}">
              <a16:creationId xmlns:a16="http://schemas.microsoft.com/office/drawing/2014/main" id="{0FAD54D8-0C67-47CC-9E5B-683D1BAF6ADC}"/>
            </a:ext>
            <a:ext uri="{147F2762-F138-4A5C-976F-8EAC2B608ADB}">
              <a16:predDERef xmlns:a16="http://schemas.microsoft.com/office/drawing/2014/main" pred="{D5AF66AF-9EF9-4DA9-A1EC-14283049BA2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38" name="CuadroTexto 3">
          <a:extLst>
            <a:ext uri="{FF2B5EF4-FFF2-40B4-BE49-F238E27FC236}">
              <a16:creationId xmlns:a16="http://schemas.microsoft.com/office/drawing/2014/main" id="{EA7A57DE-D993-4764-B457-E11709E604D2}"/>
            </a:ext>
            <a:ext uri="{147F2762-F138-4A5C-976F-8EAC2B608ADB}">
              <a16:predDERef xmlns:a16="http://schemas.microsoft.com/office/drawing/2014/main" pred="{0FAD54D8-0C67-47CC-9E5B-683D1BAF6AD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39" name="CuadroTexto 3">
          <a:extLst>
            <a:ext uri="{FF2B5EF4-FFF2-40B4-BE49-F238E27FC236}">
              <a16:creationId xmlns:a16="http://schemas.microsoft.com/office/drawing/2014/main" id="{96037847-4B52-435F-A65A-2B1DBAFB72B4}"/>
            </a:ext>
            <a:ext uri="{147F2762-F138-4A5C-976F-8EAC2B608ADB}">
              <a16:predDERef xmlns:a16="http://schemas.microsoft.com/office/drawing/2014/main" pred="{EA7A57DE-D993-4764-B457-E11709E604D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40" name="CuadroTexto 3">
          <a:extLst>
            <a:ext uri="{FF2B5EF4-FFF2-40B4-BE49-F238E27FC236}">
              <a16:creationId xmlns:a16="http://schemas.microsoft.com/office/drawing/2014/main" id="{7E4FDA9A-18CA-4A65-A5EF-185C56520651}"/>
            </a:ext>
            <a:ext uri="{147F2762-F138-4A5C-976F-8EAC2B608ADB}">
              <a16:predDERef xmlns:a16="http://schemas.microsoft.com/office/drawing/2014/main" pred="{96037847-4B52-435F-A65A-2B1DBAFB72B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41" name="CuadroTexto 3">
          <a:extLst>
            <a:ext uri="{FF2B5EF4-FFF2-40B4-BE49-F238E27FC236}">
              <a16:creationId xmlns:a16="http://schemas.microsoft.com/office/drawing/2014/main" id="{053509DE-640F-4DDB-B091-2EB6F0198500}"/>
            </a:ext>
            <a:ext uri="{147F2762-F138-4A5C-976F-8EAC2B608ADB}">
              <a16:predDERef xmlns:a16="http://schemas.microsoft.com/office/drawing/2014/main" pred="{7E4FDA9A-18CA-4A65-A5EF-185C5652065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42" name="CuadroTexto 3">
          <a:extLst>
            <a:ext uri="{FF2B5EF4-FFF2-40B4-BE49-F238E27FC236}">
              <a16:creationId xmlns:a16="http://schemas.microsoft.com/office/drawing/2014/main" id="{7252024C-BEBA-4EAE-98BC-DF364E2B52A3}"/>
            </a:ext>
            <a:ext uri="{147F2762-F138-4A5C-976F-8EAC2B608ADB}">
              <a16:predDERef xmlns:a16="http://schemas.microsoft.com/office/drawing/2014/main" pred="{053509DE-640F-4DDB-B091-2EB6F019850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43" name="CuadroTexto 3">
          <a:extLst>
            <a:ext uri="{FF2B5EF4-FFF2-40B4-BE49-F238E27FC236}">
              <a16:creationId xmlns:a16="http://schemas.microsoft.com/office/drawing/2014/main" id="{72CFDFD2-3FBC-43E6-9C4A-06EB3F75DDBC}"/>
            </a:ext>
            <a:ext uri="{147F2762-F138-4A5C-976F-8EAC2B608ADB}">
              <a16:predDERef xmlns:a16="http://schemas.microsoft.com/office/drawing/2014/main" pred="{7252024C-BEBA-4EAE-98BC-DF364E2B52A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44" name="CuadroTexto 3">
          <a:extLst>
            <a:ext uri="{FF2B5EF4-FFF2-40B4-BE49-F238E27FC236}">
              <a16:creationId xmlns:a16="http://schemas.microsoft.com/office/drawing/2014/main" id="{A6089E95-C7F2-480F-BE31-6D4CBFF7B6B7}"/>
            </a:ext>
            <a:ext uri="{147F2762-F138-4A5C-976F-8EAC2B608ADB}">
              <a16:predDERef xmlns:a16="http://schemas.microsoft.com/office/drawing/2014/main" pred="{72CFDFD2-3FBC-43E6-9C4A-06EB3F75DDB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45" name="CuadroTexto 3">
          <a:extLst>
            <a:ext uri="{FF2B5EF4-FFF2-40B4-BE49-F238E27FC236}">
              <a16:creationId xmlns:a16="http://schemas.microsoft.com/office/drawing/2014/main" id="{39548A66-354D-4349-80B9-71E580EA602A}"/>
            </a:ext>
            <a:ext uri="{147F2762-F138-4A5C-976F-8EAC2B608ADB}">
              <a16:predDERef xmlns:a16="http://schemas.microsoft.com/office/drawing/2014/main" pred="{A6089E95-C7F2-480F-BE31-6D4CBFF7B6B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46" name="CuadroTexto 3">
          <a:extLst>
            <a:ext uri="{FF2B5EF4-FFF2-40B4-BE49-F238E27FC236}">
              <a16:creationId xmlns:a16="http://schemas.microsoft.com/office/drawing/2014/main" id="{A4B53FE2-8916-4CA8-AAD5-FC9969BF9503}"/>
            </a:ext>
            <a:ext uri="{147F2762-F138-4A5C-976F-8EAC2B608ADB}">
              <a16:predDERef xmlns:a16="http://schemas.microsoft.com/office/drawing/2014/main" pred="{39548A66-354D-4349-80B9-71E580EA602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47" name="CuadroTexto 3">
          <a:extLst>
            <a:ext uri="{FF2B5EF4-FFF2-40B4-BE49-F238E27FC236}">
              <a16:creationId xmlns:a16="http://schemas.microsoft.com/office/drawing/2014/main" id="{E364C697-D622-4BDB-836B-6E8F0B53F28B}"/>
            </a:ext>
            <a:ext uri="{147F2762-F138-4A5C-976F-8EAC2B608ADB}">
              <a16:predDERef xmlns:a16="http://schemas.microsoft.com/office/drawing/2014/main" pred="{A4B53FE2-8916-4CA8-AAD5-FC9969BF950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48" name="CuadroTexto 3">
          <a:extLst>
            <a:ext uri="{FF2B5EF4-FFF2-40B4-BE49-F238E27FC236}">
              <a16:creationId xmlns:a16="http://schemas.microsoft.com/office/drawing/2014/main" id="{3C97D7C9-AFF2-4ED3-A027-3518960CEF9A}"/>
            </a:ext>
            <a:ext uri="{147F2762-F138-4A5C-976F-8EAC2B608ADB}">
              <a16:predDERef xmlns:a16="http://schemas.microsoft.com/office/drawing/2014/main" pred="{E364C697-D622-4BDB-836B-6E8F0B53F28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49" name="CuadroTexto 3">
          <a:extLst>
            <a:ext uri="{FF2B5EF4-FFF2-40B4-BE49-F238E27FC236}">
              <a16:creationId xmlns:a16="http://schemas.microsoft.com/office/drawing/2014/main" id="{1F7707F7-765A-4469-90C3-92C916936B08}"/>
            </a:ext>
            <a:ext uri="{147F2762-F138-4A5C-976F-8EAC2B608ADB}">
              <a16:predDERef xmlns:a16="http://schemas.microsoft.com/office/drawing/2014/main" pred="{3C97D7C9-AFF2-4ED3-A027-3518960CEF9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50" name="CuadroTexto 3">
          <a:extLst>
            <a:ext uri="{FF2B5EF4-FFF2-40B4-BE49-F238E27FC236}">
              <a16:creationId xmlns:a16="http://schemas.microsoft.com/office/drawing/2014/main" id="{8AFD74ED-A217-464C-852F-0B9E1EEF9AC6}"/>
            </a:ext>
            <a:ext uri="{147F2762-F138-4A5C-976F-8EAC2B608ADB}">
              <a16:predDERef xmlns:a16="http://schemas.microsoft.com/office/drawing/2014/main" pred="{1F7707F7-765A-4469-90C3-92C916936B0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51" name="CuadroTexto 3">
          <a:extLst>
            <a:ext uri="{FF2B5EF4-FFF2-40B4-BE49-F238E27FC236}">
              <a16:creationId xmlns:a16="http://schemas.microsoft.com/office/drawing/2014/main" id="{116B23CC-03D5-4F9A-A3AF-38C066291C30}"/>
            </a:ext>
            <a:ext uri="{147F2762-F138-4A5C-976F-8EAC2B608ADB}">
              <a16:predDERef xmlns:a16="http://schemas.microsoft.com/office/drawing/2014/main" pred="{8AFD74ED-A217-464C-852F-0B9E1EEF9AC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52" name="CuadroTexto 3">
          <a:extLst>
            <a:ext uri="{FF2B5EF4-FFF2-40B4-BE49-F238E27FC236}">
              <a16:creationId xmlns:a16="http://schemas.microsoft.com/office/drawing/2014/main" id="{25D73979-9FFB-46A9-B0CF-DC2840A7B513}"/>
            </a:ext>
            <a:ext uri="{147F2762-F138-4A5C-976F-8EAC2B608ADB}">
              <a16:predDERef xmlns:a16="http://schemas.microsoft.com/office/drawing/2014/main" pred="{116B23CC-03D5-4F9A-A3AF-38C066291C3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53" name="CuadroTexto 3">
          <a:extLst>
            <a:ext uri="{FF2B5EF4-FFF2-40B4-BE49-F238E27FC236}">
              <a16:creationId xmlns:a16="http://schemas.microsoft.com/office/drawing/2014/main" id="{8C06D637-069A-4047-AE52-FE9873F8AFF1}"/>
            </a:ext>
            <a:ext uri="{147F2762-F138-4A5C-976F-8EAC2B608ADB}">
              <a16:predDERef xmlns:a16="http://schemas.microsoft.com/office/drawing/2014/main" pred="{25D73979-9FFB-46A9-B0CF-DC2840A7B51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54" name="CuadroTexto 3">
          <a:extLst>
            <a:ext uri="{FF2B5EF4-FFF2-40B4-BE49-F238E27FC236}">
              <a16:creationId xmlns:a16="http://schemas.microsoft.com/office/drawing/2014/main" id="{2A3C5600-621E-4372-BEBA-8B011A0942FB}"/>
            </a:ext>
            <a:ext uri="{147F2762-F138-4A5C-976F-8EAC2B608ADB}">
              <a16:predDERef xmlns:a16="http://schemas.microsoft.com/office/drawing/2014/main" pred="{8C06D637-069A-4047-AE52-FE9873F8AFF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57" name="CuadroTexto 3">
          <a:extLst>
            <a:ext uri="{FF2B5EF4-FFF2-40B4-BE49-F238E27FC236}">
              <a16:creationId xmlns:a16="http://schemas.microsoft.com/office/drawing/2014/main" id="{5E8A57B3-8A57-4980-A9AD-28E44897955D}"/>
            </a:ext>
            <a:ext uri="{147F2762-F138-4A5C-976F-8EAC2B608ADB}">
              <a16:predDERef xmlns:a16="http://schemas.microsoft.com/office/drawing/2014/main" pred="{9BCD397A-278E-4F69-87D7-CBF63D458FF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58" name="CuadroTexto 3">
          <a:extLst>
            <a:ext uri="{FF2B5EF4-FFF2-40B4-BE49-F238E27FC236}">
              <a16:creationId xmlns:a16="http://schemas.microsoft.com/office/drawing/2014/main" id="{2D982903-8417-45CF-BDB7-A82CAE6ED4A8}"/>
            </a:ext>
            <a:ext uri="{147F2762-F138-4A5C-976F-8EAC2B608ADB}">
              <a16:predDERef xmlns:a16="http://schemas.microsoft.com/office/drawing/2014/main" pred="{5E8A57B3-8A57-4980-A9AD-28E44897955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59" name="CuadroTexto 3">
          <a:extLst>
            <a:ext uri="{FF2B5EF4-FFF2-40B4-BE49-F238E27FC236}">
              <a16:creationId xmlns:a16="http://schemas.microsoft.com/office/drawing/2014/main" id="{B41A9BE5-535B-4BC7-8B8D-4B3DF3DE7AF4}"/>
            </a:ext>
            <a:ext uri="{147F2762-F138-4A5C-976F-8EAC2B608ADB}">
              <a16:predDERef xmlns:a16="http://schemas.microsoft.com/office/drawing/2014/main" pred="{2D982903-8417-45CF-BDB7-A82CAE6ED4A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60" name="CuadroTexto 3">
          <a:extLst>
            <a:ext uri="{FF2B5EF4-FFF2-40B4-BE49-F238E27FC236}">
              <a16:creationId xmlns:a16="http://schemas.microsoft.com/office/drawing/2014/main" id="{25E2DA5D-8BE2-42ED-8BB3-77824D3F1B89}"/>
            </a:ext>
            <a:ext uri="{147F2762-F138-4A5C-976F-8EAC2B608ADB}">
              <a16:predDERef xmlns:a16="http://schemas.microsoft.com/office/drawing/2014/main" pred="{B41A9BE5-535B-4BC7-8B8D-4B3DF3DE7AF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62" name="CuadroTexto 3">
          <a:extLst>
            <a:ext uri="{FF2B5EF4-FFF2-40B4-BE49-F238E27FC236}">
              <a16:creationId xmlns:a16="http://schemas.microsoft.com/office/drawing/2014/main" id="{FD8E306C-75F8-4260-83EE-51F257C6BC91}"/>
            </a:ext>
            <a:ext uri="{147F2762-F138-4A5C-976F-8EAC2B608ADB}">
              <a16:predDERef xmlns:a16="http://schemas.microsoft.com/office/drawing/2014/main" pred="{8C6DB6DA-E931-4EF6-A886-941B26CD22E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63" name="CuadroTexto 3">
          <a:extLst>
            <a:ext uri="{FF2B5EF4-FFF2-40B4-BE49-F238E27FC236}">
              <a16:creationId xmlns:a16="http://schemas.microsoft.com/office/drawing/2014/main" id="{CCB339E7-5D48-4739-9927-611B04A317AA}"/>
            </a:ext>
            <a:ext uri="{147F2762-F138-4A5C-976F-8EAC2B608ADB}">
              <a16:predDERef xmlns:a16="http://schemas.microsoft.com/office/drawing/2014/main" pred="{FD8E306C-75F8-4260-83EE-51F257C6BC9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64" name="CuadroTexto 3">
          <a:extLst>
            <a:ext uri="{FF2B5EF4-FFF2-40B4-BE49-F238E27FC236}">
              <a16:creationId xmlns:a16="http://schemas.microsoft.com/office/drawing/2014/main" id="{120D49F4-C818-4B33-B2E1-4D7541BC179D}"/>
            </a:ext>
            <a:ext uri="{147F2762-F138-4A5C-976F-8EAC2B608ADB}">
              <a16:predDERef xmlns:a16="http://schemas.microsoft.com/office/drawing/2014/main" pred="{CCB339E7-5D48-4739-9927-611B04A317A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65" name="CuadroTexto 3">
          <a:extLst>
            <a:ext uri="{FF2B5EF4-FFF2-40B4-BE49-F238E27FC236}">
              <a16:creationId xmlns:a16="http://schemas.microsoft.com/office/drawing/2014/main" id="{ED4A34C6-F88D-41D2-9591-1DBD841153DC}"/>
            </a:ext>
            <a:ext uri="{147F2762-F138-4A5C-976F-8EAC2B608ADB}">
              <a16:predDERef xmlns:a16="http://schemas.microsoft.com/office/drawing/2014/main" pred="{120D49F4-C818-4B33-B2E1-4D7541BC179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66" name="CuadroTexto 3">
          <a:extLst>
            <a:ext uri="{FF2B5EF4-FFF2-40B4-BE49-F238E27FC236}">
              <a16:creationId xmlns:a16="http://schemas.microsoft.com/office/drawing/2014/main" id="{8A31506D-09B7-4799-9A90-C75D4F824A64}"/>
            </a:ext>
            <a:ext uri="{147F2762-F138-4A5C-976F-8EAC2B608ADB}">
              <a16:predDERef xmlns:a16="http://schemas.microsoft.com/office/drawing/2014/main" pred="{ED4A34C6-F88D-41D2-9591-1DBD841153D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67" name="CuadroTexto 3">
          <a:extLst>
            <a:ext uri="{FF2B5EF4-FFF2-40B4-BE49-F238E27FC236}">
              <a16:creationId xmlns:a16="http://schemas.microsoft.com/office/drawing/2014/main" id="{50E326C2-8881-49DC-B839-D2290217E494}"/>
            </a:ext>
            <a:ext uri="{147F2762-F138-4A5C-976F-8EAC2B608ADB}">
              <a16:predDERef xmlns:a16="http://schemas.microsoft.com/office/drawing/2014/main" pred="{8A31506D-09B7-4799-9A90-C75D4F824A6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68" name="CuadroTexto 3">
          <a:extLst>
            <a:ext uri="{FF2B5EF4-FFF2-40B4-BE49-F238E27FC236}">
              <a16:creationId xmlns:a16="http://schemas.microsoft.com/office/drawing/2014/main" id="{B598067F-EDDD-44B8-A8DD-AA148AC28767}"/>
            </a:ext>
            <a:ext uri="{147F2762-F138-4A5C-976F-8EAC2B608ADB}">
              <a16:predDERef xmlns:a16="http://schemas.microsoft.com/office/drawing/2014/main" pred="{50E326C2-8881-49DC-B839-D2290217E49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69" name="CuadroTexto 3">
          <a:extLst>
            <a:ext uri="{FF2B5EF4-FFF2-40B4-BE49-F238E27FC236}">
              <a16:creationId xmlns:a16="http://schemas.microsoft.com/office/drawing/2014/main" id="{AEF57889-967C-4545-84D9-8FF5ACF2DFBC}"/>
            </a:ext>
            <a:ext uri="{147F2762-F138-4A5C-976F-8EAC2B608ADB}">
              <a16:predDERef xmlns:a16="http://schemas.microsoft.com/office/drawing/2014/main" pred="{B598067F-EDDD-44B8-A8DD-AA148AC2876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72" name="CuadroTexto 3">
          <a:extLst>
            <a:ext uri="{FF2B5EF4-FFF2-40B4-BE49-F238E27FC236}">
              <a16:creationId xmlns:a16="http://schemas.microsoft.com/office/drawing/2014/main" id="{FBF5E53E-6583-4538-AF7B-3060904B2FE7}"/>
            </a:ext>
            <a:ext uri="{147F2762-F138-4A5C-976F-8EAC2B608ADB}">
              <a16:predDERef xmlns:a16="http://schemas.microsoft.com/office/drawing/2014/main" pred="{58B3FA45-D12E-4995-A440-8C220416217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73" name="CuadroTexto 3">
          <a:extLst>
            <a:ext uri="{FF2B5EF4-FFF2-40B4-BE49-F238E27FC236}">
              <a16:creationId xmlns:a16="http://schemas.microsoft.com/office/drawing/2014/main" id="{4B00257B-D325-4D61-9D30-383C95FB40CB}"/>
            </a:ext>
            <a:ext uri="{147F2762-F138-4A5C-976F-8EAC2B608ADB}">
              <a16:predDERef xmlns:a16="http://schemas.microsoft.com/office/drawing/2014/main" pred="{FBF5E53E-6583-4538-AF7B-3060904B2FE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74" name="CuadroTexto 3">
          <a:extLst>
            <a:ext uri="{FF2B5EF4-FFF2-40B4-BE49-F238E27FC236}">
              <a16:creationId xmlns:a16="http://schemas.microsoft.com/office/drawing/2014/main" id="{8D6E6659-3CA3-4919-B1F0-EB8BB3884CFE}"/>
            </a:ext>
            <a:ext uri="{147F2762-F138-4A5C-976F-8EAC2B608ADB}">
              <a16:predDERef xmlns:a16="http://schemas.microsoft.com/office/drawing/2014/main" pred="{4B00257B-D325-4D61-9D30-383C95FB40C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75" name="CuadroTexto 3">
          <a:extLst>
            <a:ext uri="{FF2B5EF4-FFF2-40B4-BE49-F238E27FC236}">
              <a16:creationId xmlns:a16="http://schemas.microsoft.com/office/drawing/2014/main" id="{6A0F4A44-F26E-4184-BFE5-B54BC66E07A4}"/>
            </a:ext>
            <a:ext uri="{147F2762-F138-4A5C-976F-8EAC2B608ADB}">
              <a16:predDERef xmlns:a16="http://schemas.microsoft.com/office/drawing/2014/main" pred="{8D6E6659-3CA3-4919-B1F0-EB8BB3884CF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76" name="CuadroTexto 3">
          <a:extLst>
            <a:ext uri="{FF2B5EF4-FFF2-40B4-BE49-F238E27FC236}">
              <a16:creationId xmlns:a16="http://schemas.microsoft.com/office/drawing/2014/main" id="{916EC5D5-1D10-4C1E-A24C-D553DB03618A}"/>
            </a:ext>
            <a:ext uri="{147F2762-F138-4A5C-976F-8EAC2B608ADB}">
              <a16:predDERef xmlns:a16="http://schemas.microsoft.com/office/drawing/2014/main" pred="{6A0F4A44-F26E-4184-BFE5-B54BC66E07A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77" name="CuadroTexto 3">
          <a:extLst>
            <a:ext uri="{FF2B5EF4-FFF2-40B4-BE49-F238E27FC236}">
              <a16:creationId xmlns:a16="http://schemas.microsoft.com/office/drawing/2014/main" id="{E3A328EE-C9DB-432D-A700-C2A77E4460C8}"/>
            </a:ext>
            <a:ext uri="{147F2762-F138-4A5C-976F-8EAC2B608ADB}">
              <a16:predDERef xmlns:a16="http://schemas.microsoft.com/office/drawing/2014/main" pred="{916EC5D5-1D10-4C1E-A24C-D553DB03618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80" name="CuadroTexto 3">
          <a:extLst>
            <a:ext uri="{FF2B5EF4-FFF2-40B4-BE49-F238E27FC236}">
              <a16:creationId xmlns:a16="http://schemas.microsoft.com/office/drawing/2014/main" id="{35B70DF0-5D99-4125-A293-E7886E7CE0F4}"/>
            </a:ext>
            <a:ext uri="{147F2762-F138-4A5C-976F-8EAC2B608ADB}">
              <a16:predDERef xmlns:a16="http://schemas.microsoft.com/office/drawing/2014/main" pred="{E4D91864-6D0B-4617-B06C-BF542FCB085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82" name="CuadroTexto 3">
          <a:extLst>
            <a:ext uri="{FF2B5EF4-FFF2-40B4-BE49-F238E27FC236}">
              <a16:creationId xmlns:a16="http://schemas.microsoft.com/office/drawing/2014/main" id="{CDC7BB31-F7E0-4136-9517-D7BA6ED605F2}"/>
            </a:ext>
            <a:ext uri="{147F2762-F138-4A5C-976F-8EAC2B608ADB}">
              <a16:predDERef xmlns:a16="http://schemas.microsoft.com/office/drawing/2014/main" pred="{712AA1EF-AB65-40FD-BA42-046923DA263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83" name="CuadroTexto 3">
          <a:extLst>
            <a:ext uri="{FF2B5EF4-FFF2-40B4-BE49-F238E27FC236}">
              <a16:creationId xmlns:a16="http://schemas.microsoft.com/office/drawing/2014/main" id="{5F0991F5-1D4B-40E6-A407-497198789B5E}"/>
            </a:ext>
            <a:ext uri="{147F2762-F138-4A5C-976F-8EAC2B608ADB}">
              <a16:predDERef xmlns:a16="http://schemas.microsoft.com/office/drawing/2014/main" pred="{CDC7BB31-F7E0-4136-9517-D7BA6ED605F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88" name="CuadroTexto 3">
          <a:extLst>
            <a:ext uri="{FF2B5EF4-FFF2-40B4-BE49-F238E27FC236}">
              <a16:creationId xmlns:a16="http://schemas.microsoft.com/office/drawing/2014/main" id="{7193175F-5385-417A-B9C4-5E4DCD024830}"/>
            </a:ext>
            <a:ext uri="{147F2762-F138-4A5C-976F-8EAC2B608ADB}">
              <a16:predDERef xmlns:a16="http://schemas.microsoft.com/office/drawing/2014/main" pred="{3B534E63-D533-46B8-8133-2544E02E48C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89" name="CuadroTexto 3">
          <a:extLst>
            <a:ext uri="{FF2B5EF4-FFF2-40B4-BE49-F238E27FC236}">
              <a16:creationId xmlns:a16="http://schemas.microsoft.com/office/drawing/2014/main" id="{5B1E89A9-F8A9-4D3B-ABDD-9026126E4CA3}"/>
            </a:ext>
            <a:ext uri="{147F2762-F138-4A5C-976F-8EAC2B608ADB}">
              <a16:predDERef xmlns:a16="http://schemas.microsoft.com/office/drawing/2014/main" pred="{7193175F-5385-417A-B9C4-5E4DCD02483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90" name="CuadroTexto 3">
          <a:extLst>
            <a:ext uri="{FF2B5EF4-FFF2-40B4-BE49-F238E27FC236}">
              <a16:creationId xmlns:a16="http://schemas.microsoft.com/office/drawing/2014/main" id="{AB9C2592-EDB8-4474-80E0-18136E6013B8}"/>
            </a:ext>
            <a:ext uri="{147F2762-F138-4A5C-976F-8EAC2B608ADB}">
              <a16:predDERef xmlns:a16="http://schemas.microsoft.com/office/drawing/2014/main" pred="{5B1E89A9-F8A9-4D3B-ABDD-9026126E4CA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91" name="CuadroTexto 3">
          <a:extLst>
            <a:ext uri="{FF2B5EF4-FFF2-40B4-BE49-F238E27FC236}">
              <a16:creationId xmlns:a16="http://schemas.microsoft.com/office/drawing/2014/main" id="{B92CF2D8-DAFC-4ADE-B70A-42A60B2DE89D}"/>
            </a:ext>
            <a:ext uri="{147F2762-F138-4A5C-976F-8EAC2B608ADB}">
              <a16:predDERef xmlns:a16="http://schemas.microsoft.com/office/drawing/2014/main" pred="{AB9C2592-EDB8-4474-80E0-18136E6013B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92" name="CuadroTexto 3">
          <a:extLst>
            <a:ext uri="{FF2B5EF4-FFF2-40B4-BE49-F238E27FC236}">
              <a16:creationId xmlns:a16="http://schemas.microsoft.com/office/drawing/2014/main" id="{4AD4A8AF-546B-4A36-9927-7E7AE42BF65A}"/>
            </a:ext>
            <a:ext uri="{147F2762-F138-4A5C-976F-8EAC2B608ADB}">
              <a16:predDERef xmlns:a16="http://schemas.microsoft.com/office/drawing/2014/main" pred="{B92CF2D8-DAFC-4ADE-B70A-42A60B2DE89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93" name="CuadroTexto 3">
          <a:extLst>
            <a:ext uri="{FF2B5EF4-FFF2-40B4-BE49-F238E27FC236}">
              <a16:creationId xmlns:a16="http://schemas.microsoft.com/office/drawing/2014/main" id="{05BB508E-40CD-45F1-BA69-011D2D655002}"/>
            </a:ext>
            <a:ext uri="{147F2762-F138-4A5C-976F-8EAC2B608ADB}">
              <a16:predDERef xmlns:a16="http://schemas.microsoft.com/office/drawing/2014/main" pred="{4AD4A8AF-546B-4A36-9927-7E7AE42BF65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96" name="CuadroTexto 3">
          <a:extLst>
            <a:ext uri="{FF2B5EF4-FFF2-40B4-BE49-F238E27FC236}">
              <a16:creationId xmlns:a16="http://schemas.microsoft.com/office/drawing/2014/main" id="{563810EC-C07D-4C71-AA2A-F64964860AA8}"/>
            </a:ext>
            <a:ext uri="{147F2762-F138-4A5C-976F-8EAC2B608ADB}">
              <a16:predDERef xmlns:a16="http://schemas.microsoft.com/office/drawing/2014/main" pred="{D2CEDAD5-096E-4DF2-B6DC-1DB5C4B761B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98" name="CuadroTexto 3">
          <a:extLst>
            <a:ext uri="{FF2B5EF4-FFF2-40B4-BE49-F238E27FC236}">
              <a16:creationId xmlns:a16="http://schemas.microsoft.com/office/drawing/2014/main" id="{F7AADC62-5213-4896-A203-25ED99E3C220}"/>
            </a:ext>
            <a:ext uri="{147F2762-F138-4A5C-976F-8EAC2B608ADB}">
              <a16:predDERef xmlns:a16="http://schemas.microsoft.com/office/drawing/2014/main" pred="{8C5F0D41-E9A3-4FF2-84BE-E5B714AB3C9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99" name="CuadroTexto 3">
          <a:extLst>
            <a:ext uri="{FF2B5EF4-FFF2-40B4-BE49-F238E27FC236}">
              <a16:creationId xmlns:a16="http://schemas.microsoft.com/office/drawing/2014/main" id="{D1558208-1EA9-4D5D-A69F-A97B5103E237}"/>
            </a:ext>
            <a:ext uri="{147F2762-F138-4A5C-976F-8EAC2B608ADB}">
              <a16:predDERef xmlns:a16="http://schemas.microsoft.com/office/drawing/2014/main" pred="{F7AADC62-5213-4896-A203-25ED99E3C22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04" name="CuadroTexto 3">
          <a:extLst>
            <a:ext uri="{FF2B5EF4-FFF2-40B4-BE49-F238E27FC236}">
              <a16:creationId xmlns:a16="http://schemas.microsoft.com/office/drawing/2014/main" id="{8B4117B0-09E6-4A05-B9FC-1D389AEA89F5}"/>
            </a:ext>
            <a:ext uri="{147F2762-F138-4A5C-976F-8EAC2B608ADB}">
              <a16:predDERef xmlns:a16="http://schemas.microsoft.com/office/drawing/2014/main" pred="{BD168305-C513-4294-A6F4-9AE4E9D994A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06" name="CuadroTexto 3">
          <a:extLst>
            <a:ext uri="{FF2B5EF4-FFF2-40B4-BE49-F238E27FC236}">
              <a16:creationId xmlns:a16="http://schemas.microsoft.com/office/drawing/2014/main" id="{3020EF31-7FC6-4E60-845F-54CBF7233F2C}"/>
            </a:ext>
            <a:ext uri="{147F2762-F138-4A5C-976F-8EAC2B608ADB}">
              <a16:predDERef xmlns:a16="http://schemas.microsoft.com/office/drawing/2014/main" pred="{8491669D-70F0-43EF-86B3-93D0908275D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07" name="CuadroTexto 3">
          <a:extLst>
            <a:ext uri="{FF2B5EF4-FFF2-40B4-BE49-F238E27FC236}">
              <a16:creationId xmlns:a16="http://schemas.microsoft.com/office/drawing/2014/main" id="{2C7E6D27-77EF-4AC4-8B90-8794FA4AEC3A}"/>
            </a:ext>
            <a:ext uri="{147F2762-F138-4A5C-976F-8EAC2B608ADB}">
              <a16:predDERef xmlns:a16="http://schemas.microsoft.com/office/drawing/2014/main" pred="{3020EF31-7FC6-4E60-845F-54CBF7233F2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11" name="CuadroTexto 3">
          <a:extLst>
            <a:ext uri="{FF2B5EF4-FFF2-40B4-BE49-F238E27FC236}">
              <a16:creationId xmlns:a16="http://schemas.microsoft.com/office/drawing/2014/main" id="{E3FE59EE-BC5A-4CB9-958A-F0F85607C58F}"/>
            </a:ext>
            <a:ext uri="{147F2762-F138-4A5C-976F-8EAC2B608ADB}">
              <a16:predDERef xmlns:a16="http://schemas.microsoft.com/office/drawing/2014/main" pred="{8F71A645-CA1A-4332-A6AE-F4BC56C2DF2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12" name="CuadroTexto 3">
          <a:extLst>
            <a:ext uri="{FF2B5EF4-FFF2-40B4-BE49-F238E27FC236}">
              <a16:creationId xmlns:a16="http://schemas.microsoft.com/office/drawing/2014/main" id="{C75038D7-13A1-489F-A6E0-86EC2A544494}"/>
            </a:ext>
            <a:ext uri="{147F2762-F138-4A5C-976F-8EAC2B608ADB}">
              <a16:predDERef xmlns:a16="http://schemas.microsoft.com/office/drawing/2014/main" pred="{E3FE59EE-BC5A-4CB9-958A-F0F85607C58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14" name="CuadroTexto 3">
          <a:extLst>
            <a:ext uri="{FF2B5EF4-FFF2-40B4-BE49-F238E27FC236}">
              <a16:creationId xmlns:a16="http://schemas.microsoft.com/office/drawing/2014/main" id="{8A4020FB-5EA9-4A73-AA6E-A1F0EE08153F}"/>
            </a:ext>
            <a:ext uri="{147F2762-F138-4A5C-976F-8EAC2B608ADB}">
              <a16:predDERef xmlns:a16="http://schemas.microsoft.com/office/drawing/2014/main" pred="{E20973CF-8375-4DEB-833C-2A242E8BF13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15" name="CuadroTexto 3">
          <a:extLst>
            <a:ext uri="{FF2B5EF4-FFF2-40B4-BE49-F238E27FC236}">
              <a16:creationId xmlns:a16="http://schemas.microsoft.com/office/drawing/2014/main" id="{F0F9EDD8-C002-454D-B8C7-114F11F872C0}"/>
            </a:ext>
            <a:ext uri="{147F2762-F138-4A5C-976F-8EAC2B608ADB}">
              <a16:predDERef xmlns:a16="http://schemas.microsoft.com/office/drawing/2014/main" pred="{8A4020FB-5EA9-4A73-AA6E-A1F0EE08153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16" name="CuadroTexto 3">
          <a:extLst>
            <a:ext uri="{FF2B5EF4-FFF2-40B4-BE49-F238E27FC236}">
              <a16:creationId xmlns:a16="http://schemas.microsoft.com/office/drawing/2014/main" id="{D8FDCD00-8D4E-4D5E-95B5-A569D4F191B2}"/>
            </a:ext>
            <a:ext uri="{147F2762-F138-4A5C-976F-8EAC2B608ADB}">
              <a16:predDERef xmlns:a16="http://schemas.microsoft.com/office/drawing/2014/main" pred="{F0F9EDD8-C002-454D-B8C7-114F11F872C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17" name="CuadroTexto 3">
          <a:extLst>
            <a:ext uri="{FF2B5EF4-FFF2-40B4-BE49-F238E27FC236}">
              <a16:creationId xmlns:a16="http://schemas.microsoft.com/office/drawing/2014/main" id="{A49FD66D-42D8-4804-87A4-5EE2E3C4E5D9}"/>
            </a:ext>
            <a:ext uri="{147F2762-F138-4A5C-976F-8EAC2B608ADB}">
              <a16:predDERef xmlns:a16="http://schemas.microsoft.com/office/drawing/2014/main" pred="{D8FDCD00-8D4E-4D5E-95B5-A569D4F191B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18" name="CuadroTexto 3">
          <a:extLst>
            <a:ext uri="{FF2B5EF4-FFF2-40B4-BE49-F238E27FC236}">
              <a16:creationId xmlns:a16="http://schemas.microsoft.com/office/drawing/2014/main" id="{360663E1-7E8B-47B9-9B73-29997B1BA9BE}"/>
            </a:ext>
            <a:ext uri="{147F2762-F138-4A5C-976F-8EAC2B608ADB}">
              <a16:predDERef xmlns:a16="http://schemas.microsoft.com/office/drawing/2014/main" pred="{A49FD66D-42D8-4804-87A4-5EE2E3C4E5D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19" name="CuadroTexto 3">
          <a:extLst>
            <a:ext uri="{FF2B5EF4-FFF2-40B4-BE49-F238E27FC236}">
              <a16:creationId xmlns:a16="http://schemas.microsoft.com/office/drawing/2014/main" id="{FB0618E5-DA31-4465-9A22-06D84ADA0D84}"/>
            </a:ext>
            <a:ext uri="{147F2762-F138-4A5C-976F-8EAC2B608ADB}">
              <a16:predDERef xmlns:a16="http://schemas.microsoft.com/office/drawing/2014/main" pred="{360663E1-7E8B-47B9-9B73-29997B1BA9B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20" name="CuadroTexto 3">
          <a:extLst>
            <a:ext uri="{FF2B5EF4-FFF2-40B4-BE49-F238E27FC236}">
              <a16:creationId xmlns:a16="http://schemas.microsoft.com/office/drawing/2014/main" id="{3AD5FD0F-0B5B-4F89-B23C-24C0FED40A7E}"/>
            </a:ext>
            <a:ext uri="{147F2762-F138-4A5C-976F-8EAC2B608ADB}">
              <a16:predDERef xmlns:a16="http://schemas.microsoft.com/office/drawing/2014/main" pred="{FB0618E5-DA31-4465-9A22-06D84ADA0D8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21" name="CuadroTexto 3">
          <a:extLst>
            <a:ext uri="{FF2B5EF4-FFF2-40B4-BE49-F238E27FC236}">
              <a16:creationId xmlns:a16="http://schemas.microsoft.com/office/drawing/2014/main" id="{07A5BBD1-96B9-4B74-A7AD-57EBA55F9209}"/>
            </a:ext>
            <a:ext uri="{147F2762-F138-4A5C-976F-8EAC2B608ADB}">
              <a16:predDERef xmlns:a16="http://schemas.microsoft.com/office/drawing/2014/main" pred="{3AD5FD0F-0B5B-4F89-B23C-24C0FED40A7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23" name="CuadroTexto 3">
          <a:extLst>
            <a:ext uri="{FF2B5EF4-FFF2-40B4-BE49-F238E27FC236}">
              <a16:creationId xmlns:a16="http://schemas.microsoft.com/office/drawing/2014/main" id="{4592AAA2-9595-48DB-98A8-030C4D299AC5}"/>
            </a:ext>
            <a:ext uri="{147F2762-F138-4A5C-976F-8EAC2B608ADB}">
              <a16:predDERef xmlns:a16="http://schemas.microsoft.com/office/drawing/2014/main" pred="{D10DE8D3-7C02-4605-99A6-B7D78A3F4B3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24" name="CuadroTexto 3">
          <a:extLst>
            <a:ext uri="{FF2B5EF4-FFF2-40B4-BE49-F238E27FC236}">
              <a16:creationId xmlns:a16="http://schemas.microsoft.com/office/drawing/2014/main" id="{3AB55612-E5ED-4227-91E0-712DC460F578}"/>
            </a:ext>
            <a:ext uri="{147F2762-F138-4A5C-976F-8EAC2B608ADB}">
              <a16:predDERef xmlns:a16="http://schemas.microsoft.com/office/drawing/2014/main" pred="{4592AAA2-9595-48DB-98A8-030C4D299AC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27" name="CuadroTexto 3">
          <a:extLst>
            <a:ext uri="{FF2B5EF4-FFF2-40B4-BE49-F238E27FC236}">
              <a16:creationId xmlns:a16="http://schemas.microsoft.com/office/drawing/2014/main" id="{6DF10D68-854F-412E-ACC2-1BB6489154F9}"/>
            </a:ext>
            <a:ext uri="{147F2762-F138-4A5C-976F-8EAC2B608ADB}">
              <a16:predDERef xmlns:a16="http://schemas.microsoft.com/office/drawing/2014/main" pred="{D1FEF337-CB66-4BDD-A019-D191DB72D23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28" name="CuadroTexto 3">
          <a:extLst>
            <a:ext uri="{FF2B5EF4-FFF2-40B4-BE49-F238E27FC236}">
              <a16:creationId xmlns:a16="http://schemas.microsoft.com/office/drawing/2014/main" id="{367CC452-46F5-4EB8-8095-8055104CE937}"/>
            </a:ext>
            <a:ext uri="{147F2762-F138-4A5C-976F-8EAC2B608ADB}">
              <a16:predDERef xmlns:a16="http://schemas.microsoft.com/office/drawing/2014/main" pred="{6DF10D68-854F-412E-ACC2-1BB6489154F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30" name="CuadroTexto 3">
          <a:extLst>
            <a:ext uri="{FF2B5EF4-FFF2-40B4-BE49-F238E27FC236}">
              <a16:creationId xmlns:a16="http://schemas.microsoft.com/office/drawing/2014/main" id="{3C4E998C-B005-4149-B6E9-32438B390DEB}"/>
            </a:ext>
            <a:ext uri="{147F2762-F138-4A5C-976F-8EAC2B608ADB}">
              <a16:predDERef xmlns:a16="http://schemas.microsoft.com/office/drawing/2014/main" pred="{734AE0EF-DADA-4FE2-9ACD-96A328CDDD2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31" name="CuadroTexto 3">
          <a:extLst>
            <a:ext uri="{FF2B5EF4-FFF2-40B4-BE49-F238E27FC236}">
              <a16:creationId xmlns:a16="http://schemas.microsoft.com/office/drawing/2014/main" id="{93D3F0BA-A261-4A21-BF2E-149F9A2A6CC9}"/>
            </a:ext>
            <a:ext uri="{147F2762-F138-4A5C-976F-8EAC2B608ADB}">
              <a16:predDERef xmlns:a16="http://schemas.microsoft.com/office/drawing/2014/main" pred="{3C4E998C-B005-4149-B6E9-32438B390DE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35" name="CuadroTexto 3">
          <a:extLst>
            <a:ext uri="{FF2B5EF4-FFF2-40B4-BE49-F238E27FC236}">
              <a16:creationId xmlns:a16="http://schemas.microsoft.com/office/drawing/2014/main" id="{5195C109-35BD-4EA2-9584-CAA39941B967}"/>
            </a:ext>
            <a:ext uri="{147F2762-F138-4A5C-976F-8EAC2B608ADB}">
              <a16:predDERef xmlns:a16="http://schemas.microsoft.com/office/drawing/2014/main" pred="{4CB7A79E-B119-4F43-B79D-F017A46DB89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36" name="CuadroTexto 3">
          <a:extLst>
            <a:ext uri="{FF2B5EF4-FFF2-40B4-BE49-F238E27FC236}">
              <a16:creationId xmlns:a16="http://schemas.microsoft.com/office/drawing/2014/main" id="{B1021F6E-0C8E-4DD3-940D-4FF01DCF1BFC}"/>
            </a:ext>
            <a:ext uri="{147F2762-F138-4A5C-976F-8EAC2B608ADB}">
              <a16:predDERef xmlns:a16="http://schemas.microsoft.com/office/drawing/2014/main" pred="{5195C109-35BD-4EA2-9584-CAA39941B96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38" name="CuadroTexto 3">
          <a:extLst>
            <a:ext uri="{FF2B5EF4-FFF2-40B4-BE49-F238E27FC236}">
              <a16:creationId xmlns:a16="http://schemas.microsoft.com/office/drawing/2014/main" id="{4417184D-DCC8-4A16-AD80-959A0B1CBB52}"/>
            </a:ext>
            <a:ext uri="{147F2762-F138-4A5C-976F-8EAC2B608ADB}">
              <a16:predDERef xmlns:a16="http://schemas.microsoft.com/office/drawing/2014/main" pred="{2166A5C8-5770-4D16-A2B6-3CC26A7BE03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43" name="CuadroTexto 3">
          <a:extLst>
            <a:ext uri="{FF2B5EF4-FFF2-40B4-BE49-F238E27FC236}">
              <a16:creationId xmlns:a16="http://schemas.microsoft.com/office/drawing/2014/main" id="{A314E24B-3CC1-4A31-82C2-14C665CED0E8}"/>
            </a:ext>
            <a:ext uri="{147F2762-F138-4A5C-976F-8EAC2B608ADB}">
              <a16:predDERef xmlns:a16="http://schemas.microsoft.com/office/drawing/2014/main" pred="{3020F1E5-F461-4ADD-9498-C347D632483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44" name="CuadroTexto 3">
          <a:extLst>
            <a:ext uri="{FF2B5EF4-FFF2-40B4-BE49-F238E27FC236}">
              <a16:creationId xmlns:a16="http://schemas.microsoft.com/office/drawing/2014/main" id="{99F6E460-6C48-4675-83F9-D3AED5253E1F}"/>
            </a:ext>
            <a:ext uri="{147F2762-F138-4A5C-976F-8EAC2B608ADB}">
              <a16:predDERef xmlns:a16="http://schemas.microsoft.com/office/drawing/2014/main" pred="{A314E24B-3CC1-4A31-82C2-14C665CED0E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46" name="CuadroTexto 3">
          <a:extLst>
            <a:ext uri="{FF2B5EF4-FFF2-40B4-BE49-F238E27FC236}">
              <a16:creationId xmlns:a16="http://schemas.microsoft.com/office/drawing/2014/main" id="{518BD341-5E7A-4651-BC2E-0725EEF0309A}"/>
            </a:ext>
            <a:ext uri="{147F2762-F138-4A5C-976F-8EAC2B608ADB}">
              <a16:predDERef xmlns:a16="http://schemas.microsoft.com/office/drawing/2014/main" pred="{0BD121E2-E676-4202-BA58-E59A0F7944F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47" name="CuadroTexto 3">
          <a:extLst>
            <a:ext uri="{FF2B5EF4-FFF2-40B4-BE49-F238E27FC236}">
              <a16:creationId xmlns:a16="http://schemas.microsoft.com/office/drawing/2014/main" id="{F9EAD52F-9E57-499A-AFFC-E97949D45A42}"/>
            </a:ext>
            <a:ext uri="{147F2762-F138-4A5C-976F-8EAC2B608ADB}">
              <a16:predDERef xmlns:a16="http://schemas.microsoft.com/office/drawing/2014/main" pred="{518BD341-5E7A-4651-BC2E-0725EEF0309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48" name="CuadroTexto 3">
          <a:extLst>
            <a:ext uri="{FF2B5EF4-FFF2-40B4-BE49-F238E27FC236}">
              <a16:creationId xmlns:a16="http://schemas.microsoft.com/office/drawing/2014/main" id="{EA3B12B4-6C82-4F8D-AEAD-512FDC937A59}"/>
            </a:ext>
            <a:ext uri="{147F2762-F138-4A5C-976F-8EAC2B608ADB}">
              <a16:predDERef xmlns:a16="http://schemas.microsoft.com/office/drawing/2014/main" pred="{F9EAD52F-9E57-499A-AFFC-E97949D45A4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49" name="CuadroTexto 3">
          <a:extLst>
            <a:ext uri="{FF2B5EF4-FFF2-40B4-BE49-F238E27FC236}">
              <a16:creationId xmlns:a16="http://schemas.microsoft.com/office/drawing/2014/main" id="{CFCC6DD7-823E-4908-A3CB-AC0BFE90FF6F}"/>
            </a:ext>
            <a:ext uri="{147F2762-F138-4A5C-976F-8EAC2B608ADB}">
              <a16:predDERef xmlns:a16="http://schemas.microsoft.com/office/drawing/2014/main" pred="{EA3B12B4-6C82-4F8D-AEAD-512FDC937A5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51" name="CuadroTexto 3">
          <a:extLst>
            <a:ext uri="{FF2B5EF4-FFF2-40B4-BE49-F238E27FC236}">
              <a16:creationId xmlns:a16="http://schemas.microsoft.com/office/drawing/2014/main" id="{1D79AFA8-D493-4677-9485-231A2B07A394}"/>
            </a:ext>
            <a:ext uri="{147F2762-F138-4A5C-976F-8EAC2B608ADB}">
              <a16:predDERef xmlns:a16="http://schemas.microsoft.com/office/drawing/2014/main" pred="{7AE13E32-56A0-4ECE-8683-195F1B82E10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52" name="CuadroTexto 3">
          <a:extLst>
            <a:ext uri="{FF2B5EF4-FFF2-40B4-BE49-F238E27FC236}">
              <a16:creationId xmlns:a16="http://schemas.microsoft.com/office/drawing/2014/main" id="{6F289F4F-216F-4B18-BADE-392149F27CEE}"/>
            </a:ext>
            <a:ext uri="{147F2762-F138-4A5C-976F-8EAC2B608ADB}">
              <a16:predDERef xmlns:a16="http://schemas.microsoft.com/office/drawing/2014/main" pred="{1D79AFA8-D493-4677-9485-231A2B07A39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53" name="CuadroTexto 3">
          <a:extLst>
            <a:ext uri="{FF2B5EF4-FFF2-40B4-BE49-F238E27FC236}">
              <a16:creationId xmlns:a16="http://schemas.microsoft.com/office/drawing/2014/main" id="{3363A568-A335-42E0-8258-42B545C4F826}"/>
            </a:ext>
            <a:ext uri="{147F2762-F138-4A5C-976F-8EAC2B608ADB}">
              <a16:predDERef xmlns:a16="http://schemas.microsoft.com/office/drawing/2014/main" pred="{6F289F4F-216F-4B18-BADE-392149F27CE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54" name="CuadroTexto 3">
          <a:extLst>
            <a:ext uri="{FF2B5EF4-FFF2-40B4-BE49-F238E27FC236}">
              <a16:creationId xmlns:a16="http://schemas.microsoft.com/office/drawing/2014/main" id="{C523DD39-C64C-4D16-AFC2-9E313E8445F7}"/>
            </a:ext>
            <a:ext uri="{147F2762-F138-4A5C-976F-8EAC2B608ADB}">
              <a16:predDERef xmlns:a16="http://schemas.microsoft.com/office/drawing/2014/main" pred="{3363A568-A335-42E0-8258-42B545C4F82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59" name="CuadroTexto 3">
          <a:extLst>
            <a:ext uri="{FF2B5EF4-FFF2-40B4-BE49-F238E27FC236}">
              <a16:creationId xmlns:a16="http://schemas.microsoft.com/office/drawing/2014/main" id="{1A51C785-77FA-4735-BAC3-047E8C681C46}"/>
            </a:ext>
            <a:ext uri="{147F2762-F138-4A5C-976F-8EAC2B608ADB}">
              <a16:predDERef xmlns:a16="http://schemas.microsoft.com/office/drawing/2014/main" pred="{14DCEB45-D6E6-4190-9957-D5BDE0FA552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60" name="CuadroTexto 3">
          <a:extLst>
            <a:ext uri="{FF2B5EF4-FFF2-40B4-BE49-F238E27FC236}">
              <a16:creationId xmlns:a16="http://schemas.microsoft.com/office/drawing/2014/main" id="{6148E616-63C6-45AF-ABA8-406E2750A37A}"/>
            </a:ext>
            <a:ext uri="{147F2762-F138-4A5C-976F-8EAC2B608ADB}">
              <a16:predDERef xmlns:a16="http://schemas.microsoft.com/office/drawing/2014/main" pred="{1A51C785-77FA-4735-BAC3-047E8C681C4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61" name="CuadroTexto 3">
          <a:extLst>
            <a:ext uri="{FF2B5EF4-FFF2-40B4-BE49-F238E27FC236}">
              <a16:creationId xmlns:a16="http://schemas.microsoft.com/office/drawing/2014/main" id="{B817E4A5-FFFA-4A8F-9929-B9502C962328}"/>
            </a:ext>
            <a:ext uri="{147F2762-F138-4A5C-976F-8EAC2B608ADB}">
              <a16:predDERef xmlns:a16="http://schemas.microsoft.com/office/drawing/2014/main" pred="{6148E616-63C6-45AF-ABA8-406E2750A37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62" name="CuadroTexto 3">
          <a:extLst>
            <a:ext uri="{FF2B5EF4-FFF2-40B4-BE49-F238E27FC236}">
              <a16:creationId xmlns:a16="http://schemas.microsoft.com/office/drawing/2014/main" id="{C9E68EAA-742A-46D5-BCA4-893B25D9347B}"/>
            </a:ext>
            <a:ext uri="{147F2762-F138-4A5C-976F-8EAC2B608ADB}">
              <a16:predDERef xmlns:a16="http://schemas.microsoft.com/office/drawing/2014/main" pred="{B817E4A5-FFFA-4A8F-9929-B9502C96232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63" name="CuadroTexto 3">
          <a:extLst>
            <a:ext uri="{FF2B5EF4-FFF2-40B4-BE49-F238E27FC236}">
              <a16:creationId xmlns:a16="http://schemas.microsoft.com/office/drawing/2014/main" id="{46EDE43B-32B9-45A6-93C1-1606C853BE9A}"/>
            </a:ext>
            <a:ext uri="{147F2762-F138-4A5C-976F-8EAC2B608ADB}">
              <a16:predDERef xmlns:a16="http://schemas.microsoft.com/office/drawing/2014/main" pred="{C9E68EAA-742A-46D5-BCA4-893B25D9347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64" name="CuadroTexto 3">
          <a:extLst>
            <a:ext uri="{FF2B5EF4-FFF2-40B4-BE49-F238E27FC236}">
              <a16:creationId xmlns:a16="http://schemas.microsoft.com/office/drawing/2014/main" id="{3398E5F3-DD47-4701-9BB0-B24E05A85857}"/>
            </a:ext>
            <a:ext uri="{147F2762-F138-4A5C-976F-8EAC2B608ADB}">
              <a16:predDERef xmlns:a16="http://schemas.microsoft.com/office/drawing/2014/main" pred="{46EDE43B-32B9-45A6-93C1-1606C853BE9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65" name="CuadroTexto 3">
          <a:extLst>
            <a:ext uri="{FF2B5EF4-FFF2-40B4-BE49-F238E27FC236}">
              <a16:creationId xmlns:a16="http://schemas.microsoft.com/office/drawing/2014/main" id="{744BAA00-74D3-43DF-ADA5-6A36B41F5BD8}"/>
            </a:ext>
            <a:ext uri="{147F2762-F138-4A5C-976F-8EAC2B608ADB}">
              <a16:predDERef xmlns:a16="http://schemas.microsoft.com/office/drawing/2014/main" pred="{3398E5F3-DD47-4701-9BB0-B24E05A8585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66" name="CuadroTexto 3">
          <a:extLst>
            <a:ext uri="{FF2B5EF4-FFF2-40B4-BE49-F238E27FC236}">
              <a16:creationId xmlns:a16="http://schemas.microsoft.com/office/drawing/2014/main" id="{A0670702-C0D0-43F4-BBE9-4D8DF696777A}"/>
            </a:ext>
            <a:ext uri="{147F2762-F138-4A5C-976F-8EAC2B608ADB}">
              <a16:predDERef xmlns:a16="http://schemas.microsoft.com/office/drawing/2014/main" pred="{744BAA00-74D3-43DF-ADA5-6A36B41F5BD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67" name="CuadroTexto 3">
          <a:extLst>
            <a:ext uri="{FF2B5EF4-FFF2-40B4-BE49-F238E27FC236}">
              <a16:creationId xmlns:a16="http://schemas.microsoft.com/office/drawing/2014/main" id="{4F68C429-70A3-4B08-B7E7-1B8E9B59CE17}"/>
            </a:ext>
            <a:ext uri="{147F2762-F138-4A5C-976F-8EAC2B608ADB}">
              <a16:predDERef xmlns:a16="http://schemas.microsoft.com/office/drawing/2014/main" pred="{A0670702-C0D0-43F4-BBE9-4D8DF696777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68" name="CuadroTexto 3">
          <a:extLst>
            <a:ext uri="{FF2B5EF4-FFF2-40B4-BE49-F238E27FC236}">
              <a16:creationId xmlns:a16="http://schemas.microsoft.com/office/drawing/2014/main" id="{776963A4-A50E-469B-9A46-4481CBC89613}"/>
            </a:ext>
            <a:ext uri="{147F2762-F138-4A5C-976F-8EAC2B608ADB}">
              <a16:predDERef xmlns:a16="http://schemas.microsoft.com/office/drawing/2014/main" pred="{4F68C429-70A3-4B08-B7E7-1B8E9B59CE1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69" name="CuadroTexto 3">
          <a:extLst>
            <a:ext uri="{FF2B5EF4-FFF2-40B4-BE49-F238E27FC236}">
              <a16:creationId xmlns:a16="http://schemas.microsoft.com/office/drawing/2014/main" id="{8964EC74-E378-4918-8EA5-C66BD874E809}"/>
            </a:ext>
            <a:ext uri="{147F2762-F138-4A5C-976F-8EAC2B608ADB}">
              <a16:predDERef xmlns:a16="http://schemas.microsoft.com/office/drawing/2014/main" pred="{776963A4-A50E-469B-9A46-4481CBC8961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70" name="CuadroTexto 3">
          <a:extLst>
            <a:ext uri="{FF2B5EF4-FFF2-40B4-BE49-F238E27FC236}">
              <a16:creationId xmlns:a16="http://schemas.microsoft.com/office/drawing/2014/main" id="{577BAEF4-7BBD-4C78-884B-A000E5CED386}"/>
            </a:ext>
            <a:ext uri="{147F2762-F138-4A5C-976F-8EAC2B608ADB}">
              <a16:predDERef xmlns:a16="http://schemas.microsoft.com/office/drawing/2014/main" pred="{8964EC74-E378-4918-8EA5-C66BD874E80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71" name="CuadroTexto 3">
          <a:extLst>
            <a:ext uri="{FF2B5EF4-FFF2-40B4-BE49-F238E27FC236}">
              <a16:creationId xmlns:a16="http://schemas.microsoft.com/office/drawing/2014/main" id="{99EA9CEA-42BD-499C-A734-560179DA84BB}"/>
            </a:ext>
            <a:ext uri="{147F2762-F138-4A5C-976F-8EAC2B608ADB}">
              <a16:predDERef xmlns:a16="http://schemas.microsoft.com/office/drawing/2014/main" pred="{577BAEF4-7BBD-4C78-884B-A000E5CED38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72" name="CuadroTexto 3">
          <a:extLst>
            <a:ext uri="{FF2B5EF4-FFF2-40B4-BE49-F238E27FC236}">
              <a16:creationId xmlns:a16="http://schemas.microsoft.com/office/drawing/2014/main" id="{BE874374-ABDA-4F72-966C-0CF18A6139EE}"/>
            </a:ext>
            <a:ext uri="{147F2762-F138-4A5C-976F-8EAC2B608ADB}">
              <a16:predDERef xmlns:a16="http://schemas.microsoft.com/office/drawing/2014/main" pred="{99EA9CEA-42BD-499C-A734-560179DA84B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73" name="CuadroTexto 3">
          <a:extLst>
            <a:ext uri="{FF2B5EF4-FFF2-40B4-BE49-F238E27FC236}">
              <a16:creationId xmlns:a16="http://schemas.microsoft.com/office/drawing/2014/main" id="{1FD6346A-34B1-4A94-8EEA-8462C6BE83F0}"/>
            </a:ext>
            <a:ext uri="{147F2762-F138-4A5C-976F-8EAC2B608ADB}">
              <a16:predDERef xmlns:a16="http://schemas.microsoft.com/office/drawing/2014/main" pred="{BE874374-ABDA-4F72-966C-0CF18A6139E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74" name="CuadroTexto 3">
          <a:extLst>
            <a:ext uri="{FF2B5EF4-FFF2-40B4-BE49-F238E27FC236}">
              <a16:creationId xmlns:a16="http://schemas.microsoft.com/office/drawing/2014/main" id="{EA534048-1186-4580-A0F1-9C4FF81DE361}"/>
            </a:ext>
            <a:ext uri="{147F2762-F138-4A5C-976F-8EAC2B608ADB}">
              <a16:predDERef xmlns:a16="http://schemas.microsoft.com/office/drawing/2014/main" pred="{1FD6346A-34B1-4A94-8EEA-8462C6BE83F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75" name="CuadroTexto 3">
          <a:extLst>
            <a:ext uri="{FF2B5EF4-FFF2-40B4-BE49-F238E27FC236}">
              <a16:creationId xmlns:a16="http://schemas.microsoft.com/office/drawing/2014/main" id="{679B08C1-8B04-486F-A00B-3F35DD9C4C1C}"/>
            </a:ext>
            <a:ext uri="{147F2762-F138-4A5C-976F-8EAC2B608ADB}">
              <a16:predDERef xmlns:a16="http://schemas.microsoft.com/office/drawing/2014/main" pred="{EA534048-1186-4580-A0F1-9C4FF81DE36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76" name="CuadroTexto 3">
          <a:extLst>
            <a:ext uri="{FF2B5EF4-FFF2-40B4-BE49-F238E27FC236}">
              <a16:creationId xmlns:a16="http://schemas.microsoft.com/office/drawing/2014/main" id="{EC26CF10-AFD8-43AE-80D4-8B5BF959551C}"/>
            </a:ext>
            <a:ext uri="{147F2762-F138-4A5C-976F-8EAC2B608ADB}">
              <a16:predDERef xmlns:a16="http://schemas.microsoft.com/office/drawing/2014/main" pred="{679B08C1-8B04-486F-A00B-3F35DD9C4C1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77" name="CuadroTexto 3">
          <a:extLst>
            <a:ext uri="{FF2B5EF4-FFF2-40B4-BE49-F238E27FC236}">
              <a16:creationId xmlns:a16="http://schemas.microsoft.com/office/drawing/2014/main" id="{32609568-43B7-4EE3-936C-6BC96ADFB96C}"/>
            </a:ext>
            <a:ext uri="{147F2762-F138-4A5C-976F-8EAC2B608ADB}">
              <a16:predDERef xmlns:a16="http://schemas.microsoft.com/office/drawing/2014/main" pred="{EC26CF10-AFD8-43AE-80D4-8B5BF959551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78" name="CuadroTexto 3">
          <a:extLst>
            <a:ext uri="{FF2B5EF4-FFF2-40B4-BE49-F238E27FC236}">
              <a16:creationId xmlns:a16="http://schemas.microsoft.com/office/drawing/2014/main" id="{5E29F699-C074-44C6-8230-26C7DE51EA85}"/>
            </a:ext>
            <a:ext uri="{147F2762-F138-4A5C-976F-8EAC2B608ADB}">
              <a16:predDERef xmlns:a16="http://schemas.microsoft.com/office/drawing/2014/main" pred="{32609568-43B7-4EE3-936C-6BC96ADFB96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79" name="CuadroTexto 3">
          <a:extLst>
            <a:ext uri="{FF2B5EF4-FFF2-40B4-BE49-F238E27FC236}">
              <a16:creationId xmlns:a16="http://schemas.microsoft.com/office/drawing/2014/main" id="{03401666-F4CE-4550-A2F1-5BAF1FA07D8B}"/>
            </a:ext>
            <a:ext uri="{147F2762-F138-4A5C-976F-8EAC2B608ADB}">
              <a16:predDERef xmlns:a16="http://schemas.microsoft.com/office/drawing/2014/main" pred="{5E29F699-C074-44C6-8230-26C7DE51EA8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82" name="CuadroTexto 3">
          <a:extLst>
            <a:ext uri="{FF2B5EF4-FFF2-40B4-BE49-F238E27FC236}">
              <a16:creationId xmlns:a16="http://schemas.microsoft.com/office/drawing/2014/main" id="{87EDB094-3B5D-4253-92F8-3D0A8795CF52}"/>
            </a:ext>
            <a:ext uri="{147F2762-F138-4A5C-976F-8EAC2B608ADB}">
              <a16:predDERef xmlns:a16="http://schemas.microsoft.com/office/drawing/2014/main" pred="{C0305B03-1CDD-4D74-AAE0-EB82E8E6040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83" name="CuadroTexto 3">
          <a:extLst>
            <a:ext uri="{FF2B5EF4-FFF2-40B4-BE49-F238E27FC236}">
              <a16:creationId xmlns:a16="http://schemas.microsoft.com/office/drawing/2014/main" id="{A55E1533-488C-4320-9E38-C8B64875AC48}"/>
            </a:ext>
            <a:ext uri="{147F2762-F138-4A5C-976F-8EAC2B608ADB}">
              <a16:predDERef xmlns:a16="http://schemas.microsoft.com/office/drawing/2014/main" pred="{87EDB094-3B5D-4253-92F8-3D0A8795CF5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84" name="CuadroTexto 3">
          <a:extLst>
            <a:ext uri="{FF2B5EF4-FFF2-40B4-BE49-F238E27FC236}">
              <a16:creationId xmlns:a16="http://schemas.microsoft.com/office/drawing/2014/main" id="{38F1348B-6CA3-41EF-8738-64EFCD2D3C66}"/>
            </a:ext>
            <a:ext uri="{147F2762-F138-4A5C-976F-8EAC2B608ADB}">
              <a16:predDERef xmlns:a16="http://schemas.microsoft.com/office/drawing/2014/main" pred="{A55E1533-488C-4320-9E38-C8B64875AC4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85" name="CuadroTexto 3">
          <a:extLst>
            <a:ext uri="{FF2B5EF4-FFF2-40B4-BE49-F238E27FC236}">
              <a16:creationId xmlns:a16="http://schemas.microsoft.com/office/drawing/2014/main" id="{AC69F4BA-2E8C-423E-BDD4-6E565917F4BC}"/>
            </a:ext>
            <a:ext uri="{147F2762-F138-4A5C-976F-8EAC2B608ADB}">
              <a16:predDERef xmlns:a16="http://schemas.microsoft.com/office/drawing/2014/main" pred="{38F1348B-6CA3-41EF-8738-64EFCD2D3C6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88" name="CuadroTexto 3">
          <a:extLst>
            <a:ext uri="{FF2B5EF4-FFF2-40B4-BE49-F238E27FC236}">
              <a16:creationId xmlns:a16="http://schemas.microsoft.com/office/drawing/2014/main" id="{88163ADB-2377-40F4-91BF-6FEEEAC746F6}"/>
            </a:ext>
            <a:ext uri="{147F2762-F138-4A5C-976F-8EAC2B608ADB}">
              <a16:predDERef xmlns:a16="http://schemas.microsoft.com/office/drawing/2014/main" pred="{26FDC21A-323D-4F53-9C76-844616EE381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89" name="CuadroTexto 3">
          <a:extLst>
            <a:ext uri="{FF2B5EF4-FFF2-40B4-BE49-F238E27FC236}">
              <a16:creationId xmlns:a16="http://schemas.microsoft.com/office/drawing/2014/main" id="{280D9CB9-8D81-49E1-A475-699AB62D214C}"/>
            </a:ext>
            <a:ext uri="{147F2762-F138-4A5C-976F-8EAC2B608ADB}">
              <a16:predDERef xmlns:a16="http://schemas.microsoft.com/office/drawing/2014/main" pred="{88163ADB-2377-40F4-91BF-6FEEEAC746F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91" name="CuadroTexto 3">
          <a:extLst>
            <a:ext uri="{FF2B5EF4-FFF2-40B4-BE49-F238E27FC236}">
              <a16:creationId xmlns:a16="http://schemas.microsoft.com/office/drawing/2014/main" id="{A07A90BB-0022-4FB9-B0A4-EF2D27DCEE52}"/>
            </a:ext>
            <a:ext uri="{147F2762-F138-4A5C-976F-8EAC2B608ADB}">
              <a16:predDERef xmlns:a16="http://schemas.microsoft.com/office/drawing/2014/main" pred="{87F6ACFD-3795-4EC4-882C-2D8CD32DF4B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96" name="CuadroTexto 3">
          <a:extLst>
            <a:ext uri="{FF2B5EF4-FFF2-40B4-BE49-F238E27FC236}">
              <a16:creationId xmlns:a16="http://schemas.microsoft.com/office/drawing/2014/main" id="{1CFD1B0A-113F-43AE-8F1A-32DFEB2D2BB0}"/>
            </a:ext>
            <a:ext uri="{147F2762-F138-4A5C-976F-8EAC2B608ADB}">
              <a16:predDERef xmlns:a16="http://schemas.microsoft.com/office/drawing/2014/main" pred="{1690841F-2472-4E2D-B0CD-AD8A39FC571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97" name="CuadroTexto 3">
          <a:extLst>
            <a:ext uri="{FF2B5EF4-FFF2-40B4-BE49-F238E27FC236}">
              <a16:creationId xmlns:a16="http://schemas.microsoft.com/office/drawing/2014/main" id="{5EB2AADC-5D84-4FC4-B7D7-3D752BDCB5FC}"/>
            </a:ext>
            <a:ext uri="{147F2762-F138-4A5C-976F-8EAC2B608ADB}">
              <a16:predDERef xmlns:a16="http://schemas.microsoft.com/office/drawing/2014/main" pred="{1CFD1B0A-113F-43AE-8F1A-32DFEB2D2BB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98" name="CuadroTexto 3">
          <a:extLst>
            <a:ext uri="{FF2B5EF4-FFF2-40B4-BE49-F238E27FC236}">
              <a16:creationId xmlns:a16="http://schemas.microsoft.com/office/drawing/2014/main" id="{A2F96F7E-CB46-4557-8E2F-DEBBEC6C5422}"/>
            </a:ext>
            <a:ext uri="{147F2762-F138-4A5C-976F-8EAC2B608ADB}">
              <a16:predDERef xmlns:a16="http://schemas.microsoft.com/office/drawing/2014/main" pred="{5EB2AADC-5D84-4FC4-B7D7-3D752BDCB5F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99" name="CuadroTexto 3">
          <a:extLst>
            <a:ext uri="{FF2B5EF4-FFF2-40B4-BE49-F238E27FC236}">
              <a16:creationId xmlns:a16="http://schemas.microsoft.com/office/drawing/2014/main" id="{26CAB9B8-EABC-4C12-A5AA-E81D7C96B57D}"/>
            </a:ext>
            <a:ext uri="{147F2762-F138-4A5C-976F-8EAC2B608ADB}">
              <a16:predDERef xmlns:a16="http://schemas.microsoft.com/office/drawing/2014/main" pred="{A2F96F7E-CB46-4557-8E2F-DEBBEC6C542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03" name="CuadroTexto 3">
          <a:extLst>
            <a:ext uri="{FF2B5EF4-FFF2-40B4-BE49-F238E27FC236}">
              <a16:creationId xmlns:a16="http://schemas.microsoft.com/office/drawing/2014/main" id="{2D7D94F0-E9E1-4FA0-9B99-DA08CE25C997}"/>
            </a:ext>
            <a:ext uri="{147F2762-F138-4A5C-976F-8EAC2B608ADB}">
              <a16:predDERef xmlns:a16="http://schemas.microsoft.com/office/drawing/2014/main" pred="{F35B7F63-E1FC-49C6-965C-5CDFFC7EE35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04" name="CuadroTexto 3">
          <a:extLst>
            <a:ext uri="{FF2B5EF4-FFF2-40B4-BE49-F238E27FC236}">
              <a16:creationId xmlns:a16="http://schemas.microsoft.com/office/drawing/2014/main" id="{FFB2F4AF-4894-415C-A18F-0D04203BE655}"/>
            </a:ext>
            <a:ext uri="{147F2762-F138-4A5C-976F-8EAC2B608ADB}">
              <a16:predDERef xmlns:a16="http://schemas.microsoft.com/office/drawing/2014/main" pred="{2D7D94F0-E9E1-4FA0-9B99-DA08CE25C99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05" name="CuadroTexto 3">
          <a:extLst>
            <a:ext uri="{FF2B5EF4-FFF2-40B4-BE49-F238E27FC236}">
              <a16:creationId xmlns:a16="http://schemas.microsoft.com/office/drawing/2014/main" id="{ECFFB32E-F109-4669-AAA0-38E03B8013F4}"/>
            </a:ext>
            <a:ext uri="{147F2762-F138-4A5C-976F-8EAC2B608ADB}">
              <a16:predDERef xmlns:a16="http://schemas.microsoft.com/office/drawing/2014/main" pred="{FFB2F4AF-4894-415C-A18F-0D04203BE65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06" name="CuadroTexto 3">
          <a:extLst>
            <a:ext uri="{FF2B5EF4-FFF2-40B4-BE49-F238E27FC236}">
              <a16:creationId xmlns:a16="http://schemas.microsoft.com/office/drawing/2014/main" id="{0CA74C51-0417-404F-A8D2-A0F2AB25340F}"/>
            </a:ext>
            <a:ext uri="{147F2762-F138-4A5C-976F-8EAC2B608ADB}">
              <a16:predDERef xmlns:a16="http://schemas.microsoft.com/office/drawing/2014/main" pred="{ECFFB32E-F109-4669-AAA0-38E03B8013F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07" name="CuadroTexto 3">
          <a:extLst>
            <a:ext uri="{FF2B5EF4-FFF2-40B4-BE49-F238E27FC236}">
              <a16:creationId xmlns:a16="http://schemas.microsoft.com/office/drawing/2014/main" id="{F19A096A-13F9-4F8D-911C-E907E3E41114}"/>
            </a:ext>
            <a:ext uri="{147F2762-F138-4A5C-976F-8EAC2B608ADB}">
              <a16:predDERef xmlns:a16="http://schemas.microsoft.com/office/drawing/2014/main" pred="{0CA74C51-0417-404F-A8D2-A0F2AB25340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08" name="CuadroTexto 3">
          <a:extLst>
            <a:ext uri="{FF2B5EF4-FFF2-40B4-BE49-F238E27FC236}">
              <a16:creationId xmlns:a16="http://schemas.microsoft.com/office/drawing/2014/main" id="{7C294294-BBEE-4944-8011-D0DBAB081E4E}"/>
            </a:ext>
            <a:ext uri="{147F2762-F138-4A5C-976F-8EAC2B608ADB}">
              <a16:predDERef xmlns:a16="http://schemas.microsoft.com/office/drawing/2014/main" pred="{F19A096A-13F9-4F8D-911C-E907E3E4111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09" name="CuadroTexto 3">
          <a:extLst>
            <a:ext uri="{FF2B5EF4-FFF2-40B4-BE49-F238E27FC236}">
              <a16:creationId xmlns:a16="http://schemas.microsoft.com/office/drawing/2014/main" id="{ECBEAC98-9913-43FF-BD00-CF792B46DED8}"/>
            </a:ext>
            <a:ext uri="{147F2762-F138-4A5C-976F-8EAC2B608ADB}">
              <a16:predDERef xmlns:a16="http://schemas.microsoft.com/office/drawing/2014/main" pred="{7C294294-BBEE-4944-8011-D0DBAB081E4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10" name="CuadroTexto 3">
          <a:extLst>
            <a:ext uri="{FF2B5EF4-FFF2-40B4-BE49-F238E27FC236}">
              <a16:creationId xmlns:a16="http://schemas.microsoft.com/office/drawing/2014/main" id="{1E7A3A84-1CDD-4EAA-9578-CE6CF6635618}"/>
            </a:ext>
            <a:ext uri="{147F2762-F138-4A5C-976F-8EAC2B608ADB}">
              <a16:predDERef xmlns:a16="http://schemas.microsoft.com/office/drawing/2014/main" pred="{ECBEAC98-9913-43FF-BD00-CF792B46DED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11" name="CuadroTexto 3">
          <a:extLst>
            <a:ext uri="{FF2B5EF4-FFF2-40B4-BE49-F238E27FC236}">
              <a16:creationId xmlns:a16="http://schemas.microsoft.com/office/drawing/2014/main" id="{B107FA15-0C11-46BB-BDFC-9A346C63835A}"/>
            </a:ext>
            <a:ext uri="{147F2762-F138-4A5C-976F-8EAC2B608ADB}">
              <a16:predDERef xmlns:a16="http://schemas.microsoft.com/office/drawing/2014/main" pred="{1E7A3A84-1CDD-4EAA-9578-CE6CF663561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12" name="CuadroTexto 3">
          <a:extLst>
            <a:ext uri="{FF2B5EF4-FFF2-40B4-BE49-F238E27FC236}">
              <a16:creationId xmlns:a16="http://schemas.microsoft.com/office/drawing/2014/main" id="{DA4300F5-839C-470B-8E8A-7B15D825800A}"/>
            </a:ext>
            <a:ext uri="{147F2762-F138-4A5C-976F-8EAC2B608ADB}">
              <a16:predDERef xmlns:a16="http://schemas.microsoft.com/office/drawing/2014/main" pred="{B107FA15-0C11-46BB-BDFC-9A346C63835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13" name="CuadroTexto 3">
          <a:extLst>
            <a:ext uri="{FF2B5EF4-FFF2-40B4-BE49-F238E27FC236}">
              <a16:creationId xmlns:a16="http://schemas.microsoft.com/office/drawing/2014/main" id="{953FAD94-784B-4F68-B50D-96DD8B11DEE8}"/>
            </a:ext>
            <a:ext uri="{147F2762-F138-4A5C-976F-8EAC2B608ADB}">
              <a16:predDERef xmlns:a16="http://schemas.microsoft.com/office/drawing/2014/main" pred="{DA4300F5-839C-470B-8E8A-7B15D825800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14" name="CuadroTexto 3">
          <a:extLst>
            <a:ext uri="{FF2B5EF4-FFF2-40B4-BE49-F238E27FC236}">
              <a16:creationId xmlns:a16="http://schemas.microsoft.com/office/drawing/2014/main" id="{E04FD957-61D6-4B21-BAD1-637CB4D25BBB}"/>
            </a:ext>
            <a:ext uri="{147F2762-F138-4A5C-976F-8EAC2B608ADB}">
              <a16:predDERef xmlns:a16="http://schemas.microsoft.com/office/drawing/2014/main" pred="{953FAD94-784B-4F68-B50D-96DD8B11DEE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15" name="CuadroTexto 3">
          <a:extLst>
            <a:ext uri="{FF2B5EF4-FFF2-40B4-BE49-F238E27FC236}">
              <a16:creationId xmlns:a16="http://schemas.microsoft.com/office/drawing/2014/main" id="{6342E8DD-4F4C-4B65-9D65-CA2E49D73B9A}"/>
            </a:ext>
            <a:ext uri="{147F2762-F138-4A5C-976F-8EAC2B608ADB}">
              <a16:predDERef xmlns:a16="http://schemas.microsoft.com/office/drawing/2014/main" pred="{E04FD957-61D6-4B21-BAD1-637CB4D25BB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19" name="CuadroTexto 3">
          <a:extLst>
            <a:ext uri="{FF2B5EF4-FFF2-40B4-BE49-F238E27FC236}">
              <a16:creationId xmlns:a16="http://schemas.microsoft.com/office/drawing/2014/main" id="{A49A2817-BF9F-444B-B1B6-2EBEFAFA000C}"/>
            </a:ext>
            <a:ext uri="{147F2762-F138-4A5C-976F-8EAC2B608ADB}">
              <a16:predDERef xmlns:a16="http://schemas.microsoft.com/office/drawing/2014/main" pred="{DEB61349-8B7C-4547-82C5-9C5EFC7AC41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20" name="CuadroTexto 3">
          <a:extLst>
            <a:ext uri="{FF2B5EF4-FFF2-40B4-BE49-F238E27FC236}">
              <a16:creationId xmlns:a16="http://schemas.microsoft.com/office/drawing/2014/main" id="{97C9275B-B230-4047-9F57-2D10C831C7CB}"/>
            </a:ext>
            <a:ext uri="{147F2762-F138-4A5C-976F-8EAC2B608ADB}">
              <a16:predDERef xmlns:a16="http://schemas.microsoft.com/office/drawing/2014/main" pred="{A49A2817-BF9F-444B-B1B6-2EBEFAFA000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21" name="CuadroTexto 3">
          <a:extLst>
            <a:ext uri="{FF2B5EF4-FFF2-40B4-BE49-F238E27FC236}">
              <a16:creationId xmlns:a16="http://schemas.microsoft.com/office/drawing/2014/main" id="{C64F2749-10F4-4E3B-84CA-D0FCC482C443}"/>
            </a:ext>
            <a:ext uri="{147F2762-F138-4A5C-976F-8EAC2B608ADB}">
              <a16:predDERef xmlns:a16="http://schemas.microsoft.com/office/drawing/2014/main" pred="{97C9275B-B230-4047-9F57-2D10C831C7C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22" name="CuadroTexto 3">
          <a:extLst>
            <a:ext uri="{FF2B5EF4-FFF2-40B4-BE49-F238E27FC236}">
              <a16:creationId xmlns:a16="http://schemas.microsoft.com/office/drawing/2014/main" id="{BFF5D5C5-AA42-45F6-BD20-CEDFB4247613}"/>
            </a:ext>
            <a:ext uri="{147F2762-F138-4A5C-976F-8EAC2B608ADB}">
              <a16:predDERef xmlns:a16="http://schemas.microsoft.com/office/drawing/2014/main" pred="{C64F2749-10F4-4E3B-84CA-D0FCC482C44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23" name="CuadroTexto 3">
          <a:extLst>
            <a:ext uri="{FF2B5EF4-FFF2-40B4-BE49-F238E27FC236}">
              <a16:creationId xmlns:a16="http://schemas.microsoft.com/office/drawing/2014/main" id="{C948F8BA-4DB3-4D84-B34C-70E6BDD9F8D2}"/>
            </a:ext>
            <a:ext uri="{147F2762-F138-4A5C-976F-8EAC2B608ADB}">
              <a16:predDERef xmlns:a16="http://schemas.microsoft.com/office/drawing/2014/main" pred="{BFF5D5C5-AA42-45F6-BD20-CEDFB424761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24" name="CuadroTexto 3">
          <a:extLst>
            <a:ext uri="{FF2B5EF4-FFF2-40B4-BE49-F238E27FC236}">
              <a16:creationId xmlns:a16="http://schemas.microsoft.com/office/drawing/2014/main" id="{FD4841DF-74F6-45BD-AA68-3D24B9803F66}"/>
            </a:ext>
            <a:ext uri="{147F2762-F138-4A5C-976F-8EAC2B608ADB}">
              <a16:predDERef xmlns:a16="http://schemas.microsoft.com/office/drawing/2014/main" pred="{C948F8BA-4DB3-4D84-B34C-70E6BDD9F8D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25" name="CuadroTexto 3">
          <a:extLst>
            <a:ext uri="{FF2B5EF4-FFF2-40B4-BE49-F238E27FC236}">
              <a16:creationId xmlns:a16="http://schemas.microsoft.com/office/drawing/2014/main" id="{1565AFA6-2126-4608-930A-2259C821A493}"/>
            </a:ext>
            <a:ext uri="{147F2762-F138-4A5C-976F-8EAC2B608ADB}">
              <a16:predDERef xmlns:a16="http://schemas.microsoft.com/office/drawing/2014/main" pred="{FD4841DF-74F6-45BD-AA68-3D24B9803F6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26" name="CuadroTexto 3">
          <a:extLst>
            <a:ext uri="{FF2B5EF4-FFF2-40B4-BE49-F238E27FC236}">
              <a16:creationId xmlns:a16="http://schemas.microsoft.com/office/drawing/2014/main" id="{09D6A277-A266-4BBC-B4B1-D2B65DC9DFD3}"/>
            </a:ext>
            <a:ext uri="{147F2762-F138-4A5C-976F-8EAC2B608ADB}">
              <a16:predDERef xmlns:a16="http://schemas.microsoft.com/office/drawing/2014/main" pred="{1565AFA6-2126-4608-930A-2259C821A49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27" name="CuadroTexto 3">
          <a:extLst>
            <a:ext uri="{FF2B5EF4-FFF2-40B4-BE49-F238E27FC236}">
              <a16:creationId xmlns:a16="http://schemas.microsoft.com/office/drawing/2014/main" id="{6BB62DB6-9EB0-489B-818F-DC2B97042B81}"/>
            </a:ext>
            <a:ext uri="{147F2762-F138-4A5C-976F-8EAC2B608ADB}">
              <a16:predDERef xmlns:a16="http://schemas.microsoft.com/office/drawing/2014/main" pred="{09D6A277-A266-4BBC-B4B1-D2B65DC9DFD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28" name="CuadroTexto 3">
          <a:extLst>
            <a:ext uri="{FF2B5EF4-FFF2-40B4-BE49-F238E27FC236}">
              <a16:creationId xmlns:a16="http://schemas.microsoft.com/office/drawing/2014/main" id="{B9F08CB7-A423-422E-8AE3-9642A9681BAD}"/>
            </a:ext>
            <a:ext uri="{147F2762-F138-4A5C-976F-8EAC2B608ADB}">
              <a16:predDERef xmlns:a16="http://schemas.microsoft.com/office/drawing/2014/main" pred="{6BB62DB6-9EB0-489B-818F-DC2B97042B8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29" name="CuadroTexto 3">
          <a:extLst>
            <a:ext uri="{FF2B5EF4-FFF2-40B4-BE49-F238E27FC236}">
              <a16:creationId xmlns:a16="http://schemas.microsoft.com/office/drawing/2014/main" id="{3BEE61D2-E328-4911-BB0A-EEA8E2890EB6}"/>
            </a:ext>
            <a:ext uri="{147F2762-F138-4A5C-976F-8EAC2B608ADB}">
              <a16:predDERef xmlns:a16="http://schemas.microsoft.com/office/drawing/2014/main" pred="{B9F08CB7-A423-422E-8AE3-9642A9681BA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30" name="CuadroTexto 3">
          <a:extLst>
            <a:ext uri="{FF2B5EF4-FFF2-40B4-BE49-F238E27FC236}">
              <a16:creationId xmlns:a16="http://schemas.microsoft.com/office/drawing/2014/main" id="{EE7D5DC6-0942-4ADB-A651-4528DAE10D25}"/>
            </a:ext>
            <a:ext uri="{147F2762-F138-4A5C-976F-8EAC2B608ADB}">
              <a16:predDERef xmlns:a16="http://schemas.microsoft.com/office/drawing/2014/main" pred="{3BEE61D2-E328-4911-BB0A-EEA8E2890EB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31" name="CuadroTexto 3">
          <a:extLst>
            <a:ext uri="{FF2B5EF4-FFF2-40B4-BE49-F238E27FC236}">
              <a16:creationId xmlns:a16="http://schemas.microsoft.com/office/drawing/2014/main" id="{B18C7508-7AF6-42CB-93DD-FA41131A7B9D}"/>
            </a:ext>
            <a:ext uri="{147F2762-F138-4A5C-976F-8EAC2B608ADB}">
              <a16:predDERef xmlns:a16="http://schemas.microsoft.com/office/drawing/2014/main" pred="{EE7D5DC6-0942-4ADB-A651-4528DAE10D2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32" name="CuadroTexto 3">
          <a:extLst>
            <a:ext uri="{FF2B5EF4-FFF2-40B4-BE49-F238E27FC236}">
              <a16:creationId xmlns:a16="http://schemas.microsoft.com/office/drawing/2014/main" id="{BB40B692-9DE2-408B-88E8-EC3AB3E6C0E3}"/>
            </a:ext>
            <a:ext uri="{147F2762-F138-4A5C-976F-8EAC2B608ADB}">
              <a16:predDERef xmlns:a16="http://schemas.microsoft.com/office/drawing/2014/main" pred="{B18C7508-7AF6-42CB-93DD-FA41131A7B9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33" name="CuadroTexto 3">
          <a:extLst>
            <a:ext uri="{FF2B5EF4-FFF2-40B4-BE49-F238E27FC236}">
              <a16:creationId xmlns:a16="http://schemas.microsoft.com/office/drawing/2014/main" id="{4D292E58-A57A-4692-99C7-EACFC644BDE4}"/>
            </a:ext>
            <a:ext uri="{147F2762-F138-4A5C-976F-8EAC2B608ADB}">
              <a16:predDERef xmlns:a16="http://schemas.microsoft.com/office/drawing/2014/main" pred="{BB40B692-9DE2-408B-88E8-EC3AB3E6C0E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34" name="CuadroTexto 3">
          <a:extLst>
            <a:ext uri="{FF2B5EF4-FFF2-40B4-BE49-F238E27FC236}">
              <a16:creationId xmlns:a16="http://schemas.microsoft.com/office/drawing/2014/main" id="{B613B0E3-305B-471F-8828-C653CC696061}"/>
            </a:ext>
            <a:ext uri="{147F2762-F138-4A5C-976F-8EAC2B608ADB}">
              <a16:predDERef xmlns:a16="http://schemas.microsoft.com/office/drawing/2014/main" pred="{4D292E58-A57A-4692-99C7-EACFC644BDE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35" name="CuadroTexto 3">
          <a:extLst>
            <a:ext uri="{FF2B5EF4-FFF2-40B4-BE49-F238E27FC236}">
              <a16:creationId xmlns:a16="http://schemas.microsoft.com/office/drawing/2014/main" id="{089993A0-384B-4C66-BAF2-7D6ADADE7BFF}"/>
            </a:ext>
            <a:ext uri="{147F2762-F138-4A5C-976F-8EAC2B608ADB}">
              <a16:predDERef xmlns:a16="http://schemas.microsoft.com/office/drawing/2014/main" pred="{B613B0E3-305B-471F-8828-C653CC69606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36" name="CuadroTexto 3">
          <a:extLst>
            <a:ext uri="{FF2B5EF4-FFF2-40B4-BE49-F238E27FC236}">
              <a16:creationId xmlns:a16="http://schemas.microsoft.com/office/drawing/2014/main" id="{262674D6-A1CE-4C0A-8C4B-66B1C092C81A}"/>
            </a:ext>
            <a:ext uri="{147F2762-F138-4A5C-976F-8EAC2B608ADB}">
              <a16:predDERef xmlns:a16="http://schemas.microsoft.com/office/drawing/2014/main" pred="{089993A0-384B-4C66-BAF2-7D6ADADE7BF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37" name="CuadroTexto 3">
          <a:extLst>
            <a:ext uri="{FF2B5EF4-FFF2-40B4-BE49-F238E27FC236}">
              <a16:creationId xmlns:a16="http://schemas.microsoft.com/office/drawing/2014/main" id="{F4962866-632B-4CF4-AFC3-24B4CE57FB46}"/>
            </a:ext>
            <a:ext uri="{147F2762-F138-4A5C-976F-8EAC2B608ADB}">
              <a16:predDERef xmlns:a16="http://schemas.microsoft.com/office/drawing/2014/main" pred="{262674D6-A1CE-4C0A-8C4B-66B1C092C81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38" name="CuadroTexto 3">
          <a:extLst>
            <a:ext uri="{FF2B5EF4-FFF2-40B4-BE49-F238E27FC236}">
              <a16:creationId xmlns:a16="http://schemas.microsoft.com/office/drawing/2014/main" id="{C735BD81-479C-4860-B2DD-F304D791ED1F}"/>
            </a:ext>
            <a:ext uri="{147F2762-F138-4A5C-976F-8EAC2B608ADB}">
              <a16:predDERef xmlns:a16="http://schemas.microsoft.com/office/drawing/2014/main" pred="{F4962866-632B-4CF4-AFC3-24B4CE57FB4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39" name="CuadroTexto 3">
          <a:extLst>
            <a:ext uri="{FF2B5EF4-FFF2-40B4-BE49-F238E27FC236}">
              <a16:creationId xmlns:a16="http://schemas.microsoft.com/office/drawing/2014/main" id="{916A2A63-1A2B-4834-A080-AA70E755B1A4}"/>
            </a:ext>
            <a:ext uri="{147F2762-F138-4A5C-976F-8EAC2B608ADB}">
              <a16:predDERef xmlns:a16="http://schemas.microsoft.com/office/drawing/2014/main" pred="{C735BD81-479C-4860-B2DD-F304D791ED1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43" name="CuadroTexto 3">
          <a:extLst>
            <a:ext uri="{FF2B5EF4-FFF2-40B4-BE49-F238E27FC236}">
              <a16:creationId xmlns:a16="http://schemas.microsoft.com/office/drawing/2014/main" id="{46E4FAF6-0E03-4051-9DAA-3A531CC6A073}"/>
            </a:ext>
            <a:ext uri="{147F2762-F138-4A5C-976F-8EAC2B608ADB}">
              <a16:predDERef xmlns:a16="http://schemas.microsoft.com/office/drawing/2014/main" pred="{A4649DBC-F395-45A6-A00D-6BCBDD739C0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48" name="CuadroTexto 3">
          <a:extLst>
            <a:ext uri="{FF2B5EF4-FFF2-40B4-BE49-F238E27FC236}">
              <a16:creationId xmlns:a16="http://schemas.microsoft.com/office/drawing/2014/main" id="{8C814242-8242-4061-A4CE-77573E4C6131}"/>
            </a:ext>
            <a:ext uri="{147F2762-F138-4A5C-976F-8EAC2B608ADB}">
              <a16:predDERef xmlns:a16="http://schemas.microsoft.com/office/drawing/2014/main" pred="{753C9B2B-4474-4AAC-B4E0-DAA8A127B7D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49" name="CuadroTexto 3">
          <a:extLst>
            <a:ext uri="{FF2B5EF4-FFF2-40B4-BE49-F238E27FC236}">
              <a16:creationId xmlns:a16="http://schemas.microsoft.com/office/drawing/2014/main" id="{480242E1-94C3-43B4-846D-72233EC3B4A1}"/>
            </a:ext>
            <a:ext uri="{147F2762-F138-4A5C-976F-8EAC2B608ADB}">
              <a16:predDERef xmlns:a16="http://schemas.microsoft.com/office/drawing/2014/main" pred="{8C814242-8242-4061-A4CE-77573E4C613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50" name="CuadroTexto 3">
          <a:extLst>
            <a:ext uri="{FF2B5EF4-FFF2-40B4-BE49-F238E27FC236}">
              <a16:creationId xmlns:a16="http://schemas.microsoft.com/office/drawing/2014/main" id="{E494F2C4-D459-4440-821E-FF4AB8B47684}"/>
            </a:ext>
            <a:ext uri="{147F2762-F138-4A5C-976F-8EAC2B608ADB}">
              <a16:predDERef xmlns:a16="http://schemas.microsoft.com/office/drawing/2014/main" pred="{480242E1-94C3-43B4-846D-72233EC3B4A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51" name="CuadroTexto 3">
          <a:extLst>
            <a:ext uri="{FF2B5EF4-FFF2-40B4-BE49-F238E27FC236}">
              <a16:creationId xmlns:a16="http://schemas.microsoft.com/office/drawing/2014/main" id="{335980B8-0724-4852-B8F5-B96C714D5FEA}"/>
            </a:ext>
            <a:ext uri="{147F2762-F138-4A5C-976F-8EAC2B608ADB}">
              <a16:predDERef xmlns:a16="http://schemas.microsoft.com/office/drawing/2014/main" pred="{E494F2C4-D459-4440-821E-FF4AB8B4768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52" name="CuadroTexto 3">
          <a:extLst>
            <a:ext uri="{FF2B5EF4-FFF2-40B4-BE49-F238E27FC236}">
              <a16:creationId xmlns:a16="http://schemas.microsoft.com/office/drawing/2014/main" id="{20025F81-1681-4D21-880D-D90F484107FE}"/>
            </a:ext>
            <a:ext uri="{147F2762-F138-4A5C-976F-8EAC2B608ADB}">
              <a16:predDERef xmlns:a16="http://schemas.microsoft.com/office/drawing/2014/main" pred="{335980B8-0724-4852-B8F5-B96C714D5FE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53" name="CuadroTexto 3">
          <a:extLst>
            <a:ext uri="{FF2B5EF4-FFF2-40B4-BE49-F238E27FC236}">
              <a16:creationId xmlns:a16="http://schemas.microsoft.com/office/drawing/2014/main" id="{D6A88ED8-CC56-4C12-B306-4C45C658923D}"/>
            </a:ext>
            <a:ext uri="{147F2762-F138-4A5C-976F-8EAC2B608ADB}">
              <a16:predDERef xmlns:a16="http://schemas.microsoft.com/office/drawing/2014/main" pred="{20025F81-1681-4D21-880D-D90F484107F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54" name="CuadroTexto 3">
          <a:extLst>
            <a:ext uri="{FF2B5EF4-FFF2-40B4-BE49-F238E27FC236}">
              <a16:creationId xmlns:a16="http://schemas.microsoft.com/office/drawing/2014/main" id="{4F266683-8E87-45E2-A2F6-9438E4DFD79D}"/>
            </a:ext>
            <a:ext uri="{147F2762-F138-4A5C-976F-8EAC2B608ADB}">
              <a16:predDERef xmlns:a16="http://schemas.microsoft.com/office/drawing/2014/main" pred="{D6A88ED8-CC56-4C12-B306-4C45C658923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55" name="CuadroTexto 3">
          <a:extLst>
            <a:ext uri="{FF2B5EF4-FFF2-40B4-BE49-F238E27FC236}">
              <a16:creationId xmlns:a16="http://schemas.microsoft.com/office/drawing/2014/main" id="{30B64485-48DF-413B-ACD1-AA721ED89ADD}"/>
            </a:ext>
            <a:ext uri="{147F2762-F138-4A5C-976F-8EAC2B608ADB}">
              <a16:predDERef xmlns:a16="http://schemas.microsoft.com/office/drawing/2014/main" pred="{4F266683-8E87-45E2-A2F6-9438E4DFD79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56" name="CuadroTexto 3">
          <a:extLst>
            <a:ext uri="{FF2B5EF4-FFF2-40B4-BE49-F238E27FC236}">
              <a16:creationId xmlns:a16="http://schemas.microsoft.com/office/drawing/2014/main" id="{629FEF42-36EB-44D4-BD00-98CB8E1D62B4}"/>
            </a:ext>
            <a:ext uri="{147F2762-F138-4A5C-976F-8EAC2B608ADB}">
              <a16:predDERef xmlns:a16="http://schemas.microsoft.com/office/drawing/2014/main" pred="{30B64485-48DF-413B-ACD1-AA721ED89AD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57" name="CuadroTexto 3">
          <a:extLst>
            <a:ext uri="{FF2B5EF4-FFF2-40B4-BE49-F238E27FC236}">
              <a16:creationId xmlns:a16="http://schemas.microsoft.com/office/drawing/2014/main" id="{8C87B160-6FE9-4D23-A927-D6042BBC8846}"/>
            </a:ext>
            <a:ext uri="{147F2762-F138-4A5C-976F-8EAC2B608ADB}">
              <a16:predDERef xmlns:a16="http://schemas.microsoft.com/office/drawing/2014/main" pred="{629FEF42-36EB-44D4-BD00-98CB8E1D62B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58" name="CuadroTexto 3">
          <a:extLst>
            <a:ext uri="{FF2B5EF4-FFF2-40B4-BE49-F238E27FC236}">
              <a16:creationId xmlns:a16="http://schemas.microsoft.com/office/drawing/2014/main" id="{E3CB59C0-0516-4AFF-AD0D-568F6CC28F26}"/>
            </a:ext>
            <a:ext uri="{147F2762-F138-4A5C-976F-8EAC2B608ADB}">
              <a16:predDERef xmlns:a16="http://schemas.microsoft.com/office/drawing/2014/main" pred="{8C87B160-6FE9-4D23-A927-D6042BBC884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59" name="CuadroTexto 3">
          <a:extLst>
            <a:ext uri="{FF2B5EF4-FFF2-40B4-BE49-F238E27FC236}">
              <a16:creationId xmlns:a16="http://schemas.microsoft.com/office/drawing/2014/main" id="{33E659D9-CF63-4754-B66A-E3715EB02AF5}"/>
            </a:ext>
            <a:ext uri="{147F2762-F138-4A5C-976F-8EAC2B608ADB}">
              <a16:predDERef xmlns:a16="http://schemas.microsoft.com/office/drawing/2014/main" pred="{E3CB59C0-0516-4AFF-AD0D-568F6CC28F2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60" name="CuadroTexto 3">
          <a:extLst>
            <a:ext uri="{FF2B5EF4-FFF2-40B4-BE49-F238E27FC236}">
              <a16:creationId xmlns:a16="http://schemas.microsoft.com/office/drawing/2014/main" id="{88C120FB-9E9F-4A7C-A5B4-55839C9E01FE}"/>
            </a:ext>
            <a:ext uri="{147F2762-F138-4A5C-976F-8EAC2B608ADB}">
              <a16:predDERef xmlns:a16="http://schemas.microsoft.com/office/drawing/2014/main" pred="{33E659D9-CF63-4754-B66A-E3715EB02AF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61" name="CuadroTexto 3">
          <a:extLst>
            <a:ext uri="{FF2B5EF4-FFF2-40B4-BE49-F238E27FC236}">
              <a16:creationId xmlns:a16="http://schemas.microsoft.com/office/drawing/2014/main" id="{B05955DB-4C5A-40DC-A8E2-4EF67E1B64C2}"/>
            </a:ext>
            <a:ext uri="{147F2762-F138-4A5C-976F-8EAC2B608ADB}">
              <a16:predDERef xmlns:a16="http://schemas.microsoft.com/office/drawing/2014/main" pred="{88C120FB-9E9F-4A7C-A5B4-55839C9E01F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62" name="CuadroTexto 3">
          <a:extLst>
            <a:ext uri="{FF2B5EF4-FFF2-40B4-BE49-F238E27FC236}">
              <a16:creationId xmlns:a16="http://schemas.microsoft.com/office/drawing/2014/main" id="{C9A00BD2-367D-431F-B547-68643630667B}"/>
            </a:ext>
            <a:ext uri="{147F2762-F138-4A5C-976F-8EAC2B608ADB}">
              <a16:predDERef xmlns:a16="http://schemas.microsoft.com/office/drawing/2014/main" pred="{B05955DB-4C5A-40DC-A8E2-4EF67E1B64C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63" name="CuadroTexto 3">
          <a:extLst>
            <a:ext uri="{FF2B5EF4-FFF2-40B4-BE49-F238E27FC236}">
              <a16:creationId xmlns:a16="http://schemas.microsoft.com/office/drawing/2014/main" id="{2FE2CB81-0DD1-4044-BCAB-A27D9BC91BAB}"/>
            </a:ext>
            <a:ext uri="{147F2762-F138-4A5C-976F-8EAC2B608ADB}">
              <a16:predDERef xmlns:a16="http://schemas.microsoft.com/office/drawing/2014/main" pred="{C9A00BD2-367D-431F-B547-68643630667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64" name="CuadroTexto 3">
          <a:extLst>
            <a:ext uri="{FF2B5EF4-FFF2-40B4-BE49-F238E27FC236}">
              <a16:creationId xmlns:a16="http://schemas.microsoft.com/office/drawing/2014/main" id="{2CC72B8E-80C7-4109-995E-A329AAD48896}"/>
            </a:ext>
            <a:ext uri="{147F2762-F138-4A5C-976F-8EAC2B608ADB}">
              <a16:predDERef xmlns:a16="http://schemas.microsoft.com/office/drawing/2014/main" pred="{2FE2CB81-0DD1-4044-BCAB-A27D9BC91BA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65" name="CuadroTexto 3">
          <a:extLst>
            <a:ext uri="{FF2B5EF4-FFF2-40B4-BE49-F238E27FC236}">
              <a16:creationId xmlns:a16="http://schemas.microsoft.com/office/drawing/2014/main" id="{339DEF39-616C-4BAC-B40A-D38469B903B7}"/>
            </a:ext>
            <a:ext uri="{147F2762-F138-4A5C-976F-8EAC2B608ADB}">
              <a16:predDERef xmlns:a16="http://schemas.microsoft.com/office/drawing/2014/main" pred="{2CC72B8E-80C7-4109-995E-A329AAD4889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67" name="CuadroTexto 3">
          <a:extLst>
            <a:ext uri="{FF2B5EF4-FFF2-40B4-BE49-F238E27FC236}">
              <a16:creationId xmlns:a16="http://schemas.microsoft.com/office/drawing/2014/main" id="{E02826C3-B8C1-4D41-9524-E49B2E0E21D7}"/>
            </a:ext>
            <a:ext uri="{147F2762-F138-4A5C-976F-8EAC2B608ADB}">
              <a16:predDERef xmlns:a16="http://schemas.microsoft.com/office/drawing/2014/main" pred="{45E004B8-2404-426A-9067-6D2D059A9B4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68" name="CuadroTexto 3">
          <a:extLst>
            <a:ext uri="{FF2B5EF4-FFF2-40B4-BE49-F238E27FC236}">
              <a16:creationId xmlns:a16="http://schemas.microsoft.com/office/drawing/2014/main" id="{B72B594A-BD94-456C-A8E9-C963FA1B0F0C}"/>
            </a:ext>
            <a:ext uri="{147F2762-F138-4A5C-976F-8EAC2B608ADB}">
              <a16:predDERef xmlns:a16="http://schemas.microsoft.com/office/drawing/2014/main" pred="{E02826C3-B8C1-4D41-9524-E49B2E0E21D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72" name="CuadroTexto 3">
          <a:extLst>
            <a:ext uri="{FF2B5EF4-FFF2-40B4-BE49-F238E27FC236}">
              <a16:creationId xmlns:a16="http://schemas.microsoft.com/office/drawing/2014/main" id="{EE7024FC-B1DA-4D75-B8A2-56551C23F6BA}"/>
            </a:ext>
            <a:ext uri="{147F2762-F138-4A5C-976F-8EAC2B608ADB}">
              <a16:predDERef xmlns:a16="http://schemas.microsoft.com/office/drawing/2014/main" pred="{2F72AB9A-B38F-4C19-828F-DA2571315D5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73" name="CuadroTexto 3">
          <a:extLst>
            <a:ext uri="{FF2B5EF4-FFF2-40B4-BE49-F238E27FC236}">
              <a16:creationId xmlns:a16="http://schemas.microsoft.com/office/drawing/2014/main" id="{60055D99-9678-4076-9C91-F5421242A674}"/>
            </a:ext>
            <a:ext uri="{147F2762-F138-4A5C-976F-8EAC2B608ADB}">
              <a16:predDERef xmlns:a16="http://schemas.microsoft.com/office/drawing/2014/main" pred="{EE7024FC-B1DA-4D75-B8A2-56551C23F6B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74" name="CuadroTexto 3">
          <a:extLst>
            <a:ext uri="{FF2B5EF4-FFF2-40B4-BE49-F238E27FC236}">
              <a16:creationId xmlns:a16="http://schemas.microsoft.com/office/drawing/2014/main" id="{77C5878A-C678-43D4-8730-7B98DFF44FD7}"/>
            </a:ext>
            <a:ext uri="{147F2762-F138-4A5C-976F-8EAC2B608ADB}">
              <a16:predDERef xmlns:a16="http://schemas.microsoft.com/office/drawing/2014/main" pred="{60055D99-9678-4076-9C91-F5421242A67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75" name="CuadroTexto 3">
          <a:extLst>
            <a:ext uri="{FF2B5EF4-FFF2-40B4-BE49-F238E27FC236}">
              <a16:creationId xmlns:a16="http://schemas.microsoft.com/office/drawing/2014/main" id="{08EDD3BB-60DE-40FB-B441-EAEF362485F8}"/>
            </a:ext>
            <a:ext uri="{147F2762-F138-4A5C-976F-8EAC2B608ADB}">
              <a16:predDERef xmlns:a16="http://schemas.microsoft.com/office/drawing/2014/main" pred="{77C5878A-C678-43D4-8730-7B98DFF44FD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76" name="CuadroTexto 3">
          <a:extLst>
            <a:ext uri="{FF2B5EF4-FFF2-40B4-BE49-F238E27FC236}">
              <a16:creationId xmlns:a16="http://schemas.microsoft.com/office/drawing/2014/main" id="{9AF5DAAA-61FE-4D5D-9424-3B4FAC4FF996}"/>
            </a:ext>
            <a:ext uri="{147F2762-F138-4A5C-976F-8EAC2B608ADB}">
              <a16:predDERef xmlns:a16="http://schemas.microsoft.com/office/drawing/2014/main" pred="{08EDD3BB-60DE-40FB-B441-EAEF362485F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77" name="CuadroTexto 3">
          <a:extLst>
            <a:ext uri="{FF2B5EF4-FFF2-40B4-BE49-F238E27FC236}">
              <a16:creationId xmlns:a16="http://schemas.microsoft.com/office/drawing/2014/main" id="{285CF53A-745E-42E8-A486-BA0FBA574848}"/>
            </a:ext>
            <a:ext uri="{147F2762-F138-4A5C-976F-8EAC2B608ADB}">
              <a16:predDERef xmlns:a16="http://schemas.microsoft.com/office/drawing/2014/main" pred="{9AF5DAAA-61FE-4D5D-9424-3B4FAC4FF99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78" name="CuadroTexto 3">
          <a:extLst>
            <a:ext uri="{FF2B5EF4-FFF2-40B4-BE49-F238E27FC236}">
              <a16:creationId xmlns:a16="http://schemas.microsoft.com/office/drawing/2014/main" id="{A5528288-18A6-4B41-B778-3D4CD6B4579A}"/>
            </a:ext>
            <a:ext uri="{147F2762-F138-4A5C-976F-8EAC2B608ADB}">
              <a16:predDERef xmlns:a16="http://schemas.microsoft.com/office/drawing/2014/main" pred="{285CF53A-745E-42E8-A486-BA0FBA57484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80" name="CuadroTexto 3">
          <a:extLst>
            <a:ext uri="{FF2B5EF4-FFF2-40B4-BE49-F238E27FC236}">
              <a16:creationId xmlns:a16="http://schemas.microsoft.com/office/drawing/2014/main" id="{BEBB79EE-C099-4423-A816-1BBBECBF94EA}"/>
            </a:ext>
            <a:ext uri="{147F2762-F138-4A5C-976F-8EAC2B608ADB}">
              <a16:predDERef xmlns:a16="http://schemas.microsoft.com/office/drawing/2014/main" pred="{1D9AA53E-4E43-4340-9A9D-41AC126BC69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81" name="CuadroTexto 3">
          <a:extLst>
            <a:ext uri="{FF2B5EF4-FFF2-40B4-BE49-F238E27FC236}">
              <a16:creationId xmlns:a16="http://schemas.microsoft.com/office/drawing/2014/main" id="{1F115C58-F7AC-43EC-9236-C83C0D811978}"/>
            </a:ext>
            <a:ext uri="{147F2762-F138-4A5C-976F-8EAC2B608ADB}">
              <a16:predDERef xmlns:a16="http://schemas.microsoft.com/office/drawing/2014/main" pred="{BEBB79EE-C099-4423-A816-1BBBECBF94E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85" name="CuadroTexto 3">
          <a:extLst>
            <a:ext uri="{FF2B5EF4-FFF2-40B4-BE49-F238E27FC236}">
              <a16:creationId xmlns:a16="http://schemas.microsoft.com/office/drawing/2014/main" id="{B0E5664C-D472-4DE4-8DAF-D2F256A643B6}"/>
            </a:ext>
            <a:ext uri="{147F2762-F138-4A5C-976F-8EAC2B608ADB}">
              <a16:predDERef xmlns:a16="http://schemas.microsoft.com/office/drawing/2014/main" pred="{58D8E754-04CC-4688-8B2E-A8730C4B44C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89" name="CuadroTexto 3">
          <a:extLst>
            <a:ext uri="{FF2B5EF4-FFF2-40B4-BE49-F238E27FC236}">
              <a16:creationId xmlns:a16="http://schemas.microsoft.com/office/drawing/2014/main" id="{DF709729-7531-4683-8DED-E639EBCB782C}"/>
            </a:ext>
            <a:ext uri="{147F2762-F138-4A5C-976F-8EAC2B608ADB}">
              <a16:predDERef xmlns:a16="http://schemas.microsoft.com/office/drawing/2014/main" pred="{C7C2ADDE-89E5-479F-A7D9-B482097CA7E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90" name="CuadroTexto 3">
          <a:extLst>
            <a:ext uri="{FF2B5EF4-FFF2-40B4-BE49-F238E27FC236}">
              <a16:creationId xmlns:a16="http://schemas.microsoft.com/office/drawing/2014/main" id="{9FC4EAB1-DEF0-4FEC-85E9-74FD757BA6F2}"/>
            </a:ext>
            <a:ext uri="{147F2762-F138-4A5C-976F-8EAC2B608ADB}">
              <a16:predDERef xmlns:a16="http://schemas.microsoft.com/office/drawing/2014/main" pred="{DF709729-7531-4683-8DED-E639EBCB782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91" name="CuadroTexto 3">
          <a:extLst>
            <a:ext uri="{FF2B5EF4-FFF2-40B4-BE49-F238E27FC236}">
              <a16:creationId xmlns:a16="http://schemas.microsoft.com/office/drawing/2014/main" id="{D56E01BA-57B2-4149-9C15-EA390C31B771}"/>
            </a:ext>
            <a:ext uri="{147F2762-F138-4A5C-976F-8EAC2B608ADB}">
              <a16:predDERef xmlns:a16="http://schemas.microsoft.com/office/drawing/2014/main" pred="{9FC4EAB1-DEF0-4FEC-85E9-74FD757BA6F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92" name="CuadroTexto 3">
          <a:extLst>
            <a:ext uri="{FF2B5EF4-FFF2-40B4-BE49-F238E27FC236}">
              <a16:creationId xmlns:a16="http://schemas.microsoft.com/office/drawing/2014/main" id="{C0CD87AA-7872-4CE7-B9B2-8971082E70C1}"/>
            </a:ext>
            <a:ext uri="{147F2762-F138-4A5C-976F-8EAC2B608ADB}">
              <a16:predDERef xmlns:a16="http://schemas.microsoft.com/office/drawing/2014/main" pred="{D56E01BA-57B2-4149-9C15-EA390C31B77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93" name="CuadroTexto 3">
          <a:extLst>
            <a:ext uri="{FF2B5EF4-FFF2-40B4-BE49-F238E27FC236}">
              <a16:creationId xmlns:a16="http://schemas.microsoft.com/office/drawing/2014/main" id="{9D5C1606-04F8-4CEC-86F2-A80D0EF3201B}"/>
            </a:ext>
            <a:ext uri="{147F2762-F138-4A5C-976F-8EAC2B608ADB}">
              <a16:predDERef xmlns:a16="http://schemas.microsoft.com/office/drawing/2014/main" pred="{C0CD87AA-7872-4CE7-B9B2-8971082E70C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94" name="CuadroTexto 3">
          <a:extLst>
            <a:ext uri="{FF2B5EF4-FFF2-40B4-BE49-F238E27FC236}">
              <a16:creationId xmlns:a16="http://schemas.microsoft.com/office/drawing/2014/main" id="{8CFDABC0-0C51-4631-8C53-44B5300D76DC}"/>
            </a:ext>
            <a:ext uri="{147F2762-F138-4A5C-976F-8EAC2B608ADB}">
              <a16:predDERef xmlns:a16="http://schemas.microsoft.com/office/drawing/2014/main" pred="{9D5C1606-04F8-4CEC-86F2-A80D0EF3201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95" name="CuadroTexto 3">
          <a:extLst>
            <a:ext uri="{FF2B5EF4-FFF2-40B4-BE49-F238E27FC236}">
              <a16:creationId xmlns:a16="http://schemas.microsoft.com/office/drawing/2014/main" id="{920F66D6-5498-4F61-ADB1-626BFF0BAE6C}"/>
            </a:ext>
            <a:ext uri="{147F2762-F138-4A5C-976F-8EAC2B608ADB}">
              <a16:predDERef xmlns:a16="http://schemas.microsoft.com/office/drawing/2014/main" pred="{8CFDABC0-0C51-4631-8C53-44B5300D76D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97" name="CuadroTexto 3">
          <a:extLst>
            <a:ext uri="{FF2B5EF4-FFF2-40B4-BE49-F238E27FC236}">
              <a16:creationId xmlns:a16="http://schemas.microsoft.com/office/drawing/2014/main" id="{8925769A-7379-470D-8913-9E41ED95A2BA}"/>
            </a:ext>
            <a:ext uri="{147F2762-F138-4A5C-976F-8EAC2B608ADB}">
              <a16:predDERef xmlns:a16="http://schemas.microsoft.com/office/drawing/2014/main" pred="{2AC7AA3B-B740-4E19-A8F1-D22996E68EB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98" name="CuadroTexto 3">
          <a:extLst>
            <a:ext uri="{FF2B5EF4-FFF2-40B4-BE49-F238E27FC236}">
              <a16:creationId xmlns:a16="http://schemas.microsoft.com/office/drawing/2014/main" id="{1C296652-0815-4C23-AB41-377D32EF1526}"/>
            </a:ext>
            <a:ext uri="{147F2762-F138-4A5C-976F-8EAC2B608ADB}">
              <a16:predDERef xmlns:a16="http://schemas.microsoft.com/office/drawing/2014/main" pred="{8925769A-7379-470D-8913-9E41ED95A2B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99" name="CuadroTexto 3">
          <a:extLst>
            <a:ext uri="{FF2B5EF4-FFF2-40B4-BE49-F238E27FC236}">
              <a16:creationId xmlns:a16="http://schemas.microsoft.com/office/drawing/2014/main" id="{C78C679F-41DF-4747-BE0F-8353EB10473E}"/>
            </a:ext>
            <a:ext uri="{147F2762-F138-4A5C-976F-8EAC2B608ADB}">
              <a16:predDERef xmlns:a16="http://schemas.microsoft.com/office/drawing/2014/main" pred="{1C296652-0815-4C23-AB41-377D32EF152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00" name="CuadroTexto 3">
          <a:extLst>
            <a:ext uri="{FF2B5EF4-FFF2-40B4-BE49-F238E27FC236}">
              <a16:creationId xmlns:a16="http://schemas.microsoft.com/office/drawing/2014/main" id="{DEC2FF7F-D9EC-4C8A-96B2-9365DD8F85A8}"/>
            </a:ext>
            <a:ext uri="{147F2762-F138-4A5C-976F-8EAC2B608ADB}">
              <a16:predDERef xmlns:a16="http://schemas.microsoft.com/office/drawing/2014/main" pred="{C78C679F-41DF-4747-BE0F-8353EB10473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01" name="CuadroTexto 3">
          <a:extLst>
            <a:ext uri="{FF2B5EF4-FFF2-40B4-BE49-F238E27FC236}">
              <a16:creationId xmlns:a16="http://schemas.microsoft.com/office/drawing/2014/main" id="{169651B8-0FD1-4A9C-A583-B0593F44A9D3}"/>
            </a:ext>
            <a:ext uri="{147F2762-F138-4A5C-976F-8EAC2B608ADB}">
              <a16:predDERef xmlns:a16="http://schemas.microsoft.com/office/drawing/2014/main" pred="{DEC2FF7F-D9EC-4C8A-96B2-9365DD8F85A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04" name="CuadroTexto 3">
          <a:extLst>
            <a:ext uri="{FF2B5EF4-FFF2-40B4-BE49-F238E27FC236}">
              <a16:creationId xmlns:a16="http://schemas.microsoft.com/office/drawing/2014/main" id="{FEF2B9A2-1CF0-48BB-8E07-58A026B2B2FA}"/>
            </a:ext>
            <a:ext uri="{147F2762-F138-4A5C-976F-8EAC2B608ADB}">
              <a16:predDERef xmlns:a16="http://schemas.microsoft.com/office/drawing/2014/main" pred="{38699331-7A4F-4911-A1B6-B78BF00EF71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05" name="CuadroTexto 3">
          <a:extLst>
            <a:ext uri="{FF2B5EF4-FFF2-40B4-BE49-F238E27FC236}">
              <a16:creationId xmlns:a16="http://schemas.microsoft.com/office/drawing/2014/main" id="{FBA43BE3-6F71-440F-BCAD-09685ED3CB6B}"/>
            </a:ext>
            <a:ext uri="{147F2762-F138-4A5C-976F-8EAC2B608ADB}">
              <a16:predDERef xmlns:a16="http://schemas.microsoft.com/office/drawing/2014/main" pred="{FEF2B9A2-1CF0-48BB-8E07-58A026B2B2F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07" name="CuadroTexto 3">
          <a:extLst>
            <a:ext uri="{FF2B5EF4-FFF2-40B4-BE49-F238E27FC236}">
              <a16:creationId xmlns:a16="http://schemas.microsoft.com/office/drawing/2014/main" id="{484A9A4F-D26A-497E-BFF2-4C7CE99B159E}"/>
            </a:ext>
            <a:ext uri="{147F2762-F138-4A5C-976F-8EAC2B608ADB}">
              <a16:predDERef xmlns:a16="http://schemas.microsoft.com/office/drawing/2014/main" pred="{7BBEED3E-118B-4BFC-99F8-D1EFED3F7D7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08" name="CuadroTexto 3">
          <a:extLst>
            <a:ext uri="{FF2B5EF4-FFF2-40B4-BE49-F238E27FC236}">
              <a16:creationId xmlns:a16="http://schemas.microsoft.com/office/drawing/2014/main" id="{A94C0BA8-BAF7-409D-A608-BC4454D906DF}"/>
            </a:ext>
            <a:ext uri="{147F2762-F138-4A5C-976F-8EAC2B608ADB}">
              <a16:predDERef xmlns:a16="http://schemas.microsoft.com/office/drawing/2014/main" pred="{484A9A4F-D26A-497E-BFF2-4C7CE99B159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12" name="CuadroTexto 3">
          <a:extLst>
            <a:ext uri="{FF2B5EF4-FFF2-40B4-BE49-F238E27FC236}">
              <a16:creationId xmlns:a16="http://schemas.microsoft.com/office/drawing/2014/main" id="{A9819C07-FDE6-4769-9493-DB2C824E5452}"/>
            </a:ext>
            <a:ext uri="{147F2762-F138-4A5C-976F-8EAC2B608ADB}">
              <a16:predDERef xmlns:a16="http://schemas.microsoft.com/office/drawing/2014/main" pred="{BA081754-B47A-4839-9E51-0894CD70F07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14" name="CuadroTexto 3">
          <a:extLst>
            <a:ext uri="{FF2B5EF4-FFF2-40B4-BE49-F238E27FC236}">
              <a16:creationId xmlns:a16="http://schemas.microsoft.com/office/drawing/2014/main" id="{3C1C2973-B095-4878-8076-830672D9ABF1}"/>
            </a:ext>
            <a:ext uri="{147F2762-F138-4A5C-976F-8EAC2B608ADB}">
              <a16:predDERef xmlns:a16="http://schemas.microsoft.com/office/drawing/2014/main" pred="{6B5AB342-C1B5-4862-939A-C5F4DBB47B6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15" name="CuadroTexto 3">
          <a:extLst>
            <a:ext uri="{FF2B5EF4-FFF2-40B4-BE49-F238E27FC236}">
              <a16:creationId xmlns:a16="http://schemas.microsoft.com/office/drawing/2014/main" id="{3093F837-640F-42FF-B0EF-F2668A731D81}"/>
            </a:ext>
            <a:ext uri="{147F2762-F138-4A5C-976F-8EAC2B608ADB}">
              <a16:predDERef xmlns:a16="http://schemas.microsoft.com/office/drawing/2014/main" pred="{3C1C2973-B095-4878-8076-830672D9ABF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20" name="CuadroTexto 3">
          <a:extLst>
            <a:ext uri="{FF2B5EF4-FFF2-40B4-BE49-F238E27FC236}">
              <a16:creationId xmlns:a16="http://schemas.microsoft.com/office/drawing/2014/main" id="{01E37274-46AE-470E-A0FA-79F1F57C33B5}"/>
            </a:ext>
            <a:ext uri="{147F2762-F138-4A5C-976F-8EAC2B608ADB}">
              <a16:predDERef xmlns:a16="http://schemas.microsoft.com/office/drawing/2014/main" pred="{9D4AAEB3-073D-4A09-A5CF-0B61FEED28D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21" name="CuadroTexto 3">
          <a:extLst>
            <a:ext uri="{FF2B5EF4-FFF2-40B4-BE49-F238E27FC236}">
              <a16:creationId xmlns:a16="http://schemas.microsoft.com/office/drawing/2014/main" id="{B4A9E644-C201-4195-AC69-AEE7979D953A}"/>
            </a:ext>
            <a:ext uri="{147F2762-F138-4A5C-976F-8EAC2B608ADB}">
              <a16:predDERef xmlns:a16="http://schemas.microsoft.com/office/drawing/2014/main" pred="{01E37274-46AE-470E-A0FA-79F1F57C33B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22" name="CuadroTexto 3">
          <a:extLst>
            <a:ext uri="{FF2B5EF4-FFF2-40B4-BE49-F238E27FC236}">
              <a16:creationId xmlns:a16="http://schemas.microsoft.com/office/drawing/2014/main" id="{1E2E16F2-A7D6-45DE-8836-B0082DEC91A8}"/>
            </a:ext>
            <a:ext uri="{147F2762-F138-4A5C-976F-8EAC2B608ADB}">
              <a16:predDERef xmlns:a16="http://schemas.microsoft.com/office/drawing/2014/main" pred="{B4A9E644-C201-4195-AC69-AEE7979D953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23" name="CuadroTexto 3">
          <a:extLst>
            <a:ext uri="{FF2B5EF4-FFF2-40B4-BE49-F238E27FC236}">
              <a16:creationId xmlns:a16="http://schemas.microsoft.com/office/drawing/2014/main" id="{3BF07E63-B238-41DB-946C-982AEBE15AE4}"/>
            </a:ext>
            <a:ext uri="{147F2762-F138-4A5C-976F-8EAC2B608ADB}">
              <a16:predDERef xmlns:a16="http://schemas.microsoft.com/office/drawing/2014/main" pred="{1E2E16F2-A7D6-45DE-8836-B0082DEC91A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24" name="CuadroTexto 3">
          <a:extLst>
            <a:ext uri="{FF2B5EF4-FFF2-40B4-BE49-F238E27FC236}">
              <a16:creationId xmlns:a16="http://schemas.microsoft.com/office/drawing/2014/main" id="{B696791B-3C25-46B7-BBB9-10B576D0A034}"/>
            </a:ext>
            <a:ext uri="{147F2762-F138-4A5C-976F-8EAC2B608ADB}">
              <a16:predDERef xmlns:a16="http://schemas.microsoft.com/office/drawing/2014/main" pred="{3BF07E63-B238-41DB-946C-982AEBE15AE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27" name="CuadroTexto 3">
          <a:extLst>
            <a:ext uri="{FF2B5EF4-FFF2-40B4-BE49-F238E27FC236}">
              <a16:creationId xmlns:a16="http://schemas.microsoft.com/office/drawing/2014/main" id="{9C6CA97D-1A8A-40CE-87C6-AE8CCDA49C06}"/>
            </a:ext>
            <a:ext uri="{147F2762-F138-4A5C-976F-8EAC2B608ADB}">
              <a16:predDERef xmlns:a16="http://schemas.microsoft.com/office/drawing/2014/main" pred="{A7698FF8-161E-467F-81F8-86C10AB4FD4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28" name="CuadroTexto 3">
          <a:extLst>
            <a:ext uri="{FF2B5EF4-FFF2-40B4-BE49-F238E27FC236}">
              <a16:creationId xmlns:a16="http://schemas.microsoft.com/office/drawing/2014/main" id="{9554BDD9-9EA7-4875-AA61-0DB6FBA01D01}"/>
            </a:ext>
            <a:ext uri="{147F2762-F138-4A5C-976F-8EAC2B608ADB}">
              <a16:predDERef xmlns:a16="http://schemas.microsoft.com/office/drawing/2014/main" pred="{9C6CA97D-1A8A-40CE-87C6-AE8CCDA49C0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30" name="CuadroTexto 3">
          <a:extLst>
            <a:ext uri="{FF2B5EF4-FFF2-40B4-BE49-F238E27FC236}">
              <a16:creationId xmlns:a16="http://schemas.microsoft.com/office/drawing/2014/main" id="{56E59CD4-E9AC-4E77-B7B5-0D817B2C756C}"/>
            </a:ext>
            <a:ext uri="{147F2762-F138-4A5C-976F-8EAC2B608ADB}">
              <a16:predDERef xmlns:a16="http://schemas.microsoft.com/office/drawing/2014/main" pred="{A434035D-1B1B-42E1-AC7D-A6B95846DD4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31" name="CuadroTexto 3">
          <a:extLst>
            <a:ext uri="{FF2B5EF4-FFF2-40B4-BE49-F238E27FC236}">
              <a16:creationId xmlns:a16="http://schemas.microsoft.com/office/drawing/2014/main" id="{6D89A888-21C4-4275-8B21-9B7C2A567AF7}"/>
            </a:ext>
            <a:ext uri="{147F2762-F138-4A5C-976F-8EAC2B608ADB}">
              <a16:predDERef xmlns:a16="http://schemas.microsoft.com/office/drawing/2014/main" pred="{56E59CD4-E9AC-4E77-B7B5-0D817B2C756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35" name="CuadroTexto 3">
          <a:extLst>
            <a:ext uri="{FF2B5EF4-FFF2-40B4-BE49-F238E27FC236}">
              <a16:creationId xmlns:a16="http://schemas.microsoft.com/office/drawing/2014/main" id="{407B3DD6-D7D3-4BDF-8272-31F022222057}"/>
            </a:ext>
            <a:ext uri="{147F2762-F138-4A5C-976F-8EAC2B608ADB}">
              <a16:predDERef xmlns:a16="http://schemas.microsoft.com/office/drawing/2014/main" pred="{F0C2D8F1-8708-43DD-878F-67BF484B295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36" name="CuadroTexto 3">
          <a:extLst>
            <a:ext uri="{FF2B5EF4-FFF2-40B4-BE49-F238E27FC236}">
              <a16:creationId xmlns:a16="http://schemas.microsoft.com/office/drawing/2014/main" id="{4618BAAE-40D7-4ABF-96E0-1A8A96D411F5}"/>
            </a:ext>
            <a:ext uri="{147F2762-F138-4A5C-976F-8EAC2B608ADB}">
              <a16:predDERef xmlns:a16="http://schemas.microsoft.com/office/drawing/2014/main" pred="{407B3DD6-D7D3-4BDF-8272-31F02222205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37" name="CuadroTexto 3">
          <a:extLst>
            <a:ext uri="{FF2B5EF4-FFF2-40B4-BE49-F238E27FC236}">
              <a16:creationId xmlns:a16="http://schemas.microsoft.com/office/drawing/2014/main" id="{D824780F-FA34-4BBA-81A2-45C88180E1D1}"/>
            </a:ext>
            <a:ext uri="{147F2762-F138-4A5C-976F-8EAC2B608ADB}">
              <a16:predDERef xmlns:a16="http://schemas.microsoft.com/office/drawing/2014/main" pred="{4618BAAE-40D7-4ABF-96E0-1A8A96D411F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38" name="CuadroTexto 3">
          <a:extLst>
            <a:ext uri="{FF2B5EF4-FFF2-40B4-BE49-F238E27FC236}">
              <a16:creationId xmlns:a16="http://schemas.microsoft.com/office/drawing/2014/main" id="{D6DC0423-927A-4E01-BF6B-576B5E76997F}"/>
            </a:ext>
            <a:ext uri="{147F2762-F138-4A5C-976F-8EAC2B608ADB}">
              <a16:predDERef xmlns:a16="http://schemas.microsoft.com/office/drawing/2014/main" pred="{D824780F-FA34-4BBA-81A2-45C88180E1D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43" name="CuadroTexto 3">
          <a:extLst>
            <a:ext uri="{FF2B5EF4-FFF2-40B4-BE49-F238E27FC236}">
              <a16:creationId xmlns:a16="http://schemas.microsoft.com/office/drawing/2014/main" id="{16964529-AEEE-4D75-9D31-9F021EA70124}"/>
            </a:ext>
            <a:ext uri="{147F2762-F138-4A5C-976F-8EAC2B608ADB}">
              <a16:predDERef xmlns:a16="http://schemas.microsoft.com/office/drawing/2014/main" pred="{9B825C59-B672-4F0C-BFF8-CAF7D3F3ED5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44" name="CuadroTexto 3">
          <a:extLst>
            <a:ext uri="{FF2B5EF4-FFF2-40B4-BE49-F238E27FC236}">
              <a16:creationId xmlns:a16="http://schemas.microsoft.com/office/drawing/2014/main" id="{A74F1F2E-25AA-4362-9604-D89C71232CF7}"/>
            </a:ext>
            <a:ext uri="{147F2762-F138-4A5C-976F-8EAC2B608ADB}">
              <a16:predDERef xmlns:a16="http://schemas.microsoft.com/office/drawing/2014/main" pred="{16964529-AEEE-4D75-9D31-9F021EA7012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45" name="CuadroTexto 3">
          <a:extLst>
            <a:ext uri="{FF2B5EF4-FFF2-40B4-BE49-F238E27FC236}">
              <a16:creationId xmlns:a16="http://schemas.microsoft.com/office/drawing/2014/main" id="{FCAC814D-BDC4-44A0-8F64-6FEFF52ED928}"/>
            </a:ext>
            <a:ext uri="{147F2762-F138-4A5C-976F-8EAC2B608ADB}">
              <a16:predDERef xmlns:a16="http://schemas.microsoft.com/office/drawing/2014/main" pred="{A74F1F2E-25AA-4362-9604-D89C71232CF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46" name="CuadroTexto 3">
          <a:extLst>
            <a:ext uri="{FF2B5EF4-FFF2-40B4-BE49-F238E27FC236}">
              <a16:creationId xmlns:a16="http://schemas.microsoft.com/office/drawing/2014/main" id="{D7EEA9AE-E7D1-42CA-9787-22F07A2EFE2A}"/>
            </a:ext>
            <a:ext uri="{147F2762-F138-4A5C-976F-8EAC2B608ADB}">
              <a16:predDERef xmlns:a16="http://schemas.microsoft.com/office/drawing/2014/main" pred="{FCAC814D-BDC4-44A0-8F64-6FEFF52ED92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47" name="CuadroTexto 3">
          <a:extLst>
            <a:ext uri="{FF2B5EF4-FFF2-40B4-BE49-F238E27FC236}">
              <a16:creationId xmlns:a16="http://schemas.microsoft.com/office/drawing/2014/main" id="{2AAD844D-BAD4-4BDA-AC77-A0484D959029}"/>
            </a:ext>
            <a:ext uri="{147F2762-F138-4A5C-976F-8EAC2B608ADB}">
              <a16:predDERef xmlns:a16="http://schemas.microsoft.com/office/drawing/2014/main" pred="{D7EEA9AE-E7D1-42CA-9787-22F07A2EFE2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48" name="CuadroTexto 3">
          <a:extLst>
            <a:ext uri="{FF2B5EF4-FFF2-40B4-BE49-F238E27FC236}">
              <a16:creationId xmlns:a16="http://schemas.microsoft.com/office/drawing/2014/main" id="{028421C2-A054-4678-AE09-3A74BC13A074}"/>
            </a:ext>
            <a:ext uri="{147F2762-F138-4A5C-976F-8EAC2B608ADB}">
              <a16:predDERef xmlns:a16="http://schemas.microsoft.com/office/drawing/2014/main" pred="{2AAD844D-BAD4-4BDA-AC77-A0484D95902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49" name="CuadroTexto 3">
          <a:extLst>
            <a:ext uri="{FF2B5EF4-FFF2-40B4-BE49-F238E27FC236}">
              <a16:creationId xmlns:a16="http://schemas.microsoft.com/office/drawing/2014/main" id="{BF4C7EFE-C34A-481A-B562-C5258CE92737}"/>
            </a:ext>
            <a:ext uri="{147F2762-F138-4A5C-976F-8EAC2B608ADB}">
              <a16:predDERef xmlns:a16="http://schemas.microsoft.com/office/drawing/2014/main" pred="{028421C2-A054-4678-AE09-3A74BC13A07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50" name="CuadroTexto 3">
          <a:extLst>
            <a:ext uri="{FF2B5EF4-FFF2-40B4-BE49-F238E27FC236}">
              <a16:creationId xmlns:a16="http://schemas.microsoft.com/office/drawing/2014/main" id="{53485C5D-D544-4E2D-A077-8B2D7C384D48}"/>
            </a:ext>
            <a:ext uri="{147F2762-F138-4A5C-976F-8EAC2B608ADB}">
              <a16:predDERef xmlns:a16="http://schemas.microsoft.com/office/drawing/2014/main" pred="{BF4C7EFE-C34A-481A-B562-C5258CE9273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51" name="CuadroTexto 3">
          <a:extLst>
            <a:ext uri="{FF2B5EF4-FFF2-40B4-BE49-F238E27FC236}">
              <a16:creationId xmlns:a16="http://schemas.microsoft.com/office/drawing/2014/main" id="{24C6F000-42E2-4F15-91EC-29E146BBE7A7}"/>
            </a:ext>
            <a:ext uri="{147F2762-F138-4A5C-976F-8EAC2B608ADB}">
              <a16:predDERef xmlns:a16="http://schemas.microsoft.com/office/drawing/2014/main" pred="{53485C5D-D544-4E2D-A077-8B2D7C384D4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52" name="CuadroTexto 3">
          <a:extLst>
            <a:ext uri="{FF2B5EF4-FFF2-40B4-BE49-F238E27FC236}">
              <a16:creationId xmlns:a16="http://schemas.microsoft.com/office/drawing/2014/main" id="{4B8A86DB-77B5-4B3F-A361-11D40233546B}"/>
            </a:ext>
            <a:ext uri="{147F2762-F138-4A5C-976F-8EAC2B608ADB}">
              <a16:predDERef xmlns:a16="http://schemas.microsoft.com/office/drawing/2014/main" pred="{24C6F000-42E2-4F15-91EC-29E146BBE7A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53" name="CuadroTexto 3">
          <a:extLst>
            <a:ext uri="{FF2B5EF4-FFF2-40B4-BE49-F238E27FC236}">
              <a16:creationId xmlns:a16="http://schemas.microsoft.com/office/drawing/2014/main" id="{4CD52E9C-6C14-4329-868E-E9C74D832CF7}"/>
            </a:ext>
            <a:ext uri="{147F2762-F138-4A5C-976F-8EAC2B608ADB}">
              <a16:predDERef xmlns:a16="http://schemas.microsoft.com/office/drawing/2014/main" pred="{4B8A86DB-77B5-4B3F-A361-11D40233546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54" name="CuadroTexto 3">
          <a:extLst>
            <a:ext uri="{FF2B5EF4-FFF2-40B4-BE49-F238E27FC236}">
              <a16:creationId xmlns:a16="http://schemas.microsoft.com/office/drawing/2014/main" id="{D1A86AC7-7816-43F7-9BF9-385336144E11}"/>
            </a:ext>
            <a:ext uri="{147F2762-F138-4A5C-976F-8EAC2B608ADB}">
              <a16:predDERef xmlns:a16="http://schemas.microsoft.com/office/drawing/2014/main" pred="{4CD52E9C-6C14-4329-868E-E9C74D832CF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55" name="CuadroTexto 3">
          <a:extLst>
            <a:ext uri="{FF2B5EF4-FFF2-40B4-BE49-F238E27FC236}">
              <a16:creationId xmlns:a16="http://schemas.microsoft.com/office/drawing/2014/main" id="{5C4AB4E1-6C9A-4859-A4EB-9DBA7B571981}"/>
            </a:ext>
            <a:ext uri="{147F2762-F138-4A5C-976F-8EAC2B608ADB}">
              <a16:predDERef xmlns:a16="http://schemas.microsoft.com/office/drawing/2014/main" pred="{D1A86AC7-7816-43F7-9BF9-385336144E1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56" name="CuadroTexto 3">
          <a:extLst>
            <a:ext uri="{FF2B5EF4-FFF2-40B4-BE49-F238E27FC236}">
              <a16:creationId xmlns:a16="http://schemas.microsoft.com/office/drawing/2014/main" id="{068E66B4-0E82-4F22-A185-E84374B10369}"/>
            </a:ext>
            <a:ext uri="{147F2762-F138-4A5C-976F-8EAC2B608ADB}">
              <a16:predDERef xmlns:a16="http://schemas.microsoft.com/office/drawing/2014/main" pred="{5C4AB4E1-6C9A-4859-A4EB-9DBA7B57198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59" name="CuadroTexto 3">
          <a:extLst>
            <a:ext uri="{FF2B5EF4-FFF2-40B4-BE49-F238E27FC236}">
              <a16:creationId xmlns:a16="http://schemas.microsoft.com/office/drawing/2014/main" id="{8575412D-17B4-4436-A034-2BA1BBFCEAB8}"/>
            </a:ext>
            <a:ext uri="{147F2762-F138-4A5C-976F-8EAC2B608ADB}">
              <a16:predDERef xmlns:a16="http://schemas.microsoft.com/office/drawing/2014/main" pred="{1D00D251-CBDA-4B90-A88D-AED65B09FA4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62" name="CuadroTexto 3">
          <a:extLst>
            <a:ext uri="{FF2B5EF4-FFF2-40B4-BE49-F238E27FC236}">
              <a16:creationId xmlns:a16="http://schemas.microsoft.com/office/drawing/2014/main" id="{5F5283AC-4679-4651-8F61-50A0528A0559}"/>
            </a:ext>
            <a:ext uri="{147F2762-F138-4A5C-976F-8EAC2B608ADB}">
              <a16:predDERef xmlns:a16="http://schemas.microsoft.com/office/drawing/2014/main" pred="{79C146D8-387D-405D-8495-0B8DAC7EB6A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67" name="CuadroTexto 3">
          <a:extLst>
            <a:ext uri="{FF2B5EF4-FFF2-40B4-BE49-F238E27FC236}">
              <a16:creationId xmlns:a16="http://schemas.microsoft.com/office/drawing/2014/main" id="{D3298F81-B22B-44A9-BEBC-B559AC383391}"/>
            </a:ext>
            <a:ext uri="{147F2762-F138-4A5C-976F-8EAC2B608ADB}">
              <a16:predDERef xmlns:a16="http://schemas.microsoft.com/office/drawing/2014/main" pred="{0D225E53-9468-46AB-8162-2D3C91A46C2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68" name="CuadroTexto 3">
          <a:extLst>
            <a:ext uri="{FF2B5EF4-FFF2-40B4-BE49-F238E27FC236}">
              <a16:creationId xmlns:a16="http://schemas.microsoft.com/office/drawing/2014/main" id="{ACB764C6-8B73-41DB-91B2-AFFA8BE8306C}"/>
            </a:ext>
            <a:ext uri="{147F2762-F138-4A5C-976F-8EAC2B608ADB}">
              <a16:predDERef xmlns:a16="http://schemas.microsoft.com/office/drawing/2014/main" pred="{D3298F81-B22B-44A9-BEBC-B559AC38339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69" name="CuadroTexto 3">
          <a:extLst>
            <a:ext uri="{FF2B5EF4-FFF2-40B4-BE49-F238E27FC236}">
              <a16:creationId xmlns:a16="http://schemas.microsoft.com/office/drawing/2014/main" id="{D7465AB3-B481-4C75-A5DF-9FC53C1E67F5}"/>
            </a:ext>
            <a:ext uri="{147F2762-F138-4A5C-976F-8EAC2B608ADB}">
              <a16:predDERef xmlns:a16="http://schemas.microsoft.com/office/drawing/2014/main" pred="{ACB764C6-8B73-41DB-91B2-AFFA8BE8306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70" name="CuadroTexto 3">
          <a:extLst>
            <a:ext uri="{FF2B5EF4-FFF2-40B4-BE49-F238E27FC236}">
              <a16:creationId xmlns:a16="http://schemas.microsoft.com/office/drawing/2014/main" id="{C76C0917-7EB3-4278-81E4-8969D00E7429}"/>
            </a:ext>
            <a:ext uri="{147F2762-F138-4A5C-976F-8EAC2B608ADB}">
              <a16:predDERef xmlns:a16="http://schemas.microsoft.com/office/drawing/2014/main" pred="{D7465AB3-B481-4C75-A5DF-9FC53C1E67F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74" name="CuadroTexto 3">
          <a:extLst>
            <a:ext uri="{FF2B5EF4-FFF2-40B4-BE49-F238E27FC236}">
              <a16:creationId xmlns:a16="http://schemas.microsoft.com/office/drawing/2014/main" id="{15D8F5C3-9DC7-4855-B649-78DF054C921B}"/>
            </a:ext>
            <a:ext uri="{147F2762-F138-4A5C-976F-8EAC2B608ADB}">
              <a16:predDERef xmlns:a16="http://schemas.microsoft.com/office/drawing/2014/main" pred="{0C554FAC-DACA-4F1A-86BE-2F9DFDBFBF6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75" name="CuadroTexto 3">
          <a:extLst>
            <a:ext uri="{FF2B5EF4-FFF2-40B4-BE49-F238E27FC236}">
              <a16:creationId xmlns:a16="http://schemas.microsoft.com/office/drawing/2014/main" id="{033BD39F-02C5-4996-9023-9422DA70D75A}"/>
            </a:ext>
            <a:ext uri="{147F2762-F138-4A5C-976F-8EAC2B608ADB}">
              <a16:predDERef xmlns:a16="http://schemas.microsoft.com/office/drawing/2014/main" pred="{15D8F5C3-9DC7-4855-B649-78DF054C921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76" name="CuadroTexto 3">
          <a:extLst>
            <a:ext uri="{FF2B5EF4-FFF2-40B4-BE49-F238E27FC236}">
              <a16:creationId xmlns:a16="http://schemas.microsoft.com/office/drawing/2014/main" id="{2DD54F67-1B42-4F00-B555-04B9244E682B}"/>
            </a:ext>
            <a:ext uri="{147F2762-F138-4A5C-976F-8EAC2B608ADB}">
              <a16:predDERef xmlns:a16="http://schemas.microsoft.com/office/drawing/2014/main" pred="{033BD39F-02C5-4996-9023-9422DA70D75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77" name="CuadroTexto 3">
          <a:extLst>
            <a:ext uri="{FF2B5EF4-FFF2-40B4-BE49-F238E27FC236}">
              <a16:creationId xmlns:a16="http://schemas.microsoft.com/office/drawing/2014/main" id="{A0EC9CC3-EBE0-43F7-841E-BE616E9CD5D9}"/>
            </a:ext>
            <a:ext uri="{147F2762-F138-4A5C-976F-8EAC2B608ADB}">
              <a16:predDERef xmlns:a16="http://schemas.microsoft.com/office/drawing/2014/main" pred="{2DD54F67-1B42-4F00-B555-04B9244E682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78" name="CuadroTexto 3">
          <a:extLst>
            <a:ext uri="{FF2B5EF4-FFF2-40B4-BE49-F238E27FC236}">
              <a16:creationId xmlns:a16="http://schemas.microsoft.com/office/drawing/2014/main" id="{744D9E6B-4F76-433A-A45B-E229FD00B28E}"/>
            </a:ext>
            <a:ext uri="{147F2762-F138-4A5C-976F-8EAC2B608ADB}">
              <a16:predDERef xmlns:a16="http://schemas.microsoft.com/office/drawing/2014/main" pred="{A0EC9CC3-EBE0-43F7-841E-BE616E9CD5D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79" name="CuadroTexto 3">
          <a:extLst>
            <a:ext uri="{FF2B5EF4-FFF2-40B4-BE49-F238E27FC236}">
              <a16:creationId xmlns:a16="http://schemas.microsoft.com/office/drawing/2014/main" id="{8EF2824E-2D84-46A3-8A32-6FEA88517923}"/>
            </a:ext>
            <a:ext uri="{147F2762-F138-4A5C-976F-8EAC2B608ADB}">
              <a16:predDERef xmlns:a16="http://schemas.microsoft.com/office/drawing/2014/main" pred="{744D9E6B-4F76-433A-A45B-E229FD00B28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80" name="CuadroTexto 3">
          <a:extLst>
            <a:ext uri="{FF2B5EF4-FFF2-40B4-BE49-F238E27FC236}">
              <a16:creationId xmlns:a16="http://schemas.microsoft.com/office/drawing/2014/main" id="{7D983A5E-5FAD-41AA-A407-E377D90967E3}"/>
            </a:ext>
            <a:ext uri="{147F2762-F138-4A5C-976F-8EAC2B608ADB}">
              <a16:predDERef xmlns:a16="http://schemas.microsoft.com/office/drawing/2014/main" pred="{8EF2824E-2D84-46A3-8A32-6FEA8851792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81" name="CuadroTexto 3">
          <a:extLst>
            <a:ext uri="{FF2B5EF4-FFF2-40B4-BE49-F238E27FC236}">
              <a16:creationId xmlns:a16="http://schemas.microsoft.com/office/drawing/2014/main" id="{D782D02E-16B1-4733-BFCF-5CCCA717AC8C}"/>
            </a:ext>
            <a:ext uri="{147F2762-F138-4A5C-976F-8EAC2B608ADB}">
              <a16:predDERef xmlns:a16="http://schemas.microsoft.com/office/drawing/2014/main" pred="{7D983A5E-5FAD-41AA-A407-E377D90967E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82" name="CuadroTexto 3">
          <a:extLst>
            <a:ext uri="{FF2B5EF4-FFF2-40B4-BE49-F238E27FC236}">
              <a16:creationId xmlns:a16="http://schemas.microsoft.com/office/drawing/2014/main" id="{34D30175-1BBB-4017-9E55-863DECC76A19}"/>
            </a:ext>
            <a:ext uri="{147F2762-F138-4A5C-976F-8EAC2B608ADB}">
              <a16:predDERef xmlns:a16="http://schemas.microsoft.com/office/drawing/2014/main" pred="{D782D02E-16B1-4733-BFCF-5CCCA717AC8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83" name="CuadroTexto 3">
          <a:extLst>
            <a:ext uri="{FF2B5EF4-FFF2-40B4-BE49-F238E27FC236}">
              <a16:creationId xmlns:a16="http://schemas.microsoft.com/office/drawing/2014/main" id="{C7457C93-15BF-4B0C-AAE8-46CB0762C4DC}"/>
            </a:ext>
            <a:ext uri="{147F2762-F138-4A5C-976F-8EAC2B608ADB}">
              <a16:predDERef xmlns:a16="http://schemas.microsoft.com/office/drawing/2014/main" pred="{34D30175-1BBB-4017-9E55-863DECC76A1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84" name="CuadroTexto 3">
          <a:extLst>
            <a:ext uri="{FF2B5EF4-FFF2-40B4-BE49-F238E27FC236}">
              <a16:creationId xmlns:a16="http://schemas.microsoft.com/office/drawing/2014/main" id="{3BFD6480-2A2E-4919-A4A8-8694E540E921}"/>
            </a:ext>
            <a:ext uri="{147F2762-F138-4A5C-976F-8EAC2B608ADB}">
              <a16:predDERef xmlns:a16="http://schemas.microsoft.com/office/drawing/2014/main" pred="{C7457C93-15BF-4B0C-AAE8-46CB0762C4D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85" name="CuadroTexto 3">
          <a:extLst>
            <a:ext uri="{FF2B5EF4-FFF2-40B4-BE49-F238E27FC236}">
              <a16:creationId xmlns:a16="http://schemas.microsoft.com/office/drawing/2014/main" id="{6003A6A7-A831-4485-8230-9265671DCD7A}"/>
            </a:ext>
            <a:ext uri="{147F2762-F138-4A5C-976F-8EAC2B608ADB}">
              <a16:predDERef xmlns:a16="http://schemas.microsoft.com/office/drawing/2014/main" pred="{3BFD6480-2A2E-4919-A4A8-8694E540E92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90" name="CuadroTexto 3">
          <a:extLst>
            <a:ext uri="{FF2B5EF4-FFF2-40B4-BE49-F238E27FC236}">
              <a16:creationId xmlns:a16="http://schemas.microsoft.com/office/drawing/2014/main" id="{3A8F9CB6-1E23-4EA3-9CFD-CF48153DC292}"/>
            </a:ext>
            <a:ext uri="{147F2762-F138-4A5C-976F-8EAC2B608ADB}">
              <a16:predDERef xmlns:a16="http://schemas.microsoft.com/office/drawing/2014/main" pred="{C1DAF8E7-72D0-4164-9E8A-2CB7A7B07FA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91" name="CuadroTexto 3">
          <a:extLst>
            <a:ext uri="{FF2B5EF4-FFF2-40B4-BE49-F238E27FC236}">
              <a16:creationId xmlns:a16="http://schemas.microsoft.com/office/drawing/2014/main" id="{588D381C-F30E-436F-8585-9BE284F528EC}"/>
            </a:ext>
            <a:ext uri="{147F2762-F138-4A5C-976F-8EAC2B608ADB}">
              <a16:predDERef xmlns:a16="http://schemas.microsoft.com/office/drawing/2014/main" pred="{3A8F9CB6-1E23-4EA3-9CFD-CF48153DC29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92" name="CuadroTexto 3">
          <a:extLst>
            <a:ext uri="{FF2B5EF4-FFF2-40B4-BE49-F238E27FC236}">
              <a16:creationId xmlns:a16="http://schemas.microsoft.com/office/drawing/2014/main" id="{C9710B40-C912-4D49-9052-8ACAFF19108A}"/>
            </a:ext>
            <a:ext uri="{147F2762-F138-4A5C-976F-8EAC2B608ADB}">
              <a16:predDERef xmlns:a16="http://schemas.microsoft.com/office/drawing/2014/main" pred="{588D381C-F30E-436F-8585-9BE284F528E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93" name="CuadroTexto 3">
          <a:extLst>
            <a:ext uri="{FF2B5EF4-FFF2-40B4-BE49-F238E27FC236}">
              <a16:creationId xmlns:a16="http://schemas.microsoft.com/office/drawing/2014/main" id="{84D9B95F-2005-41F8-9430-823D55FF8138}"/>
            </a:ext>
            <a:ext uri="{147F2762-F138-4A5C-976F-8EAC2B608ADB}">
              <a16:predDERef xmlns:a16="http://schemas.microsoft.com/office/drawing/2014/main" pred="{C9710B40-C912-4D49-9052-8ACAFF19108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94" name="CuadroTexto 3">
          <a:extLst>
            <a:ext uri="{FF2B5EF4-FFF2-40B4-BE49-F238E27FC236}">
              <a16:creationId xmlns:a16="http://schemas.microsoft.com/office/drawing/2014/main" id="{0B2FDD73-C212-4F8C-94E3-4A26AE4F8214}"/>
            </a:ext>
            <a:ext uri="{147F2762-F138-4A5C-976F-8EAC2B608ADB}">
              <a16:predDERef xmlns:a16="http://schemas.microsoft.com/office/drawing/2014/main" pred="{84D9B95F-2005-41F8-9430-823D55FF813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95" name="CuadroTexto 3">
          <a:extLst>
            <a:ext uri="{FF2B5EF4-FFF2-40B4-BE49-F238E27FC236}">
              <a16:creationId xmlns:a16="http://schemas.microsoft.com/office/drawing/2014/main" id="{2D594F59-D5DA-49DE-B7C4-34B1B69634AB}"/>
            </a:ext>
            <a:ext uri="{147F2762-F138-4A5C-976F-8EAC2B608ADB}">
              <a16:predDERef xmlns:a16="http://schemas.microsoft.com/office/drawing/2014/main" pred="{0B2FDD73-C212-4F8C-94E3-4A26AE4F821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96" name="CuadroTexto 3">
          <a:extLst>
            <a:ext uri="{FF2B5EF4-FFF2-40B4-BE49-F238E27FC236}">
              <a16:creationId xmlns:a16="http://schemas.microsoft.com/office/drawing/2014/main" id="{F9B5E207-94D7-4501-B3F7-8960144E3490}"/>
            </a:ext>
            <a:ext uri="{147F2762-F138-4A5C-976F-8EAC2B608ADB}">
              <a16:predDERef xmlns:a16="http://schemas.microsoft.com/office/drawing/2014/main" pred="{2D594F59-D5DA-49DE-B7C4-34B1B69634A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97" name="CuadroTexto 3">
          <a:extLst>
            <a:ext uri="{FF2B5EF4-FFF2-40B4-BE49-F238E27FC236}">
              <a16:creationId xmlns:a16="http://schemas.microsoft.com/office/drawing/2014/main" id="{26B4860B-8532-4C3C-870A-BD09124AD1D7}"/>
            </a:ext>
            <a:ext uri="{147F2762-F138-4A5C-976F-8EAC2B608ADB}">
              <a16:predDERef xmlns:a16="http://schemas.microsoft.com/office/drawing/2014/main" pred="{F9B5E207-94D7-4501-B3F7-8960144E349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98" name="CuadroTexto 3">
          <a:extLst>
            <a:ext uri="{FF2B5EF4-FFF2-40B4-BE49-F238E27FC236}">
              <a16:creationId xmlns:a16="http://schemas.microsoft.com/office/drawing/2014/main" id="{1E5A71BE-9CDD-4F03-AB30-E60D8BB5BC16}"/>
            </a:ext>
            <a:ext uri="{147F2762-F138-4A5C-976F-8EAC2B608ADB}">
              <a16:predDERef xmlns:a16="http://schemas.microsoft.com/office/drawing/2014/main" pred="{26B4860B-8532-4C3C-870A-BD09124AD1D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99" name="CuadroTexto 3">
          <a:extLst>
            <a:ext uri="{FF2B5EF4-FFF2-40B4-BE49-F238E27FC236}">
              <a16:creationId xmlns:a16="http://schemas.microsoft.com/office/drawing/2014/main" id="{EBB270D4-3FC6-48AF-A0B7-DA66D2923BF9}"/>
            </a:ext>
            <a:ext uri="{147F2762-F138-4A5C-976F-8EAC2B608ADB}">
              <a16:predDERef xmlns:a16="http://schemas.microsoft.com/office/drawing/2014/main" pred="{1E5A71BE-9CDD-4F03-AB30-E60D8BB5BC1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00" name="CuadroTexto 3">
          <a:extLst>
            <a:ext uri="{FF2B5EF4-FFF2-40B4-BE49-F238E27FC236}">
              <a16:creationId xmlns:a16="http://schemas.microsoft.com/office/drawing/2014/main" id="{75B158EE-0011-42EA-AB9F-EDEE202E528C}"/>
            </a:ext>
            <a:ext uri="{147F2762-F138-4A5C-976F-8EAC2B608ADB}">
              <a16:predDERef xmlns:a16="http://schemas.microsoft.com/office/drawing/2014/main" pred="{EBB270D4-3FC6-48AF-A0B7-DA66D2923BF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01" name="CuadroTexto 3">
          <a:extLst>
            <a:ext uri="{FF2B5EF4-FFF2-40B4-BE49-F238E27FC236}">
              <a16:creationId xmlns:a16="http://schemas.microsoft.com/office/drawing/2014/main" id="{8DD005A4-A675-4B60-8802-98A33389DA43}"/>
            </a:ext>
            <a:ext uri="{147F2762-F138-4A5C-976F-8EAC2B608ADB}">
              <a16:predDERef xmlns:a16="http://schemas.microsoft.com/office/drawing/2014/main" pred="{75B158EE-0011-42EA-AB9F-EDEE202E528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02" name="CuadroTexto 3">
          <a:extLst>
            <a:ext uri="{FF2B5EF4-FFF2-40B4-BE49-F238E27FC236}">
              <a16:creationId xmlns:a16="http://schemas.microsoft.com/office/drawing/2014/main" id="{53452E15-292F-44AA-815B-0216171578C6}"/>
            </a:ext>
            <a:ext uri="{147F2762-F138-4A5C-976F-8EAC2B608ADB}">
              <a16:predDERef xmlns:a16="http://schemas.microsoft.com/office/drawing/2014/main" pred="{8DD005A4-A675-4B60-8802-98A33389DA4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03" name="CuadroTexto 3">
          <a:extLst>
            <a:ext uri="{FF2B5EF4-FFF2-40B4-BE49-F238E27FC236}">
              <a16:creationId xmlns:a16="http://schemas.microsoft.com/office/drawing/2014/main" id="{3069F2B5-1AA2-4959-9350-CA3A24ACEA27}"/>
            </a:ext>
            <a:ext uri="{147F2762-F138-4A5C-976F-8EAC2B608ADB}">
              <a16:predDERef xmlns:a16="http://schemas.microsoft.com/office/drawing/2014/main" pred="{53452E15-292F-44AA-815B-0216171578C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04" name="CuadroTexto 3">
          <a:extLst>
            <a:ext uri="{FF2B5EF4-FFF2-40B4-BE49-F238E27FC236}">
              <a16:creationId xmlns:a16="http://schemas.microsoft.com/office/drawing/2014/main" id="{041D3D8B-D2E2-4329-A6AA-3D7ED1FFF4D1}"/>
            </a:ext>
            <a:ext uri="{147F2762-F138-4A5C-976F-8EAC2B608ADB}">
              <a16:predDERef xmlns:a16="http://schemas.microsoft.com/office/drawing/2014/main" pred="{3069F2B5-1AA2-4959-9350-CA3A24ACEA2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05" name="CuadroTexto 3">
          <a:extLst>
            <a:ext uri="{FF2B5EF4-FFF2-40B4-BE49-F238E27FC236}">
              <a16:creationId xmlns:a16="http://schemas.microsoft.com/office/drawing/2014/main" id="{7E99E14D-02C5-4AB3-80FB-0541DEFF3987}"/>
            </a:ext>
            <a:ext uri="{147F2762-F138-4A5C-976F-8EAC2B608ADB}">
              <a16:predDERef xmlns:a16="http://schemas.microsoft.com/office/drawing/2014/main" pred="{041D3D8B-D2E2-4329-A6AA-3D7ED1FFF4D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06" name="CuadroTexto 3">
          <a:extLst>
            <a:ext uri="{FF2B5EF4-FFF2-40B4-BE49-F238E27FC236}">
              <a16:creationId xmlns:a16="http://schemas.microsoft.com/office/drawing/2014/main" id="{2F49DB58-057A-4CA1-A489-A6E1F0D55C7B}"/>
            </a:ext>
            <a:ext uri="{147F2762-F138-4A5C-976F-8EAC2B608ADB}">
              <a16:predDERef xmlns:a16="http://schemas.microsoft.com/office/drawing/2014/main" pred="{7E99E14D-02C5-4AB3-80FB-0541DEFF398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07" name="CuadroTexto 3">
          <a:extLst>
            <a:ext uri="{FF2B5EF4-FFF2-40B4-BE49-F238E27FC236}">
              <a16:creationId xmlns:a16="http://schemas.microsoft.com/office/drawing/2014/main" id="{80B0A2BE-C96E-4332-8D67-038F79206293}"/>
            </a:ext>
            <a:ext uri="{147F2762-F138-4A5C-976F-8EAC2B608ADB}">
              <a16:predDERef xmlns:a16="http://schemas.microsoft.com/office/drawing/2014/main" pred="{2F49DB58-057A-4CA1-A489-A6E1F0D55C7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09" name="CuadroTexto 3">
          <a:extLst>
            <a:ext uri="{FF2B5EF4-FFF2-40B4-BE49-F238E27FC236}">
              <a16:creationId xmlns:a16="http://schemas.microsoft.com/office/drawing/2014/main" id="{57B1F615-C953-4A23-9866-C37A1CA5FF54}"/>
            </a:ext>
            <a:ext uri="{147F2762-F138-4A5C-976F-8EAC2B608ADB}">
              <a16:predDERef xmlns:a16="http://schemas.microsoft.com/office/drawing/2014/main" pred="{B8DBB19A-8DA1-41E1-852A-AD2A7DDE94A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10" name="CuadroTexto 3">
          <a:extLst>
            <a:ext uri="{FF2B5EF4-FFF2-40B4-BE49-F238E27FC236}">
              <a16:creationId xmlns:a16="http://schemas.microsoft.com/office/drawing/2014/main" id="{1D381F69-F5BB-4B18-8022-D9925CF69C46}"/>
            </a:ext>
            <a:ext uri="{147F2762-F138-4A5C-976F-8EAC2B608ADB}">
              <a16:predDERef xmlns:a16="http://schemas.microsoft.com/office/drawing/2014/main" pred="{57B1F615-C953-4A23-9866-C37A1CA5FF5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14" name="CuadroTexto 3">
          <a:extLst>
            <a:ext uri="{FF2B5EF4-FFF2-40B4-BE49-F238E27FC236}">
              <a16:creationId xmlns:a16="http://schemas.microsoft.com/office/drawing/2014/main" id="{720D393D-24D6-43B4-A23F-2C6BE34D5CB8}"/>
            </a:ext>
            <a:ext uri="{147F2762-F138-4A5C-976F-8EAC2B608ADB}">
              <a16:predDERef xmlns:a16="http://schemas.microsoft.com/office/drawing/2014/main" pred="{B56B26AD-4B41-42C9-92B3-32287A81E18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15" name="CuadroTexto 3">
          <a:extLst>
            <a:ext uri="{FF2B5EF4-FFF2-40B4-BE49-F238E27FC236}">
              <a16:creationId xmlns:a16="http://schemas.microsoft.com/office/drawing/2014/main" id="{B2871F9E-1346-4826-929F-2A461F64408B}"/>
            </a:ext>
            <a:ext uri="{147F2762-F138-4A5C-976F-8EAC2B608ADB}">
              <a16:predDERef xmlns:a16="http://schemas.microsoft.com/office/drawing/2014/main" pred="{720D393D-24D6-43B4-A23F-2C6BE34D5CB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16" name="CuadroTexto 3">
          <a:extLst>
            <a:ext uri="{FF2B5EF4-FFF2-40B4-BE49-F238E27FC236}">
              <a16:creationId xmlns:a16="http://schemas.microsoft.com/office/drawing/2014/main" id="{FDC080D1-1B94-4FFF-A0E0-17B8266DB556}"/>
            </a:ext>
            <a:ext uri="{147F2762-F138-4A5C-976F-8EAC2B608ADB}">
              <a16:predDERef xmlns:a16="http://schemas.microsoft.com/office/drawing/2014/main" pred="{B2871F9E-1346-4826-929F-2A461F64408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17" name="CuadroTexto 3">
          <a:extLst>
            <a:ext uri="{FF2B5EF4-FFF2-40B4-BE49-F238E27FC236}">
              <a16:creationId xmlns:a16="http://schemas.microsoft.com/office/drawing/2014/main" id="{772E7F34-E301-4CC9-871C-88FBE90867CF}"/>
            </a:ext>
            <a:ext uri="{147F2762-F138-4A5C-976F-8EAC2B608ADB}">
              <a16:predDERef xmlns:a16="http://schemas.microsoft.com/office/drawing/2014/main" pred="{FDC080D1-1B94-4FFF-A0E0-17B8266DB55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19" name="CuadroTexto 3">
          <a:extLst>
            <a:ext uri="{FF2B5EF4-FFF2-40B4-BE49-F238E27FC236}">
              <a16:creationId xmlns:a16="http://schemas.microsoft.com/office/drawing/2014/main" id="{C5E02E96-9CCB-4A54-AE31-13D5FFD378D2}"/>
            </a:ext>
            <a:ext uri="{147F2762-F138-4A5C-976F-8EAC2B608ADB}">
              <a16:predDERef xmlns:a16="http://schemas.microsoft.com/office/drawing/2014/main" pred="{C17972A4-7CAE-4230-AA99-9947C692B1E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20" name="CuadroTexto 3">
          <a:extLst>
            <a:ext uri="{FF2B5EF4-FFF2-40B4-BE49-F238E27FC236}">
              <a16:creationId xmlns:a16="http://schemas.microsoft.com/office/drawing/2014/main" id="{7733D131-0AF7-41F9-9B7A-77D8E9CD836C}"/>
            </a:ext>
            <a:ext uri="{147F2762-F138-4A5C-976F-8EAC2B608ADB}">
              <a16:predDERef xmlns:a16="http://schemas.microsoft.com/office/drawing/2014/main" pred="{C5E02E96-9CCB-4A54-AE31-13D5FFD378D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22" name="CuadroTexto 3">
          <a:extLst>
            <a:ext uri="{FF2B5EF4-FFF2-40B4-BE49-F238E27FC236}">
              <a16:creationId xmlns:a16="http://schemas.microsoft.com/office/drawing/2014/main" id="{80DD3D20-E6D3-41F3-9F0A-8AC95AF6368D}"/>
            </a:ext>
            <a:ext uri="{147F2762-F138-4A5C-976F-8EAC2B608ADB}">
              <a16:predDERef xmlns:a16="http://schemas.microsoft.com/office/drawing/2014/main" pred="{BEFA1C32-D2FA-4421-906F-B422C955CD8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23" name="CuadroTexto 3">
          <a:extLst>
            <a:ext uri="{FF2B5EF4-FFF2-40B4-BE49-F238E27FC236}">
              <a16:creationId xmlns:a16="http://schemas.microsoft.com/office/drawing/2014/main" id="{0E771257-EBB0-41FE-BA90-4156AC9F3AA1}"/>
            </a:ext>
            <a:ext uri="{147F2762-F138-4A5C-976F-8EAC2B608ADB}">
              <a16:predDERef xmlns:a16="http://schemas.microsoft.com/office/drawing/2014/main" pred="{80DD3D20-E6D3-41F3-9F0A-8AC95AF6368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27" name="CuadroTexto 3">
          <a:extLst>
            <a:ext uri="{FF2B5EF4-FFF2-40B4-BE49-F238E27FC236}">
              <a16:creationId xmlns:a16="http://schemas.microsoft.com/office/drawing/2014/main" id="{834DB1B7-0B29-45A3-A48E-25FBAE9B4E16}"/>
            </a:ext>
            <a:ext uri="{147F2762-F138-4A5C-976F-8EAC2B608ADB}">
              <a16:predDERef xmlns:a16="http://schemas.microsoft.com/office/drawing/2014/main" pred="{596C34F9-E009-472A-B20A-D01DF6E25DD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28" name="CuadroTexto 3">
          <a:extLst>
            <a:ext uri="{FF2B5EF4-FFF2-40B4-BE49-F238E27FC236}">
              <a16:creationId xmlns:a16="http://schemas.microsoft.com/office/drawing/2014/main" id="{7B101079-8034-417B-A16D-5D1DA2FAFB05}"/>
            </a:ext>
            <a:ext uri="{147F2762-F138-4A5C-976F-8EAC2B608ADB}">
              <a16:predDERef xmlns:a16="http://schemas.microsoft.com/office/drawing/2014/main" pred="{834DB1B7-0B29-45A3-A48E-25FBAE9B4E1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29" name="CuadroTexto 3">
          <a:extLst>
            <a:ext uri="{FF2B5EF4-FFF2-40B4-BE49-F238E27FC236}">
              <a16:creationId xmlns:a16="http://schemas.microsoft.com/office/drawing/2014/main" id="{2F2DC0A3-EF4F-4BFB-B1B7-F14A3DA52068}"/>
            </a:ext>
            <a:ext uri="{147F2762-F138-4A5C-976F-8EAC2B608ADB}">
              <a16:predDERef xmlns:a16="http://schemas.microsoft.com/office/drawing/2014/main" pred="{7B101079-8034-417B-A16D-5D1DA2FAFB0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30" name="CuadroTexto 3">
          <a:extLst>
            <a:ext uri="{FF2B5EF4-FFF2-40B4-BE49-F238E27FC236}">
              <a16:creationId xmlns:a16="http://schemas.microsoft.com/office/drawing/2014/main" id="{C3C0BD8C-B4F2-4114-A415-26EC3BF75750}"/>
            </a:ext>
            <a:ext uri="{147F2762-F138-4A5C-976F-8EAC2B608ADB}">
              <a16:predDERef xmlns:a16="http://schemas.microsoft.com/office/drawing/2014/main" pred="{2F2DC0A3-EF4F-4BFB-B1B7-F14A3DA5206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35" name="CuadroTexto 3">
          <a:extLst>
            <a:ext uri="{FF2B5EF4-FFF2-40B4-BE49-F238E27FC236}">
              <a16:creationId xmlns:a16="http://schemas.microsoft.com/office/drawing/2014/main" id="{4CE6748D-C23A-4ADD-B3D2-5FAD4C5E6C01}"/>
            </a:ext>
            <a:ext uri="{147F2762-F138-4A5C-976F-8EAC2B608ADB}">
              <a16:predDERef xmlns:a16="http://schemas.microsoft.com/office/drawing/2014/main" pred="{842C2FBA-7B48-4B0F-97D8-ABA46094FE5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36" name="CuadroTexto 3">
          <a:extLst>
            <a:ext uri="{FF2B5EF4-FFF2-40B4-BE49-F238E27FC236}">
              <a16:creationId xmlns:a16="http://schemas.microsoft.com/office/drawing/2014/main" id="{3113EB27-905F-4A03-B492-35D35DF6A492}"/>
            </a:ext>
            <a:ext uri="{147F2762-F138-4A5C-976F-8EAC2B608ADB}">
              <a16:predDERef xmlns:a16="http://schemas.microsoft.com/office/drawing/2014/main" pred="{4CE6748D-C23A-4ADD-B3D2-5FAD4C5E6C0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37" name="CuadroTexto 3">
          <a:extLst>
            <a:ext uri="{FF2B5EF4-FFF2-40B4-BE49-F238E27FC236}">
              <a16:creationId xmlns:a16="http://schemas.microsoft.com/office/drawing/2014/main" id="{87FE5C25-5618-4C03-82C6-BFE9641146F8}"/>
            </a:ext>
            <a:ext uri="{147F2762-F138-4A5C-976F-8EAC2B608ADB}">
              <a16:predDERef xmlns:a16="http://schemas.microsoft.com/office/drawing/2014/main" pred="{3113EB27-905F-4A03-B492-35D35DF6A49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38" name="CuadroTexto 3">
          <a:extLst>
            <a:ext uri="{FF2B5EF4-FFF2-40B4-BE49-F238E27FC236}">
              <a16:creationId xmlns:a16="http://schemas.microsoft.com/office/drawing/2014/main" id="{C67DCF3C-D88C-45DB-922E-CC2259DB309F}"/>
            </a:ext>
            <a:ext uri="{147F2762-F138-4A5C-976F-8EAC2B608ADB}">
              <a16:predDERef xmlns:a16="http://schemas.microsoft.com/office/drawing/2014/main" pred="{87FE5C25-5618-4C03-82C6-BFE9641146F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39" name="CuadroTexto 3">
          <a:extLst>
            <a:ext uri="{FF2B5EF4-FFF2-40B4-BE49-F238E27FC236}">
              <a16:creationId xmlns:a16="http://schemas.microsoft.com/office/drawing/2014/main" id="{0538FF2E-9C0B-42D4-A18B-0BD38BE4451B}"/>
            </a:ext>
            <a:ext uri="{147F2762-F138-4A5C-976F-8EAC2B608ADB}">
              <a16:predDERef xmlns:a16="http://schemas.microsoft.com/office/drawing/2014/main" pred="{C67DCF3C-D88C-45DB-922E-CC2259DB309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40" name="CuadroTexto 3">
          <a:extLst>
            <a:ext uri="{FF2B5EF4-FFF2-40B4-BE49-F238E27FC236}">
              <a16:creationId xmlns:a16="http://schemas.microsoft.com/office/drawing/2014/main" id="{6BE8B317-E42B-43BF-AEE5-07F740D58299}"/>
            </a:ext>
            <a:ext uri="{147F2762-F138-4A5C-976F-8EAC2B608ADB}">
              <a16:predDERef xmlns:a16="http://schemas.microsoft.com/office/drawing/2014/main" pred="{0538FF2E-9C0B-42D4-A18B-0BD38BE4451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41" name="CuadroTexto 3">
          <a:extLst>
            <a:ext uri="{FF2B5EF4-FFF2-40B4-BE49-F238E27FC236}">
              <a16:creationId xmlns:a16="http://schemas.microsoft.com/office/drawing/2014/main" id="{12871838-5D76-4FAA-8002-3A5F236B21E1}"/>
            </a:ext>
            <a:ext uri="{147F2762-F138-4A5C-976F-8EAC2B608ADB}">
              <a16:predDERef xmlns:a16="http://schemas.microsoft.com/office/drawing/2014/main" pred="{6BE8B317-E42B-43BF-AEE5-07F740D5829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42" name="CuadroTexto 3">
          <a:extLst>
            <a:ext uri="{FF2B5EF4-FFF2-40B4-BE49-F238E27FC236}">
              <a16:creationId xmlns:a16="http://schemas.microsoft.com/office/drawing/2014/main" id="{041F0C30-3D18-419F-AAAC-211E20E1832D}"/>
            </a:ext>
            <a:ext uri="{147F2762-F138-4A5C-976F-8EAC2B608ADB}">
              <a16:predDERef xmlns:a16="http://schemas.microsoft.com/office/drawing/2014/main" pred="{12871838-5D76-4FAA-8002-3A5F236B21E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43" name="CuadroTexto 3">
          <a:extLst>
            <a:ext uri="{FF2B5EF4-FFF2-40B4-BE49-F238E27FC236}">
              <a16:creationId xmlns:a16="http://schemas.microsoft.com/office/drawing/2014/main" id="{0DC91A05-FF5F-4051-8619-568BB4FD18FC}"/>
            </a:ext>
            <a:ext uri="{147F2762-F138-4A5C-976F-8EAC2B608ADB}">
              <a16:predDERef xmlns:a16="http://schemas.microsoft.com/office/drawing/2014/main" pred="{041F0C30-3D18-419F-AAAC-211E20E1832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44" name="CuadroTexto 3">
          <a:extLst>
            <a:ext uri="{FF2B5EF4-FFF2-40B4-BE49-F238E27FC236}">
              <a16:creationId xmlns:a16="http://schemas.microsoft.com/office/drawing/2014/main" id="{030D9B0C-9B98-4A0D-B771-82FBEEA29958}"/>
            </a:ext>
            <a:ext uri="{147F2762-F138-4A5C-976F-8EAC2B608ADB}">
              <a16:predDERef xmlns:a16="http://schemas.microsoft.com/office/drawing/2014/main" pred="{0DC91A05-FF5F-4051-8619-568BB4FD18F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45" name="CuadroTexto 3">
          <a:extLst>
            <a:ext uri="{FF2B5EF4-FFF2-40B4-BE49-F238E27FC236}">
              <a16:creationId xmlns:a16="http://schemas.microsoft.com/office/drawing/2014/main" id="{3B8C62D2-EB02-4AB5-8082-1AF6473D9F21}"/>
            </a:ext>
            <a:ext uri="{147F2762-F138-4A5C-976F-8EAC2B608ADB}">
              <a16:predDERef xmlns:a16="http://schemas.microsoft.com/office/drawing/2014/main" pred="{030D9B0C-9B98-4A0D-B771-82FBEEA2995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46" name="CuadroTexto 3">
          <a:extLst>
            <a:ext uri="{FF2B5EF4-FFF2-40B4-BE49-F238E27FC236}">
              <a16:creationId xmlns:a16="http://schemas.microsoft.com/office/drawing/2014/main" id="{09967977-0309-45B8-9F87-FA794B3D1FD4}"/>
            </a:ext>
            <a:ext uri="{147F2762-F138-4A5C-976F-8EAC2B608ADB}">
              <a16:predDERef xmlns:a16="http://schemas.microsoft.com/office/drawing/2014/main" pred="{3B8C62D2-EB02-4AB5-8082-1AF6473D9F2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51" name="CuadroTexto 3">
          <a:extLst>
            <a:ext uri="{FF2B5EF4-FFF2-40B4-BE49-F238E27FC236}">
              <a16:creationId xmlns:a16="http://schemas.microsoft.com/office/drawing/2014/main" id="{48DCCE24-6A0F-4C47-BA23-C525FDC490E6}"/>
            </a:ext>
            <a:ext uri="{147F2762-F138-4A5C-976F-8EAC2B608ADB}">
              <a16:predDERef xmlns:a16="http://schemas.microsoft.com/office/drawing/2014/main" pred="{2C68A3F9-6930-48E6-B8BD-6C51A1E81AD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52" name="CuadroTexto 3">
          <a:extLst>
            <a:ext uri="{FF2B5EF4-FFF2-40B4-BE49-F238E27FC236}">
              <a16:creationId xmlns:a16="http://schemas.microsoft.com/office/drawing/2014/main" id="{73898003-EB62-41B5-A3AE-4752BBDEF655}"/>
            </a:ext>
            <a:ext uri="{147F2762-F138-4A5C-976F-8EAC2B608ADB}">
              <a16:predDERef xmlns:a16="http://schemas.microsoft.com/office/drawing/2014/main" pred="{48DCCE24-6A0F-4C47-BA23-C525FDC490E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53" name="CuadroTexto 3">
          <a:extLst>
            <a:ext uri="{FF2B5EF4-FFF2-40B4-BE49-F238E27FC236}">
              <a16:creationId xmlns:a16="http://schemas.microsoft.com/office/drawing/2014/main" id="{53B1083E-B07B-46EE-9727-DE9EAC6643CA}"/>
            </a:ext>
            <a:ext uri="{147F2762-F138-4A5C-976F-8EAC2B608ADB}">
              <a16:predDERef xmlns:a16="http://schemas.microsoft.com/office/drawing/2014/main" pred="{73898003-EB62-41B5-A3AE-4752BBDEF65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54" name="CuadroTexto 3">
          <a:extLst>
            <a:ext uri="{FF2B5EF4-FFF2-40B4-BE49-F238E27FC236}">
              <a16:creationId xmlns:a16="http://schemas.microsoft.com/office/drawing/2014/main" id="{3E3CC8F1-9A06-4DA2-9016-4296EDBC396E}"/>
            </a:ext>
            <a:ext uri="{147F2762-F138-4A5C-976F-8EAC2B608ADB}">
              <a16:predDERef xmlns:a16="http://schemas.microsoft.com/office/drawing/2014/main" pred="{53B1083E-B07B-46EE-9727-DE9EAC6643C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55" name="CuadroTexto 3">
          <a:extLst>
            <a:ext uri="{FF2B5EF4-FFF2-40B4-BE49-F238E27FC236}">
              <a16:creationId xmlns:a16="http://schemas.microsoft.com/office/drawing/2014/main" id="{B1F12C94-7CD1-4D92-BA97-92280D865AD2}"/>
            </a:ext>
            <a:ext uri="{147F2762-F138-4A5C-976F-8EAC2B608ADB}">
              <a16:predDERef xmlns:a16="http://schemas.microsoft.com/office/drawing/2014/main" pred="{3E3CC8F1-9A06-4DA2-9016-4296EDBC396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56" name="CuadroTexto 3">
          <a:extLst>
            <a:ext uri="{FF2B5EF4-FFF2-40B4-BE49-F238E27FC236}">
              <a16:creationId xmlns:a16="http://schemas.microsoft.com/office/drawing/2014/main" id="{CD95D24A-0271-460C-9D92-E66FCFEA5B6A}"/>
            </a:ext>
            <a:ext uri="{147F2762-F138-4A5C-976F-8EAC2B608ADB}">
              <a16:predDERef xmlns:a16="http://schemas.microsoft.com/office/drawing/2014/main" pred="{B1F12C94-7CD1-4D92-BA97-92280D865AD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57" name="CuadroTexto 3">
          <a:extLst>
            <a:ext uri="{FF2B5EF4-FFF2-40B4-BE49-F238E27FC236}">
              <a16:creationId xmlns:a16="http://schemas.microsoft.com/office/drawing/2014/main" id="{367549CF-24DF-4C8C-BAAE-6370552BD2C5}"/>
            </a:ext>
            <a:ext uri="{147F2762-F138-4A5C-976F-8EAC2B608ADB}">
              <a16:predDERef xmlns:a16="http://schemas.microsoft.com/office/drawing/2014/main" pred="{CD95D24A-0271-460C-9D92-E66FCFEA5B6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58" name="CuadroTexto 3">
          <a:extLst>
            <a:ext uri="{FF2B5EF4-FFF2-40B4-BE49-F238E27FC236}">
              <a16:creationId xmlns:a16="http://schemas.microsoft.com/office/drawing/2014/main" id="{1A06C5D0-453F-44F3-A498-9FACF4E3B6A8}"/>
            </a:ext>
            <a:ext uri="{147F2762-F138-4A5C-976F-8EAC2B608ADB}">
              <a16:predDERef xmlns:a16="http://schemas.microsoft.com/office/drawing/2014/main" pred="{367549CF-24DF-4C8C-BAAE-6370552BD2C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59" name="CuadroTexto 3">
          <a:extLst>
            <a:ext uri="{FF2B5EF4-FFF2-40B4-BE49-F238E27FC236}">
              <a16:creationId xmlns:a16="http://schemas.microsoft.com/office/drawing/2014/main" id="{AA6A6846-6C56-48EE-84C3-D9F903C44C3B}"/>
            </a:ext>
            <a:ext uri="{147F2762-F138-4A5C-976F-8EAC2B608ADB}">
              <a16:predDERef xmlns:a16="http://schemas.microsoft.com/office/drawing/2014/main" pred="{1A06C5D0-453F-44F3-A498-9FACF4E3B6A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60" name="CuadroTexto 3">
          <a:extLst>
            <a:ext uri="{FF2B5EF4-FFF2-40B4-BE49-F238E27FC236}">
              <a16:creationId xmlns:a16="http://schemas.microsoft.com/office/drawing/2014/main" id="{6807C5EF-5B13-4EFC-BC9E-AE4AB3D83017}"/>
            </a:ext>
            <a:ext uri="{147F2762-F138-4A5C-976F-8EAC2B608ADB}">
              <a16:predDERef xmlns:a16="http://schemas.microsoft.com/office/drawing/2014/main" pred="{AA6A6846-6C56-48EE-84C3-D9F903C44C3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61" name="CuadroTexto 3">
          <a:extLst>
            <a:ext uri="{FF2B5EF4-FFF2-40B4-BE49-F238E27FC236}">
              <a16:creationId xmlns:a16="http://schemas.microsoft.com/office/drawing/2014/main" id="{7A9F1EDA-5737-4043-8626-58261B86A705}"/>
            </a:ext>
            <a:ext uri="{147F2762-F138-4A5C-976F-8EAC2B608ADB}">
              <a16:predDERef xmlns:a16="http://schemas.microsoft.com/office/drawing/2014/main" pred="{6807C5EF-5B13-4EFC-BC9E-AE4AB3D8301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62" name="CuadroTexto 3">
          <a:extLst>
            <a:ext uri="{FF2B5EF4-FFF2-40B4-BE49-F238E27FC236}">
              <a16:creationId xmlns:a16="http://schemas.microsoft.com/office/drawing/2014/main" id="{B81345F6-BF6E-441F-BCA4-C7B65D48C870}"/>
            </a:ext>
            <a:ext uri="{147F2762-F138-4A5C-976F-8EAC2B608ADB}">
              <a16:predDERef xmlns:a16="http://schemas.microsoft.com/office/drawing/2014/main" pred="{7A9F1EDA-5737-4043-8626-58261B86A70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63" name="CuadroTexto 3">
          <a:extLst>
            <a:ext uri="{FF2B5EF4-FFF2-40B4-BE49-F238E27FC236}">
              <a16:creationId xmlns:a16="http://schemas.microsoft.com/office/drawing/2014/main" id="{2E2E768C-83E5-44C8-9B7A-8FF36B4CA8EA}"/>
            </a:ext>
            <a:ext uri="{147F2762-F138-4A5C-976F-8EAC2B608ADB}">
              <a16:predDERef xmlns:a16="http://schemas.microsoft.com/office/drawing/2014/main" pred="{B81345F6-BF6E-441F-BCA4-C7B65D48C87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64" name="CuadroTexto 3">
          <a:extLst>
            <a:ext uri="{FF2B5EF4-FFF2-40B4-BE49-F238E27FC236}">
              <a16:creationId xmlns:a16="http://schemas.microsoft.com/office/drawing/2014/main" id="{77071419-1B71-4866-8D68-8C58607F793B}"/>
            </a:ext>
            <a:ext uri="{147F2762-F138-4A5C-976F-8EAC2B608ADB}">
              <a16:predDERef xmlns:a16="http://schemas.microsoft.com/office/drawing/2014/main" pred="{2E2E768C-83E5-44C8-9B7A-8FF36B4CA8E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65" name="CuadroTexto 3">
          <a:extLst>
            <a:ext uri="{FF2B5EF4-FFF2-40B4-BE49-F238E27FC236}">
              <a16:creationId xmlns:a16="http://schemas.microsoft.com/office/drawing/2014/main" id="{D605E4B3-B7BA-4EB5-AB2A-7FAC7C795957}"/>
            </a:ext>
            <a:ext uri="{147F2762-F138-4A5C-976F-8EAC2B608ADB}">
              <a16:predDERef xmlns:a16="http://schemas.microsoft.com/office/drawing/2014/main" pred="{77071419-1B71-4866-8D68-8C58607F793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66" name="CuadroTexto 3">
          <a:extLst>
            <a:ext uri="{FF2B5EF4-FFF2-40B4-BE49-F238E27FC236}">
              <a16:creationId xmlns:a16="http://schemas.microsoft.com/office/drawing/2014/main" id="{73EDE7B5-1AF8-4211-98CA-45FCFA9FD40C}"/>
            </a:ext>
            <a:ext uri="{147F2762-F138-4A5C-976F-8EAC2B608ADB}">
              <a16:predDERef xmlns:a16="http://schemas.microsoft.com/office/drawing/2014/main" pred="{D605E4B3-B7BA-4EB5-AB2A-7FAC7C79595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67" name="CuadroTexto 3">
          <a:extLst>
            <a:ext uri="{FF2B5EF4-FFF2-40B4-BE49-F238E27FC236}">
              <a16:creationId xmlns:a16="http://schemas.microsoft.com/office/drawing/2014/main" id="{B59CB4E6-787C-4DEB-BA15-40F88C25BE1C}"/>
            </a:ext>
            <a:ext uri="{147F2762-F138-4A5C-976F-8EAC2B608ADB}">
              <a16:predDERef xmlns:a16="http://schemas.microsoft.com/office/drawing/2014/main" pred="{73EDE7B5-1AF8-4211-98CA-45FCFA9FD40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68" name="CuadroTexto 3">
          <a:extLst>
            <a:ext uri="{FF2B5EF4-FFF2-40B4-BE49-F238E27FC236}">
              <a16:creationId xmlns:a16="http://schemas.microsoft.com/office/drawing/2014/main" id="{4B868380-51D4-4F2C-8019-A0FD6BE19F7D}"/>
            </a:ext>
            <a:ext uri="{147F2762-F138-4A5C-976F-8EAC2B608ADB}">
              <a16:predDERef xmlns:a16="http://schemas.microsoft.com/office/drawing/2014/main" pred="{B59CB4E6-787C-4DEB-BA15-40F88C25BE1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70" name="CuadroTexto 3">
          <a:extLst>
            <a:ext uri="{FF2B5EF4-FFF2-40B4-BE49-F238E27FC236}">
              <a16:creationId xmlns:a16="http://schemas.microsoft.com/office/drawing/2014/main" id="{51FCE737-6F75-46A6-A346-F016AA8CFBD6}"/>
            </a:ext>
            <a:ext uri="{147F2762-F138-4A5C-976F-8EAC2B608ADB}">
              <a16:predDERef xmlns:a16="http://schemas.microsoft.com/office/drawing/2014/main" pred="{5B0114A0-5903-4FB3-BD3B-48985473FCC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71" name="CuadroTexto 3">
          <a:extLst>
            <a:ext uri="{FF2B5EF4-FFF2-40B4-BE49-F238E27FC236}">
              <a16:creationId xmlns:a16="http://schemas.microsoft.com/office/drawing/2014/main" id="{63F2E93A-F2D3-462E-8D1C-10EEC6D90C97}"/>
            </a:ext>
            <a:ext uri="{147F2762-F138-4A5C-976F-8EAC2B608ADB}">
              <a16:predDERef xmlns:a16="http://schemas.microsoft.com/office/drawing/2014/main" pred="{51FCE737-6F75-46A6-A346-F016AA8CFBD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75" name="CuadroTexto 3">
          <a:extLst>
            <a:ext uri="{FF2B5EF4-FFF2-40B4-BE49-F238E27FC236}">
              <a16:creationId xmlns:a16="http://schemas.microsoft.com/office/drawing/2014/main" id="{FF21CAA1-484A-4969-9E63-BE2351B1B12A}"/>
            </a:ext>
            <a:ext uri="{147F2762-F138-4A5C-976F-8EAC2B608ADB}">
              <a16:predDERef xmlns:a16="http://schemas.microsoft.com/office/drawing/2014/main" pred="{F16E6A1D-962E-4CF0-83E8-D64111B8448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80" name="CuadroTexto 3">
          <a:extLst>
            <a:ext uri="{FF2B5EF4-FFF2-40B4-BE49-F238E27FC236}">
              <a16:creationId xmlns:a16="http://schemas.microsoft.com/office/drawing/2014/main" id="{C4BA05EF-7E2A-471D-A559-F855D37EC6B3}"/>
            </a:ext>
            <a:ext uri="{147F2762-F138-4A5C-976F-8EAC2B608ADB}">
              <a16:predDERef xmlns:a16="http://schemas.microsoft.com/office/drawing/2014/main" pred="{A882860A-2ADE-4F6F-B14E-C069ADDCB00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81" name="CuadroTexto 3">
          <a:extLst>
            <a:ext uri="{FF2B5EF4-FFF2-40B4-BE49-F238E27FC236}">
              <a16:creationId xmlns:a16="http://schemas.microsoft.com/office/drawing/2014/main" id="{55A39E93-B1AD-43C4-991E-189DD4247A73}"/>
            </a:ext>
            <a:ext uri="{147F2762-F138-4A5C-976F-8EAC2B608ADB}">
              <a16:predDERef xmlns:a16="http://schemas.microsoft.com/office/drawing/2014/main" pred="{C4BA05EF-7E2A-471D-A559-F855D37EC6B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82" name="CuadroTexto 3">
          <a:extLst>
            <a:ext uri="{FF2B5EF4-FFF2-40B4-BE49-F238E27FC236}">
              <a16:creationId xmlns:a16="http://schemas.microsoft.com/office/drawing/2014/main" id="{3848C93B-3C92-4A3F-8F1A-A529E82F9588}"/>
            </a:ext>
            <a:ext uri="{147F2762-F138-4A5C-976F-8EAC2B608ADB}">
              <a16:predDERef xmlns:a16="http://schemas.microsoft.com/office/drawing/2014/main" pred="{55A39E93-B1AD-43C4-991E-189DD4247A7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83" name="CuadroTexto 3">
          <a:extLst>
            <a:ext uri="{FF2B5EF4-FFF2-40B4-BE49-F238E27FC236}">
              <a16:creationId xmlns:a16="http://schemas.microsoft.com/office/drawing/2014/main" id="{5229E378-F80F-49A1-8143-EB85C72C174F}"/>
            </a:ext>
            <a:ext uri="{147F2762-F138-4A5C-976F-8EAC2B608ADB}">
              <a16:predDERef xmlns:a16="http://schemas.microsoft.com/office/drawing/2014/main" pred="{3848C93B-3C92-4A3F-8F1A-A529E82F958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84" name="CuadroTexto 3">
          <a:extLst>
            <a:ext uri="{FF2B5EF4-FFF2-40B4-BE49-F238E27FC236}">
              <a16:creationId xmlns:a16="http://schemas.microsoft.com/office/drawing/2014/main" id="{12E6060E-F923-4527-8106-0C11A39EB6F3}"/>
            </a:ext>
            <a:ext uri="{147F2762-F138-4A5C-976F-8EAC2B608ADB}">
              <a16:predDERef xmlns:a16="http://schemas.microsoft.com/office/drawing/2014/main" pred="{5229E378-F80F-49A1-8143-EB85C72C174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85" name="CuadroTexto 3">
          <a:extLst>
            <a:ext uri="{FF2B5EF4-FFF2-40B4-BE49-F238E27FC236}">
              <a16:creationId xmlns:a16="http://schemas.microsoft.com/office/drawing/2014/main" id="{16AD0687-A574-449E-8455-B395AD62BE0C}"/>
            </a:ext>
            <a:ext uri="{147F2762-F138-4A5C-976F-8EAC2B608ADB}">
              <a16:predDERef xmlns:a16="http://schemas.microsoft.com/office/drawing/2014/main" pred="{12E6060E-F923-4527-8106-0C11A39EB6F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86" name="CuadroTexto 3">
          <a:extLst>
            <a:ext uri="{FF2B5EF4-FFF2-40B4-BE49-F238E27FC236}">
              <a16:creationId xmlns:a16="http://schemas.microsoft.com/office/drawing/2014/main" id="{2AAF5A67-89EF-4BD3-ABA2-EB2C23F4CEB0}"/>
            </a:ext>
            <a:ext uri="{147F2762-F138-4A5C-976F-8EAC2B608ADB}">
              <a16:predDERef xmlns:a16="http://schemas.microsoft.com/office/drawing/2014/main" pred="{16AD0687-A574-449E-8455-B395AD62BE0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87" name="CuadroTexto 3">
          <a:extLst>
            <a:ext uri="{FF2B5EF4-FFF2-40B4-BE49-F238E27FC236}">
              <a16:creationId xmlns:a16="http://schemas.microsoft.com/office/drawing/2014/main" id="{833664CD-AFFB-4E11-9F15-A7BF468F1DDB}"/>
            </a:ext>
            <a:ext uri="{147F2762-F138-4A5C-976F-8EAC2B608ADB}">
              <a16:predDERef xmlns:a16="http://schemas.microsoft.com/office/drawing/2014/main" pred="{2AAF5A67-89EF-4BD3-ABA2-EB2C23F4CEB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88" name="CuadroTexto 3">
          <a:extLst>
            <a:ext uri="{FF2B5EF4-FFF2-40B4-BE49-F238E27FC236}">
              <a16:creationId xmlns:a16="http://schemas.microsoft.com/office/drawing/2014/main" id="{ED0461EB-B8FC-4AFD-A35D-BD82DED68114}"/>
            </a:ext>
            <a:ext uri="{147F2762-F138-4A5C-976F-8EAC2B608ADB}">
              <a16:predDERef xmlns:a16="http://schemas.microsoft.com/office/drawing/2014/main" pred="{833664CD-AFFB-4E11-9F15-A7BF468F1DD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89" name="CuadroTexto 3">
          <a:extLst>
            <a:ext uri="{FF2B5EF4-FFF2-40B4-BE49-F238E27FC236}">
              <a16:creationId xmlns:a16="http://schemas.microsoft.com/office/drawing/2014/main" id="{0B86CB2B-DA31-4DE8-B400-E9457FED2C44}"/>
            </a:ext>
            <a:ext uri="{147F2762-F138-4A5C-976F-8EAC2B608ADB}">
              <a16:predDERef xmlns:a16="http://schemas.microsoft.com/office/drawing/2014/main" pred="{ED0461EB-B8FC-4AFD-A35D-BD82DED6811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91" name="CuadroTexto 3">
          <a:extLst>
            <a:ext uri="{FF2B5EF4-FFF2-40B4-BE49-F238E27FC236}">
              <a16:creationId xmlns:a16="http://schemas.microsoft.com/office/drawing/2014/main" id="{D41296DD-11BF-417D-886E-0F2A7D350B93}"/>
            </a:ext>
            <a:ext uri="{147F2762-F138-4A5C-976F-8EAC2B608ADB}">
              <a16:predDERef xmlns:a16="http://schemas.microsoft.com/office/drawing/2014/main" pred="{9A843A6C-DFAE-4617-8299-6D0CCA3CB60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92" name="CuadroTexto 3">
          <a:extLst>
            <a:ext uri="{FF2B5EF4-FFF2-40B4-BE49-F238E27FC236}">
              <a16:creationId xmlns:a16="http://schemas.microsoft.com/office/drawing/2014/main" id="{008F62EB-F2ED-4219-87BB-3C9F76BB953C}"/>
            </a:ext>
            <a:ext uri="{147F2762-F138-4A5C-976F-8EAC2B608ADB}">
              <a16:predDERef xmlns:a16="http://schemas.microsoft.com/office/drawing/2014/main" pred="{D41296DD-11BF-417D-886E-0F2A7D350B9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93" name="CuadroTexto 3">
          <a:extLst>
            <a:ext uri="{FF2B5EF4-FFF2-40B4-BE49-F238E27FC236}">
              <a16:creationId xmlns:a16="http://schemas.microsoft.com/office/drawing/2014/main" id="{17D2D5BF-2CD3-4D7F-B8C9-3AFEB4A73E16}"/>
            </a:ext>
            <a:ext uri="{147F2762-F138-4A5C-976F-8EAC2B608ADB}">
              <a16:predDERef xmlns:a16="http://schemas.microsoft.com/office/drawing/2014/main" pred="{008F62EB-F2ED-4219-87BB-3C9F76BB953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94" name="CuadroTexto 3">
          <a:extLst>
            <a:ext uri="{FF2B5EF4-FFF2-40B4-BE49-F238E27FC236}">
              <a16:creationId xmlns:a16="http://schemas.microsoft.com/office/drawing/2014/main" id="{136B83D2-091B-40FA-AE3B-47AFDEE01B7B}"/>
            </a:ext>
            <a:ext uri="{147F2762-F138-4A5C-976F-8EAC2B608ADB}">
              <a16:predDERef xmlns:a16="http://schemas.microsoft.com/office/drawing/2014/main" pred="{17D2D5BF-2CD3-4D7F-B8C9-3AFEB4A73E1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95" name="CuadroTexto 3">
          <a:extLst>
            <a:ext uri="{FF2B5EF4-FFF2-40B4-BE49-F238E27FC236}">
              <a16:creationId xmlns:a16="http://schemas.microsoft.com/office/drawing/2014/main" id="{46919474-4DB5-4FFE-9765-7013799E0A23}"/>
            </a:ext>
            <a:ext uri="{147F2762-F138-4A5C-976F-8EAC2B608ADB}">
              <a16:predDERef xmlns:a16="http://schemas.microsoft.com/office/drawing/2014/main" pred="{136B83D2-091B-40FA-AE3B-47AFDEE01B7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96" name="CuadroTexto 3">
          <a:extLst>
            <a:ext uri="{FF2B5EF4-FFF2-40B4-BE49-F238E27FC236}">
              <a16:creationId xmlns:a16="http://schemas.microsoft.com/office/drawing/2014/main" id="{DC5C4F70-14E8-44E1-9478-EE5347987141}"/>
            </a:ext>
            <a:ext uri="{147F2762-F138-4A5C-976F-8EAC2B608ADB}">
              <a16:predDERef xmlns:a16="http://schemas.microsoft.com/office/drawing/2014/main" pred="{46919474-4DB5-4FFE-9765-7013799E0A2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97" name="CuadroTexto 3">
          <a:extLst>
            <a:ext uri="{FF2B5EF4-FFF2-40B4-BE49-F238E27FC236}">
              <a16:creationId xmlns:a16="http://schemas.microsoft.com/office/drawing/2014/main" id="{8242F2C0-0966-4670-A08A-97C6B78EEB1C}"/>
            </a:ext>
            <a:ext uri="{147F2762-F138-4A5C-976F-8EAC2B608ADB}">
              <a16:predDERef xmlns:a16="http://schemas.microsoft.com/office/drawing/2014/main" pred="{DC5C4F70-14E8-44E1-9478-EE534798714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99" name="CuadroTexto 3">
          <a:extLst>
            <a:ext uri="{FF2B5EF4-FFF2-40B4-BE49-F238E27FC236}">
              <a16:creationId xmlns:a16="http://schemas.microsoft.com/office/drawing/2014/main" id="{8CCB764C-8CF0-4A33-BEB9-7A93EF567809}"/>
            </a:ext>
            <a:ext uri="{147F2762-F138-4A5C-976F-8EAC2B608ADB}">
              <a16:predDERef xmlns:a16="http://schemas.microsoft.com/office/drawing/2014/main" pred="{7A564FFA-8E55-4888-BC98-EB07D250491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04" name="CuadroTexto 3">
          <a:extLst>
            <a:ext uri="{FF2B5EF4-FFF2-40B4-BE49-F238E27FC236}">
              <a16:creationId xmlns:a16="http://schemas.microsoft.com/office/drawing/2014/main" id="{0C74D409-AC69-42E9-A1BA-760753F0E609}"/>
            </a:ext>
            <a:ext uri="{147F2762-F138-4A5C-976F-8EAC2B608ADB}">
              <a16:predDERef xmlns:a16="http://schemas.microsoft.com/office/drawing/2014/main" pred="{728065AD-E50B-4C10-8338-6E3D56106D8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05" name="CuadroTexto 3">
          <a:extLst>
            <a:ext uri="{FF2B5EF4-FFF2-40B4-BE49-F238E27FC236}">
              <a16:creationId xmlns:a16="http://schemas.microsoft.com/office/drawing/2014/main" id="{9E29FE50-90E7-4B32-964B-43EE95732121}"/>
            </a:ext>
            <a:ext uri="{147F2762-F138-4A5C-976F-8EAC2B608ADB}">
              <a16:predDERef xmlns:a16="http://schemas.microsoft.com/office/drawing/2014/main" pred="{0C74D409-AC69-42E9-A1BA-760753F0E60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06" name="CuadroTexto 3">
          <a:extLst>
            <a:ext uri="{FF2B5EF4-FFF2-40B4-BE49-F238E27FC236}">
              <a16:creationId xmlns:a16="http://schemas.microsoft.com/office/drawing/2014/main" id="{56D989F6-E2BA-4A00-825D-7DB3EEC8BD62}"/>
            </a:ext>
            <a:ext uri="{147F2762-F138-4A5C-976F-8EAC2B608ADB}">
              <a16:predDERef xmlns:a16="http://schemas.microsoft.com/office/drawing/2014/main" pred="{9E29FE50-90E7-4B32-964B-43EE9573212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07" name="CuadroTexto 3">
          <a:extLst>
            <a:ext uri="{FF2B5EF4-FFF2-40B4-BE49-F238E27FC236}">
              <a16:creationId xmlns:a16="http://schemas.microsoft.com/office/drawing/2014/main" id="{575171AB-7BFF-4979-BEE7-71F3EEE14944}"/>
            </a:ext>
            <a:ext uri="{147F2762-F138-4A5C-976F-8EAC2B608ADB}">
              <a16:predDERef xmlns:a16="http://schemas.microsoft.com/office/drawing/2014/main" pred="{56D989F6-E2BA-4A00-825D-7DB3EEC8BD6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08" name="CuadroTexto 3">
          <a:extLst>
            <a:ext uri="{FF2B5EF4-FFF2-40B4-BE49-F238E27FC236}">
              <a16:creationId xmlns:a16="http://schemas.microsoft.com/office/drawing/2014/main" id="{4AAA3329-BDDD-4CB8-8679-EE426B589F36}"/>
            </a:ext>
            <a:ext uri="{147F2762-F138-4A5C-976F-8EAC2B608ADB}">
              <a16:predDERef xmlns:a16="http://schemas.microsoft.com/office/drawing/2014/main" pred="{575171AB-7BFF-4979-BEE7-71F3EEE1494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09" name="CuadroTexto 3">
          <a:extLst>
            <a:ext uri="{FF2B5EF4-FFF2-40B4-BE49-F238E27FC236}">
              <a16:creationId xmlns:a16="http://schemas.microsoft.com/office/drawing/2014/main" id="{A0849CE9-91A4-4EE8-934D-BCB69E93D350}"/>
            </a:ext>
            <a:ext uri="{147F2762-F138-4A5C-976F-8EAC2B608ADB}">
              <a16:predDERef xmlns:a16="http://schemas.microsoft.com/office/drawing/2014/main" pred="{4AAA3329-BDDD-4CB8-8679-EE426B589F3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10" name="CuadroTexto 3">
          <a:extLst>
            <a:ext uri="{FF2B5EF4-FFF2-40B4-BE49-F238E27FC236}">
              <a16:creationId xmlns:a16="http://schemas.microsoft.com/office/drawing/2014/main" id="{9DE0DBB5-CC81-4DCC-BFDE-FEE54339E18A}"/>
            </a:ext>
            <a:ext uri="{147F2762-F138-4A5C-976F-8EAC2B608ADB}">
              <a16:predDERef xmlns:a16="http://schemas.microsoft.com/office/drawing/2014/main" pred="{A0849CE9-91A4-4EE8-934D-BCB69E93D35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12" name="CuadroTexto 3">
          <a:extLst>
            <a:ext uri="{FF2B5EF4-FFF2-40B4-BE49-F238E27FC236}">
              <a16:creationId xmlns:a16="http://schemas.microsoft.com/office/drawing/2014/main" id="{F5CECEF6-1D20-48EB-B837-A680E4DBBF51}"/>
            </a:ext>
            <a:ext uri="{147F2762-F138-4A5C-976F-8EAC2B608ADB}">
              <a16:predDERef xmlns:a16="http://schemas.microsoft.com/office/drawing/2014/main" pred="{BFE41BC5-4147-465E-8BA6-571F44C4B9D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17" name="CuadroTexto 3">
          <a:extLst>
            <a:ext uri="{FF2B5EF4-FFF2-40B4-BE49-F238E27FC236}">
              <a16:creationId xmlns:a16="http://schemas.microsoft.com/office/drawing/2014/main" id="{CBF40928-45EC-48F7-BEBD-FBC14A141480}"/>
            </a:ext>
            <a:ext uri="{147F2762-F138-4A5C-976F-8EAC2B608ADB}">
              <a16:predDERef xmlns:a16="http://schemas.microsoft.com/office/drawing/2014/main" pred="{7B899F1C-B9D2-4617-A9FC-69A1BAE6324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21" name="CuadroTexto 3">
          <a:extLst>
            <a:ext uri="{FF2B5EF4-FFF2-40B4-BE49-F238E27FC236}">
              <a16:creationId xmlns:a16="http://schemas.microsoft.com/office/drawing/2014/main" id="{5C1FC4C6-FD09-4997-A472-96BF626A2C56}"/>
            </a:ext>
            <a:ext uri="{147F2762-F138-4A5C-976F-8EAC2B608ADB}">
              <a16:predDERef xmlns:a16="http://schemas.microsoft.com/office/drawing/2014/main" pred="{12E0B328-7083-4F39-98DC-DAE816A4A02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22" name="CuadroTexto 3">
          <a:extLst>
            <a:ext uri="{FF2B5EF4-FFF2-40B4-BE49-F238E27FC236}">
              <a16:creationId xmlns:a16="http://schemas.microsoft.com/office/drawing/2014/main" id="{36030E90-262A-432D-AE4C-AD64220C8EE3}"/>
            </a:ext>
            <a:ext uri="{147F2762-F138-4A5C-976F-8EAC2B608ADB}">
              <a16:predDERef xmlns:a16="http://schemas.microsoft.com/office/drawing/2014/main" pred="{5C1FC4C6-FD09-4997-A472-96BF626A2C5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23" name="CuadroTexto 3">
          <a:extLst>
            <a:ext uri="{FF2B5EF4-FFF2-40B4-BE49-F238E27FC236}">
              <a16:creationId xmlns:a16="http://schemas.microsoft.com/office/drawing/2014/main" id="{0CB11150-1C75-484C-9007-41561ED050B6}"/>
            </a:ext>
            <a:ext uri="{147F2762-F138-4A5C-976F-8EAC2B608ADB}">
              <a16:predDERef xmlns:a16="http://schemas.microsoft.com/office/drawing/2014/main" pred="{36030E90-262A-432D-AE4C-AD64220C8EE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26" name="CuadroTexto 3">
          <a:extLst>
            <a:ext uri="{FF2B5EF4-FFF2-40B4-BE49-F238E27FC236}">
              <a16:creationId xmlns:a16="http://schemas.microsoft.com/office/drawing/2014/main" id="{65881D7D-1641-4EFA-ABFA-460309F1AF14}"/>
            </a:ext>
            <a:ext uri="{147F2762-F138-4A5C-976F-8EAC2B608ADB}">
              <a16:predDERef xmlns:a16="http://schemas.microsoft.com/office/drawing/2014/main" pred="{B0576F58-BB09-4833-AF3C-88409F218E9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27" name="CuadroTexto 3">
          <a:extLst>
            <a:ext uri="{FF2B5EF4-FFF2-40B4-BE49-F238E27FC236}">
              <a16:creationId xmlns:a16="http://schemas.microsoft.com/office/drawing/2014/main" id="{AEF948AB-7C3E-46F2-818A-E2396E299C39}"/>
            </a:ext>
            <a:ext uri="{147F2762-F138-4A5C-976F-8EAC2B608ADB}">
              <a16:predDERef xmlns:a16="http://schemas.microsoft.com/office/drawing/2014/main" pred="{65881D7D-1641-4EFA-ABFA-460309F1AF1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29" name="CuadroTexto 3">
          <a:extLst>
            <a:ext uri="{FF2B5EF4-FFF2-40B4-BE49-F238E27FC236}">
              <a16:creationId xmlns:a16="http://schemas.microsoft.com/office/drawing/2014/main" id="{E980E796-AC4D-4284-9D6A-DC7C85A08C12}"/>
            </a:ext>
            <a:ext uri="{147F2762-F138-4A5C-976F-8EAC2B608ADB}">
              <a16:predDERef xmlns:a16="http://schemas.microsoft.com/office/drawing/2014/main" pred="{B4C1CFA1-52E0-491C-9960-C98B02B7587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34" name="CuadroTexto 3">
          <a:extLst>
            <a:ext uri="{FF2B5EF4-FFF2-40B4-BE49-F238E27FC236}">
              <a16:creationId xmlns:a16="http://schemas.microsoft.com/office/drawing/2014/main" id="{0CD847C2-EF04-44F2-972E-4FCF9AFBBF88}"/>
            </a:ext>
            <a:ext uri="{147F2762-F138-4A5C-976F-8EAC2B608ADB}">
              <a16:predDERef xmlns:a16="http://schemas.microsoft.com/office/drawing/2014/main" pred="{DC575F70-7B02-4891-A79F-62C182088C6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35" name="CuadroTexto 3">
          <a:extLst>
            <a:ext uri="{FF2B5EF4-FFF2-40B4-BE49-F238E27FC236}">
              <a16:creationId xmlns:a16="http://schemas.microsoft.com/office/drawing/2014/main" id="{27E62D25-9A2F-4134-8F23-7160852FB71C}"/>
            </a:ext>
            <a:ext uri="{147F2762-F138-4A5C-976F-8EAC2B608ADB}">
              <a16:predDERef xmlns:a16="http://schemas.microsoft.com/office/drawing/2014/main" pred="{0CD847C2-EF04-44F2-972E-4FCF9AFBBF8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36" name="CuadroTexto 3">
          <a:extLst>
            <a:ext uri="{FF2B5EF4-FFF2-40B4-BE49-F238E27FC236}">
              <a16:creationId xmlns:a16="http://schemas.microsoft.com/office/drawing/2014/main" id="{F9E4C31F-5542-46E6-870F-2D3953F648E4}"/>
            </a:ext>
            <a:ext uri="{147F2762-F138-4A5C-976F-8EAC2B608ADB}">
              <a16:predDERef xmlns:a16="http://schemas.microsoft.com/office/drawing/2014/main" pred="{27E62D25-9A2F-4134-8F23-7160852FB71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37" name="CuadroTexto 3">
          <a:extLst>
            <a:ext uri="{FF2B5EF4-FFF2-40B4-BE49-F238E27FC236}">
              <a16:creationId xmlns:a16="http://schemas.microsoft.com/office/drawing/2014/main" id="{6B82339A-CE14-4281-B525-A2D491458B9C}"/>
            </a:ext>
            <a:ext uri="{147F2762-F138-4A5C-976F-8EAC2B608ADB}">
              <a16:predDERef xmlns:a16="http://schemas.microsoft.com/office/drawing/2014/main" pred="{F9E4C31F-5542-46E6-870F-2D3953F648E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42" name="CuadroTexto 3">
          <a:extLst>
            <a:ext uri="{FF2B5EF4-FFF2-40B4-BE49-F238E27FC236}">
              <a16:creationId xmlns:a16="http://schemas.microsoft.com/office/drawing/2014/main" id="{C3AF2224-BA81-4A0E-8009-1A56E405BB58}"/>
            </a:ext>
            <a:ext uri="{147F2762-F138-4A5C-976F-8EAC2B608ADB}">
              <a16:predDERef xmlns:a16="http://schemas.microsoft.com/office/drawing/2014/main" pred="{F3B971F3-2A4F-42E9-A8C4-CAC367F369E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43" name="CuadroTexto 3">
          <a:extLst>
            <a:ext uri="{FF2B5EF4-FFF2-40B4-BE49-F238E27FC236}">
              <a16:creationId xmlns:a16="http://schemas.microsoft.com/office/drawing/2014/main" id="{85B7B4C1-D973-4BCC-9096-FD4FAA354608}"/>
            </a:ext>
            <a:ext uri="{147F2762-F138-4A5C-976F-8EAC2B608ADB}">
              <a16:predDERef xmlns:a16="http://schemas.microsoft.com/office/drawing/2014/main" pred="{C3AF2224-BA81-4A0E-8009-1A56E405BB5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44" name="CuadroTexto 3">
          <a:extLst>
            <a:ext uri="{FF2B5EF4-FFF2-40B4-BE49-F238E27FC236}">
              <a16:creationId xmlns:a16="http://schemas.microsoft.com/office/drawing/2014/main" id="{21060B0C-48E7-4A06-B113-DE32470570E5}"/>
            </a:ext>
            <a:ext uri="{147F2762-F138-4A5C-976F-8EAC2B608ADB}">
              <a16:predDERef xmlns:a16="http://schemas.microsoft.com/office/drawing/2014/main" pred="{85B7B4C1-D973-4BCC-9096-FD4FAA35460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45" name="CuadroTexto 3">
          <a:extLst>
            <a:ext uri="{FF2B5EF4-FFF2-40B4-BE49-F238E27FC236}">
              <a16:creationId xmlns:a16="http://schemas.microsoft.com/office/drawing/2014/main" id="{E1DFFDE4-77A3-4D45-8AAF-343FD22FEA6F}"/>
            </a:ext>
            <a:ext uri="{147F2762-F138-4A5C-976F-8EAC2B608ADB}">
              <a16:predDERef xmlns:a16="http://schemas.microsoft.com/office/drawing/2014/main" pred="{21060B0C-48E7-4A06-B113-DE32470570E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46" name="CuadroTexto 3">
          <a:extLst>
            <a:ext uri="{FF2B5EF4-FFF2-40B4-BE49-F238E27FC236}">
              <a16:creationId xmlns:a16="http://schemas.microsoft.com/office/drawing/2014/main" id="{1893D908-888D-4015-81EC-DFDC353168AA}"/>
            </a:ext>
            <a:ext uri="{147F2762-F138-4A5C-976F-8EAC2B608ADB}">
              <a16:predDERef xmlns:a16="http://schemas.microsoft.com/office/drawing/2014/main" pred="{E1DFFDE4-77A3-4D45-8AAF-343FD22FEA6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47" name="CuadroTexto 3">
          <a:extLst>
            <a:ext uri="{FF2B5EF4-FFF2-40B4-BE49-F238E27FC236}">
              <a16:creationId xmlns:a16="http://schemas.microsoft.com/office/drawing/2014/main" id="{7E444620-C804-49D7-A876-136A9A6976B2}"/>
            </a:ext>
            <a:ext uri="{147F2762-F138-4A5C-976F-8EAC2B608ADB}">
              <a16:predDERef xmlns:a16="http://schemas.microsoft.com/office/drawing/2014/main" pred="{1893D908-888D-4015-81EC-DFDC353168A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48" name="CuadroTexto 3">
          <a:extLst>
            <a:ext uri="{FF2B5EF4-FFF2-40B4-BE49-F238E27FC236}">
              <a16:creationId xmlns:a16="http://schemas.microsoft.com/office/drawing/2014/main" id="{22BBBB75-52C8-4319-A7BC-147A399028A6}"/>
            </a:ext>
            <a:ext uri="{147F2762-F138-4A5C-976F-8EAC2B608ADB}">
              <a16:predDERef xmlns:a16="http://schemas.microsoft.com/office/drawing/2014/main" pred="{7E444620-C804-49D7-A876-136A9A6976B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49" name="CuadroTexto 3">
          <a:extLst>
            <a:ext uri="{FF2B5EF4-FFF2-40B4-BE49-F238E27FC236}">
              <a16:creationId xmlns:a16="http://schemas.microsoft.com/office/drawing/2014/main" id="{EFD8DD34-8C45-4C35-885D-4C826432FB3F}"/>
            </a:ext>
            <a:ext uri="{147F2762-F138-4A5C-976F-8EAC2B608ADB}">
              <a16:predDERef xmlns:a16="http://schemas.microsoft.com/office/drawing/2014/main" pred="{22BBBB75-52C8-4319-A7BC-147A399028A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50" name="CuadroTexto 3">
          <a:extLst>
            <a:ext uri="{FF2B5EF4-FFF2-40B4-BE49-F238E27FC236}">
              <a16:creationId xmlns:a16="http://schemas.microsoft.com/office/drawing/2014/main" id="{102697BA-7BFE-499D-8045-A1F6847636F5}"/>
            </a:ext>
            <a:ext uri="{147F2762-F138-4A5C-976F-8EAC2B608ADB}">
              <a16:predDERef xmlns:a16="http://schemas.microsoft.com/office/drawing/2014/main" pred="{EFD8DD34-8C45-4C35-885D-4C826432FB3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51" name="CuadroTexto 3">
          <a:extLst>
            <a:ext uri="{FF2B5EF4-FFF2-40B4-BE49-F238E27FC236}">
              <a16:creationId xmlns:a16="http://schemas.microsoft.com/office/drawing/2014/main" id="{3EBAD1EC-F881-4096-95D0-2A72313C33AB}"/>
            </a:ext>
            <a:ext uri="{147F2762-F138-4A5C-976F-8EAC2B608ADB}">
              <a16:predDERef xmlns:a16="http://schemas.microsoft.com/office/drawing/2014/main" pred="{102697BA-7BFE-499D-8045-A1F6847636F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53" name="CuadroTexto 3">
          <a:extLst>
            <a:ext uri="{FF2B5EF4-FFF2-40B4-BE49-F238E27FC236}">
              <a16:creationId xmlns:a16="http://schemas.microsoft.com/office/drawing/2014/main" id="{DE8BFAA2-3B9C-4D37-829C-5E11D6F1894A}"/>
            </a:ext>
            <a:ext uri="{147F2762-F138-4A5C-976F-8EAC2B608ADB}">
              <a16:predDERef xmlns:a16="http://schemas.microsoft.com/office/drawing/2014/main" pred="{726FFEA2-4B40-4E67-B69D-9D94DCA44AB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58" name="CuadroTexto 3">
          <a:extLst>
            <a:ext uri="{FF2B5EF4-FFF2-40B4-BE49-F238E27FC236}">
              <a16:creationId xmlns:a16="http://schemas.microsoft.com/office/drawing/2014/main" id="{45ECD37B-3550-4361-A522-4B34F59FDCD4}"/>
            </a:ext>
            <a:ext uri="{147F2762-F138-4A5C-976F-8EAC2B608ADB}">
              <a16:predDERef xmlns:a16="http://schemas.microsoft.com/office/drawing/2014/main" pred="{ECB269F6-0001-43AB-B38A-345821A85F5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59" name="CuadroTexto 3">
          <a:extLst>
            <a:ext uri="{FF2B5EF4-FFF2-40B4-BE49-F238E27FC236}">
              <a16:creationId xmlns:a16="http://schemas.microsoft.com/office/drawing/2014/main" id="{5B7B2121-7E9C-4478-AA5A-1DC3093623E6}"/>
            </a:ext>
            <a:ext uri="{147F2762-F138-4A5C-976F-8EAC2B608ADB}">
              <a16:predDERef xmlns:a16="http://schemas.microsoft.com/office/drawing/2014/main" pred="{45ECD37B-3550-4361-A522-4B34F59FDCD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60" name="CuadroTexto 3">
          <a:extLst>
            <a:ext uri="{FF2B5EF4-FFF2-40B4-BE49-F238E27FC236}">
              <a16:creationId xmlns:a16="http://schemas.microsoft.com/office/drawing/2014/main" id="{EF24337A-08E1-4303-B17D-8F7531CF0A46}"/>
            </a:ext>
            <a:ext uri="{147F2762-F138-4A5C-976F-8EAC2B608ADB}">
              <a16:predDERef xmlns:a16="http://schemas.microsoft.com/office/drawing/2014/main" pred="{5B7B2121-7E9C-4478-AA5A-1DC3093623E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61" name="CuadroTexto 3">
          <a:extLst>
            <a:ext uri="{FF2B5EF4-FFF2-40B4-BE49-F238E27FC236}">
              <a16:creationId xmlns:a16="http://schemas.microsoft.com/office/drawing/2014/main" id="{92981800-19B3-46B1-A562-BA25CF6FF71C}"/>
            </a:ext>
            <a:ext uri="{147F2762-F138-4A5C-976F-8EAC2B608ADB}">
              <a16:predDERef xmlns:a16="http://schemas.microsoft.com/office/drawing/2014/main" pred="{EF24337A-08E1-4303-B17D-8F7531CF0A4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62" name="CuadroTexto 3">
          <a:extLst>
            <a:ext uri="{FF2B5EF4-FFF2-40B4-BE49-F238E27FC236}">
              <a16:creationId xmlns:a16="http://schemas.microsoft.com/office/drawing/2014/main" id="{0E210B70-29A5-4805-9FF1-A8FAF4338FD4}"/>
            </a:ext>
            <a:ext uri="{147F2762-F138-4A5C-976F-8EAC2B608ADB}">
              <a16:predDERef xmlns:a16="http://schemas.microsoft.com/office/drawing/2014/main" pred="{92981800-19B3-46B1-A562-BA25CF6FF71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63" name="CuadroTexto 3">
          <a:extLst>
            <a:ext uri="{FF2B5EF4-FFF2-40B4-BE49-F238E27FC236}">
              <a16:creationId xmlns:a16="http://schemas.microsoft.com/office/drawing/2014/main" id="{D8368C4A-753F-43A4-A45D-0DC98B3ED269}"/>
            </a:ext>
            <a:ext uri="{147F2762-F138-4A5C-976F-8EAC2B608ADB}">
              <a16:predDERef xmlns:a16="http://schemas.microsoft.com/office/drawing/2014/main" pred="{0E210B70-29A5-4805-9FF1-A8FAF4338FD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64" name="CuadroTexto 3">
          <a:extLst>
            <a:ext uri="{FF2B5EF4-FFF2-40B4-BE49-F238E27FC236}">
              <a16:creationId xmlns:a16="http://schemas.microsoft.com/office/drawing/2014/main" id="{D54F4766-6465-46B1-BA03-CE7E4AFA4819}"/>
            </a:ext>
            <a:ext uri="{147F2762-F138-4A5C-976F-8EAC2B608ADB}">
              <a16:predDERef xmlns:a16="http://schemas.microsoft.com/office/drawing/2014/main" pred="{D8368C4A-753F-43A4-A45D-0DC98B3ED26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65" name="CuadroTexto 3">
          <a:extLst>
            <a:ext uri="{FF2B5EF4-FFF2-40B4-BE49-F238E27FC236}">
              <a16:creationId xmlns:a16="http://schemas.microsoft.com/office/drawing/2014/main" id="{437E54FF-B460-4055-A5E1-6637EEB1B70E}"/>
            </a:ext>
            <a:ext uri="{147F2762-F138-4A5C-976F-8EAC2B608ADB}">
              <a16:predDERef xmlns:a16="http://schemas.microsoft.com/office/drawing/2014/main" pred="{D54F4766-6465-46B1-BA03-CE7E4AFA481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66" name="CuadroTexto 3">
          <a:extLst>
            <a:ext uri="{FF2B5EF4-FFF2-40B4-BE49-F238E27FC236}">
              <a16:creationId xmlns:a16="http://schemas.microsoft.com/office/drawing/2014/main" id="{619279D5-16D9-4F32-B793-7B51B359270A}"/>
            </a:ext>
            <a:ext uri="{147F2762-F138-4A5C-976F-8EAC2B608ADB}">
              <a16:predDERef xmlns:a16="http://schemas.microsoft.com/office/drawing/2014/main" pred="{437E54FF-B460-4055-A5E1-6637EEB1B70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67" name="CuadroTexto 3">
          <a:extLst>
            <a:ext uri="{FF2B5EF4-FFF2-40B4-BE49-F238E27FC236}">
              <a16:creationId xmlns:a16="http://schemas.microsoft.com/office/drawing/2014/main" id="{2D69AB49-9F18-465A-92B6-5DECF4EE61AC}"/>
            </a:ext>
            <a:ext uri="{147F2762-F138-4A5C-976F-8EAC2B608ADB}">
              <a16:predDERef xmlns:a16="http://schemas.microsoft.com/office/drawing/2014/main" pred="{619279D5-16D9-4F32-B793-7B51B359270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69" name="CuadroTexto 3">
          <a:extLst>
            <a:ext uri="{FF2B5EF4-FFF2-40B4-BE49-F238E27FC236}">
              <a16:creationId xmlns:a16="http://schemas.microsoft.com/office/drawing/2014/main" id="{27CC7325-A98D-40AF-81D2-1097B7930100}"/>
            </a:ext>
            <a:ext uri="{147F2762-F138-4A5C-976F-8EAC2B608ADB}">
              <a16:predDERef xmlns:a16="http://schemas.microsoft.com/office/drawing/2014/main" pred="{DE6CDC2D-C884-4E1A-86CC-B5C92DA72EE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70" name="CuadroTexto 3">
          <a:extLst>
            <a:ext uri="{FF2B5EF4-FFF2-40B4-BE49-F238E27FC236}">
              <a16:creationId xmlns:a16="http://schemas.microsoft.com/office/drawing/2014/main" id="{C188EF05-198C-4FD0-B4FF-DC53EC5CC728}"/>
            </a:ext>
            <a:ext uri="{147F2762-F138-4A5C-976F-8EAC2B608ADB}">
              <a16:predDERef xmlns:a16="http://schemas.microsoft.com/office/drawing/2014/main" pred="{27CC7325-A98D-40AF-81D2-1097B793010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71" name="CuadroTexto 3">
          <a:extLst>
            <a:ext uri="{FF2B5EF4-FFF2-40B4-BE49-F238E27FC236}">
              <a16:creationId xmlns:a16="http://schemas.microsoft.com/office/drawing/2014/main" id="{E5594FC9-F3B3-4B1B-B4EC-04929D861823}"/>
            </a:ext>
            <a:ext uri="{147F2762-F138-4A5C-976F-8EAC2B608ADB}">
              <a16:predDERef xmlns:a16="http://schemas.microsoft.com/office/drawing/2014/main" pred="{C188EF05-198C-4FD0-B4FF-DC53EC5CC72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72" name="CuadroTexto 3">
          <a:extLst>
            <a:ext uri="{FF2B5EF4-FFF2-40B4-BE49-F238E27FC236}">
              <a16:creationId xmlns:a16="http://schemas.microsoft.com/office/drawing/2014/main" id="{48A6D551-8A1C-472E-B1EA-3D054649E0EB}"/>
            </a:ext>
            <a:ext uri="{147F2762-F138-4A5C-976F-8EAC2B608ADB}">
              <a16:predDERef xmlns:a16="http://schemas.microsoft.com/office/drawing/2014/main" pred="{E5594FC9-F3B3-4B1B-B4EC-04929D86182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73" name="CuadroTexto 3">
          <a:extLst>
            <a:ext uri="{FF2B5EF4-FFF2-40B4-BE49-F238E27FC236}">
              <a16:creationId xmlns:a16="http://schemas.microsoft.com/office/drawing/2014/main" id="{376F713E-4FCA-49E7-8AD2-188B27534F14}"/>
            </a:ext>
            <a:ext uri="{147F2762-F138-4A5C-976F-8EAC2B608ADB}">
              <a16:predDERef xmlns:a16="http://schemas.microsoft.com/office/drawing/2014/main" pred="{48A6D551-8A1C-472E-B1EA-3D054649E0E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74" name="CuadroTexto 3">
          <a:extLst>
            <a:ext uri="{FF2B5EF4-FFF2-40B4-BE49-F238E27FC236}">
              <a16:creationId xmlns:a16="http://schemas.microsoft.com/office/drawing/2014/main" id="{E0B5CC3E-8433-4684-B4BB-537ED5D943C6}"/>
            </a:ext>
            <a:ext uri="{147F2762-F138-4A5C-976F-8EAC2B608ADB}">
              <a16:predDERef xmlns:a16="http://schemas.microsoft.com/office/drawing/2014/main" pred="{376F713E-4FCA-49E7-8AD2-188B27534F1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75" name="CuadroTexto 3">
          <a:extLst>
            <a:ext uri="{FF2B5EF4-FFF2-40B4-BE49-F238E27FC236}">
              <a16:creationId xmlns:a16="http://schemas.microsoft.com/office/drawing/2014/main" id="{8C5B2C16-E9BF-4081-AF4F-81A3CD732DDF}"/>
            </a:ext>
            <a:ext uri="{147F2762-F138-4A5C-976F-8EAC2B608ADB}">
              <a16:predDERef xmlns:a16="http://schemas.microsoft.com/office/drawing/2014/main" pred="{E0B5CC3E-8433-4684-B4BB-537ED5D943C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77" name="CuadroTexto 3">
          <a:extLst>
            <a:ext uri="{FF2B5EF4-FFF2-40B4-BE49-F238E27FC236}">
              <a16:creationId xmlns:a16="http://schemas.microsoft.com/office/drawing/2014/main" id="{DAFD3A7D-FBB0-426D-A325-256A5B9487C5}"/>
            </a:ext>
            <a:ext uri="{147F2762-F138-4A5C-976F-8EAC2B608ADB}">
              <a16:predDERef xmlns:a16="http://schemas.microsoft.com/office/drawing/2014/main" pred="{A66C783C-C71B-435F-A1ED-CA036197155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82" name="CuadroTexto 3">
          <a:extLst>
            <a:ext uri="{FF2B5EF4-FFF2-40B4-BE49-F238E27FC236}">
              <a16:creationId xmlns:a16="http://schemas.microsoft.com/office/drawing/2014/main" id="{38B4B3A5-F727-4EF9-8FE3-86DF24CE8089}"/>
            </a:ext>
            <a:ext uri="{147F2762-F138-4A5C-976F-8EAC2B608ADB}">
              <a16:predDERef xmlns:a16="http://schemas.microsoft.com/office/drawing/2014/main" pred="{45D9443A-2F12-4FD5-B064-1FCAE2013CE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87" name="CuadroTexto 3">
          <a:extLst>
            <a:ext uri="{FF2B5EF4-FFF2-40B4-BE49-F238E27FC236}">
              <a16:creationId xmlns:a16="http://schemas.microsoft.com/office/drawing/2014/main" id="{09727C63-9514-4D24-A156-C7EE4F5C1DB1}"/>
            </a:ext>
            <a:ext uri="{147F2762-F138-4A5C-976F-8EAC2B608ADB}">
              <a16:predDERef xmlns:a16="http://schemas.microsoft.com/office/drawing/2014/main" pred="{CC8FE947-6996-4A83-A769-F1F7123C7BB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88" name="CuadroTexto 3">
          <a:extLst>
            <a:ext uri="{FF2B5EF4-FFF2-40B4-BE49-F238E27FC236}">
              <a16:creationId xmlns:a16="http://schemas.microsoft.com/office/drawing/2014/main" id="{3B6AED85-E1D2-42DB-B26D-DD2AC28E343B}"/>
            </a:ext>
            <a:ext uri="{147F2762-F138-4A5C-976F-8EAC2B608ADB}">
              <a16:predDERef xmlns:a16="http://schemas.microsoft.com/office/drawing/2014/main" pred="{09727C63-9514-4D24-A156-C7EE4F5C1DB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89" name="CuadroTexto 3">
          <a:extLst>
            <a:ext uri="{FF2B5EF4-FFF2-40B4-BE49-F238E27FC236}">
              <a16:creationId xmlns:a16="http://schemas.microsoft.com/office/drawing/2014/main" id="{C91EC24D-A570-45C5-8F80-FFB385A6377F}"/>
            </a:ext>
            <a:ext uri="{147F2762-F138-4A5C-976F-8EAC2B608ADB}">
              <a16:predDERef xmlns:a16="http://schemas.microsoft.com/office/drawing/2014/main" pred="{3B6AED85-E1D2-42DB-B26D-DD2AC28E343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90" name="CuadroTexto 3">
          <a:extLst>
            <a:ext uri="{FF2B5EF4-FFF2-40B4-BE49-F238E27FC236}">
              <a16:creationId xmlns:a16="http://schemas.microsoft.com/office/drawing/2014/main" id="{8ECC947C-034C-430C-A214-90F291DC7C1C}"/>
            </a:ext>
            <a:ext uri="{147F2762-F138-4A5C-976F-8EAC2B608ADB}">
              <a16:predDERef xmlns:a16="http://schemas.microsoft.com/office/drawing/2014/main" pred="{C91EC24D-A570-45C5-8F80-FFB385A6377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91" name="CuadroTexto 3">
          <a:extLst>
            <a:ext uri="{FF2B5EF4-FFF2-40B4-BE49-F238E27FC236}">
              <a16:creationId xmlns:a16="http://schemas.microsoft.com/office/drawing/2014/main" id="{1295BF63-F9DB-4C3E-A1D5-45E376E77BF1}"/>
            </a:ext>
            <a:ext uri="{147F2762-F138-4A5C-976F-8EAC2B608ADB}">
              <a16:predDERef xmlns:a16="http://schemas.microsoft.com/office/drawing/2014/main" pred="{8ECC947C-034C-430C-A214-90F291DC7C1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92" name="CuadroTexto 3">
          <a:extLst>
            <a:ext uri="{FF2B5EF4-FFF2-40B4-BE49-F238E27FC236}">
              <a16:creationId xmlns:a16="http://schemas.microsoft.com/office/drawing/2014/main" id="{0857795B-E389-4F03-A9FF-E5963BB6D84A}"/>
            </a:ext>
            <a:ext uri="{147F2762-F138-4A5C-976F-8EAC2B608ADB}">
              <a16:predDERef xmlns:a16="http://schemas.microsoft.com/office/drawing/2014/main" pred="{1295BF63-F9DB-4C3E-A1D5-45E376E77BF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93" name="CuadroTexto 3">
          <a:extLst>
            <a:ext uri="{FF2B5EF4-FFF2-40B4-BE49-F238E27FC236}">
              <a16:creationId xmlns:a16="http://schemas.microsoft.com/office/drawing/2014/main" id="{F2F5A392-5248-405D-BEB4-EE707653C47E}"/>
            </a:ext>
            <a:ext uri="{147F2762-F138-4A5C-976F-8EAC2B608ADB}">
              <a16:predDERef xmlns:a16="http://schemas.microsoft.com/office/drawing/2014/main" pred="{0857795B-E389-4F03-A9FF-E5963BB6D84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94" name="CuadroTexto 3">
          <a:extLst>
            <a:ext uri="{FF2B5EF4-FFF2-40B4-BE49-F238E27FC236}">
              <a16:creationId xmlns:a16="http://schemas.microsoft.com/office/drawing/2014/main" id="{4C02601F-D5C4-4E59-A217-065945E73FCE}"/>
            </a:ext>
            <a:ext uri="{147F2762-F138-4A5C-976F-8EAC2B608ADB}">
              <a16:predDERef xmlns:a16="http://schemas.microsoft.com/office/drawing/2014/main" pred="{F2F5A392-5248-405D-BEB4-EE707653C47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95" name="CuadroTexto 3">
          <a:extLst>
            <a:ext uri="{FF2B5EF4-FFF2-40B4-BE49-F238E27FC236}">
              <a16:creationId xmlns:a16="http://schemas.microsoft.com/office/drawing/2014/main" id="{DEE7B5D1-63C8-4895-8310-133E41F89514}"/>
            </a:ext>
            <a:ext uri="{147F2762-F138-4A5C-976F-8EAC2B608ADB}">
              <a16:predDERef xmlns:a16="http://schemas.microsoft.com/office/drawing/2014/main" pred="{4C02601F-D5C4-4E59-A217-065945E73FC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96" name="CuadroTexto 3">
          <a:extLst>
            <a:ext uri="{FF2B5EF4-FFF2-40B4-BE49-F238E27FC236}">
              <a16:creationId xmlns:a16="http://schemas.microsoft.com/office/drawing/2014/main" id="{6DF584A4-A598-4BF3-9322-00CACC3E5B6E}"/>
            </a:ext>
            <a:ext uri="{147F2762-F138-4A5C-976F-8EAC2B608ADB}">
              <a16:predDERef xmlns:a16="http://schemas.microsoft.com/office/drawing/2014/main" pred="{DEE7B5D1-63C8-4895-8310-133E41F8951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98" name="CuadroTexto 3">
          <a:extLst>
            <a:ext uri="{FF2B5EF4-FFF2-40B4-BE49-F238E27FC236}">
              <a16:creationId xmlns:a16="http://schemas.microsoft.com/office/drawing/2014/main" id="{F362872B-E117-4CF9-9CB2-C26DC8AFC8A6}"/>
            </a:ext>
            <a:ext uri="{147F2762-F138-4A5C-976F-8EAC2B608ADB}">
              <a16:predDERef xmlns:a16="http://schemas.microsoft.com/office/drawing/2014/main" pred="{26D893DC-44B7-4630-8473-64A6DBFFC20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99" name="CuadroTexto 3">
          <a:extLst>
            <a:ext uri="{FF2B5EF4-FFF2-40B4-BE49-F238E27FC236}">
              <a16:creationId xmlns:a16="http://schemas.microsoft.com/office/drawing/2014/main" id="{13740648-1200-4D53-A2CE-3226F4A1620F}"/>
            </a:ext>
            <a:ext uri="{147F2762-F138-4A5C-976F-8EAC2B608ADB}">
              <a16:predDERef xmlns:a16="http://schemas.microsoft.com/office/drawing/2014/main" pred="{F362872B-E117-4CF9-9CB2-C26DC8AFC8A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00" name="CuadroTexto 3">
          <a:extLst>
            <a:ext uri="{FF2B5EF4-FFF2-40B4-BE49-F238E27FC236}">
              <a16:creationId xmlns:a16="http://schemas.microsoft.com/office/drawing/2014/main" id="{909E03F0-7B0F-4475-80BE-5C78E8CA319F}"/>
            </a:ext>
            <a:ext uri="{147F2762-F138-4A5C-976F-8EAC2B608ADB}">
              <a16:predDERef xmlns:a16="http://schemas.microsoft.com/office/drawing/2014/main" pred="{13740648-1200-4D53-A2CE-3226F4A1620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01" name="CuadroTexto 3">
          <a:extLst>
            <a:ext uri="{FF2B5EF4-FFF2-40B4-BE49-F238E27FC236}">
              <a16:creationId xmlns:a16="http://schemas.microsoft.com/office/drawing/2014/main" id="{C5444B0D-B8E9-4372-A707-CBB0E0610A40}"/>
            </a:ext>
            <a:ext uri="{147F2762-F138-4A5C-976F-8EAC2B608ADB}">
              <a16:predDERef xmlns:a16="http://schemas.microsoft.com/office/drawing/2014/main" pred="{909E03F0-7B0F-4475-80BE-5C78E8CA319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02" name="CuadroTexto 3">
          <a:extLst>
            <a:ext uri="{FF2B5EF4-FFF2-40B4-BE49-F238E27FC236}">
              <a16:creationId xmlns:a16="http://schemas.microsoft.com/office/drawing/2014/main" id="{C01D5FE5-7E2B-48A3-ACF8-589FE02878CA}"/>
            </a:ext>
            <a:ext uri="{147F2762-F138-4A5C-976F-8EAC2B608ADB}">
              <a16:predDERef xmlns:a16="http://schemas.microsoft.com/office/drawing/2014/main" pred="{C5444B0D-B8E9-4372-A707-CBB0E0610A4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03" name="CuadroTexto 3">
          <a:extLst>
            <a:ext uri="{FF2B5EF4-FFF2-40B4-BE49-F238E27FC236}">
              <a16:creationId xmlns:a16="http://schemas.microsoft.com/office/drawing/2014/main" id="{968C0E29-D80C-48CB-8C94-155D3836AB44}"/>
            </a:ext>
            <a:ext uri="{147F2762-F138-4A5C-976F-8EAC2B608ADB}">
              <a16:predDERef xmlns:a16="http://schemas.microsoft.com/office/drawing/2014/main" pred="{C01D5FE5-7E2B-48A3-ACF8-589FE02878C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04" name="CuadroTexto 3">
          <a:extLst>
            <a:ext uri="{FF2B5EF4-FFF2-40B4-BE49-F238E27FC236}">
              <a16:creationId xmlns:a16="http://schemas.microsoft.com/office/drawing/2014/main" id="{0F5C9418-8226-43B6-82D8-921C3CAD7F66}"/>
            </a:ext>
            <a:ext uri="{147F2762-F138-4A5C-976F-8EAC2B608ADB}">
              <a16:predDERef xmlns:a16="http://schemas.microsoft.com/office/drawing/2014/main" pred="{968C0E29-D80C-48CB-8C94-155D3836AB4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06" name="CuadroTexto 3">
          <a:extLst>
            <a:ext uri="{FF2B5EF4-FFF2-40B4-BE49-F238E27FC236}">
              <a16:creationId xmlns:a16="http://schemas.microsoft.com/office/drawing/2014/main" id="{6EACFB98-F23F-499B-96E4-3528B6AEE5A9}"/>
            </a:ext>
            <a:ext uri="{147F2762-F138-4A5C-976F-8EAC2B608ADB}">
              <a16:predDERef xmlns:a16="http://schemas.microsoft.com/office/drawing/2014/main" pred="{DAA9E985-99BD-4DC9-9604-B2C4194DF11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10" name="CuadroTexto 3">
          <a:extLst>
            <a:ext uri="{FF2B5EF4-FFF2-40B4-BE49-F238E27FC236}">
              <a16:creationId xmlns:a16="http://schemas.microsoft.com/office/drawing/2014/main" id="{A11C0192-E9E9-44FB-B49B-941290D8F9F5}"/>
            </a:ext>
            <a:ext uri="{147F2762-F138-4A5C-976F-8EAC2B608ADB}">
              <a16:predDERef xmlns:a16="http://schemas.microsoft.com/office/drawing/2014/main" pred="{4BBEEC3A-B3E7-4629-B88B-D5008668FAC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11" name="CuadroTexto 3">
          <a:extLst>
            <a:ext uri="{FF2B5EF4-FFF2-40B4-BE49-F238E27FC236}">
              <a16:creationId xmlns:a16="http://schemas.microsoft.com/office/drawing/2014/main" id="{82D31A7B-0336-4F97-9448-55318806A3E5}"/>
            </a:ext>
            <a:ext uri="{147F2762-F138-4A5C-976F-8EAC2B608ADB}">
              <a16:predDERef xmlns:a16="http://schemas.microsoft.com/office/drawing/2014/main" pred="{A11C0192-E9E9-44FB-B49B-941290D8F9F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12" name="CuadroTexto 3">
          <a:extLst>
            <a:ext uri="{FF2B5EF4-FFF2-40B4-BE49-F238E27FC236}">
              <a16:creationId xmlns:a16="http://schemas.microsoft.com/office/drawing/2014/main" id="{1F0AC1FC-E7D1-4A15-96B6-0C53EC8C80BF}"/>
            </a:ext>
            <a:ext uri="{147F2762-F138-4A5C-976F-8EAC2B608ADB}">
              <a16:predDERef xmlns:a16="http://schemas.microsoft.com/office/drawing/2014/main" pred="{82D31A7B-0336-4F97-9448-55318806A3E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13" name="CuadroTexto 3">
          <a:extLst>
            <a:ext uri="{FF2B5EF4-FFF2-40B4-BE49-F238E27FC236}">
              <a16:creationId xmlns:a16="http://schemas.microsoft.com/office/drawing/2014/main" id="{DB2B8035-F6B0-4A88-9E99-D37AB1E08722}"/>
            </a:ext>
            <a:ext uri="{147F2762-F138-4A5C-976F-8EAC2B608ADB}">
              <a16:predDERef xmlns:a16="http://schemas.microsoft.com/office/drawing/2014/main" pred="{1F0AC1FC-E7D1-4A15-96B6-0C53EC8C80B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14" name="CuadroTexto 3">
          <a:extLst>
            <a:ext uri="{FF2B5EF4-FFF2-40B4-BE49-F238E27FC236}">
              <a16:creationId xmlns:a16="http://schemas.microsoft.com/office/drawing/2014/main" id="{D655BEDF-4AAC-43E6-9B95-D8AF8CD30C20}"/>
            </a:ext>
            <a:ext uri="{147F2762-F138-4A5C-976F-8EAC2B608ADB}">
              <a16:predDERef xmlns:a16="http://schemas.microsoft.com/office/drawing/2014/main" pred="{DB2B8035-F6B0-4A88-9E99-D37AB1E0872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15" name="CuadroTexto 3">
          <a:extLst>
            <a:ext uri="{FF2B5EF4-FFF2-40B4-BE49-F238E27FC236}">
              <a16:creationId xmlns:a16="http://schemas.microsoft.com/office/drawing/2014/main" id="{F6A41C90-DFCD-4C03-872F-D3049251998A}"/>
            </a:ext>
            <a:ext uri="{147F2762-F138-4A5C-976F-8EAC2B608ADB}">
              <a16:predDERef xmlns:a16="http://schemas.microsoft.com/office/drawing/2014/main" pred="{D655BEDF-4AAC-43E6-9B95-D8AF8CD30C2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16" name="CuadroTexto 3">
          <a:extLst>
            <a:ext uri="{FF2B5EF4-FFF2-40B4-BE49-F238E27FC236}">
              <a16:creationId xmlns:a16="http://schemas.microsoft.com/office/drawing/2014/main" id="{91CFD0FE-F929-4F96-B316-35DBC266BD11}"/>
            </a:ext>
            <a:ext uri="{147F2762-F138-4A5C-976F-8EAC2B608ADB}">
              <a16:predDERef xmlns:a16="http://schemas.microsoft.com/office/drawing/2014/main" pred="{F6A41C90-DFCD-4C03-872F-D3049251998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18" name="CuadroTexto 3">
          <a:extLst>
            <a:ext uri="{FF2B5EF4-FFF2-40B4-BE49-F238E27FC236}">
              <a16:creationId xmlns:a16="http://schemas.microsoft.com/office/drawing/2014/main" id="{AA000A70-570F-40EE-B1B4-4A5B12609742}"/>
            </a:ext>
            <a:ext uri="{147F2762-F138-4A5C-976F-8EAC2B608ADB}">
              <a16:predDERef xmlns:a16="http://schemas.microsoft.com/office/drawing/2014/main" pred="{C44223EB-A455-4827-BEE6-D72AD70B018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22" name="CuadroTexto 3">
          <a:extLst>
            <a:ext uri="{FF2B5EF4-FFF2-40B4-BE49-F238E27FC236}">
              <a16:creationId xmlns:a16="http://schemas.microsoft.com/office/drawing/2014/main" id="{CB9C5A19-BCDA-49AC-8FE3-FFD3BC4B4A83}"/>
            </a:ext>
            <a:ext uri="{147F2762-F138-4A5C-976F-8EAC2B608ADB}">
              <a16:predDERef xmlns:a16="http://schemas.microsoft.com/office/drawing/2014/main" pred="{1728F44D-1413-4607-BBCE-BB78C5E43BF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26" name="CuadroTexto 3">
          <a:extLst>
            <a:ext uri="{FF2B5EF4-FFF2-40B4-BE49-F238E27FC236}">
              <a16:creationId xmlns:a16="http://schemas.microsoft.com/office/drawing/2014/main" id="{E44CAE7F-9E8B-4674-ADA0-7F3E98C30C0B}"/>
            </a:ext>
            <a:ext uri="{147F2762-F138-4A5C-976F-8EAC2B608ADB}">
              <a16:predDERef xmlns:a16="http://schemas.microsoft.com/office/drawing/2014/main" pred="{7BCD29BD-9073-4A4D-B035-9B54336190B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30" name="CuadroTexto 3">
          <a:extLst>
            <a:ext uri="{FF2B5EF4-FFF2-40B4-BE49-F238E27FC236}">
              <a16:creationId xmlns:a16="http://schemas.microsoft.com/office/drawing/2014/main" id="{E3AE6BDC-63CD-4A4E-B31B-DC7D5D297C6A}"/>
            </a:ext>
            <a:ext uri="{147F2762-F138-4A5C-976F-8EAC2B608ADB}">
              <a16:predDERef xmlns:a16="http://schemas.microsoft.com/office/drawing/2014/main" pred="{E2BC0F7D-19C1-4181-8FCE-3C8F4039A14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31" name="CuadroTexto 3">
          <a:extLst>
            <a:ext uri="{FF2B5EF4-FFF2-40B4-BE49-F238E27FC236}">
              <a16:creationId xmlns:a16="http://schemas.microsoft.com/office/drawing/2014/main" id="{DD24582C-B88C-4CC2-9591-B9F0E36BD750}"/>
            </a:ext>
            <a:ext uri="{147F2762-F138-4A5C-976F-8EAC2B608ADB}">
              <a16:predDERef xmlns:a16="http://schemas.microsoft.com/office/drawing/2014/main" pred="{E3AE6BDC-63CD-4A4E-B31B-DC7D5D297C6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32" name="CuadroTexto 3">
          <a:extLst>
            <a:ext uri="{FF2B5EF4-FFF2-40B4-BE49-F238E27FC236}">
              <a16:creationId xmlns:a16="http://schemas.microsoft.com/office/drawing/2014/main" id="{22BB203F-F8C8-4F60-834C-6A4256CAE949}"/>
            </a:ext>
            <a:ext uri="{147F2762-F138-4A5C-976F-8EAC2B608ADB}">
              <a16:predDERef xmlns:a16="http://schemas.microsoft.com/office/drawing/2014/main" pred="{DD24582C-B88C-4CC2-9591-B9F0E36BD75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33" name="CuadroTexto 3">
          <a:extLst>
            <a:ext uri="{FF2B5EF4-FFF2-40B4-BE49-F238E27FC236}">
              <a16:creationId xmlns:a16="http://schemas.microsoft.com/office/drawing/2014/main" id="{F99EE12F-2C53-4093-B85E-E737FB0A5D7F}"/>
            </a:ext>
            <a:ext uri="{147F2762-F138-4A5C-976F-8EAC2B608ADB}">
              <a16:predDERef xmlns:a16="http://schemas.microsoft.com/office/drawing/2014/main" pred="{22BB203F-F8C8-4F60-834C-6A4256CAE94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34" name="CuadroTexto 3">
          <a:extLst>
            <a:ext uri="{FF2B5EF4-FFF2-40B4-BE49-F238E27FC236}">
              <a16:creationId xmlns:a16="http://schemas.microsoft.com/office/drawing/2014/main" id="{424518A8-B6E6-44FE-89DB-D91257B6842D}"/>
            </a:ext>
            <a:ext uri="{147F2762-F138-4A5C-976F-8EAC2B608ADB}">
              <a16:predDERef xmlns:a16="http://schemas.microsoft.com/office/drawing/2014/main" pred="{F99EE12F-2C53-4093-B85E-E737FB0A5D7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35" name="CuadroTexto 3">
          <a:extLst>
            <a:ext uri="{FF2B5EF4-FFF2-40B4-BE49-F238E27FC236}">
              <a16:creationId xmlns:a16="http://schemas.microsoft.com/office/drawing/2014/main" id="{F3C53279-7C58-471E-8435-A76F79500670}"/>
            </a:ext>
            <a:ext uri="{147F2762-F138-4A5C-976F-8EAC2B608ADB}">
              <a16:predDERef xmlns:a16="http://schemas.microsoft.com/office/drawing/2014/main" pred="{424518A8-B6E6-44FE-89DB-D91257B6842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36" name="CuadroTexto 3">
          <a:extLst>
            <a:ext uri="{FF2B5EF4-FFF2-40B4-BE49-F238E27FC236}">
              <a16:creationId xmlns:a16="http://schemas.microsoft.com/office/drawing/2014/main" id="{87F0B602-DD5D-4C10-9D55-9098A2842CC6}"/>
            </a:ext>
            <a:ext uri="{147F2762-F138-4A5C-976F-8EAC2B608ADB}">
              <a16:predDERef xmlns:a16="http://schemas.microsoft.com/office/drawing/2014/main" pred="{F3C53279-7C58-471E-8435-A76F7950067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37" name="CuadroTexto 3">
          <a:extLst>
            <a:ext uri="{FF2B5EF4-FFF2-40B4-BE49-F238E27FC236}">
              <a16:creationId xmlns:a16="http://schemas.microsoft.com/office/drawing/2014/main" id="{92955C70-B32F-4B8F-904C-3DA62FC339B1}"/>
            </a:ext>
            <a:ext uri="{147F2762-F138-4A5C-976F-8EAC2B608ADB}">
              <a16:predDERef xmlns:a16="http://schemas.microsoft.com/office/drawing/2014/main" pred="{87F0B602-DD5D-4C10-9D55-9098A2842CC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38" name="CuadroTexto 3">
          <a:extLst>
            <a:ext uri="{FF2B5EF4-FFF2-40B4-BE49-F238E27FC236}">
              <a16:creationId xmlns:a16="http://schemas.microsoft.com/office/drawing/2014/main" id="{E27E1E63-ED86-443B-A393-65B878603C0D}"/>
            </a:ext>
            <a:ext uri="{147F2762-F138-4A5C-976F-8EAC2B608ADB}">
              <a16:predDERef xmlns:a16="http://schemas.microsoft.com/office/drawing/2014/main" pred="{92955C70-B32F-4B8F-904C-3DA62FC339B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39" name="CuadroTexto 3">
          <a:extLst>
            <a:ext uri="{FF2B5EF4-FFF2-40B4-BE49-F238E27FC236}">
              <a16:creationId xmlns:a16="http://schemas.microsoft.com/office/drawing/2014/main" id="{F0847D73-AB27-4EF3-ABD3-41DA2D0B1E8A}"/>
            </a:ext>
            <a:ext uri="{147F2762-F138-4A5C-976F-8EAC2B608ADB}">
              <a16:predDERef xmlns:a16="http://schemas.microsoft.com/office/drawing/2014/main" pred="{E27E1E63-ED86-443B-A393-65B878603C0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40" name="CuadroTexto 3">
          <a:extLst>
            <a:ext uri="{FF2B5EF4-FFF2-40B4-BE49-F238E27FC236}">
              <a16:creationId xmlns:a16="http://schemas.microsoft.com/office/drawing/2014/main" id="{8539FA40-8F1D-4116-AD96-F6BB9C0BEE92}"/>
            </a:ext>
            <a:ext uri="{147F2762-F138-4A5C-976F-8EAC2B608ADB}">
              <a16:predDERef xmlns:a16="http://schemas.microsoft.com/office/drawing/2014/main" pred="{F0847D73-AB27-4EF3-ABD3-41DA2D0B1E8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42" name="CuadroTexto 3">
          <a:extLst>
            <a:ext uri="{FF2B5EF4-FFF2-40B4-BE49-F238E27FC236}">
              <a16:creationId xmlns:a16="http://schemas.microsoft.com/office/drawing/2014/main" id="{93223489-7E0A-43B3-99F8-36F1A2234B20}"/>
            </a:ext>
            <a:ext uri="{147F2762-F138-4A5C-976F-8EAC2B608ADB}">
              <a16:predDERef xmlns:a16="http://schemas.microsoft.com/office/drawing/2014/main" pred="{C513F938-D1D8-4DA2-B2E1-485D7380B86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43" name="CuadroTexto 3">
          <a:extLst>
            <a:ext uri="{FF2B5EF4-FFF2-40B4-BE49-F238E27FC236}">
              <a16:creationId xmlns:a16="http://schemas.microsoft.com/office/drawing/2014/main" id="{F0DDAD1A-F557-4D00-B9D6-582F98BA28D2}"/>
            </a:ext>
            <a:ext uri="{147F2762-F138-4A5C-976F-8EAC2B608ADB}">
              <a16:predDERef xmlns:a16="http://schemas.microsoft.com/office/drawing/2014/main" pred="{93223489-7E0A-43B3-99F8-36F1A2234B2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44" name="CuadroTexto 3">
          <a:extLst>
            <a:ext uri="{FF2B5EF4-FFF2-40B4-BE49-F238E27FC236}">
              <a16:creationId xmlns:a16="http://schemas.microsoft.com/office/drawing/2014/main" id="{9AB50513-9B3C-4047-BD3E-2EEE4422F2D5}"/>
            </a:ext>
            <a:ext uri="{147F2762-F138-4A5C-976F-8EAC2B608ADB}">
              <a16:predDERef xmlns:a16="http://schemas.microsoft.com/office/drawing/2014/main" pred="{F0DDAD1A-F557-4D00-B9D6-582F98BA28D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45" name="CuadroTexto 3">
          <a:extLst>
            <a:ext uri="{FF2B5EF4-FFF2-40B4-BE49-F238E27FC236}">
              <a16:creationId xmlns:a16="http://schemas.microsoft.com/office/drawing/2014/main" id="{E538A829-1D0E-4D4F-B6F8-B0049E59E337}"/>
            </a:ext>
            <a:ext uri="{147F2762-F138-4A5C-976F-8EAC2B608ADB}">
              <a16:predDERef xmlns:a16="http://schemas.microsoft.com/office/drawing/2014/main" pred="{9AB50513-9B3C-4047-BD3E-2EEE4422F2D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46" name="CuadroTexto 3">
          <a:extLst>
            <a:ext uri="{FF2B5EF4-FFF2-40B4-BE49-F238E27FC236}">
              <a16:creationId xmlns:a16="http://schemas.microsoft.com/office/drawing/2014/main" id="{240AD574-AF66-4B18-9843-482B39794D4C}"/>
            </a:ext>
            <a:ext uri="{147F2762-F138-4A5C-976F-8EAC2B608ADB}">
              <a16:predDERef xmlns:a16="http://schemas.microsoft.com/office/drawing/2014/main" pred="{E538A829-1D0E-4D4F-B6F8-B0049E59E33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47" name="CuadroTexto 3">
          <a:extLst>
            <a:ext uri="{FF2B5EF4-FFF2-40B4-BE49-F238E27FC236}">
              <a16:creationId xmlns:a16="http://schemas.microsoft.com/office/drawing/2014/main" id="{9BEE85B9-D994-41D7-A7FE-42016D71B160}"/>
            </a:ext>
            <a:ext uri="{147F2762-F138-4A5C-976F-8EAC2B608ADB}">
              <a16:predDERef xmlns:a16="http://schemas.microsoft.com/office/drawing/2014/main" pred="{240AD574-AF66-4B18-9843-482B39794D4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48" name="CuadroTexto 3">
          <a:extLst>
            <a:ext uri="{FF2B5EF4-FFF2-40B4-BE49-F238E27FC236}">
              <a16:creationId xmlns:a16="http://schemas.microsoft.com/office/drawing/2014/main" id="{39639ECB-385F-4445-95D4-B3580C150C6F}"/>
            </a:ext>
            <a:ext uri="{147F2762-F138-4A5C-976F-8EAC2B608ADB}">
              <a16:predDERef xmlns:a16="http://schemas.microsoft.com/office/drawing/2014/main" pred="{9BEE85B9-D994-41D7-A7FE-42016D71B16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50" name="CuadroTexto 3">
          <a:extLst>
            <a:ext uri="{FF2B5EF4-FFF2-40B4-BE49-F238E27FC236}">
              <a16:creationId xmlns:a16="http://schemas.microsoft.com/office/drawing/2014/main" id="{CB0D0050-83B4-4929-875E-35CBD1AB13BF}"/>
            </a:ext>
            <a:ext uri="{147F2762-F138-4A5C-976F-8EAC2B608ADB}">
              <a16:predDERef xmlns:a16="http://schemas.microsoft.com/office/drawing/2014/main" pred="{69C32140-D69B-4A9B-A967-826D021689A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54" name="CuadroTexto 3">
          <a:extLst>
            <a:ext uri="{FF2B5EF4-FFF2-40B4-BE49-F238E27FC236}">
              <a16:creationId xmlns:a16="http://schemas.microsoft.com/office/drawing/2014/main" id="{4C0590E1-B5DB-4A16-BD8C-5D94707EA0A3}"/>
            </a:ext>
            <a:ext uri="{147F2762-F138-4A5C-976F-8EAC2B608ADB}">
              <a16:predDERef xmlns:a16="http://schemas.microsoft.com/office/drawing/2014/main" pred="{1E894113-9DCC-494B-A2DD-2E55C7BC0B4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55" name="CuadroTexto 3">
          <a:extLst>
            <a:ext uri="{FF2B5EF4-FFF2-40B4-BE49-F238E27FC236}">
              <a16:creationId xmlns:a16="http://schemas.microsoft.com/office/drawing/2014/main" id="{DE57C0A5-908F-4606-B70F-6EA19FA4A56C}"/>
            </a:ext>
            <a:ext uri="{147F2762-F138-4A5C-976F-8EAC2B608ADB}">
              <a16:predDERef xmlns:a16="http://schemas.microsoft.com/office/drawing/2014/main" pred="{4C0590E1-B5DB-4A16-BD8C-5D94707EA0A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56" name="CuadroTexto 3">
          <a:extLst>
            <a:ext uri="{FF2B5EF4-FFF2-40B4-BE49-F238E27FC236}">
              <a16:creationId xmlns:a16="http://schemas.microsoft.com/office/drawing/2014/main" id="{9193C4E4-7E14-4064-9169-728CE9418347}"/>
            </a:ext>
            <a:ext uri="{147F2762-F138-4A5C-976F-8EAC2B608ADB}">
              <a16:predDERef xmlns:a16="http://schemas.microsoft.com/office/drawing/2014/main" pred="{DE57C0A5-908F-4606-B70F-6EA19FA4A56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57" name="CuadroTexto 3">
          <a:extLst>
            <a:ext uri="{FF2B5EF4-FFF2-40B4-BE49-F238E27FC236}">
              <a16:creationId xmlns:a16="http://schemas.microsoft.com/office/drawing/2014/main" id="{599BFBB2-6E22-4A2E-878A-2411E6EE412A}"/>
            </a:ext>
            <a:ext uri="{147F2762-F138-4A5C-976F-8EAC2B608ADB}">
              <a16:predDERef xmlns:a16="http://schemas.microsoft.com/office/drawing/2014/main" pred="{9193C4E4-7E14-4064-9169-728CE941834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58" name="CuadroTexto 3">
          <a:extLst>
            <a:ext uri="{FF2B5EF4-FFF2-40B4-BE49-F238E27FC236}">
              <a16:creationId xmlns:a16="http://schemas.microsoft.com/office/drawing/2014/main" id="{4CC93A02-426C-4B76-8418-89A5E301A9D3}"/>
            </a:ext>
            <a:ext uri="{147F2762-F138-4A5C-976F-8EAC2B608ADB}">
              <a16:predDERef xmlns:a16="http://schemas.microsoft.com/office/drawing/2014/main" pred="{599BFBB2-6E22-4A2E-878A-2411E6EE412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59" name="CuadroTexto 3">
          <a:extLst>
            <a:ext uri="{FF2B5EF4-FFF2-40B4-BE49-F238E27FC236}">
              <a16:creationId xmlns:a16="http://schemas.microsoft.com/office/drawing/2014/main" id="{0F721D4C-37E6-497A-9B98-D413861B3407}"/>
            </a:ext>
            <a:ext uri="{147F2762-F138-4A5C-976F-8EAC2B608ADB}">
              <a16:predDERef xmlns:a16="http://schemas.microsoft.com/office/drawing/2014/main" pred="{4CC93A02-426C-4B76-8418-89A5E301A9D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62" name="CuadroTexto 3">
          <a:extLst>
            <a:ext uri="{FF2B5EF4-FFF2-40B4-BE49-F238E27FC236}">
              <a16:creationId xmlns:a16="http://schemas.microsoft.com/office/drawing/2014/main" id="{7027681B-4624-4882-82B6-642A54FA28EA}"/>
            </a:ext>
            <a:ext uri="{147F2762-F138-4A5C-976F-8EAC2B608ADB}">
              <a16:predDERef xmlns:a16="http://schemas.microsoft.com/office/drawing/2014/main" pred="{DE334213-70C3-4CF2-B476-2A97F5BE62A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70" name="CuadroTexto 3">
          <a:extLst>
            <a:ext uri="{FF2B5EF4-FFF2-40B4-BE49-F238E27FC236}">
              <a16:creationId xmlns:a16="http://schemas.microsoft.com/office/drawing/2014/main" id="{8428EA11-AAFD-47C2-A57B-6AB5554DCD47}"/>
            </a:ext>
            <a:ext uri="{147F2762-F138-4A5C-976F-8EAC2B608ADB}">
              <a16:predDERef xmlns:a16="http://schemas.microsoft.com/office/drawing/2014/main" pred="{E7666EF9-9CA4-44F3-9E53-8B1B69E2EFE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71" name="CuadroTexto 3">
          <a:extLst>
            <a:ext uri="{FF2B5EF4-FFF2-40B4-BE49-F238E27FC236}">
              <a16:creationId xmlns:a16="http://schemas.microsoft.com/office/drawing/2014/main" id="{75C61814-9E76-463B-B3A4-82725F34FDD3}"/>
            </a:ext>
            <a:ext uri="{147F2762-F138-4A5C-976F-8EAC2B608ADB}">
              <a16:predDERef xmlns:a16="http://schemas.microsoft.com/office/drawing/2014/main" pred="{8428EA11-AAFD-47C2-A57B-6AB5554DCD4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72" name="CuadroTexto 3">
          <a:extLst>
            <a:ext uri="{FF2B5EF4-FFF2-40B4-BE49-F238E27FC236}">
              <a16:creationId xmlns:a16="http://schemas.microsoft.com/office/drawing/2014/main" id="{A71DE658-1B63-4B26-8BFF-FA6B82AE1B6D}"/>
            </a:ext>
            <a:ext uri="{147F2762-F138-4A5C-976F-8EAC2B608ADB}">
              <a16:predDERef xmlns:a16="http://schemas.microsoft.com/office/drawing/2014/main" pred="{75C61814-9E76-463B-B3A4-82725F34FDD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73" name="CuadroTexto 3">
          <a:extLst>
            <a:ext uri="{FF2B5EF4-FFF2-40B4-BE49-F238E27FC236}">
              <a16:creationId xmlns:a16="http://schemas.microsoft.com/office/drawing/2014/main" id="{4A405C9B-BF50-410E-881D-F90C99592061}"/>
            </a:ext>
            <a:ext uri="{147F2762-F138-4A5C-976F-8EAC2B608ADB}">
              <a16:predDERef xmlns:a16="http://schemas.microsoft.com/office/drawing/2014/main" pred="{A71DE658-1B63-4B26-8BFF-FA6B82AE1B6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74" name="CuadroTexto 3">
          <a:extLst>
            <a:ext uri="{FF2B5EF4-FFF2-40B4-BE49-F238E27FC236}">
              <a16:creationId xmlns:a16="http://schemas.microsoft.com/office/drawing/2014/main" id="{9FE17F05-45EA-4F84-B3D8-C598D2A8EBD7}"/>
            </a:ext>
            <a:ext uri="{147F2762-F138-4A5C-976F-8EAC2B608ADB}">
              <a16:predDERef xmlns:a16="http://schemas.microsoft.com/office/drawing/2014/main" pred="{4A405C9B-BF50-410E-881D-F90C9959206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75" name="CuadroTexto 3">
          <a:extLst>
            <a:ext uri="{FF2B5EF4-FFF2-40B4-BE49-F238E27FC236}">
              <a16:creationId xmlns:a16="http://schemas.microsoft.com/office/drawing/2014/main" id="{125195F6-561F-4AB7-96F3-34375CF207E9}"/>
            </a:ext>
            <a:ext uri="{147F2762-F138-4A5C-976F-8EAC2B608ADB}">
              <a16:predDERef xmlns:a16="http://schemas.microsoft.com/office/drawing/2014/main" pred="{9FE17F05-45EA-4F84-B3D8-C598D2A8EBD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78" name="CuadroTexto 3">
          <a:extLst>
            <a:ext uri="{FF2B5EF4-FFF2-40B4-BE49-F238E27FC236}">
              <a16:creationId xmlns:a16="http://schemas.microsoft.com/office/drawing/2014/main" id="{F2D2C721-3F33-4716-829C-F00BE625D143}"/>
            </a:ext>
            <a:ext uri="{147F2762-F138-4A5C-976F-8EAC2B608ADB}">
              <a16:predDERef xmlns:a16="http://schemas.microsoft.com/office/drawing/2014/main" pred="{FD61FCEE-07F8-47E5-BF61-036AA2F939E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88" name="CuadroTexto 3">
          <a:extLst>
            <a:ext uri="{FF2B5EF4-FFF2-40B4-BE49-F238E27FC236}">
              <a16:creationId xmlns:a16="http://schemas.microsoft.com/office/drawing/2014/main" id="{822355EA-287C-4A62-B6E5-E8F00256D1E2}"/>
            </a:ext>
            <a:ext uri="{147F2762-F138-4A5C-976F-8EAC2B608ADB}">
              <a16:predDERef xmlns:a16="http://schemas.microsoft.com/office/drawing/2014/main" pred="{15715C88-0CB6-4708-9B55-42F27D43261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89" name="CuadroTexto 3">
          <a:extLst>
            <a:ext uri="{FF2B5EF4-FFF2-40B4-BE49-F238E27FC236}">
              <a16:creationId xmlns:a16="http://schemas.microsoft.com/office/drawing/2014/main" id="{9C3E6119-251B-4063-9768-F7770FDE045C}"/>
            </a:ext>
            <a:ext uri="{147F2762-F138-4A5C-976F-8EAC2B608ADB}">
              <a16:predDERef xmlns:a16="http://schemas.microsoft.com/office/drawing/2014/main" pred="{822355EA-287C-4A62-B6E5-E8F00256D1E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90" name="CuadroTexto 3">
          <a:extLst>
            <a:ext uri="{FF2B5EF4-FFF2-40B4-BE49-F238E27FC236}">
              <a16:creationId xmlns:a16="http://schemas.microsoft.com/office/drawing/2014/main" id="{4EC580A1-F7CA-4E50-A289-8AF38D65A536}"/>
            </a:ext>
            <a:ext uri="{147F2762-F138-4A5C-976F-8EAC2B608ADB}">
              <a16:predDERef xmlns:a16="http://schemas.microsoft.com/office/drawing/2014/main" pred="{9C3E6119-251B-4063-9768-F7770FDE045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92" name="CuadroTexto 3">
          <a:extLst>
            <a:ext uri="{FF2B5EF4-FFF2-40B4-BE49-F238E27FC236}">
              <a16:creationId xmlns:a16="http://schemas.microsoft.com/office/drawing/2014/main" id="{4740457E-021D-4F55-9861-5054C23D16D1}"/>
            </a:ext>
            <a:ext uri="{147F2762-F138-4A5C-976F-8EAC2B608ADB}">
              <a16:predDERef xmlns:a16="http://schemas.microsoft.com/office/drawing/2014/main" pred="{D4165881-B7A6-4858-B81E-ABE3CBFC4DD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93" name="CuadroTexto 3">
          <a:extLst>
            <a:ext uri="{FF2B5EF4-FFF2-40B4-BE49-F238E27FC236}">
              <a16:creationId xmlns:a16="http://schemas.microsoft.com/office/drawing/2014/main" id="{24F92F7E-B72F-4D1C-954C-0AD4DE85B445}"/>
            </a:ext>
            <a:ext uri="{147F2762-F138-4A5C-976F-8EAC2B608ADB}">
              <a16:predDERef xmlns:a16="http://schemas.microsoft.com/office/drawing/2014/main" pred="{4740457E-021D-4F55-9861-5054C23D16D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94" name="CuadroTexto 3">
          <a:extLst>
            <a:ext uri="{FF2B5EF4-FFF2-40B4-BE49-F238E27FC236}">
              <a16:creationId xmlns:a16="http://schemas.microsoft.com/office/drawing/2014/main" id="{54DAAFAC-F2D1-4B80-9FA0-DE2BA7F2E236}"/>
            </a:ext>
            <a:ext uri="{147F2762-F138-4A5C-976F-8EAC2B608ADB}">
              <a16:predDERef xmlns:a16="http://schemas.microsoft.com/office/drawing/2014/main" pred="{24F92F7E-B72F-4D1C-954C-0AD4DE85B44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96" name="CuadroTexto 3">
          <a:extLst>
            <a:ext uri="{FF2B5EF4-FFF2-40B4-BE49-F238E27FC236}">
              <a16:creationId xmlns:a16="http://schemas.microsoft.com/office/drawing/2014/main" id="{A8BCC00D-89A2-4DAF-8029-3A7AA7D6E2BC}"/>
            </a:ext>
            <a:ext uri="{147F2762-F138-4A5C-976F-8EAC2B608ADB}">
              <a16:predDERef xmlns:a16="http://schemas.microsoft.com/office/drawing/2014/main" pred="{FEFEA15F-EE38-4BF1-9BCD-3C52E749771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97" name="CuadroTexto 3">
          <a:extLst>
            <a:ext uri="{FF2B5EF4-FFF2-40B4-BE49-F238E27FC236}">
              <a16:creationId xmlns:a16="http://schemas.microsoft.com/office/drawing/2014/main" id="{EE83B98B-B16B-44F4-8F12-3B4AD554C156}"/>
            </a:ext>
            <a:ext uri="{147F2762-F138-4A5C-976F-8EAC2B608ADB}">
              <a16:predDERef xmlns:a16="http://schemas.microsoft.com/office/drawing/2014/main" pred="{A8BCC00D-89A2-4DAF-8029-3A7AA7D6E2B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98" name="CuadroTexto 3">
          <a:extLst>
            <a:ext uri="{FF2B5EF4-FFF2-40B4-BE49-F238E27FC236}">
              <a16:creationId xmlns:a16="http://schemas.microsoft.com/office/drawing/2014/main" id="{DA73CDFE-85D8-4BF3-9A38-1DB2EBB4909A}"/>
            </a:ext>
            <a:ext uri="{147F2762-F138-4A5C-976F-8EAC2B608ADB}">
              <a16:predDERef xmlns:a16="http://schemas.microsoft.com/office/drawing/2014/main" pred="{EE83B98B-B16B-44F4-8F12-3B4AD554C15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99" name="CuadroTexto 3">
          <a:extLst>
            <a:ext uri="{FF2B5EF4-FFF2-40B4-BE49-F238E27FC236}">
              <a16:creationId xmlns:a16="http://schemas.microsoft.com/office/drawing/2014/main" id="{744D3025-5007-4644-87A5-171F97662C44}"/>
            </a:ext>
            <a:ext uri="{147F2762-F138-4A5C-976F-8EAC2B608ADB}">
              <a16:predDERef xmlns:a16="http://schemas.microsoft.com/office/drawing/2014/main" pred="{DA73CDFE-85D8-4BF3-9A38-1DB2EBB4909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00" name="CuadroTexto 3">
          <a:extLst>
            <a:ext uri="{FF2B5EF4-FFF2-40B4-BE49-F238E27FC236}">
              <a16:creationId xmlns:a16="http://schemas.microsoft.com/office/drawing/2014/main" id="{3384EB91-4B2E-4121-8096-0BE040A3027F}"/>
            </a:ext>
            <a:ext uri="{147F2762-F138-4A5C-976F-8EAC2B608ADB}">
              <a16:predDERef xmlns:a16="http://schemas.microsoft.com/office/drawing/2014/main" pred="{744D3025-5007-4644-87A5-171F97662C4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03" name="CuadroTexto 3">
          <a:extLst>
            <a:ext uri="{FF2B5EF4-FFF2-40B4-BE49-F238E27FC236}">
              <a16:creationId xmlns:a16="http://schemas.microsoft.com/office/drawing/2014/main" id="{00AE6B75-5EB2-4561-9567-96AC21C3D49E}"/>
            </a:ext>
            <a:ext uri="{147F2762-F138-4A5C-976F-8EAC2B608ADB}">
              <a16:predDERef xmlns:a16="http://schemas.microsoft.com/office/drawing/2014/main" pred="{052622EC-F706-4C09-9D55-5CCBE0B672B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04" name="CuadroTexto 3">
          <a:extLst>
            <a:ext uri="{FF2B5EF4-FFF2-40B4-BE49-F238E27FC236}">
              <a16:creationId xmlns:a16="http://schemas.microsoft.com/office/drawing/2014/main" id="{6250A76F-BB20-4EF0-8F8F-F25A3257DE28}"/>
            </a:ext>
            <a:ext uri="{147F2762-F138-4A5C-976F-8EAC2B608ADB}">
              <a16:predDERef xmlns:a16="http://schemas.microsoft.com/office/drawing/2014/main" pred="{00AE6B75-5EB2-4561-9567-96AC21C3D49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06" name="CuadroTexto 3">
          <a:extLst>
            <a:ext uri="{FF2B5EF4-FFF2-40B4-BE49-F238E27FC236}">
              <a16:creationId xmlns:a16="http://schemas.microsoft.com/office/drawing/2014/main" id="{FAD3757E-8FAC-4904-A944-D194F4AA5FB4}"/>
            </a:ext>
            <a:ext uri="{147F2762-F138-4A5C-976F-8EAC2B608ADB}">
              <a16:predDERef xmlns:a16="http://schemas.microsoft.com/office/drawing/2014/main" pred="{B055FB6D-C049-47E1-88E1-50D940151D0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07" name="CuadroTexto 3">
          <a:extLst>
            <a:ext uri="{FF2B5EF4-FFF2-40B4-BE49-F238E27FC236}">
              <a16:creationId xmlns:a16="http://schemas.microsoft.com/office/drawing/2014/main" id="{DB27A853-D0CE-493E-B0DB-0271D76B50CB}"/>
            </a:ext>
            <a:ext uri="{147F2762-F138-4A5C-976F-8EAC2B608ADB}">
              <a16:predDERef xmlns:a16="http://schemas.microsoft.com/office/drawing/2014/main" pred="{FAD3757E-8FAC-4904-A944-D194F4AA5FB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10" name="CuadroTexto 3">
          <a:extLst>
            <a:ext uri="{FF2B5EF4-FFF2-40B4-BE49-F238E27FC236}">
              <a16:creationId xmlns:a16="http://schemas.microsoft.com/office/drawing/2014/main" id="{E7E78C5F-0C37-4B1B-814B-154007DED23A}"/>
            </a:ext>
            <a:ext uri="{147F2762-F138-4A5C-976F-8EAC2B608ADB}">
              <a16:predDERef xmlns:a16="http://schemas.microsoft.com/office/drawing/2014/main" pred="{8D2E5D47-84B6-4E58-B909-2FBF86EA64D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11" name="CuadroTexto 3">
          <a:extLst>
            <a:ext uri="{FF2B5EF4-FFF2-40B4-BE49-F238E27FC236}">
              <a16:creationId xmlns:a16="http://schemas.microsoft.com/office/drawing/2014/main" id="{7C3D5019-9D60-416A-8C54-4F7B56C15173}"/>
            </a:ext>
            <a:ext uri="{147F2762-F138-4A5C-976F-8EAC2B608ADB}">
              <a16:predDERef xmlns:a16="http://schemas.microsoft.com/office/drawing/2014/main" pred="{E7E78C5F-0C37-4B1B-814B-154007DED23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13" name="CuadroTexto 3">
          <a:extLst>
            <a:ext uri="{FF2B5EF4-FFF2-40B4-BE49-F238E27FC236}">
              <a16:creationId xmlns:a16="http://schemas.microsoft.com/office/drawing/2014/main" id="{1CC81C95-9F83-435F-A7E4-BC8CA4116D09}"/>
            </a:ext>
            <a:ext uri="{147F2762-F138-4A5C-976F-8EAC2B608ADB}">
              <a16:predDERef xmlns:a16="http://schemas.microsoft.com/office/drawing/2014/main" pred="{C51FC67A-450B-469C-B682-9A1301D6F4C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14" name="CuadroTexto 3">
          <a:extLst>
            <a:ext uri="{FF2B5EF4-FFF2-40B4-BE49-F238E27FC236}">
              <a16:creationId xmlns:a16="http://schemas.microsoft.com/office/drawing/2014/main" id="{7CE0503B-4EA0-46BD-877C-0CF0403E0EAE}"/>
            </a:ext>
            <a:ext uri="{147F2762-F138-4A5C-976F-8EAC2B608ADB}">
              <a16:predDERef xmlns:a16="http://schemas.microsoft.com/office/drawing/2014/main" pred="{1CC81C95-9F83-435F-A7E4-BC8CA4116D0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18" name="CuadroTexto 3">
          <a:extLst>
            <a:ext uri="{FF2B5EF4-FFF2-40B4-BE49-F238E27FC236}">
              <a16:creationId xmlns:a16="http://schemas.microsoft.com/office/drawing/2014/main" id="{36CF34AF-9868-435A-BC59-8A622C2D2FCE}"/>
            </a:ext>
            <a:ext uri="{147F2762-F138-4A5C-976F-8EAC2B608ADB}">
              <a16:predDERef xmlns:a16="http://schemas.microsoft.com/office/drawing/2014/main" pred="{8A144DE2-5CBD-45FA-8080-505BCD12580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19" name="CuadroTexto 3">
          <a:extLst>
            <a:ext uri="{FF2B5EF4-FFF2-40B4-BE49-F238E27FC236}">
              <a16:creationId xmlns:a16="http://schemas.microsoft.com/office/drawing/2014/main" id="{625B7224-6D96-47E8-93AE-868AD89EF266}"/>
            </a:ext>
            <a:ext uri="{147F2762-F138-4A5C-976F-8EAC2B608ADB}">
              <a16:predDERef xmlns:a16="http://schemas.microsoft.com/office/drawing/2014/main" pred="{36CF34AF-9868-435A-BC59-8A622C2D2FC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20" name="CuadroTexto 3">
          <a:extLst>
            <a:ext uri="{FF2B5EF4-FFF2-40B4-BE49-F238E27FC236}">
              <a16:creationId xmlns:a16="http://schemas.microsoft.com/office/drawing/2014/main" id="{CD92836F-87BA-4677-805B-0306E4A4EBFC}"/>
            </a:ext>
            <a:ext uri="{147F2762-F138-4A5C-976F-8EAC2B608ADB}">
              <a16:predDERef xmlns:a16="http://schemas.microsoft.com/office/drawing/2014/main" pred="{625B7224-6D96-47E8-93AE-868AD89EF26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21" name="CuadroTexto 3">
          <a:extLst>
            <a:ext uri="{FF2B5EF4-FFF2-40B4-BE49-F238E27FC236}">
              <a16:creationId xmlns:a16="http://schemas.microsoft.com/office/drawing/2014/main" id="{5931E47F-07CD-4357-ABA3-21A01C4AB612}"/>
            </a:ext>
            <a:ext uri="{147F2762-F138-4A5C-976F-8EAC2B608ADB}">
              <a16:predDERef xmlns:a16="http://schemas.microsoft.com/office/drawing/2014/main" pred="{CD92836F-87BA-4677-805B-0306E4A4EBF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22" name="CuadroTexto 3">
          <a:extLst>
            <a:ext uri="{FF2B5EF4-FFF2-40B4-BE49-F238E27FC236}">
              <a16:creationId xmlns:a16="http://schemas.microsoft.com/office/drawing/2014/main" id="{82280D45-2831-4151-8F1D-F742B89CFE51}"/>
            </a:ext>
            <a:ext uri="{147F2762-F138-4A5C-976F-8EAC2B608ADB}">
              <a16:predDERef xmlns:a16="http://schemas.microsoft.com/office/drawing/2014/main" pred="{5931E47F-07CD-4357-ABA3-21A01C4AB61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23" name="CuadroTexto 3">
          <a:extLst>
            <a:ext uri="{FF2B5EF4-FFF2-40B4-BE49-F238E27FC236}">
              <a16:creationId xmlns:a16="http://schemas.microsoft.com/office/drawing/2014/main" id="{E67E1F31-D687-4CEF-9985-E67C7C2AF4A3}"/>
            </a:ext>
            <a:ext uri="{147F2762-F138-4A5C-976F-8EAC2B608ADB}">
              <a16:predDERef xmlns:a16="http://schemas.microsoft.com/office/drawing/2014/main" pred="{82280D45-2831-4151-8F1D-F742B89CFE5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26" name="CuadroTexto 3">
          <a:extLst>
            <a:ext uri="{FF2B5EF4-FFF2-40B4-BE49-F238E27FC236}">
              <a16:creationId xmlns:a16="http://schemas.microsoft.com/office/drawing/2014/main" id="{109D7307-FBEC-4564-8738-9DC8CFA32293}"/>
            </a:ext>
            <a:ext uri="{147F2762-F138-4A5C-976F-8EAC2B608ADB}">
              <a16:predDERef xmlns:a16="http://schemas.microsoft.com/office/drawing/2014/main" pred="{BB1DB19D-2BFB-467E-9F19-750C5AE7E60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27" name="CuadroTexto 3">
          <a:extLst>
            <a:ext uri="{FF2B5EF4-FFF2-40B4-BE49-F238E27FC236}">
              <a16:creationId xmlns:a16="http://schemas.microsoft.com/office/drawing/2014/main" id="{80CD445D-C1F1-4995-A164-C9E95B849B8C}"/>
            </a:ext>
            <a:ext uri="{147F2762-F138-4A5C-976F-8EAC2B608ADB}">
              <a16:predDERef xmlns:a16="http://schemas.microsoft.com/office/drawing/2014/main" pred="{109D7307-FBEC-4564-8738-9DC8CFA3229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29" name="CuadroTexto 3">
          <a:extLst>
            <a:ext uri="{FF2B5EF4-FFF2-40B4-BE49-F238E27FC236}">
              <a16:creationId xmlns:a16="http://schemas.microsoft.com/office/drawing/2014/main" id="{2F7068D1-85FA-43D0-B7BC-7B4D3AAA4A5A}"/>
            </a:ext>
            <a:ext uri="{147F2762-F138-4A5C-976F-8EAC2B608ADB}">
              <a16:predDERef xmlns:a16="http://schemas.microsoft.com/office/drawing/2014/main" pred="{7E700E36-F814-408C-B0EC-B4551BF58F2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30" name="CuadroTexto 3">
          <a:extLst>
            <a:ext uri="{FF2B5EF4-FFF2-40B4-BE49-F238E27FC236}">
              <a16:creationId xmlns:a16="http://schemas.microsoft.com/office/drawing/2014/main" id="{BFD177F1-D18B-4D1C-8E61-793625F40A79}"/>
            </a:ext>
            <a:ext uri="{147F2762-F138-4A5C-976F-8EAC2B608ADB}">
              <a16:predDERef xmlns:a16="http://schemas.microsoft.com/office/drawing/2014/main" pred="{2F7068D1-85FA-43D0-B7BC-7B4D3AAA4A5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34" name="CuadroTexto 3">
          <a:extLst>
            <a:ext uri="{FF2B5EF4-FFF2-40B4-BE49-F238E27FC236}">
              <a16:creationId xmlns:a16="http://schemas.microsoft.com/office/drawing/2014/main" id="{0A97860E-B21B-4D64-94E7-1548E77BF9DE}"/>
            </a:ext>
            <a:ext uri="{147F2762-F138-4A5C-976F-8EAC2B608ADB}">
              <a16:predDERef xmlns:a16="http://schemas.microsoft.com/office/drawing/2014/main" pred="{2DF45DBB-3489-4496-8AF1-D4CC36D83EC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35" name="CuadroTexto 3">
          <a:extLst>
            <a:ext uri="{FF2B5EF4-FFF2-40B4-BE49-F238E27FC236}">
              <a16:creationId xmlns:a16="http://schemas.microsoft.com/office/drawing/2014/main" id="{2A6F5E10-473C-471E-BAE8-7EB987205C06}"/>
            </a:ext>
            <a:ext uri="{147F2762-F138-4A5C-976F-8EAC2B608ADB}">
              <a16:predDERef xmlns:a16="http://schemas.microsoft.com/office/drawing/2014/main" pred="{0A97860E-B21B-4D64-94E7-1548E77BF9D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36" name="CuadroTexto 3">
          <a:extLst>
            <a:ext uri="{FF2B5EF4-FFF2-40B4-BE49-F238E27FC236}">
              <a16:creationId xmlns:a16="http://schemas.microsoft.com/office/drawing/2014/main" id="{2461D2F0-6815-46FD-A2FF-54CED5664C34}"/>
            </a:ext>
            <a:ext uri="{147F2762-F138-4A5C-976F-8EAC2B608ADB}">
              <a16:predDERef xmlns:a16="http://schemas.microsoft.com/office/drawing/2014/main" pred="{2A6F5E10-473C-471E-BAE8-7EB987205C0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37" name="CuadroTexto 3">
          <a:extLst>
            <a:ext uri="{FF2B5EF4-FFF2-40B4-BE49-F238E27FC236}">
              <a16:creationId xmlns:a16="http://schemas.microsoft.com/office/drawing/2014/main" id="{AF10CE20-3C10-4B45-B084-CFC4971C362A}"/>
            </a:ext>
            <a:ext uri="{147F2762-F138-4A5C-976F-8EAC2B608ADB}">
              <a16:predDERef xmlns:a16="http://schemas.microsoft.com/office/drawing/2014/main" pred="{2461D2F0-6815-46FD-A2FF-54CED5664C3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42" name="CuadroTexto 3">
          <a:extLst>
            <a:ext uri="{FF2B5EF4-FFF2-40B4-BE49-F238E27FC236}">
              <a16:creationId xmlns:a16="http://schemas.microsoft.com/office/drawing/2014/main" id="{97A6C5AA-B00D-46D4-A10B-CBED03F527D3}"/>
            </a:ext>
            <a:ext uri="{147F2762-F138-4A5C-976F-8EAC2B608ADB}">
              <a16:predDERef xmlns:a16="http://schemas.microsoft.com/office/drawing/2014/main" pred="{54DD818A-3FF9-4256-AE4D-ECB4B49C125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43" name="CuadroTexto 3">
          <a:extLst>
            <a:ext uri="{FF2B5EF4-FFF2-40B4-BE49-F238E27FC236}">
              <a16:creationId xmlns:a16="http://schemas.microsoft.com/office/drawing/2014/main" id="{D6C2F9D8-3B6C-4DBB-9A2E-0E91657CF652}"/>
            </a:ext>
            <a:ext uri="{147F2762-F138-4A5C-976F-8EAC2B608ADB}">
              <a16:predDERef xmlns:a16="http://schemas.microsoft.com/office/drawing/2014/main" pred="{97A6C5AA-B00D-46D4-A10B-CBED03F527D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44" name="CuadroTexto 3">
          <a:extLst>
            <a:ext uri="{FF2B5EF4-FFF2-40B4-BE49-F238E27FC236}">
              <a16:creationId xmlns:a16="http://schemas.microsoft.com/office/drawing/2014/main" id="{30022A57-0A33-4D9E-A573-560A9AF1B639}"/>
            </a:ext>
            <a:ext uri="{147F2762-F138-4A5C-976F-8EAC2B608ADB}">
              <a16:predDERef xmlns:a16="http://schemas.microsoft.com/office/drawing/2014/main" pred="{D6C2F9D8-3B6C-4DBB-9A2E-0E91657CF65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45" name="CuadroTexto 3">
          <a:extLst>
            <a:ext uri="{FF2B5EF4-FFF2-40B4-BE49-F238E27FC236}">
              <a16:creationId xmlns:a16="http://schemas.microsoft.com/office/drawing/2014/main" id="{789DCCBB-F186-4349-BFD3-0F5451F29C71}"/>
            </a:ext>
            <a:ext uri="{147F2762-F138-4A5C-976F-8EAC2B608ADB}">
              <a16:predDERef xmlns:a16="http://schemas.microsoft.com/office/drawing/2014/main" pred="{30022A57-0A33-4D9E-A573-560A9AF1B63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46" name="CuadroTexto 3">
          <a:extLst>
            <a:ext uri="{FF2B5EF4-FFF2-40B4-BE49-F238E27FC236}">
              <a16:creationId xmlns:a16="http://schemas.microsoft.com/office/drawing/2014/main" id="{8DE4B36E-7AD4-4C00-9468-DAE0C0016F3B}"/>
            </a:ext>
            <a:ext uri="{147F2762-F138-4A5C-976F-8EAC2B608ADB}">
              <a16:predDERef xmlns:a16="http://schemas.microsoft.com/office/drawing/2014/main" pred="{789DCCBB-F186-4349-BFD3-0F5451F29C7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47" name="CuadroTexto 3">
          <a:extLst>
            <a:ext uri="{FF2B5EF4-FFF2-40B4-BE49-F238E27FC236}">
              <a16:creationId xmlns:a16="http://schemas.microsoft.com/office/drawing/2014/main" id="{739CDB04-89A0-4026-842D-3CFB845C4DA2}"/>
            </a:ext>
            <a:ext uri="{147F2762-F138-4A5C-976F-8EAC2B608ADB}">
              <a16:predDERef xmlns:a16="http://schemas.microsoft.com/office/drawing/2014/main" pred="{8DE4B36E-7AD4-4C00-9468-DAE0C0016F3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48" name="CuadroTexto 3">
          <a:extLst>
            <a:ext uri="{FF2B5EF4-FFF2-40B4-BE49-F238E27FC236}">
              <a16:creationId xmlns:a16="http://schemas.microsoft.com/office/drawing/2014/main" id="{16190223-6508-4BA5-8634-4EC88284C92B}"/>
            </a:ext>
            <a:ext uri="{147F2762-F138-4A5C-976F-8EAC2B608ADB}">
              <a16:predDERef xmlns:a16="http://schemas.microsoft.com/office/drawing/2014/main" pred="{739CDB04-89A0-4026-842D-3CFB845C4DA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49" name="CuadroTexto 3">
          <a:extLst>
            <a:ext uri="{FF2B5EF4-FFF2-40B4-BE49-F238E27FC236}">
              <a16:creationId xmlns:a16="http://schemas.microsoft.com/office/drawing/2014/main" id="{F67BE8D9-F779-4248-A37D-0F7817A6A887}"/>
            </a:ext>
            <a:ext uri="{147F2762-F138-4A5C-976F-8EAC2B608ADB}">
              <a16:predDERef xmlns:a16="http://schemas.microsoft.com/office/drawing/2014/main" pred="{16190223-6508-4BA5-8634-4EC88284C92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50" name="CuadroTexto 3">
          <a:extLst>
            <a:ext uri="{FF2B5EF4-FFF2-40B4-BE49-F238E27FC236}">
              <a16:creationId xmlns:a16="http://schemas.microsoft.com/office/drawing/2014/main" id="{A7EAC739-C9D8-4A26-AB88-12DEC43404B9}"/>
            </a:ext>
            <a:ext uri="{147F2762-F138-4A5C-976F-8EAC2B608ADB}">
              <a16:predDERef xmlns:a16="http://schemas.microsoft.com/office/drawing/2014/main" pred="{F67BE8D9-F779-4248-A37D-0F7817A6A88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51" name="CuadroTexto 3">
          <a:extLst>
            <a:ext uri="{FF2B5EF4-FFF2-40B4-BE49-F238E27FC236}">
              <a16:creationId xmlns:a16="http://schemas.microsoft.com/office/drawing/2014/main" id="{C9A3B99E-AFE3-4BC9-A666-56149A9F84AB}"/>
            </a:ext>
            <a:ext uri="{147F2762-F138-4A5C-976F-8EAC2B608ADB}">
              <a16:predDERef xmlns:a16="http://schemas.microsoft.com/office/drawing/2014/main" pred="{A7EAC739-C9D8-4A26-AB88-12DEC43404B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52" name="CuadroTexto 3">
          <a:extLst>
            <a:ext uri="{FF2B5EF4-FFF2-40B4-BE49-F238E27FC236}">
              <a16:creationId xmlns:a16="http://schemas.microsoft.com/office/drawing/2014/main" id="{353A5372-F023-4A19-999A-F7500AC56478}"/>
            </a:ext>
            <a:ext uri="{147F2762-F138-4A5C-976F-8EAC2B608ADB}">
              <a16:predDERef xmlns:a16="http://schemas.microsoft.com/office/drawing/2014/main" pred="{C9A3B99E-AFE3-4BC9-A666-56149A9F84A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53" name="CuadroTexto 3">
          <a:extLst>
            <a:ext uri="{FF2B5EF4-FFF2-40B4-BE49-F238E27FC236}">
              <a16:creationId xmlns:a16="http://schemas.microsoft.com/office/drawing/2014/main" id="{BD74CD6F-11C7-4E2A-A98A-2ABA8949C8A4}"/>
            </a:ext>
            <a:ext uri="{147F2762-F138-4A5C-976F-8EAC2B608ADB}">
              <a16:predDERef xmlns:a16="http://schemas.microsoft.com/office/drawing/2014/main" pred="{353A5372-F023-4A19-999A-F7500AC5647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54" name="CuadroTexto 3">
          <a:extLst>
            <a:ext uri="{FF2B5EF4-FFF2-40B4-BE49-F238E27FC236}">
              <a16:creationId xmlns:a16="http://schemas.microsoft.com/office/drawing/2014/main" id="{A2144EE3-F48B-4A8F-B283-F19502612F67}"/>
            </a:ext>
            <a:ext uri="{147F2762-F138-4A5C-976F-8EAC2B608ADB}">
              <a16:predDERef xmlns:a16="http://schemas.microsoft.com/office/drawing/2014/main" pred="{BD74CD6F-11C7-4E2A-A98A-2ABA8949C8A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55" name="CuadroTexto 3">
          <a:extLst>
            <a:ext uri="{FF2B5EF4-FFF2-40B4-BE49-F238E27FC236}">
              <a16:creationId xmlns:a16="http://schemas.microsoft.com/office/drawing/2014/main" id="{E427DD16-4B8C-4A04-B5A9-279AC43F7334}"/>
            </a:ext>
            <a:ext uri="{147F2762-F138-4A5C-976F-8EAC2B608ADB}">
              <a16:predDERef xmlns:a16="http://schemas.microsoft.com/office/drawing/2014/main" pred="{A2144EE3-F48B-4A8F-B283-F19502612F6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58" name="CuadroTexto 3">
          <a:extLst>
            <a:ext uri="{FF2B5EF4-FFF2-40B4-BE49-F238E27FC236}">
              <a16:creationId xmlns:a16="http://schemas.microsoft.com/office/drawing/2014/main" id="{0D2CC805-5F2B-4A82-A0AE-EE8F6CB5F2E6}"/>
            </a:ext>
            <a:ext uri="{147F2762-F138-4A5C-976F-8EAC2B608ADB}">
              <a16:predDERef xmlns:a16="http://schemas.microsoft.com/office/drawing/2014/main" pred="{35FC2477-2A68-4181-BD78-4D098B0FF77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60" name="CuadroTexto 3">
          <a:extLst>
            <a:ext uri="{FF2B5EF4-FFF2-40B4-BE49-F238E27FC236}">
              <a16:creationId xmlns:a16="http://schemas.microsoft.com/office/drawing/2014/main" id="{83B8B6B8-F3B9-4A54-B72D-EB37C5397FD0}"/>
            </a:ext>
            <a:ext uri="{147F2762-F138-4A5C-976F-8EAC2B608ADB}">
              <a16:predDERef xmlns:a16="http://schemas.microsoft.com/office/drawing/2014/main" pred="{6E86D3CC-78AC-4291-A1CA-E89C6BAA201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61" name="CuadroTexto 3">
          <a:extLst>
            <a:ext uri="{FF2B5EF4-FFF2-40B4-BE49-F238E27FC236}">
              <a16:creationId xmlns:a16="http://schemas.microsoft.com/office/drawing/2014/main" id="{982C177E-4902-40E3-8A56-B264F6C849F7}"/>
            </a:ext>
            <a:ext uri="{147F2762-F138-4A5C-976F-8EAC2B608ADB}">
              <a16:predDERef xmlns:a16="http://schemas.microsoft.com/office/drawing/2014/main" pred="{83B8B6B8-F3B9-4A54-B72D-EB37C5397FD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66" name="CuadroTexto 3">
          <a:extLst>
            <a:ext uri="{FF2B5EF4-FFF2-40B4-BE49-F238E27FC236}">
              <a16:creationId xmlns:a16="http://schemas.microsoft.com/office/drawing/2014/main" id="{940E36EC-B52D-46DE-87D0-1C9DDD36CB62}"/>
            </a:ext>
            <a:ext uri="{147F2762-F138-4A5C-976F-8EAC2B608ADB}">
              <a16:predDERef xmlns:a16="http://schemas.microsoft.com/office/drawing/2014/main" pred="{03C3D966-4332-4196-9ACF-A8CB1BF6CDE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67" name="CuadroTexto 3">
          <a:extLst>
            <a:ext uri="{FF2B5EF4-FFF2-40B4-BE49-F238E27FC236}">
              <a16:creationId xmlns:a16="http://schemas.microsoft.com/office/drawing/2014/main" id="{8D2E1114-D74B-47F0-BFFE-8FF3379DF4DD}"/>
            </a:ext>
            <a:ext uri="{147F2762-F138-4A5C-976F-8EAC2B608ADB}">
              <a16:predDERef xmlns:a16="http://schemas.microsoft.com/office/drawing/2014/main" pred="{940E36EC-B52D-46DE-87D0-1C9DDD36CB6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68" name="CuadroTexto 3">
          <a:extLst>
            <a:ext uri="{FF2B5EF4-FFF2-40B4-BE49-F238E27FC236}">
              <a16:creationId xmlns:a16="http://schemas.microsoft.com/office/drawing/2014/main" id="{8853ADF8-3D53-46B1-9D51-D6F8719FE018}"/>
            </a:ext>
            <a:ext uri="{147F2762-F138-4A5C-976F-8EAC2B608ADB}">
              <a16:predDERef xmlns:a16="http://schemas.microsoft.com/office/drawing/2014/main" pred="{8D2E1114-D74B-47F0-BFFE-8FF3379DF4D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73" name="CuadroTexto 3">
          <a:extLst>
            <a:ext uri="{FF2B5EF4-FFF2-40B4-BE49-F238E27FC236}">
              <a16:creationId xmlns:a16="http://schemas.microsoft.com/office/drawing/2014/main" id="{61242131-0613-4D60-92F8-75E2A60B22AA}"/>
            </a:ext>
            <a:ext uri="{147F2762-F138-4A5C-976F-8EAC2B608ADB}">
              <a16:predDERef xmlns:a16="http://schemas.microsoft.com/office/drawing/2014/main" pred="{66AF0CD3-6CCA-4143-87A2-28D1B1531D5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74" name="CuadroTexto 3">
          <a:extLst>
            <a:ext uri="{FF2B5EF4-FFF2-40B4-BE49-F238E27FC236}">
              <a16:creationId xmlns:a16="http://schemas.microsoft.com/office/drawing/2014/main" id="{AD4E416C-60CB-4E4F-A8D2-B1033D685DF3}"/>
            </a:ext>
            <a:ext uri="{147F2762-F138-4A5C-976F-8EAC2B608ADB}">
              <a16:predDERef xmlns:a16="http://schemas.microsoft.com/office/drawing/2014/main" pred="{61242131-0613-4D60-92F8-75E2A60B22A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75" name="CuadroTexto 3">
          <a:extLst>
            <a:ext uri="{FF2B5EF4-FFF2-40B4-BE49-F238E27FC236}">
              <a16:creationId xmlns:a16="http://schemas.microsoft.com/office/drawing/2014/main" id="{3B9BC4CE-101C-43F1-AFFB-712B604A8B2F}"/>
            </a:ext>
            <a:ext uri="{147F2762-F138-4A5C-976F-8EAC2B608ADB}">
              <a16:predDERef xmlns:a16="http://schemas.microsoft.com/office/drawing/2014/main" pred="{AD4E416C-60CB-4E4F-A8D2-B1033D685DF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76" name="CuadroTexto 3">
          <a:extLst>
            <a:ext uri="{FF2B5EF4-FFF2-40B4-BE49-F238E27FC236}">
              <a16:creationId xmlns:a16="http://schemas.microsoft.com/office/drawing/2014/main" id="{0A868A48-EF71-44C1-85C8-D0C275AB3C4E}"/>
            </a:ext>
            <a:ext uri="{147F2762-F138-4A5C-976F-8EAC2B608ADB}">
              <a16:predDERef xmlns:a16="http://schemas.microsoft.com/office/drawing/2014/main" pred="{3B9BC4CE-101C-43F1-AFFB-712B604A8B2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77" name="CuadroTexto 3">
          <a:extLst>
            <a:ext uri="{FF2B5EF4-FFF2-40B4-BE49-F238E27FC236}">
              <a16:creationId xmlns:a16="http://schemas.microsoft.com/office/drawing/2014/main" id="{420758BA-D310-48F9-B7A3-8D6201A23B91}"/>
            </a:ext>
            <a:ext uri="{147F2762-F138-4A5C-976F-8EAC2B608ADB}">
              <a16:predDERef xmlns:a16="http://schemas.microsoft.com/office/drawing/2014/main" pred="{0A868A48-EF71-44C1-85C8-D0C275AB3C4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78" name="CuadroTexto 3">
          <a:extLst>
            <a:ext uri="{FF2B5EF4-FFF2-40B4-BE49-F238E27FC236}">
              <a16:creationId xmlns:a16="http://schemas.microsoft.com/office/drawing/2014/main" id="{70F62E06-CEAE-40C6-849F-2D6BDCD8BDC8}"/>
            </a:ext>
            <a:ext uri="{147F2762-F138-4A5C-976F-8EAC2B608ADB}">
              <a16:predDERef xmlns:a16="http://schemas.microsoft.com/office/drawing/2014/main" pred="{420758BA-D310-48F9-B7A3-8D6201A23B9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79" name="CuadroTexto 3">
          <a:extLst>
            <a:ext uri="{FF2B5EF4-FFF2-40B4-BE49-F238E27FC236}">
              <a16:creationId xmlns:a16="http://schemas.microsoft.com/office/drawing/2014/main" id="{CED8946E-D3A4-41AD-BD14-BE5EF32F7558}"/>
            </a:ext>
            <a:ext uri="{147F2762-F138-4A5C-976F-8EAC2B608ADB}">
              <a16:predDERef xmlns:a16="http://schemas.microsoft.com/office/drawing/2014/main" pred="{70F62E06-CEAE-40C6-849F-2D6BDCD8BDC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80" name="CuadroTexto 3">
          <a:extLst>
            <a:ext uri="{FF2B5EF4-FFF2-40B4-BE49-F238E27FC236}">
              <a16:creationId xmlns:a16="http://schemas.microsoft.com/office/drawing/2014/main" id="{95AD7524-F591-4B35-A4DF-06960E71EAB7}"/>
            </a:ext>
            <a:ext uri="{147F2762-F138-4A5C-976F-8EAC2B608ADB}">
              <a16:predDERef xmlns:a16="http://schemas.microsoft.com/office/drawing/2014/main" pred="{CED8946E-D3A4-41AD-BD14-BE5EF32F755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81" name="CuadroTexto 3">
          <a:extLst>
            <a:ext uri="{FF2B5EF4-FFF2-40B4-BE49-F238E27FC236}">
              <a16:creationId xmlns:a16="http://schemas.microsoft.com/office/drawing/2014/main" id="{859FA147-52CB-4D4E-ACF9-5A0DAE8ACC7F}"/>
            </a:ext>
            <a:ext uri="{147F2762-F138-4A5C-976F-8EAC2B608ADB}">
              <a16:predDERef xmlns:a16="http://schemas.microsoft.com/office/drawing/2014/main" pred="{95AD7524-F591-4B35-A4DF-06960E71EAB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82" name="CuadroTexto 3">
          <a:extLst>
            <a:ext uri="{FF2B5EF4-FFF2-40B4-BE49-F238E27FC236}">
              <a16:creationId xmlns:a16="http://schemas.microsoft.com/office/drawing/2014/main" id="{3BD2280B-BFBB-42D6-8072-6C84EE5E0B34}"/>
            </a:ext>
            <a:ext uri="{147F2762-F138-4A5C-976F-8EAC2B608ADB}">
              <a16:predDERef xmlns:a16="http://schemas.microsoft.com/office/drawing/2014/main" pred="{859FA147-52CB-4D4E-ACF9-5A0DAE8ACC7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83" name="CuadroTexto 3">
          <a:extLst>
            <a:ext uri="{FF2B5EF4-FFF2-40B4-BE49-F238E27FC236}">
              <a16:creationId xmlns:a16="http://schemas.microsoft.com/office/drawing/2014/main" id="{4BEF372B-6058-4D4E-83D7-1EC7DDDF14A6}"/>
            </a:ext>
            <a:ext uri="{147F2762-F138-4A5C-976F-8EAC2B608ADB}">
              <a16:predDERef xmlns:a16="http://schemas.microsoft.com/office/drawing/2014/main" pred="{3BD2280B-BFBB-42D6-8072-6C84EE5E0B3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84" name="CuadroTexto 3">
          <a:extLst>
            <a:ext uri="{FF2B5EF4-FFF2-40B4-BE49-F238E27FC236}">
              <a16:creationId xmlns:a16="http://schemas.microsoft.com/office/drawing/2014/main" id="{28EFDE2C-0EA8-4120-A577-4B07DE759199}"/>
            </a:ext>
            <a:ext uri="{147F2762-F138-4A5C-976F-8EAC2B608ADB}">
              <a16:predDERef xmlns:a16="http://schemas.microsoft.com/office/drawing/2014/main" pred="{4BEF372B-6058-4D4E-83D7-1EC7DDDF14A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89" name="CuadroTexto 3">
          <a:extLst>
            <a:ext uri="{FF2B5EF4-FFF2-40B4-BE49-F238E27FC236}">
              <a16:creationId xmlns:a16="http://schemas.microsoft.com/office/drawing/2014/main" id="{4B8A261D-0FCE-42E2-97FD-4E3171C5564C}"/>
            </a:ext>
            <a:ext uri="{147F2762-F138-4A5C-976F-8EAC2B608ADB}">
              <a16:predDERef xmlns:a16="http://schemas.microsoft.com/office/drawing/2014/main" pred="{1F649A25-48FE-4095-8502-613C12A6504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90" name="CuadroTexto 3">
          <a:extLst>
            <a:ext uri="{FF2B5EF4-FFF2-40B4-BE49-F238E27FC236}">
              <a16:creationId xmlns:a16="http://schemas.microsoft.com/office/drawing/2014/main" id="{F4E48AC6-C84D-4DB8-A5CB-9F561C6C0614}"/>
            </a:ext>
            <a:ext uri="{147F2762-F138-4A5C-976F-8EAC2B608ADB}">
              <a16:predDERef xmlns:a16="http://schemas.microsoft.com/office/drawing/2014/main" pred="{4B8A261D-0FCE-42E2-97FD-4E3171C5564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91" name="CuadroTexto 3">
          <a:extLst>
            <a:ext uri="{FF2B5EF4-FFF2-40B4-BE49-F238E27FC236}">
              <a16:creationId xmlns:a16="http://schemas.microsoft.com/office/drawing/2014/main" id="{43FDA070-913C-4B42-9EBF-A4398C4CD040}"/>
            </a:ext>
            <a:ext uri="{147F2762-F138-4A5C-976F-8EAC2B608ADB}">
              <a16:predDERef xmlns:a16="http://schemas.microsoft.com/office/drawing/2014/main" pred="{F4E48AC6-C84D-4DB8-A5CB-9F561C6C061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92" name="CuadroTexto 3">
          <a:extLst>
            <a:ext uri="{FF2B5EF4-FFF2-40B4-BE49-F238E27FC236}">
              <a16:creationId xmlns:a16="http://schemas.microsoft.com/office/drawing/2014/main" id="{EDCAB55E-AD4F-42B1-9DA1-0570496F5320}"/>
            </a:ext>
            <a:ext uri="{147F2762-F138-4A5C-976F-8EAC2B608ADB}">
              <a16:predDERef xmlns:a16="http://schemas.microsoft.com/office/drawing/2014/main" pred="{43FDA070-913C-4B42-9EBF-A4398C4CD04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93" name="CuadroTexto 3">
          <a:extLst>
            <a:ext uri="{FF2B5EF4-FFF2-40B4-BE49-F238E27FC236}">
              <a16:creationId xmlns:a16="http://schemas.microsoft.com/office/drawing/2014/main" id="{AB765701-A533-4784-8559-D96A48A79EB7}"/>
            </a:ext>
            <a:ext uri="{147F2762-F138-4A5C-976F-8EAC2B608ADB}">
              <a16:predDERef xmlns:a16="http://schemas.microsoft.com/office/drawing/2014/main" pred="{EDCAB55E-AD4F-42B1-9DA1-0570496F532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94" name="CuadroTexto 3">
          <a:extLst>
            <a:ext uri="{FF2B5EF4-FFF2-40B4-BE49-F238E27FC236}">
              <a16:creationId xmlns:a16="http://schemas.microsoft.com/office/drawing/2014/main" id="{7518EF9C-B2D6-41B0-8A4E-72381A3B8906}"/>
            </a:ext>
            <a:ext uri="{147F2762-F138-4A5C-976F-8EAC2B608ADB}">
              <a16:predDERef xmlns:a16="http://schemas.microsoft.com/office/drawing/2014/main" pred="{AB765701-A533-4784-8559-D96A48A79EB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95" name="CuadroTexto 3">
          <a:extLst>
            <a:ext uri="{FF2B5EF4-FFF2-40B4-BE49-F238E27FC236}">
              <a16:creationId xmlns:a16="http://schemas.microsoft.com/office/drawing/2014/main" id="{313B4F43-78A5-443C-A572-5457FCFC139D}"/>
            </a:ext>
            <a:ext uri="{147F2762-F138-4A5C-976F-8EAC2B608ADB}">
              <a16:predDERef xmlns:a16="http://schemas.microsoft.com/office/drawing/2014/main" pred="{7518EF9C-B2D6-41B0-8A4E-72381A3B890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96" name="CuadroTexto 3">
          <a:extLst>
            <a:ext uri="{FF2B5EF4-FFF2-40B4-BE49-F238E27FC236}">
              <a16:creationId xmlns:a16="http://schemas.microsoft.com/office/drawing/2014/main" id="{19989D04-EEEC-4113-8904-E28124E81BA8}"/>
            </a:ext>
            <a:ext uri="{147F2762-F138-4A5C-976F-8EAC2B608ADB}">
              <a16:predDERef xmlns:a16="http://schemas.microsoft.com/office/drawing/2014/main" pred="{313B4F43-78A5-443C-A572-5457FCFC139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97" name="CuadroTexto 3">
          <a:extLst>
            <a:ext uri="{FF2B5EF4-FFF2-40B4-BE49-F238E27FC236}">
              <a16:creationId xmlns:a16="http://schemas.microsoft.com/office/drawing/2014/main" id="{4615D504-A586-4E59-8068-3238E1E4893E}"/>
            </a:ext>
            <a:ext uri="{147F2762-F138-4A5C-976F-8EAC2B608ADB}">
              <a16:predDERef xmlns:a16="http://schemas.microsoft.com/office/drawing/2014/main" pred="{19989D04-EEEC-4113-8904-E28124E81BA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98" name="CuadroTexto 3">
          <a:extLst>
            <a:ext uri="{FF2B5EF4-FFF2-40B4-BE49-F238E27FC236}">
              <a16:creationId xmlns:a16="http://schemas.microsoft.com/office/drawing/2014/main" id="{BC64D213-D35F-4A12-AB5B-094EA8B81DB8}"/>
            </a:ext>
            <a:ext uri="{147F2762-F138-4A5C-976F-8EAC2B608ADB}">
              <a16:predDERef xmlns:a16="http://schemas.microsoft.com/office/drawing/2014/main" pred="{4615D504-A586-4E59-8068-3238E1E4893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99" name="CuadroTexto 3">
          <a:extLst>
            <a:ext uri="{FF2B5EF4-FFF2-40B4-BE49-F238E27FC236}">
              <a16:creationId xmlns:a16="http://schemas.microsoft.com/office/drawing/2014/main" id="{E8EDCB8C-29D8-4386-8D12-0C27070E5A17}"/>
            </a:ext>
            <a:ext uri="{147F2762-F138-4A5C-976F-8EAC2B608ADB}">
              <a16:predDERef xmlns:a16="http://schemas.microsoft.com/office/drawing/2014/main" pred="{BC64D213-D35F-4A12-AB5B-094EA8B81DB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00" name="CuadroTexto 3">
          <a:extLst>
            <a:ext uri="{FF2B5EF4-FFF2-40B4-BE49-F238E27FC236}">
              <a16:creationId xmlns:a16="http://schemas.microsoft.com/office/drawing/2014/main" id="{A0B561AB-008B-4615-83B7-3077FCAF2361}"/>
            </a:ext>
            <a:ext uri="{147F2762-F138-4A5C-976F-8EAC2B608ADB}">
              <a16:predDERef xmlns:a16="http://schemas.microsoft.com/office/drawing/2014/main" pred="{E8EDCB8C-29D8-4386-8D12-0C27070E5A1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01" name="CuadroTexto 3">
          <a:extLst>
            <a:ext uri="{FF2B5EF4-FFF2-40B4-BE49-F238E27FC236}">
              <a16:creationId xmlns:a16="http://schemas.microsoft.com/office/drawing/2014/main" id="{B3B427F0-0338-4143-ADCF-7C0A4BD06839}"/>
            </a:ext>
            <a:ext uri="{147F2762-F138-4A5C-976F-8EAC2B608ADB}">
              <a16:predDERef xmlns:a16="http://schemas.microsoft.com/office/drawing/2014/main" pred="{A0B561AB-008B-4615-83B7-3077FCAF236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02" name="CuadroTexto 3">
          <a:extLst>
            <a:ext uri="{FF2B5EF4-FFF2-40B4-BE49-F238E27FC236}">
              <a16:creationId xmlns:a16="http://schemas.microsoft.com/office/drawing/2014/main" id="{2FB1B575-5A69-4CA5-9715-F4BF222E61CE}"/>
            </a:ext>
            <a:ext uri="{147F2762-F138-4A5C-976F-8EAC2B608ADB}">
              <a16:predDERef xmlns:a16="http://schemas.microsoft.com/office/drawing/2014/main" pred="{B3B427F0-0338-4143-ADCF-7C0A4BD0683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03" name="CuadroTexto 3">
          <a:extLst>
            <a:ext uri="{FF2B5EF4-FFF2-40B4-BE49-F238E27FC236}">
              <a16:creationId xmlns:a16="http://schemas.microsoft.com/office/drawing/2014/main" id="{F952EACB-E2DD-4F25-8624-18E1E780C5A6}"/>
            </a:ext>
            <a:ext uri="{147F2762-F138-4A5C-976F-8EAC2B608ADB}">
              <a16:predDERef xmlns:a16="http://schemas.microsoft.com/office/drawing/2014/main" pred="{2FB1B575-5A69-4CA5-9715-F4BF222E61C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04" name="CuadroTexto 3">
          <a:extLst>
            <a:ext uri="{FF2B5EF4-FFF2-40B4-BE49-F238E27FC236}">
              <a16:creationId xmlns:a16="http://schemas.microsoft.com/office/drawing/2014/main" id="{12B885F2-AF08-41D9-8001-272F6094D91C}"/>
            </a:ext>
            <a:ext uri="{147F2762-F138-4A5C-976F-8EAC2B608ADB}">
              <a16:predDERef xmlns:a16="http://schemas.microsoft.com/office/drawing/2014/main" pred="{F952EACB-E2DD-4F25-8624-18E1E780C5A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05" name="CuadroTexto 3">
          <a:extLst>
            <a:ext uri="{FF2B5EF4-FFF2-40B4-BE49-F238E27FC236}">
              <a16:creationId xmlns:a16="http://schemas.microsoft.com/office/drawing/2014/main" id="{25034CED-D257-4953-9D93-31B0BFB73C1C}"/>
            </a:ext>
            <a:ext uri="{147F2762-F138-4A5C-976F-8EAC2B608ADB}">
              <a16:predDERef xmlns:a16="http://schemas.microsoft.com/office/drawing/2014/main" pred="{12B885F2-AF08-41D9-8001-272F6094D91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06" name="CuadroTexto 3">
          <a:extLst>
            <a:ext uri="{FF2B5EF4-FFF2-40B4-BE49-F238E27FC236}">
              <a16:creationId xmlns:a16="http://schemas.microsoft.com/office/drawing/2014/main" id="{7D855736-E47F-4C6A-8230-AFD91435BB9C}"/>
            </a:ext>
            <a:ext uri="{147F2762-F138-4A5C-976F-8EAC2B608ADB}">
              <a16:predDERef xmlns:a16="http://schemas.microsoft.com/office/drawing/2014/main" pred="{25034CED-D257-4953-9D93-31B0BFB73C1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08" name="CuadroTexto 3">
          <a:extLst>
            <a:ext uri="{FF2B5EF4-FFF2-40B4-BE49-F238E27FC236}">
              <a16:creationId xmlns:a16="http://schemas.microsoft.com/office/drawing/2014/main" id="{A2D361C7-9D15-4013-87D4-FD1D698C2DE5}"/>
            </a:ext>
            <a:ext uri="{147F2762-F138-4A5C-976F-8EAC2B608ADB}">
              <a16:predDERef xmlns:a16="http://schemas.microsoft.com/office/drawing/2014/main" pred="{6A60D27F-D0EE-4752-96D9-2F83CD42870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09" name="CuadroTexto 3">
          <a:extLst>
            <a:ext uri="{FF2B5EF4-FFF2-40B4-BE49-F238E27FC236}">
              <a16:creationId xmlns:a16="http://schemas.microsoft.com/office/drawing/2014/main" id="{1A01653D-0C8C-4DE5-99A9-C9643501625A}"/>
            </a:ext>
            <a:ext uri="{147F2762-F138-4A5C-976F-8EAC2B608ADB}">
              <a16:predDERef xmlns:a16="http://schemas.microsoft.com/office/drawing/2014/main" pred="{A2D361C7-9D15-4013-87D4-FD1D698C2DE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13" name="CuadroTexto 3">
          <a:extLst>
            <a:ext uri="{FF2B5EF4-FFF2-40B4-BE49-F238E27FC236}">
              <a16:creationId xmlns:a16="http://schemas.microsoft.com/office/drawing/2014/main" id="{32C70885-9A0E-40B7-B08C-21E6A86B23DF}"/>
            </a:ext>
            <a:ext uri="{147F2762-F138-4A5C-976F-8EAC2B608ADB}">
              <a16:predDERef xmlns:a16="http://schemas.microsoft.com/office/drawing/2014/main" pred="{41193AA5-0756-4FD8-A480-FA7AFA4E56D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14" name="CuadroTexto 3">
          <a:extLst>
            <a:ext uri="{FF2B5EF4-FFF2-40B4-BE49-F238E27FC236}">
              <a16:creationId xmlns:a16="http://schemas.microsoft.com/office/drawing/2014/main" id="{4F99DB28-074E-4EF9-BAFB-5741E3FA6151}"/>
            </a:ext>
            <a:ext uri="{147F2762-F138-4A5C-976F-8EAC2B608ADB}">
              <a16:predDERef xmlns:a16="http://schemas.microsoft.com/office/drawing/2014/main" pred="{32C70885-9A0E-40B7-B08C-21E6A86B23D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15" name="CuadroTexto 3">
          <a:extLst>
            <a:ext uri="{FF2B5EF4-FFF2-40B4-BE49-F238E27FC236}">
              <a16:creationId xmlns:a16="http://schemas.microsoft.com/office/drawing/2014/main" id="{36FB55BF-D44B-4505-B3F1-0076D63D53A9}"/>
            </a:ext>
            <a:ext uri="{147F2762-F138-4A5C-976F-8EAC2B608ADB}">
              <a16:predDERef xmlns:a16="http://schemas.microsoft.com/office/drawing/2014/main" pred="{4F99DB28-074E-4EF9-BAFB-5741E3FA615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16" name="CuadroTexto 3">
          <a:extLst>
            <a:ext uri="{FF2B5EF4-FFF2-40B4-BE49-F238E27FC236}">
              <a16:creationId xmlns:a16="http://schemas.microsoft.com/office/drawing/2014/main" id="{28345B08-DB68-417C-B5E3-7055F366DC1F}"/>
            </a:ext>
            <a:ext uri="{147F2762-F138-4A5C-976F-8EAC2B608ADB}">
              <a16:predDERef xmlns:a16="http://schemas.microsoft.com/office/drawing/2014/main" pred="{36FB55BF-D44B-4505-B3F1-0076D63D53A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18" name="CuadroTexto 3">
          <a:extLst>
            <a:ext uri="{FF2B5EF4-FFF2-40B4-BE49-F238E27FC236}">
              <a16:creationId xmlns:a16="http://schemas.microsoft.com/office/drawing/2014/main" id="{43AD042B-601C-4C71-8EF3-FDEB742F4B96}"/>
            </a:ext>
            <a:ext uri="{147F2762-F138-4A5C-976F-8EAC2B608ADB}">
              <a16:predDERef xmlns:a16="http://schemas.microsoft.com/office/drawing/2014/main" pred="{B19DD63D-941F-4F29-81CC-8E003AC0667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19" name="CuadroTexto 3">
          <a:extLst>
            <a:ext uri="{FF2B5EF4-FFF2-40B4-BE49-F238E27FC236}">
              <a16:creationId xmlns:a16="http://schemas.microsoft.com/office/drawing/2014/main" id="{E9F2CA35-1A29-4919-970D-41295EA51FF6}"/>
            </a:ext>
            <a:ext uri="{147F2762-F138-4A5C-976F-8EAC2B608ADB}">
              <a16:predDERef xmlns:a16="http://schemas.microsoft.com/office/drawing/2014/main" pred="{43AD042B-601C-4C71-8EF3-FDEB742F4B9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21" name="CuadroTexto 3">
          <a:extLst>
            <a:ext uri="{FF2B5EF4-FFF2-40B4-BE49-F238E27FC236}">
              <a16:creationId xmlns:a16="http://schemas.microsoft.com/office/drawing/2014/main" id="{6BE77C80-3826-4220-98D8-7F2355033E5C}"/>
            </a:ext>
            <a:ext uri="{147F2762-F138-4A5C-976F-8EAC2B608ADB}">
              <a16:predDERef xmlns:a16="http://schemas.microsoft.com/office/drawing/2014/main" pred="{19C35C0F-556D-491E-87E9-27B542358E1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22" name="CuadroTexto 3">
          <a:extLst>
            <a:ext uri="{FF2B5EF4-FFF2-40B4-BE49-F238E27FC236}">
              <a16:creationId xmlns:a16="http://schemas.microsoft.com/office/drawing/2014/main" id="{1CD6F6EC-7A6F-4654-A654-6450DED6363C}"/>
            </a:ext>
            <a:ext uri="{147F2762-F138-4A5C-976F-8EAC2B608ADB}">
              <a16:predDERef xmlns:a16="http://schemas.microsoft.com/office/drawing/2014/main" pred="{6BE77C80-3826-4220-98D8-7F2355033E5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26" name="CuadroTexto 3">
          <a:extLst>
            <a:ext uri="{FF2B5EF4-FFF2-40B4-BE49-F238E27FC236}">
              <a16:creationId xmlns:a16="http://schemas.microsoft.com/office/drawing/2014/main" id="{07E3E1F9-733E-456E-B4E8-5A1B199B1EEE}"/>
            </a:ext>
            <a:ext uri="{147F2762-F138-4A5C-976F-8EAC2B608ADB}">
              <a16:predDERef xmlns:a16="http://schemas.microsoft.com/office/drawing/2014/main" pred="{612AC2D9-EEAF-43F4-AD18-CEF0F0A579C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28" name="CuadroTexto 3">
          <a:extLst>
            <a:ext uri="{FF2B5EF4-FFF2-40B4-BE49-F238E27FC236}">
              <a16:creationId xmlns:a16="http://schemas.microsoft.com/office/drawing/2014/main" id="{C2334FF2-967D-42E1-893C-4B35145E8BA7}"/>
            </a:ext>
            <a:ext uri="{147F2762-F138-4A5C-976F-8EAC2B608ADB}">
              <a16:predDERef xmlns:a16="http://schemas.microsoft.com/office/drawing/2014/main" pred="{B5BFEB12-CFA0-40E0-801F-5B56DEF030D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29" name="CuadroTexto 3">
          <a:extLst>
            <a:ext uri="{FF2B5EF4-FFF2-40B4-BE49-F238E27FC236}">
              <a16:creationId xmlns:a16="http://schemas.microsoft.com/office/drawing/2014/main" id="{5CC1371C-210F-4D61-B6C3-55B232023F24}"/>
            </a:ext>
            <a:ext uri="{147F2762-F138-4A5C-976F-8EAC2B608ADB}">
              <a16:predDERef xmlns:a16="http://schemas.microsoft.com/office/drawing/2014/main" pred="{C2334FF2-967D-42E1-893C-4B35145E8BA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34" name="CuadroTexto 3">
          <a:extLst>
            <a:ext uri="{FF2B5EF4-FFF2-40B4-BE49-F238E27FC236}">
              <a16:creationId xmlns:a16="http://schemas.microsoft.com/office/drawing/2014/main" id="{D19E54FC-9F70-4333-AAA4-A0DDA107C6F0}"/>
            </a:ext>
            <a:ext uri="{147F2762-F138-4A5C-976F-8EAC2B608ADB}">
              <a16:predDERef xmlns:a16="http://schemas.microsoft.com/office/drawing/2014/main" pred="{AB4C28B9-63EA-446F-A288-3FDC093BE30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35" name="CuadroTexto 3">
          <a:extLst>
            <a:ext uri="{FF2B5EF4-FFF2-40B4-BE49-F238E27FC236}">
              <a16:creationId xmlns:a16="http://schemas.microsoft.com/office/drawing/2014/main" id="{FBB85124-4B24-4C38-9978-3BE69B523AC8}"/>
            </a:ext>
            <a:ext uri="{147F2762-F138-4A5C-976F-8EAC2B608ADB}">
              <a16:predDERef xmlns:a16="http://schemas.microsoft.com/office/drawing/2014/main" pred="{C465C1FD-3408-4D6C-9465-1D3B70EA334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36" name="CuadroTexto 3">
          <a:extLst>
            <a:ext uri="{FF2B5EF4-FFF2-40B4-BE49-F238E27FC236}">
              <a16:creationId xmlns:a16="http://schemas.microsoft.com/office/drawing/2014/main" id="{C6BA68B3-C62B-4D87-BF6F-3CC914A39813}"/>
            </a:ext>
            <a:ext uri="{147F2762-F138-4A5C-976F-8EAC2B608ADB}">
              <a16:predDERef xmlns:a16="http://schemas.microsoft.com/office/drawing/2014/main" pred="{359AF5FD-09EC-40FD-8104-82C9E92A454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37" name="CuadroTexto 3">
          <a:extLst>
            <a:ext uri="{FF2B5EF4-FFF2-40B4-BE49-F238E27FC236}">
              <a16:creationId xmlns:a16="http://schemas.microsoft.com/office/drawing/2014/main" id="{BE804B57-7CBD-433A-95BE-95FF9BA1F9F7}"/>
            </a:ext>
            <a:ext uri="{147F2762-F138-4A5C-976F-8EAC2B608ADB}">
              <a16:predDERef xmlns:a16="http://schemas.microsoft.com/office/drawing/2014/main" pred="{F2CF37EE-BA3E-483D-80A1-B82E971D711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38" name="CuadroTexto 3">
          <a:extLst>
            <a:ext uri="{FF2B5EF4-FFF2-40B4-BE49-F238E27FC236}">
              <a16:creationId xmlns:a16="http://schemas.microsoft.com/office/drawing/2014/main" id="{C1902F61-B58D-48C0-B3F2-4CFE63F36CDB}"/>
            </a:ext>
            <a:ext uri="{147F2762-F138-4A5C-976F-8EAC2B608ADB}">
              <a16:predDERef xmlns:a16="http://schemas.microsoft.com/office/drawing/2014/main" pred="{3796826D-FAE4-4153-8163-865A42D770E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39" name="CuadroTexto 3">
          <a:extLst>
            <a:ext uri="{FF2B5EF4-FFF2-40B4-BE49-F238E27FC236}">
              <a16:creationId xmlns:a16="http://schemas.microsoft.com/office/drawing/2014/main" id="{8620F63F-4800-4696-9A8C-ECF6E92FC50F}"/>
            </a:ext>
            <a:ext uri="{147F2762-F138-4A5C-976F-8EAC2B608ADB}">
              <a16:predDERef xmlns:a16="http://schemas.microsoft.com/office/drawing/2014/main" pred="{E421A653-350B-479C-A7B1-AA5A74AF443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40" name="CuadroTexto 3">
          <a:extLst>
            <a:ext uri="{FF2B5EF4-FFF2-40B4-BE49-F238E27FC236}">
              <a16:creationId xmlns:a16="http://schemas.microsoft.com/office/drawing/2014/main" id="{0E095531-A36A-4721-A1C0-F7458BBE165E}"/>
            </a:ext>
            <a:ext uri="{147F2762-F138-4A5C-976F-8EAC2B608ADB}">
              <a16:predDERef xmlns:a16="http://schemas.microsoft.com/office/drawing/2014/main" pred="{94EDD638-B456-4B5B-8A55-C0DD206A9A0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41" name="CuadroTexto 3">
          <a:extLst>
            <a:ext uri="{FF2B5EF4-FFF2-40B4-BE49-F238E27FC236}">
              <a16:creationId xmlns:a16="http://schemas.microsoft.com/office/drawing/2014/main" id="{2BAD697D-E6E7-4970-A5A0-3CA2D566DD20}"/>
            </a:ext>
            <a:ext uri="{147F2762-F138-4A5C-976F-8EAC2B608ADB}">
              <a16:predDERef xmlns:a16="http://schemas.microsoft.com/office/drawing/2014/main" pred="{42092355-A6CB-4979-B67B-A2026E0C437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42" name="CuadroTexto 3">
          <a:extLst>
            <a:ext uri="{FF2B5EF4-FFF2-40B4-BE49-F238E27FC236}">
              <a16:creationId xmlns:a16="http://schemas.microsoft.com/office/drawing/2014/main" id="{1A1ED81E-D52F-4500-B10F-C176524F0E59}"/>
            </a:ext>
            <a:ext uri="{147F2762-F138-4A5C-976F-8EAC2B608ADB}">
              <a16:predDERef xmlns:a16="http://schemas.microsoft.com/office/drawing/2014/main" pred="{44C97659-A1EB-4350-A4CD-D28299E02F1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43" name="CuadroTexto 3">
          <a:extLst>
            <a:ext uri="{FF2B5EF4-FFF2-40B4-BE49-F238E27FC236}">
              <a16:creationId xmlns:a16="http://schemas.microsoft.com/office/drawing/2014/main" id="{CBA3B05B-8928-4AE3-AC0C-59F1AE67CAA9}"/>
            </a:ext>
            <a:ext uri="{147F2762-F138-4A5C-976F-8EAC2B608ADB}">
              <a16:predDERef xmlns:a16="http://schemas.microsoft.com/office/drawing/2014/main" pred="{138DDD3C-2DD4-4D32-A897-AF8431E5A3E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44" name="CuadroTexto 3">
          <a:extLst>
            <a:ext uri="{FF2B5EF4-FFF2-40B4-BE49-F238E27FC236}">
              <a16:creationId xmlns:a16="http://schemas.microsoft.com/office/drawing/2014/main" id="{9A4DB678-BE1A-4996-BC6B-CEF068982CE5}"/>
            </a:ext>
            <a:ext uri="{147F2762-F138-4A5C-976F-8EAC2B608ADB}">
              <a16:predDERef xmlns:a16="http://schemas.microsoft.com/office/drawing/2014/main" pred="{63EF3ABE-B821-46E6-8972-F7269B03C73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45" name="CuadroTexto 3">
          <a:extLst>
            <a:ext uri="{FF2B5EF4-FFF2-40B4-BE49-F238E27FC236}">
              <a16:creationId xmlns:a16="http://schemas.microsoft.com/office/drawing/2014/main" id="{3E62BF17-0272-403A-9F27-710E51958B50}"/>
            </a:ext>
            <a:ext uri="{147F2762-F138-4A5C-976F-8EAC2B608ADB}">
              <a16:predDERef xmlns:a16="http://schemas.microsoft.com/office/drawing/2014/main" pred="{866B9E3C-910B-43B3-9202-B2C000378B4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50" name="CuadroTexto 3">
          <a:extLst>
            <a:ext uri="{FF2B5EF4-FFF2-40B4-BE49-F238E27FC236}">
              <a16:creationId xmlns:a16="http://schemas.microsoft.com/office/drawing/2014/main" id="{E13CF205-BABF-40A9-9AF3-F6B9C57DD9CB}"/>
            </a:ext>
            <a:ext uri="{147F2762-F138-4A5C-976F-8EAC2B608ADB}">
              <a16:predDERef xmlns:a16="http://schemas.microsoft.com/office/drawing/2014/main" pred="{F50243AB-74E0-4844-9F94-9C75B863906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51" name="CuadroTexto 3">
          <a:extLst>
            <a:ext uri="{FF2B5EF4-FFF2-40B4-BE49-F238E27FC236}">
              <a16:creationId xmlns:a16="http://schemas.microsoft.com/office/drawing/2014/main" id="{6C68AD7F-7E31-4CF5-8120-827169B5FAD5}"/>
            </a:ext>
            <a:ext uri="{147F2762-F138-4A5C-976F-8EAC2B608ADB}">
              <a16:predDERef xmlns:a16="http://schemas.microsoft.com/office/drawing/2014/main" pred="{71D9ECC4-1B2A-462C-9B33-A804BD8F202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52" name="CuadroTexto 3">
          <a:extLst>
            <a:ext uri="{FF2B5EF4-FFF2-40B4-BE49-F238E27FC236}">
              <a16:creationId xmlns:a16="http://schemas.microsoft.com/office/drawing/2014/main" id="{DDF79254-C51A-472F-AF42-92D005E53E4D}"/>
            </a:ext>
            <a:ext uri="{147F2762-F138-4A5C-976F-8EAC2B608ADB}">
              <a16:predDERef xmlns:a16="http://schemas.microsoft.com/office/drawing/2014/main" pred="{80ED5C56-499A-4160-82E5-8DA084B9D0E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53" name="CuadroTexto 3">
          <a:extLst>
            <a:ext uri="{FF2B5EF4-FFF2-40B4-BE49-F238E27FC236}">
              <a16:creationId xmlns:a16="http://schemas.microsoft.com/office/drawing/2014/main" id="{DB062391-CF67-4E31-A7EF-20B51692C7FD}"/>
            </a:ext>
            <a:ext uri="{147F2762-F138-4A5C-976F-8EAC2B608ADB}">
              <a16:predDERef xmlns:a16="http://schemas.microsoft.com/office/drawing/2014/main" pred="{4B43D68C-B725-4725-ADD6-3B40F7507E1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54" name="CuadroTexto 3">
          <a:extLst>
            <a:ext uri="{FF2B5EF4-FFF2-40B4-BE49-F238E27FC236}">
              <a16:creationId xmlns:a16="http://schemas.microsoft.com/office/drawing/2014/main" id="{10240262-613D-481E-8358-5BBBB1E0FB97}"/>
            </a:ext>
            <a:ext uri="{147F2762-F138-4A5C-976F-8EAC2B608ADB}">
              <a16:predDERef xmlns:a16="http://schemas.microsoft.com/office/drawing/2014/main" pred="{219581B7-6E70-414B-9D0F-1C38A9C6E8F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55" name="CuadroTexto 3">
          <a:extLst>
            <a:ext uri="{FF2B5EF4-FFF2-40B4-BE49-F238E27FC236}">
              <a16:creationId xmlns:a16="http://schemas.microsoft.com/office/drawing/2014/main" id="{AA1DEB79-0033-48AE-AA2D-42F8CCF46FF9}"/>
            </a:ext>
            <a:ext uri="{147F2762-F138-4A5C-976F-8EAC2B608ADB}">
              <a16:predDERef xmlns:a16="http://schemas.microsoft.com/office/drawing/2014/main" pred="{454A49C9-F469-4C7E-A9F0-0D2C04439D5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56" name="CuadroTexto 3">
          <a:extLst>
            <a:ext uri="{FF2B5EF4-FFF2-40B4-BE49-F238E27FC236}">
              <a16:creationId xmlns:a16="http://schemas.microsoft.com/office/drawing/2014/main" id="{F29CB840-BED1-46BB-8A1B-EE3FF5800042}"/>
            </a:ext>
            <a:ext uri="{147F2762-F138-4A5C-976F-8EAC2B608ADB}">
              <a16:predDERef xmlns:a16="http://schemas.microsoft.com/office/drawing/2014/main" pred="{0A5BDF3B-76F6-4ACC-B7DD-7F8979EBCB0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57" name="CuadroTexto 3">
          <a:extLst>
            <a:ext uri="{FF2B5EF4-FFF2-40B4-BE49-F238E27FC236}">
              <a16:creationId xmlns:a16="http://schemas.microsoft.com/office/drawing/2014/main" id="{2C1135BE-F196-4EFA-B66A-323FFC00B71F}"/>
            </a:ext>
            <a:ext uri="{147F2762-F138-4A5C-976F-8EAC2B608ADB}">
              <a16:predDERef xmlns:a16="http://schemas.microsoft.com/office/drawing/2014/main" pred="{4E7F14BC-20E6-4392-B6A0-73A390895CA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58" name="CuadroTexto 3">
          <a:extLst>
            <a:ext uri="{FF2B5EF4-FFF2-40B4-BE49-F238E27FC236}">
              <a16:creationId xmlns:a16="http://schemas.microsoft.com/office/drawing/2014/main" id="{E5F7E5B6-636E-4175-AA93-20327A258CEE}"/>
            </a:ext>
            <a:ext uri="{147F2762-F138-4A5C-976F-8EAC2B608ADB}">
              <a16:predDERef xmlns:a16="http://schemas.microsoft.com/office/drawing/2014/main" pred="{D5A88D26-00D1-490F-B96A-0B5B8FF76A6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59" name="CuadroTexto 3">
          <a:extLst>
            <a:ext uri="{FF2B5EF4-FFF2-40B4-BE49-F238E27FC236}">
              <a16:creationId xmlns:a16="http://schemas.microsoft.com/office/drawing/2014/main" id="{98502A45-BAF7-4A32-99D7-9880689D7E07}"/>
            </a:ext>
            <a:ext uri="{147F2762-F138-4A5C-976F-8EAC2B608ADB}">
              <a16:predDERef xmlns:a16="http://schemas.microsoft.com/office/drawing/2014/main" pred="{76468EFD-C3EF-49C2-8099-DFE183239CB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61" name="CuadroTexto 3">
          <a:extLst>
            <a:ext uri="{FF2B5EF4-FFF2-40B4-BE49-F238E27FC236}">
              <a16:creationId xmlns:a16="http://schemas.microsoft.com/office/drawing/2014/main" id="{93835238-FBC5-4EC6-B4FF-E1F90D64852E}"/>
            </a:ext>
            <a:ext uri="{147F2762-F138-4A5C-976F-8EAC2B608ADB}">
              <a16:predDERef xmlns:a16="http://schemas.microsoft.com/office/drawing/2014/main" pred="{53EB4846-50B6-4432-8324-9D135337247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62" name="CuadroTexto 3">
          <a:extLst>
            <a:ext uri="{FF2B5EF4-FFF2-40B4-BE49-F238E27FC236}">
              <a16:creationId xmlns:a16="http://schemas.microsoft.com/office/drawing/2014/main" id="{52E2A637-3749-431E-BD95-A76CFE21F584}"/>
            </a:ext>
            <a:ext uri="{147F2762-F138-4A5C-976F-8EAC2B608ADB}">
              <a16:predDERef xmlns:a16="http://schemas.microsoft.com/office/drawing/2014/main" pred="{B7922F14-B497-44F7-BA87-1CF167700FC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63" name="CuadroTexto 3">
          <a:extLst>
            <a:ext uri="{FF2B5EF4-FFF2-40B4-BE49-F238E27FC236}">
              <a16:creationId xmlns:a16="http://schemas.microsoft.com/office/drawing/2014/main" id="{21A20B1D-CCAB-462F-93F6-304401DEE962}"/>
            </a:ext>
            <a:ext uri="{147F2762-F138-4A5C-976F-8EAC2B608ADB}">
              <a16:predDERef xmlns:a16="http://schemas.microsoft.com/office/drawing/2014/main" pred="{E092F475-10D3-409C-B6FC-1777FBFDEC1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64" name="CuadroTexto 3">
          <a:extLst>
            <a:ext uri="{FF2B5EF4-FFF2-40B4-BE49-F238E27FC236}">
              <a16:creationId xmlns:a16="http://schemas.microsoft.com/office/drawing/2014/main" id="{E77D687E-79D9-49F6-B04C-487C131EB4ED}"/>
            </a:ext>
            <a:ext uri="{147F2762-F138-4A5C-976F-8EAC2B608ADB}">
              <a16:predDERef xmlns:a16="http://schemas.microsoft.com/office/drawing/2014/main" pred="{3D3BC5C3-6AAE-4372-8D55-7085FF0F6CB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65" name="CuadroTexto 3">
          <a:extLst>
            <a:ext uri="{FF2B5EF4-FFF2-40B4-BE49-F238E27FC236}">
              <a16:creationId xmlns:a16="http://schemas.microsoft.com/office/drawing/2014/main" id="{3DEE0563-9E2F-4565-AA09-4A0A3D468EC9}"/>
            </a:ext>
            <a:ext uri="{147F2762-F138-4A5C-976F-8EAC2B608ADB}">
              <a16:predDERef xmlns:a16="http://schemas.microsoft.com/office/drawing/2014/main" pred="{60A18C46-CBFE-4AEE-BC54-3906B869A23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66" name="CuadroTexto 3">
          <a:extLst>
            <a:ext uri="{FF2B5EF4-FFF2-40B4-BE49-F238E27FC236}">
              <a16:creationId xmlns:a16="http://schemas.microsoft.com/office/drawing/2014/main" id="{B55DAF33-084E-4F9D-9F80-155B780F827D}"/>
            </a:ext>
            <a:ext uri="{147F2762-F138-4A5C-976F-8EAC2B608ADB}">
              <a16:predDERef xmlns:a16="http://schemas.microsoft.com/office/drawing/2014/main" pred="{568BEA08-0E6E-45F6-BD34-4EA19442D89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67" name="CuadroTexto 3">
          <a:extLst>
            <a:ext uri="{FF2B5EF4-FFF2-40B4-BE49-F238E27FC236}">
              <a16:creationId xmlns:a16="http://schemas.microsoft.com/office/drawing/2014/main" id="{EEA1D604-1AA3-4176-880D-B4145BD716FB}"/>
            </a:ext>
            <a:ext uri="{147F2762-F138-4A5C-976F-8EAC2B608ADB}">
              <a16:predDERef xmlns:a16="http://schemas.microsoft.com/office/drawing/2014/main" pred="{7BB254CA-6FA9-4029-A371-81AECCF05A4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69" name="CuadroTexto 3">
          <a:extLst>
            <a:ext uri="{FF2B5EF4-FFF2-40B4-BE49-F238E27FC236}">
              <a16:creationId xmlns:a16="http://schemas.microsoft.com/office/drawing/2014/main" id="{E885F88D-E150-4A8A-A1AA-67AA74C6CAF4}"/>
            </a:ext>
            <a:ext uri="{147F2762-F138-4A5C-976F-8EAC2B608ADB}">
              <a16:predDERef xmlns:a16="http://schemas.microsoft.com/office/drawing/2014/main" pred="{93614032-3CFA-4E94-B2FA-5ED93CB2C20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70" name="CuadroTexto 3">
          <a:extLst>
            <a:ext uri="{FF2B5EF4-FFF2-40B4-BE49-F238E27FC236}">
              <a16:creationId xmlns:a16="http://schemas.microsoft.com/office/drawing/2014/main" id="{DA618B07-369C-462D-B869-47BB483DD4F5}"/>
            </a:ext>
            <a:ext uri="{147F2762-F138-4A5C-976F-8EAC2B608ADB}">
              <a16:predDERef xmlns:a16="http://schemas.microsoft.com/office/drawing/2014/main" pred="{45A2A18D-9517-4E7B-B87C-0C5771FF5E9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74" name="CuadroTexto 3">
          <a:extLst>
            <a:ext uri="{FF2B5EF4-FFF2-40B4-BE49-F238E27FC236}">
              <a16:creationId xmlns:a16="http://schemas.microsoft.com/office/drawing/2014/main" id="{C308D367-575B-4A3F-811B-B134D413BC64}"/>
            </a:ext>
            <a:ext uri="{147F2762-F138-4A5C-976F-8EAC2B608ADB}">
              <a16:predDERef xmlns:a16="http://schemas.microsoft.com/office/drawing/2014/main" pred="{F5C54B52-5E37-464E-9002-F09BA454959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79" name="CuadroTexto 3">
          <a:extLst>
            <a:ext uri="{FF2B5EF4-FFF2-40B4-BE49-F238E27FC236}">
              <a16:creationId xmlns:a16="http://schemas.microsoft.com/office/drawing/2014/main" id="{4454B61E-1306-4497-97CB-75A68C35E93B}"/>
            </a:ext>
            <a:ext uri="{147F2762-F138-4A5C-976F-8EAC2B608ADB}">
              <a16:predDERef xmlns:a16="http://schemas.microsoft.com/office/drawing/2014/main" pred="{27A8555C-09F7-4354-9DE6-374291EDA4B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80" name="CuadroTexto 3">
          <a:extLst>
            <a:ext uri="{FF2B5EF4-FFF2-40B4-BE49-F238E27FC236}">
              <a16:creationId xmlns:a16="http://schemas.microsoft.com/office/drawing/2014/main" id="{25968650-0E27-41EE-AB9F-C7C69C724FC6}"/>
            </a:ext>
            <a:ext uri="{147F2762-F138-4A5C-976F-8EAC2B608ADB}">
              <a16:predDERef xmlns:a16="http://schemas.microsoft.com/office/drawing/2014/main" pred="{2F9BF2D2-7DFF-40D8-A394-6D4E1D486E1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81" name="CuadroTexto 3">
          <a:extLst>
            <a:ext uri="{FF2B5EF4-FFF2-40B4-BE49-F238E27FC236}">
              <a16:creationId xmlns:a16="http://schemas.microsoft.com/office/drawing/2014/main" id="{2362D714-005B-490E-A95B-01A680A87B68}"/>
            </a:ext>
            <a:ext uri="{147F2762-F138-4A5C-976F-8EAC2B608ADB}">
              <a16:predDERef xmlns:a16="http://schemas.microsoft.com/office/drawing/2014/main" pred="{EB05371F-4D62-4DE1-A1FF-7C0F6704AD2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82" name="CuadroTexto 3">
          <a:extLst>
            <a:ext uri="{FF2B5EF4-FFF2-40B4-BE49-F238E27FC236}">
              <a16:creationId xmlns:a16="http://schemas.microsoft.com/office/drawing/2014/main" id="{514AFA67-6AAA-4BDC-9BB2-204BE8AFDA95}"/>
            </a:ext>
            <a:ext uri="{147F2762-F138-4A5C-976F-8EAC2B608ADB}">
              <a16:predDERef xmlns:a16="http://schemas.microsoft.com/office/drawing/2014/main" pred="{6C6C1292-96F9-4425-8694-0E60A2DE58F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83" name="CuadroTexto 3">
          <a:extLst>
            <a:ext uri="{FF2B5EF4-FFF2-40B4-BE49-F238E27FC236}">
              <a16:creationId xmlns:a16="http://schemas.microsoft.com/office/drawing/2014/main" id="{13705E21-5BF8-4F4F-A6CB-0B917DC53305}"/>
            </a:ext>
            <a:ext uri="{147F2762-F138-4A5C-976F-8EAC2B608ADB}">
              <a16:predDERef xmlns:a16="http://schemas.microsoft.com/office/drawing/2014/main" pred="{7FB0B6C7-D480-4929-B694-57D8BD44089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84" name="CuadroTexto 3">
          <a:extLst>
            <a:ext uri="{FF2B5EF4-FFF2-40B4-BE49-F238E27FC236}">
              <a16:creationId xmlns:a16="http://schemas.microsoft.com/office/drawing/2014/main" id="{B60FB752-13A2-4697-91ED-C99F76551053}"/>
            </a:ext>
            <a:ext uri="{147F2762-F138-4A5C-976F-8EAC2B608ADB}">
              <a16:predDERef xmlns:a16="http://schemas.microsoft.com/office/drawing/2014/main" pred="{75C60C7A-4229-490C-B404-39327B28C1D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85" name="CuadroTexto 3">
          <a:extLst>
            <a:ext uri="{FF2B5EF4-FFF2-40B4-BE49-F238E27FC236}">
              <a16:creationId xmlns:a16="http://schemas.microsoft.com/office/drawing/2014/main" id="{0B457ABE-C9E2-4CBF-9181-6EC2F03CEDC3}"/>
            </a:ext>
            <a:ext uri="{147F2762-F138-4A5C-976F-8EAC2B608ADB}">
              <a16:predDERef xmlns:a16="http://schemas.microsoft.com/office/drawing/2014/main" pred="{248D86E0-8AC7-4877-862C-D76618892DA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86" name="CuadroTexto 3">
          <a:extLst>
            <a:ext uri="{FF2B5EF4-FFF2-40B4-BE49-F238E27FC236}">
              <a16:creationId xmlns:a16="http://schemas.microsoft.com/office/drawing/2014/main" id="{A433D325-BFAA-4CA2-AA62-E731DD90A76C}"/>
            </a:ext>
            <a:ext uri="{147F2762-F138-4A5C-976F-8EAC2B608ADB}">
              <a16:predDERef xmlns:a16="http://schemas.microsoft.com/office/drawing/2014/main" pred="{21ABDAEA-C8E1-4AA1-B8DD-97683A76A37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87" name="CuadroTexto 3">
          <a:extLst>
            <a:ext uri="{FF2B5EF4-FFF2-40B4-BE49-F238E27FC236}">
              <a16:creationId xmlns:a16="http://schemas.microsoft.com/office/drawing/2014/main" id="{35E3DCDC-1131-4547-A1C3-A0E3EE710171}"/>
            </a:ext>
            <a:ext uri="{147F2762-F138-4A5C-976F-8EAC2B608ADB}">
              <a16:predDERef xmlns:a16="http://schemas.microsoft.com/office/drawing/2014/main" pred="{3CCC09BF-C9B1-47EC-A6A5-F2B66A2FD52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88" name="CuadroTexto 3">
          <a:extLst>
            <a:ext uri="{FF2B5EF4-FFF2-40B4-BE49-F238E27FC236}">
              <a16:creationId xmlns:a16="http://schemas.microsoft.com/office/drawing/2014/main" id="{87F69554-98A8-43B6-998D-B4D794689083}"/>
            </a:ext>
            <a:ext uri="{147F2762-F138-4A5C-976F-8EAC2B608ADB}">
              <a16:predDERef xmlns:a16="http://schemas.microsoft.com/office/drawing/2014/main" pred="{1A64FACE-24EE-406F-909F-9B10B07AD19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90" name="CuadroTexto 3">
          <a:extLst>
            <a:ext uri="{FF2B5EF4-FFF2-40B4-BE49-F238E27FC236}">
              <a16:creationId xmlns:a16="http://schemas.microsoft.com/office/drawing/2014/main" id="{BBC50628-14BF-4FE2-818F-741B9BC7888A}"/>
            </a:ext>
            <a:ext uri="{147F2762-F138-4A5C-976F-8EAC2B608ADB}">
              <a16:predDERef xmlns:a16="http://schemas.microsoft.com/office/drawing/2014/main" pred="{8EB4AA2F-D625-4703-A023-AC27946BBCF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91" name="CuadroTexto 3">
          <a:extLst>
            <a:ext uri="{FF2B5EF4-FFF2-40B4-BE49-F238E27FC236}">
              <a16:creationId xmlns:a16="http://schemas.microsoft.com/office/drawing/2014/main" id="{BDEE6E75-520A-469B-8568-49F2A2071FF2}"/>
            </a:ext>
            <a:ext uri="{147F2762-F138-4A5C-976F-8EAC2B608ADB}">
              <a16:predDERef xmlns:a16="http://schemas.microsoft.com/office/drawing/2014/main" pred="{4C3A5A3F-F36B-48F8-A140-C0DC259F149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92" name="CuadroTexto 3">
          <a:extLst>
            <a:ext uri="{FF2B5EF4-FFF2-40B4-BE49-F238E27FC236}">
              <a16:creationId xmlns:a16="http://schemas.microsoft.com/office/drawing/2014/main" id="{A52A3624-F566-46B9-B6B8-8033DC14ED22}"/>
            </a:ext>
            <a:ext uri="{147F2762-F138-4A5C-976F-8EAC2B608ADB}">
              <a16:predDERef xmlns:a16="http://schemas.microsoft.com/office/drawing/2014/main" pred="{8D08056E-6F05-42CB-A8E9-B570F27FD53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93" name="CuadroTexto 3">
          <a:extLst>
            <a:ext uri="{FF2B5EF4-FFF2-40B4-BE49-F238E27FC236}">
              <a16:creationId xmlns:a16="http://schemas.microsoft.com/office/drawing/2014/main" id="{AC559061-8165-4534-B910-CDFCB76C03F1}"/>
            </a:ext>
            <a:ext uri="{147F2762-F138-4A5C-976F-8EAC2B608ADB}">
              <a16:predDERef xmlns:a16="http://schemas.microsoft.com/office/drawing/2014/main" pred="{77EC207F-10D4-4345-9045-85CF84D9DCA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94" name="CuadroTexto 3">
          <a:extLst>
            <a:ext uri="{FF2B5EF4-FFF2-40B4-BE49-F238E27FC236}">
              <a16:creationId xmlns:a16="http://schemas.microsoft.com/office/drawing/2014/main" id="{FEC6DE9C-03FD-413E-9AAD-986A5E5FB148}"/>
            </a:ext>
            <a:ext uri="{147F2762-F138-4A5C-976F-8EAC2B608ADB}">
              <a16:predDERef xmlns:a16="http://schemas.microsoft.com/office/drawing/2014/main" pred="{6B8CE47A-A997-4F1F-B23F-61189ED5FDC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95" name="CuadroTexto 3">
          <a:extLst>
            <a:ext uri="{FF2B5EF4-FFF2-40B4-BE49-F238E27FC236}">
              <a16:creationId xmlns:a16="http://schemas.microsoft.com/office/drawing/2014/main" id="{4DC1C654-77A2-4172-9965-3378A1B354F6}"/>
            </a:ext>
            <a:ext uri="{147F2762-F138-4A5C-976F-8EAC2B608ADB}">
              <a16:predDERef xmlns:a16="http://schemas.microsoft.com/office/drawing/2014/main" pred="{471EDFF4-0A1B-40B3-AF3D-AD0284E8E3A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96" name="CuadroTexto 3">
          <a:extLst>
            <a:ext uri="{FF2B5EF4-FFF2-40B4-BE49-F238E27FC236}">
              <a16:creationId xmlns:a16="http://schemas.microsoft.com/office/drawing/2014/main" id="{5DE36355-E411-44F3-B9DC-FB630DA269B1}"/>
            </a:ext>
            <a:ext uri="{147F2762-F138-4A5C-976F-8EAC2B608ADB}">
              <a16:predDERef xmlns:a16="http://schemas.microsoft.com/office/drawing/2014/main" pred="{7B4EF1A0-DD84-4809-8A11-2AD9A6C19C4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98" name="CuadroTexto 3">
          <a:extLst>
            <a:ext uri="{FF2B5EF4-FFF2-40B4-BE49-F238E27FC236}">
              <a16:creationId xmlns:a16="http://schemas.microsoft.com/office/drawing/2014/main" id="{03220247-618E-4469-84AA-49AFD820B8A3}"/>
            </a:ext>
            <a:ext uri="{147F2762-F138-4A5C-976F-8EAC2B608ADB}">
              <a16:predDERef xmlns:a16="http://schemas.microsoft.com/office/drawing/2014/main" pred="{F00A97AF-7FCE-49E9-8A60-CE079B6D220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03" name="CuadroTexto 3">
          <a:extLst>
            <a:ext uri="{FF2B5EF4-FFF2-40B4-BE49-F238E27FC236}">
              <a16:creationId xmlns:a16="http://schemas.microsoft.com/office/drawing/2014/main" id="{D3B0E5EB-B94C-403E-AB7A-EE0B891970F5}"/>
            </a:ext>
            <a:ext uri="{147F2762-F138-4A5C-976F-8EAC2B608ADB}">
              <a16:predDERef xmlns:a16="http://schemas.microsoft.com/office/drawing/2014/main" pred="{63F3CABA-D057-4757-8654-98993A8C871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04" name="CuadroTexto 3">
          <a:extLst>
            <a:ext uri="{FF2B5EF4-FFF2-40B4-BE49-F238E27FC236}">
              <a16:creationId xmlns:a16="http://schemas.microsoft.com/office/drawing/2014/main" id="{4235A5E4-9FB4-4830-B554-EF8DF92F8DFD}"/>
            </a:ext>
            <a:ext uri="{147F2762-F138-4A5C-976F-8EAC2B608ADB}">
              <a16:predDERef xmlns:a16="http://schemas.microsoft.com/office/drawing/2014/main" pred="{A21E1736-B622-4AE1-B5ED-B7F5AC1674B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05" name="CuadroTexto 3">
          <a:extLst>
            <a:ext uri="{FF2B5EF4-FFF2-40B4-BE49-F238E27FC236}">
              <a16:creationId xmlns:a16="http://schemas.microsoft.com/office/drawing/2014/main" id="{6B2F1DCE-C3BF-4216-BBB6-BEF02F5AD707}"/>
            </a:ext>
            <a:ext uri="{147F2762-F138-4A5C-976F-8EAC2B608ADB}">
              <a16:predDERef xmlns:a16="http://schemas.microsoft.com/office/drawing/2014/main" pred="{78B35079-8B0D-4999-86A0-3767EEF3C18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06" name="CuadroTexto 3">
          <a:extLst>
            <a:ext uri="{FF2B5EF4-FFF2-40B4-BE49-F238E27FC236}">
              <a16:creationId xmlns:a16="http://schemas.microsoft.com/office/drawing/2014/main" id="{00694B2A-2BE8-4E4A-993B-B733BC4AB74A}"/>
            </a:ext>
            <a:ext uri="{147F2762-F138-4A5C-976F-8EAC2B608ADB}">
              <a16:predDERef xmlns:a16="http://schemas.microsoft.com/office/drawing/2014/main" pred="{0A2BE4E6-94BB-4EF7-980C-FF226A778BA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07" name="CuadroTexto 3">
          <a:extLst>
            <a:ext uri="{FF2B5EF4-FFF2-40B4-BE49-F238E27FC236}">
              <a16:creationId xmlns:a16="http://schemas.microsoft.com/office/drawing/2014/main" id="{B858AA2D-6912-4B17-BD73-C9C66675B550}"/>
            </a:ext>
            <a:ext uri="{147F2762-F138-4A5C-976F-8EAC2B608ADB}">
              <a16:predDERef xmlns:a16="http://schemas.microsoft.com/office/drawing/2014/main" pred="{642DCDB3-7E53-4C97-AF1D-442C1C0E8BA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08" name="CuadroTexto 3">
          <a:extLst>
            <a:ext uri="{FF2B5EF4-FFF2-40B4-BE49-F238E27FC236}">
              <a16:creationId xmlns:a16="http://schemas.microsoft.com/office/drawing/2014/main" id="{A03A94D0-2C8E-4389-8F82-4DD4B2000607}"/>
            </a:ext>
            <a:ext uri="{147F2762-F138-4A5C-976F-8EAC2B608ADB}">
              <a16:predDERef xmlns:a16="http://schemas.microsoft.com/office/drawing/2014/main" pred="{3F253316-6AB1-44F3-8C65-2724F0FA7A5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09" name="CuadroTexto 3">
          <a:extLst>
            <a:ext uri="{FF2B5EF4-FFF2-40B4-BE49-F238E27FC236}">
              <a16:creationId xmlns:a16="http://schemas.microsoft.com/office/drawing/2014/main" id="{50532A00-FD3E-4E61-BC1A-4F7C76BD261A}"/>
            </a:ext>
            <a:ext uri="{147F2762-F138-4A5C-976F-8EAC2B608ADB}">
              <a16:predDERef xmlns:a16="http://schemas.microsoft.com/office/drawing/2014/main" pred="{769900F7-4013-4D03-B6A8-C656B288BBE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11" name="CuadroTexto 3">
          <a:extLst>
            <a:ext uri="{FF2B5EF4-FFF2-40B4-BE49-F238E27FC236}">
              <a16:creationId xmlns:a16="http://schemas.microsoft.com/office/drawing/2014/main" id="{BDC3F352-86C5-48AE-8060-E9057E48CAC2}"/>
            </a:ext>
            <a:ext uri="{147F2762-F138-4A5C-976F-8EAC2B608ADB}">
              <a16:predDERef xmlns:a16="http://schemas.microsoft.com/office/drawing/2014/main" pred="{D9BD75B6-BAF7-4C3B-8270-B98A79FB02F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16" name="CuadroTexto 3">
          <a:extLst>
            <a:ext uri="{FF2B5EF4-FFF2-40B4-BE49-F238E27FC236}">
              <a16:creationId xmlns:a16="http://schemas.microsoft.com/office/drawing/2014/main" id="{12337704-766E-458F-AAAD-C2E23F70A428}"/>
            </a:ext>
            <a:ext uri="{147F2762-F138-4A5C-976F-8EAC2B608ADB}">
              <a16:predDERef xmlns:a16="http://schemas.microsoft.com/office/drawing/2014/main" pred="{72CFDFD2-3FBC-43E6-9C4A-06EB3F75DDB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20" name="CuadroTexto 3">
          <a:extLst>
            <a:ext uri="{FF2B5EF4-FFF2-40B4-BE49-F238E27FC236}">
              <a16:creationId xmlns:a16="http://schemas.microsoft.com/office/drawing/2014/main" id="{8A6472C6-EFFD-4A0E-AFF6-3CD124F2FD3D}"/>
            </a:ext>
            <a:ext uri="{147F2762-F138-4A5C-976F-8EAC2B608ADB}">
              <a16:predDERef xmlns:a16="http://schemas.microsoft.com/office/drawing/2014/main" pred="{9BCD397A-278E-4F69-87D7-CBF63D458FF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21" name="CuadroTexto 3">
          <a:extLst>
            <a:ext uri="{FF2B5EF4-FFF2-40B4-BE49-F238E27FC236}">
              <a16:creationId xmlns:a16="http://schemas.microsoft.com/office/drawing/2014/main" id="{DBFFF30A-EE2D-41FC-897C-F4E94AE1331C}"/>
            </a:ext>
            <a:ext uri="{147F2762-F138-4A5C-976F-8EAC2B608ADB}">
              <a16:predDERef xmlns:a16="http://schemas.microsoft.com/office/drawing/2014/main" pred="{5E8A57B3-8A57-4980-A9AD-28E44897955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22" name="CuadroTexto 3">
          <a:extLst>
            <a:ext uri="{FF2B5EF4-FFF2-40B4-BE49-F238E27FC236}">
              <a16:creationId xmlns:a16="http://schemas.microsoft.com/office/drawing/2014/main" id="{9E8FA00E-7929-4CC6-8A0B-3DE920A030D2}"/>
            </a:ext>
            <a:ext uri="{147F2762-F138-4A5C-976F-8EAC2B608ADB}">
              <a16:predDERef xmlns:a16="http://schemas.microsoft.com/office/drawing/2014/main" pred="{2D982903-8417-45CF-BDB7-A82CAE6ED4A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25" name="CuadroTexto 3">
          <a:extLst>
            <a:ext uri="{FF2B5EF4-FFF2-40B4-BE49-F238E27FC236}">
              <a16:creationId xmlns:a16="http://schemas.microsoft.com/office/drawing/2014/main" id="{820405E0-56A4-47B2-B3E8-CBD001200040}"/>
            </a:ext>
            <a:ext uri="{147F2762-F138-4A5C-976F-8EAC2B608ADB}">
              <a16:predDERef xmlns:a16="http://schemas.microsoft.com/office/drawing/2014/main" pred="{8C6DB6DA-E931-4EF6-A886-941B26CD22E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33" name="CuadroTexto 3">
          <a:extLst>
            <a:ext uri="{FF2B5EF4-FFF2-40B4-BE49-F238E27FC236}">
              <a16:creationId xmlns:a16="http://schemas.microsoft.com/office/drawing/2014/main" id="{090E6772-6249-42D9-B546-28E31BDAAA06}"/>
            </a:ext>
            <a:ext uri="{147F2762-F138-4A5C-976F-8EAC2B608ADB}">
              <a16:predDERef xmlns:a16="http://schemas.microsoft.com/office/drawing/2014/main" pred="{AEF57889-967C-4545-84D9-8FF5ACF2DFB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34" name="CuadroTexto 3">
          <a:extLst>
            <a:ext uri="{FF2B5EF4-FFF2-40B4-BE49-F238E27FC236}">
              <a16:creationId xmlns:a16="http://schemas.microsoft.com/office/drawing/2014/main" id="{21F44433-F4C0-43E0-94E4-E54DD25D893C}"/>
            </a:ext>
            <a:ext uri="{147F2762-F138-4A5C-976F-8EAC2B608ADB}">
              <a16:predDERef xmlns:a16="http://schemas.microsoft.com/office/drawing/2014/main" pred="{025FF9D5-0771-4A0C-A867-76E0C04FB91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35" name="CuadroTexto 3">
          <a:extLst>
            <a:ext uri="{FF2B5EF4-FFF2-40B4-BE49-F238E27FC236}">
              <a16:creationId xmlns:a16="http://schemas.microsoft.com/office/drawing/2014/main" id="{81BBF1BB-AFDB-453E-B5A6-27F32DCFBD35}"/>
            </a:ext>
            <a:ext uri="{147F2762-F138-4A5C-976F-8EAC2B608ADB}">
              <a16:predDERef xmlns:a16="http://schemas.microsoft.com/office/drawing/2014/main" pred="{58B3FA45-D12E-4995-A440-8C220416217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41" name="CuadroTexto 3">
          <a:extLst>
            <a:ext uri="{FF2B5EF4-FFF2-40B4-BE49-F238E27FC236}">
              <a16:creationId xmlns:a16="http://schemas.microsoft.com/office/drawing/2014/main" id="{8B2A36CF-E4F6-4550-9A7D-D4D02A4BCF78}"/>
            </a:ext>
            <a:ext uri="{147F2762-F138-4A5C-976F-8EAC2B608ADB}">
              <a16:predDERef xmlns:a16="http://schemas.microsoft.com/office/drawing/2014/main" pred="{E3A328EE-C9DB-432D-A700-C2A77E4460C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42" name="CuadroTexto 3">
          <a:extLst>
            <a:ext uri="{FF2B5EF4-FFF2-40B4-BE49-F238E27FC236}">
              <a16:creationId xmlns:a16="http://schemas.microsoft.com/office/drawing/2014/main" id="{8D0FB5A6-58E9-437D-9A55-6483C2FE0FD5}"/>
            </a:ext>
            <a:ext uri="{147F2762-F138-4A5C-976F-8EAC2B608ADB}">
              <a16:predDERef xmlns:a16="http://schemas.microsoft.com/office/drawing/2014/main" pred="{68938849-0B41-45C8-8C95-6710288C200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43" name="CuadroTexto 3">
          <a:extLst>
            <a:ext uri="{FF2B5EF4-FFF2-40B4-BE49-F238E27FC236}">
              <a16:creationId xmlns:a16="http://schemas.microsoft.com/office/drawing/2014/main" id="{65146435-FD07-4A68-8B00-6FB843AC4ADA}"/>
            </a:ext>
            <a:ext uri="{147F2762-F138-4A5C-976F-8EAC2B608ADB}">
              <a16:predDERef xmlns:a16="http://schemas.microsoft.com/office/drawing/2014/main" pred="{E4D91864-6D0B-4617-B06C-BF542FCB085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44" name="CuadroTexto 3">
          <a:extLst>
            <a:ext uri="{FF2B5EF4-FFF2-40B4-BE49-F238E27FC236}">
              <a16:creationId xmlns:a16="http://schemas.microsoft.com/office/drawing/2014/main" id="{C4A00D48-13DE-4BB3-83B8-582D02B00AAC}"/>
            </a:ext>
            <a:ext uri="{147F2762-F138-4A5C-976F-8EAC2B608ADB}">
              <a16:predDERef xmlns:a16="http://schemas.microsoft.com/office/drawing/2014/main" pred="{35B70DF0-5D99-4125-A293-E7886E7CE0F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45" name="CuadroTexto 3">
          <a:extLst>
            <a:ext uri="{FF2B5EF4-FFF2-40B4-BE49-F238E27FC236}">
              <a16:creationId xmlns:a16="http://schemas.microsoft.com/office/drawing/2014/main" id="{9BE7FCE4-01C5-4DA0-B386-C00B3F09DE1E}"/>
            </a:ext>
            <a:ext uri="{147F2762-F138-4A5C-976F-8EAC2B608ADB}">
              <a16:predDERef xmlns:a16="http://schemas.microsoft.com/office/drawing/2014/main" pred="{712AA1EF-AB65-40FD-BA42-046923DA263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46" name="CuadroTexto 3">
          <a:extLst>
            <a:ext uri="{FF2B5EF4-FFF2-40B4-BE49-F238E27FC236}">
              <a16:creationId xmlns:a16="http://schemas.microsoft.com/office/drawing/2014/main" id="{CEF984E7-F318-4EAD-9901-5190FB6B99E7}"/>
            </a:ext>
            <a:ext uri="{147F2762-F138-4A5C-976F-8EAC2B608ADB}">
              <a16:predDERef xmlns:a16="http://schemas.microsoft.com/office/drawing/2014/main" pred="{CDC7BB31-F7E0-4136-9517-D7BA6ED605F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47" name="CuadroTexto 3">
          <a:extLst>
            <a:ext uri="{FF2B5EF4-FFF2-40B4-BE49-F238E27FC236}">
              <a16:creationId xmlns:a16="http://schemas.microsoft.com/office/drawing/2014/main" id="{3DEAEB12-4EAD-4FF2-BED8-7BA5D4D16FE0}"/>
            </a:ext>
            <a:ext uri="{147F2762-F138-4A5C-976F-8EAC2B608ADB}">
              <a16:predDERef xmlns:a16="http://schemas.microsoft.com/office/drawing/2014/main" pred="{5F0991F5-1D4B-40E6-A407-497198789B5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48" name="CuadroTexto 3">
          <a:extLst>
            <a:ext uri="{FF2B5EF4-FFF2-40B4-BE49-F238E27FC236}">
              <a16:creationId xmlns:a16="http://schemas.microsoft.com/office/drawing/2014/main" id="{F88AC9FE-3614-4A23-A857-E3EA954C72CB}"/>
            </a:ext>
            <a:ext uri="{147F2762-F138-4A5C-976F-8EAC2B608ADB}">
              <a16:predDERef xmlns:a16="http://schemas.microsoft.com/office/drawing/2014/main" pred="{51A92F9E-0D68-421B-9705-FA92D222679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49" name="CuadroTexto 3">
          <a:extLst>
            <a:ext uri="{FF2B5EF4-FFF2-40B4-BE49-F238E27FC236}">
              <a16:creationId xmlns:a16="http://schemas.microsoft.com/office/drawing/2014/main" id="{4F80F9B0-2DBC-4E37-A301-57AD0076EB6E}"/>
            </a:ext>
            <a:ext uri="{147F2762-F138-4A5C-976F-8EAC2B608ADB}">
              <a16:predDERef xmlns:a16="http://schemas.microsoft.com/office/drawing/2014/main" pred="{AA3028DF-659A-4DC3-B3C9-EB36828DE1B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50" name="CuadroTexto 3">
          <a:extLst>
            <a:ext uri="{FF2B5EF4-FFF2-40B4-BE49-F238E27FC236}">
              <a16:creationId xmlns:a16="http://schemas.microsoft.com/office/drawing/2014/main" id="{C03AFCDA-DF67-4D0F-AF2A-7A56D5B59226}"/>
            </a:ext>
            <a:ext uri="{147F2762-F138-4A5C-976F-8EAC2B608ADB}">
              <a16:predDERef xmlns:a16="http://schemas.microsoft.com/office/drawing/2014/main" pred="{81188105-9DD6-4175-94C1-EDA3742C18F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57" name="CuadroTexto 3">
          <a:extLst>
            <a:ext uri="{FF2B5EF4-FFF2-40B4-BE49-F238E27FC236}">
              <a16:creationId xmlns:a16="http://schemas.microsoft.com/office/drawing/2014/main" id="{E9DA3D28-E9AF-45E8-8170-1C088F92F864}"/>
            </a:ext>
            <a:ext uri="{147F2762-F138-4A5C-976F-8EAC2B608ADB}">
              <a16:predDERef xmlns:a16="http://schemas.microsoft.com/office/drawing/2014/main" pred="{05BB508E-40CD-45F1-BA69-011D2D65500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58" name="CuadroTexto 3">
          <a:extLst>
            <a:ext uri="{FF2B5EF4-FFF2-40B4-BE49-F238E27FC236}">
              <a16:creationId xmlns:a16="http://schemas.microsoft.com/office/drawing/2014/main" id="{C0FF1C03-CEB7-4FC8-95AD-DD99CE041286}"/>
            </a:ext>
            <a:ext uri="{147F2762-F138-4A5C-976F-8EAC2B608ADB}">
              <a16:predDERef xmlns:a16="http://schemas.microsoft.com/office/drawing/2014/main" pred="{EF556CCB-D56C-4C69-8C9F-0E137BB52AB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59" name="CuadroTexto 3">
          <a:extLst>
            <a:ext uri="{FF2B5EF4-FFF2-40B4-BE49-F238E27FC236}">
              <a16:creationId xmlns:a16="http://schemas.microsoft.com/office/drawing/2014/main" id="{CA72BC84-53BB-4D65-B39B-97ED4DFF90B7}"/>
            </a:ext>
            <a:ext uri="{147F2762-F138-4A5C-976F-8EAC2B608ADB}">
              <a16:predDERef xmlns:a16="http://schemas.microsoft.com/office/drawing/2014/main" pred="{D2CEDAD5-096E-4DF2-B6DC-1DB5C4B761B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60" name="CuadroTexto 3">
          <a:extLst>
            <a:ext uri="{FF2B5EF4-FFF2-40B4-BE49-F238E27FC236}">
              <a16:creationId xmlns:a16="http://schemas.microsoft.com/office/drawing/2014/main" id="{3BD1B48E-5592-430B-B96C-632F8C465B93}"/>
            </a:ext>
            <a:ext uri="{147F2762-F138-4A5C-976F-8EAC2B608ADB}">
              <a16:predDERef xmlns:a16="http://schemas.microsoft.com/office/drawing/2014/main" pred="{563810EC-C07D-4C71-AA2A-F64964860AA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61" name="CuadroTexto 3">
          <a:extLst>
            <a:ext uri="{FF2B5EF4-FFF2-40B4-BE49-F238E27FC236}">
              <a16:creationId xmlns:a16="http://schemas.microsoft.com/office/drawing/2014/main" id="{0D9ADFC9-9F0B-4628-B06F-EBCC629B71A4}"/>
            </a:ext>
            <a:ext uri="{147F2762-F138-4A5C-976F-8EAC2B608ADB}">
              <a16:predDERef xmlns:a16="http://schemas.microsoft.com/office/drawing/2014/main" pred="{8C5F0D41-E9A3-4FF2-84BE-E5B714AB3C9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62" name="CuadroTexto 3">
          <a:extLst>
            <a:ext uri="{FF2B5EF4-FFF2-40B4-BE49-F238E27FC236}">
              <a16:creationId xmlns:a16="http://schemas.microsoft.com/office/drawing/2014/main" id="{4C389280-BCE2-4D53-9AA3-A7F811C9BB77}"/>
            </a:ext>
            <a:ext uri="{147F2762-F138-4A5C-976F-8EAC2B608ADB}">
              <a16:predDERef xmlns:a16="http://schemas.microsoft.com/office/drawing/2014/main" pred="{F7AADC62-5213-4896-A203-25ED99E3C22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63" name="CuadroTexto 3">
          <a:extLst>
            <a:ext uri="{FF2B5EF4-FFF2-40B4-BE49-F238E27FC236}">
              <a16:creationId xmlns:a16="http://schemas.microsoft.com/office/drawing/2014/main" id="{FA7DC80B-9254-4BD7-A6BE-6DE5EE005F29}"/>
            </a:ext>
            <a:ext uri="{147F2762-F138-4A5C-976F-8EAC2B608ADB}">
              <a16:predDERef xmlns:a16="http://schemas.microsoft.com/office/drawing/2014/main" pred="{D1558208-1EA9-4D5D-A69F-A97B5103E23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64" name="CuadroTexto 3">
          <a:extLst>
            <a:ext uri="{FF2B5EF4-FFF2-40B4-BE49-F238E27FC236}">
              <a16:creationId xmlns:a16="http://schemas.microsoft.com/office/drawing/2014/main" id="{D404E04B-FF17-4351-A880-7DB2001C64DC}"/>
            </a:ext>
            <a:ext uri="{147F2762-F138-4A5C-976F-8EAC2B608ADB}">
              <a16:predDERef xmlns:a16="http://schemas.microsoft.com/office/drawing/2014/main" pred="{BC8548DE-14C6-44E4-AFBD-8F220C79122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65" name="CuadroTexto 3">
          <a:extLst>
            <a:ext uri="{FF2B5EF4-FFF2-40B4-BE49-F238E27FC236}">
              <a16:creationId xmlns:a16="http://schemas.microsoft.com/office/drawing/2014/main" id="{5F854AD8-F8C8-4725-965D-9DDB8E913F45}"/>
            </a:ext>
            <a:ext uri="{147F2762-F138-4A5C-976F-8EAC2B608ADB}">
              <a16:predDERef xmlns:a16="http://schemas.microsoft.com/office/drawing/2014/main" pred="{61003DF8-461B-4651-AB9B-DF317EC7106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66" name="CuadroTexto 3">
          <a:extLst>
            <a:ext uri="{FF2B5EF4-FFF2-40B4-BE49-F238E27FC236}">
              <a16:creationId xmlns:a16="http://schemas.microsoft.com/office/drawing/2014/main" id="{AB5F2A9C-1E44-43B1-B8F9-2EA6EC110C31}"/>
            </a:ext>
            <a:ext uri="{147F2762-F138-4A5C-976F-8EAC2B608ADB}">
              <a16:predDERef xmlns:a16="http://schemas.microsoft.com/office/drawing/2014/main" pred="{99F747CD-3369-4A7F-BC73-970FB6530EE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68" name="CuadroTexto 3">
          <a:extLst>
            <a:ext uri="{FF2B5EF4-FFF2-40B4-BE49-F238E27FC236}">
              <a16:creationId xmlns:a16="http://schemas.microsoft.com/office/drawing/2014/main" id="{8A690579-5296-497F-8B03-49AE02B2C66B}"/>
            </a:ext>
            <a:ext uri="{147F2762-F138-4A5C-976F-8EAC2B608ADB}">
              <a16:predDERef xmlns:a16="http://schemas.microsoft.com/office/drawing/2014/main" pred="{8B4117B0-09E6-4A05-B9FC-1D389AEA89F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69" name="CuadroTexto 3">
          <a:extLst>
            <a:ext uri="{FF2B5EF4-FFF2-40B4-BE49-F238E27FC236}">
              <a16:creationId xmlns:a16="http://schemas.microsoft.com/office/drawing/2014/main" id="{A4EEEFE1-3216-444F-A024-EA6146A3A1C6}"/>
            </a:ext>
            <a:ext uri="{147F2762-F138-4A5C-976F-8EAC2B608ADB}">
              <a16:predDERef xmlns:a16="http://schemas.microsoft.com/office/drawing/2014/main" pred="{8491669D-70F0-43EF-86B3-93D0908275D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70" name="CuadroTexto 3">
          <a:extLst>
            <a:ext uri="{FF2B5EF4-FFF2-40B4-BE49-F238E27FC236}">
              <a16:creationId xmlns:a16="http://schemas.microsoft.com/office/drawing/2014/main" id="{9FBDDA4D-85B0-4090-88C6-2613A198E142}"/>
            </a:ext>
            <a:ext uri="{147F2762-F138-4A5C-976F-8EAC2B608ADB}">
              <a16:predDERef xmlns:a16="http://schemas.microsoft.com/office/drawing/2014/main" pred="{3020EF31-7FC6-4E60-845F-54CBF7233F2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71" name="CuadroTexto 3">
          <a:extLst>
            <a:ext uri="{FF2B5EF4-FFF2-40B4-BE49-F238E27FC236}">
              <a16:creationId xmlns:a16="http://schemas.microsoft.com/office/drawing/2014/main" id="{7D34AA3B-D915-4FD1-8AF8-2D5024CCBC43}"/>
            </a:ext>
            <a:ext uri="{147F2762-F138-4A5C-976F-8EAC2B608ADB}">
              <a16:predDERef xmlns:a16="http://schemas.microsoft.com/office/drawing/2014/main" pred="{2C7E6D27-77EF-4AC4-8B90-8794FA4AEC3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72" name="CuadroTexto 3">
          <a:extLst>
            <a:ext uri="{FF2B5EF4-FFF2-40B4-BE49-F238E27FC236}">
              <a16:creationId xmlns:a16="http://schemas.microsoft.com/office/drawing/2014/main" id="{B4E6B834-9033-4AF5-BFCA-2227CC60E85D}"/>
            </a:ext>
            <a:ext uri="{147F2762-F138-4A5C-976F-8EAC2B608ADB}">
              <a16:predDERef xmlns:a16="http://schemas.microsoft.com/office/drawing/2014/main" pred="{5498B8B2-CA6C-4372-874B-5537114DEA2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73" name="CuadroTexto 3">
          <a:extLst>
            <a:ext uri="{FF2B5EF4-FFF2-40B4-BE49-F238E27FC236}">
              <a16:creationId xmlns:a16="http://schemas.microsoft.com/office/drawing/2014/main" id="{645C033B-8AEC-484A-A2B5-984D3415245E}"/>
            </a:ext>
            <a:ext uri="{147F2762-F138-4A5C-976F-8EAC2B608ADB}">
              <a16:predDERef xmlns:a16="http://schemas.microsoft.com/office/drawing/2014/main" pred="{7C5430E5-8BAA-4A5A-8E42-CFF29DEDC24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74" name="CuadroTexto 3">
          <a:extLst>
            <a:ext uri="{FF2B5EF4-FFF2-40B4-BE49-F238E27FC236}">
              <a16:creationId xmlns:a16="http://schemas.microsoft.com/office/drawing/2014/main" id="{3ADD2168-589B-4E4E-9BC4-1F8D14CE54D5}"/>
            </a:ext>
            <a:ext uri="{147F2762-F138-4A5C-976F-8EAC2B608ADB}">
              <a16:predDERef xmlns:a16="http://schemas.microsoft.com/office/drawing/2014/main" pred="{8F71A645-CA1A-4332-A6AE-F4BC56C2DF2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76" name="CuadroTexto 3">
          <a:extLst>
            <a:ext uri="{FF2B5EF4-FFF2-40B4-BE49-F238E27FC236}">
              <a16:creationId xmlns:a16="http://schemas.microsoft.com/office/drawing/2014/main" id="{1CDFDCD4-43B8-4B63-8E0A-445F376F6E3B}"/>
            </a:ext>
            <a:ext uri="{147F2762-F138-4A5C-976F-8EAC2B608ADB}">
              <a16:predDERef xmlns:a16="http://schemas.microsoft.com/office/drawing/2014/main" pred="{C75038D7-13A1-489F-A6E0-86EC2A54449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85" name="CuadroTexto 3">
          <a:extLst>
            <a:ext uri="{FF2B5EF4-FFF2-40B4-BE49-F238E27FC236}">
              <a16:creationId xmlns:a16="http://schemas.microsoft.com/office/drawing/2014/main" id="{CC0486BE-A940-4520-93C5-D4FEC3015A68}"/>
            </a:ext>
            <a:ext uri="{147F2762-F138-4A5C-976F-8EAC2B608ADB}">
              <a16:predDERef xmlns:a16="http://schemas.microsoft.com/office/drawing/2014/main" pred="{3AB55612-E5ED-4227-91E0-712DC460F57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86" name="CuadroTexto 3">
          <a:extLst>
            <a:ext uri="{FF2B5EF4-FFF2-40B4-BE49-F238E27FC236}">
              <a16:creationId xmlns:a16="http://schemas.microsoft.com/office/drawing/2014/main" id="{2C478D1C-F2C6-49AE-94D8-BB8B302065FC}"/>
            </a:ext>
            <a:ext uri="{147F2762-F138-4A5C-976F-8EAC2B608ADB}">
              <a16:predDERef xmlns:a16="http://schemas.microsoft.com/office/drawing/2014/main" pred="{08095565-B924-4F37-B75C-3D20734AC57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87" name="CuadroTexto 3">
          <a:extLst>
            <a:ext uri="{FF2B5EF4-FFF2-40B4-BE49-F238E27FC236}">
              <a16:creationId xmlns:a16="http://schemas.microsoft.com/office/drawing/2014/main" id="{E26D9035-010F-4F78-B9F9-E033A984041C}"/>
            </a:ext>
            <a:ext uri="{147F2762-F138-4A5C-976F-8EAC2B608ADB}">
              <a16:predDERef xmlns:a16="http://schemas.microsoft.com/office/drawing/2014/main" pred="{D1FEF337-CB66-4BDD-A019-D191DB72D23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88" name="CuadroTexto 3">
          <a:extLst>
            <a:ext uri="{FF2B5EF4-FFF2-40B4-BE49-F238E27FC236}">
              <a16:creationId xmlns:a16="http://schemas.microsoft.com/office/drawing/2014/main" id="{01772513-F52E-48DA-8ABD-DE202EAA01F8}"/>
            </a:ext>
            <a:ext uri="{147F2762-F138-4A5C-976F-8EAC2B608ADB}">
              <a16:predDERef xmlns:a16="http://schemas.microsoft.com/office/drawing/2014/main" pred="{6DF10D68-854F-412E-ACC2-1BB6489154F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89" name="CuadroTexto 3">
          <a:extLst>
            <a:ext uri="{FF2B5EF4-FFF2-40B4-BE49-F238E27FC236}">
              <a16:creationId xmlns:a16="http://schemas.microsoft.com/office/drawing/2014/main" id="{E34E770E-CC11-4EFB-85A4-A9B148835447}"/>
            </a:ext>
            <a:ext uri="{147F2762-F138-4A5C-976F-8EAC2B608ADB}">
              <a16:predDERef xmlns:a16="http://schemas.microsoft.com/office/drawing/2014/main" pred="{367CC452-46F5-4EB8-8095-8055104CE93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90" name="CuadroTexto 3">
          <a:extLst>
            <a:ext uri="{FF2B5EF4-FFF2-40B4-BE49-F238E27FC236}">
              <a16:creationId xmlns:a16="http://schemas.microsoft.com/office/drawing/2014/main" id="{3154BDA4-8C45-4707-B733-5FD8328AB8CE}"/>
            </a:ext>
            <a:ext uri="{147F2762-F138-4A5C-976F-8EAC2B608ADB}">
              <a16:predDERef xmlns:a16="http://schemas.microsoft.com/office/drawing/2014/main" pred="{734AE0EF-DADA-4FE2-9ACD-96A328CDDD2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91" name="CuadroTexto 3">
          <a:extLst>
            <a:ext uri="{FF2B5EF4-FFF2-40B4-BE49-F238E27FC236}">
              <a16:creationId xmlns:a16="http://schemas.microsoft.com/office/drawing/2014/main" id="{2179C53A-B7DA-48EF-9F33-83587A25B7B1}"/>
            </a:ext>
            <a:ext uri="{147F2762-F138-4A5C-976F-8EAC2B608ADB}">
              <a16:predDERef xmlns:a16="http://schemas.microsoft.com/office/drawing/2014/main" pred="{3C4E998C-B005-4149-B6E9-32438B390DE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92" name="CuadroTexto 3">
          <a:extLst>
            <a:ext uri="{FF2B5EF4-FFF2-40B4-BE49-F238E27FC236}">
              <a16:creationId xmlns:a16="http://schemas.microsoft.com/office/drawing/2014/main" id="{BC6B4B45-5F33-48F0-8DCA-0A2DDB28EE46}"/>
            </a:ext>
            <a:ext uri="{147F2762-F138-4A5C-976F-8EAC2B608ADB}">
              <a16:predDERef xmlns:a16="http://schemas.microsoft.com/office/drawing/2014/main" pred="{93D3F0BA-A261-4A21-BF2E-149F9A2A6CC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93" name="CuadroTexto 3">
          <a:extLst>
            <a:ext uri="{FF2B5EF4-FFF2-40B4-BE49-F238E27FC236}">
              <a16:creationId xmlns:a16="http://schemas.microsoft.com/office/drawing/2014/main" id="{D6722C11-EFB7-4131-9BF4-1D8E0C27B305}"/>
            </a:ext>
            <a:ext uri="{147F2762-F138-4A5C-976F-8EAC2B608ADB}">
              <a16:predDERef xmlns:a16="http://schemas.microsoft.com/office/drawing/2014/main" pred="{1C511E3B-7E9B-4F07-9F09-7B47A662E08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94" name="CuadroTexto 3">
          <a:extLst>
            <a:ext uri="{FF2B5EF4-FFF2-40B4-BE49-F238E27FC236}">
              <a16:creationId xmlns:a16="http://schemas.microsoft.com/office/drawing/2014/main" id="{E5498BBF-73F9-4559-919C-FE0AB56572F4}"/>
            </a:ext>
            <a:ext uri="{147F2762-F138-4A5C-976F-8EAC2B608ADB}">
              <a16:predDERef xmlns:a16="http://schemas.microsoft.com/office/drawing/2014/main" pred="{EA5D3E24-0861-4A3C-A890-2FDFDA0A587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97" name="CuadroTexto 3">
          <a:extLst>
            <a:ext uri="{FF2B5EF4-FFF2-40B4-BE49-F238E27FC236}">
              <a16:creationId xmlns:a16="http://schemas.microsoft.com/office/drawing/2014/main" id="{D866CF87-BDF2-4186-9234-EBCD2C89F92A}"/>
            </a:ext>
            <a:ext uri="{147F2762-F138-4A5C-976F-8EAC2B608ADB}">
              <a16:predDERef xmlns:a16="http://schemas.microsoft.com/office/drawing/2014/main" pred="{B1021F6E-0C8E-4DD3-940D-4FF01DCF1BF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98" name="CuadroTexto 3">
          <a:extLst>
            <a:ext uri="{FF2B5EF4-FFF2-40B4-BE49-F238E27FC236}">
              <a16:creationId xmlns:a16="http://schemas.microsoft.com/office/drawing/2014/main" id="{9ACAA6BD-766F-4DBD-87D1-40FEDD2F6F3B}"/>
            </a:ext>
            <a:ext uri="{147F2762-F138-4A5C-976F-8EAC2B608ADB}">
              <a16:predDERef xmlns:a16="http://schemas.microsoft.com/office/drawing/2014/main" pred="{2166A5C8-5770-4D16-A2B6-3CC26A7BE03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99" name="CuadroTexto 3">
          <a:extLst>
            <a:ext uri="{FF2B5EF4-FFF2-40B4-BE49-F238E27FC236}">
              <a16:creationId xmlns:a16="http://schemas.microsoft.com/office/drawing/2014/main" id="{E9E767F1-6DBD-452D-BC81-2069D029DBAD}"/>
            </a:ext>
            <a:ext uri="{147F2762-F138-4A5C-976F-8EAC2B608ADB}">
              <a16:predDERef xmlns:a16="http://schemas.microsoft.com/office/drawing/2014/main" pred="{4417184D-DCC8-4A16-AD80-959A0B1CBB5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00" name="CuadroTexto 3">
          <a:extLst>
            <a:ext uri="{FF2B5EF4-FFF2-40B4-BE49-F238E27FC236}">
              <a16:creationId xmlns:a16="http://schemas.microsoft.com/office/drawing/2014/main" id="{1F931790-1F11-4D4C-8E89-E0191C94A5E1}"/>
            </a:ext>
            <a:ext uri="{147F2762-F138-4A5C-976F-8EAC2B608ADB}">
              <a16:predDERef xmlns:a16="http://schemas.microsoft.com/office/drawing/2014/main" pred="{7C8F91AA-9176-4CBC-8B5A-D2CD32DAD6D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01" name="CuadroTexto 3">
          <a:extLst>
            <a:ext uri="{FF2B5EF4-FFF2-40B4-BE49-F238E27FC236}">
              <a16:creationId xmlns:a16="http://schemas.microsoft.com/office/drawing/2014/main" id="{4AF23A2D-D05B-49C9-BB94-7778DC543AA3}"/>
            </a:ext>
            <a:ext uri="{147F2762-F138-4A5C-976F-8EAC2B608ADB}">
              <a16:predDERef xmlns:a16="http://schemas.microsoft.com/office/drawing/2014/main" pred="{4D620237-C757-4632-8FDE-913C83490D6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02" name="CuadroTexto 3">
          <a:extLst>
            <a:ext uri="{FF2B5EF4-FFF2-40B4-BE49-F238E27FC236}">
              <a16:creationId xmlns:a16="http://schemas.microsoft.com/office/drawing/2014/main" id="{DC362DC0-60BC-4CF4-9B93-0AEDD46CF19A}"/>
            </a:ext>
            <a:ext uri="{147F2762-F138-4A5C-976F-8EAC2B608ADB}">
              <a16:predDERef xmlns:a16="http://schemas.microsoft.com/office/drawing/2014/main" pred="{7BB25362-8B9D-4080-BFC8-E6BA6D3D180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05" name="CuadroTexto 3">
          <a:extLst>
            <a:ext uri="{FF2B5EF4-FFF2-40B4-BE49-F238E27FC236}">
              <a16:creationId xmlns:a16="http://schemas.microsoft.com/office/drawing/2014/main" id="{2B6184EB-CD9C-4022-9EC0-43C2DE77B350}"/>
            </a:ext>
            <a:ext uri="{147F2762-F138-4A5C-976F-8EAC2B608ADB}">
              <a16:predDERef xmlns:a16="http://schemas.microsoft.com/office/drawing/2014/main" pred="{99F6E460-6C48-4675-83F9-D3AED5253E1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09" name="CuadroTexto 3">
          <a:extLst>
            <a:ext uri="{FF2B5EF4-FFF2-40B4-BE49-F238E27FC236}">
              <a16:creationId xmlns:a16="http://schemas.microsoft.com/office/drawing/2014/main" id="{AAC4E91E-2CDD-42EC-817C-EB12ED49944E}"/>
            </a:ext>
            <a:ext uri="{147F2762-F138-4A5C-976F-8EAC2B608ADB}">
              <a16:predDERef xmlns:a16="http://schemas.microsoft.com/office/drawing/2014/main" pred="{6F289F4F-216F-4B18-BADE-392149F27CE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10" name="CuadroTexto 3">
          <a:extLst>
            <a:ext uri="{FF2B5EF4-FFF2-40B4-BE49-F238E27FC236}">
              <a16:creationId xmlns:a16="http://schemas.microsoft.com/office/drawing/2014/main" id="{B302C055-ADD0-4B77-8727-A697E1A33F3F}"/>
            </a:ext>
            <a:ext uri="{147F2762-F138-4A5C-976F-8EAC2B608ADB}">
              <a16:predDERef xmlns:a16="http://schemas.microsoft.com/office/drawing/2014/main" pred="{3363A568-A335-42E0-8258-42B545C4F82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11" name="CuadroTexto 3">
          <a:extLst>
            <a:ext uri="{FF2B5EF4-FFF2-40B4-BE49-F238E27FC236}">
              <a16:creationId xmlns:a16="http://schemas.microsoft.com/office/drawing/2014/main" id="{271D003E-4B40-4280-A691-BA40091D295D}"/>
            </a:ext>
            <a:ext uri="{147F2762-F138-4A5C-976F-8EAC2B608ADB}">
              <a16:predDERef xmlns:a16="http://schemas.microsoft.com/office/drawing/2014/main" pred="{C523DD39-C64C-4D16-AFC2-9E313E8445F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12" name="CuadroTexto 3">
          <a:extLst>
            <a:ext uri="{FF2B5EF4-FFF2-40B4-BE49-F238E27FC236}">
              <a16:creationId xmlns:a16="http://schemas.microsoft.com/office/drawing/2014/main" id="{B4FAE47F-C572-4DBA-9436-464B2DF85AAA}"/>
            </a:ext>
            <a:ext uri="{147F2762-F138-4A5C-976F-8EAC2B608ADB}">
              <a16:predDERef xmlns:a16="http://schemas.microsoft.com/office/drawing/2014/main" pred="{86973F4D-CD93-4138-8840-96C48596445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13" name="CuadroTexto 3">
          <a:extLst>
            <a:ext uri="{FF2B5EF4-FFF2-40B4-BE49-F238E27FC236}">
              <a16:creationId xmlns:a16="http://schemas.microsoft.com/office/drawing/2014/main" id="{F562ED3F-1688-4240-82A2-9F2186B145B6}"/>
            </a:ext>
            <a:ext uri="{147F2762-F138-4A5C-976F-8EAC2B608ADB}">
              <a16:predDERef xmlns:a16="http://schemas.microsoft.com/office/drawing/2014/main" pred="{25953750-D09F-4630-AA05-0279FB2BC86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30" name="CuadroTexto 3">
          <a:extLst>
            <a:ext uri="{FF2B5EF4-FFF2-40B4-BE49-F238E27FC236}">
              <a16:creationId xmlns:a16="http://schemas.microsoft.com/office/drawing/2014/main" id="{D518C2FD-5D72-4F70-9377-42E7F7262B00}"/>
            </a:ext>
            <a:ext uri="{147F2762-F138-4A5C-976F-8EAC2B608ADB}">
              <a16:predDERef xmlns:a16="http://schemas.microsoft.com/office/drawing/2014/main" pred="{E1C202C2-529B-43A6-B8EC-986489AFD85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31" name="CuadroTexto 3">
          <a:extLst>
            <a:ext uri="{FF2B5EF4-FFF2-40B4-BE49-F238E27FC236}">
              <a16:creationId xmlns:a16="http://schemas.microsoft.com/office/drawing/2014/main" id="{A8DAB29B-0FA8-4E57-859B-25CF1DC81C28}"/>
            </a:ext>
            <a:ext uri="{147F2762-F138-4A5C-976F-8EAC2B608ADB}">
              <a16:predDERef xmlns:a16="http://schemas.microsoft.com/office/drawing/2014/main" pred="{26FDC21A-323D-4F53-9C76-844616EE381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32" name="CuadroTexto 3">
          <a:extLst>
            <a:ext uri="{FF2B5EF4-FFF2-40B4-BE49-F238E27FC236}">
              <a16:creationId xmlns:a16="http://schemas.microsoft.com/office/drawing/2014/main" id="{D511300E-48D8-4C2D-B959-F208FFA23F19}"/>
            </a:ext>
            <a:ext uri="{147F2762-F138-4A5C-976F-8EAC2B608ADB}">
              <a16:predDERef xmlns:a16="http://schemas.microsoft.com/office/drawing/2014/main" pred="{88163ADB-2377-40F4-91BF-6FEEEAC746F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33" name="CuadroTexto 3">
          <a:extLst>
            <a:ext uri="{FF2B5EF4-FFF2-40B4-BE49-F238E27FC236}">
              <a16:creationId xmlns:a16="http://schemas.microsoft.com/office/drawing/2014/main" id="{E0B983CB-B884-400D-8017-E597F5FA3B99}"/>
            </a:ext>
            <a:ext uri="{147F2762-F138-4A5C-976F-8EAC2B608ADB}">
              <a16:predDERef xmlns:a16="http://schemas.microsoft.com/office/drawing/2014/main" pred="{280D9CB9-8D81-49E1-A475-699AB62D214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34" name="CuadroTexto 3">
          <a:extLst>
            <a:ext uri="{FF2B5EF4-FFF2-40B4-BE49-F238E27FC236}">
              <a16:creationId xmlns:a16="http://schemas.microsoft.com/office/drawing/2014/main" id="{7C8392D5-69E6-4030-B682-CBCBBA84858B}"/>
            </a:ext>
            <a:ext uri="{147F2762-F138-4A5C-976F-8EAC2B608ADB}">
              <a16:predDERef xmlns:a16="http://schemas.microsoft.com/office/drawing/2014/main" pred="{87F6ACFD-3795-4EC4-882C-2D8CD32DF4B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35" name="CuadroTexto 3">
          <a:extLst>
            <a:ext uri="{FF2B5EF4-FFF2-40B4-BE49-F238E27FC236}">
              <a16:creationId xmlns:a16="http://schemas.microsoft.com/office/drawing/2014/main" id="{2850F246-232D-46E6-B72E-785FCDB1E342}"/>
            </a:ext>
            <a:ext uri="{147F2762-F138-4A5C-976F-8EAC2B608ADB}">
              <a16:predDERef xmlns:a16="http://schemas.microsoft.com/office/drawing/2014/main" pred="{A07A90BB-0022-4FB9-B0A4-EF2D27DCEE5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36" name="CuadroTexto 3">
          <a:extLst>
            <a:ext uri="{FF2B5EF4-FFF2-40B4-BE49-F238E27FC236}">
              <a16:creationId xmlns:a16="http://schemas.microsoft.com/office/drawing/2014/main" id="{4473670B-62FB-4E08-8A26-9CCDC6CDA6F4}"/>
            </a:ext>
            <a:ext uri="{147F2762-F138-4A5C-976F-8EAC2B608ADB}">
              <a16:predDERef xmlns:a16="http://schemas.microsoft.com/office/drawing/2014/main" pred="{FF2174E6-DCAC-4C9D-B39E-0227FB56BB2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38" name="CuadroTexto 3">
          <a:extLst>
            <a:ext uri="{FF2B5EF4-FFF2-40B4-BE49-F238E27FC236}">
              <a16:creationId xmlns:a16="http://schemas.microsoft.com/office/drawing/2014/main" id="{DBEBEEF7-153B-4C01-A62A-2FB5587D950E}"/>
            </a:ext>
            <a:ext uri="{147F2762-F138-4A5C-976F-8EAC2B608ADB}">
              <a16:predDERef xmlns:a16="http://schemas.microsoft.com/office/drawing/2014/main" pred="{C843B383-02E7-425B-BE90-61D0BE8AD69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41" name="CuadroTexto 3">
          <a:extLst>
            <a:ext uri="{FF2B5EF4-FFF2-40B4-BE49-F238E27FC236}">
              <a16:creationId xmlns:a16="http://schemas.microsoft.com/office/drawing/2014/main" id="{BCB40C26-F00E-4DE8-AA92-81F3CA88A572}"/>
            </a:ext>
            <a:ext uri="{147F2762-F138-4A5C-976F-8EAC2B608ADB}">
              <a16:predDERef xmlns:a16="http://schemas.microsoft.com/office/drawing/2014/main" pred="{5EB2AADC-5D84-4FC4-B7D7-3D752BDCB5F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42" name="CuadroTexto 3">
          <a:extLst>
            <a:ext uri="{FF2B5EF4-FFF2-40B4-BE49-F238E27FC236}">
              <a16:creationId xmlns:a16="http://schemas.microsoft.com/office/drawing/2014/main" id="{786963D5-568E-41EC-A49F-07A9C7D702D4}"/>
            </a:ext>
            <a:ext uri="{147F2762-F138-4A5C-976F-8EAC2B608ADB}">
              <a16:predDERef xmlns:a16="http://schemas.microsoft.com/office/drawing/2014/main" pred="{A2F96F7E-CB46-4557-8E2F-DEBBEC6C542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43" name="CuadroTexto 3">
          <a:extLst>
            <a:ext uri="{FF2B5EF4-FFF2-40B4-BE49-F238E27FC236}">
              <a16:creationId xmlns:a16="http://schemas.microsoft.com/office/drawing/2014/main" id="{08E257A9-CD67-4368-836C-A5C9A0A33DB4}"/>
            </a:ext>
            <a:ext uri="{147F2762-F138-4A5C-976F-8EAC2B608ADB}">
              <a16:predDERef xmlns:a16="http://schemas.microsoft.com/office/drawing/2014/main" pred="{26CAB9B8-EABC-4C12-A5AA-E81D7C96B57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44" name="CuadroTexto 3">
          <a:extLst>
            <a:ext uri="{FF2B5EF4-FFF2-40B4-BE49-F238E27FC236}">
              <a16:creationId xmlns:a16="http://schemas.microsoft.com/office/drawing/2014/main" id="{4BFF452A-1069-4BAF-A718-3229653CB31C}"/>
            </a:ext>
            <a:ext uri="{147F2762-F138-4A5C-976F-8EAC2B608ADB}">
              <a16:predDERef xmlns:a16="http://schemas.microsoft.com/office/drawing/2014/main" pred="{E4FED617-8954-42C6-B4CD-8A49D7C2E24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53" name="CuadroTexto 3">
          <a:extLst>
            <a:ext uri="{FF2B5EF4-FFF2-40B4-BE49-F238E27FC236}">
              <a16:creationId xmlns:a16="http://schemas.microsoft.com/office/drawing/2014/main" id="{B5EF920A-1A1D-4EE7-8A71-8A3385112C00}"/>
            </a:ext>
            <a:ext uri="{147F2762-F138-4A5C-976F-8EAC2B608ADB}">
              <a16:predDERef xmlns:a16="http://schemas.microsoft.com/office/drawing/2014/main" pred="{953FAD94-784B-4F68-B50D-96DD8B11DEE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54" name="CuadroTexto 3">
          <a:extLst>
            <a:ext uri="{FF2B5EF4-FFF2-40B4-BE49-F238E27FC236}">
              <a16:creationId xmlns:a16="http://schemas.microsoft.com/office/drawing/2014/main" id="{2233586E-39A6-4366-86B9-069564CBACB6}"/>
            </a:ext>
            <a:ext uri="{147F2762-F138-4A5C-976F-8EAC2B608ADB}">
              <a16:predDERef xmlns:a16="http://schemas.microsoft.com/office/drawing/2014/main" pred="{E04FD957-61D6-4B21-BAD1-637CB4D25BB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69" name="CuadroTexto 3">
          <a:extLst>
            <a:ext uri="{FF2B5EF4-FFF2-40B4-BE49-F238E27FC236}">
              <a16:creationId xmlns:a16="http://schemas.microsoft.com/office/drawing/2014/main" id="{4D7D4E74-3CEE-4497-B64E-6CE79929BE90}"/>
            </a:ext>
            <a:ext uri="{147F2762-F138-4A5C-976F-8EAC2B608ADB}">
              <a16:predDERef xmlns:a16="http://schemas.microsoft.com/office/drawing/2014/main" pred="{A4649DBC-F395-45A6-A00D-6BCBDD739C0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50" name="CuadroTexto 3">
          <a:extLst>
            <a:ext uri="{FF2B5EF4-FFF2-40B4-BE49-F238E27FC236}">
              <a16:creationId xmlns:a16="http://schemas.microsoft.com/office/drawing/2014/main" id="{6BC92097-5C06-429F-B817-F67B034E1C07}"/>
            </a:ext>
            <a:ext uri="{147F2762-F138-4A5C-976F-8EAC2B608ADB}">
              <a16:predDERef xmlns:a16="http://schemas.microsoft.com/office/drawing/2014/main" pred="{2A3C5600-621E-4372-BEBA-8B011A0942F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02" name="CuadroTexto 3">
          <a:extLst>
            <a:ext uri="{FF2B5EF4-FFF2-40B4-BE49-F238E27FC236}">
              <a16:creationId xmlns:a16="http://schemas.microsoft.com/office/drawing/2014/main" id="{58939D90-2635-4802-8915-29E883CF469A}"/>
            </a:ext>
            <a:ext uri="{147F2762-F138-4A5C-976F-8EAC2B608ADB}">
              <a16:predDERef xmlns:a16="http://schemas.microsoft.com/office/drawing/2014/main" pred="{3BB92785-4084-4120-B9CF-489377C9AF2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27" name="CuadroTexto 3">
          <a:extLst>
            <a:ext uri="{FF2B5EF4-FFF2-40B4-BE49-F238E27FC236}">
              <a16:creationId xmlns:a16="http://schemas.microsoft.com/office/drawing/2014/main" id="{1D6D2482-1517-4E9A-9682-C16968DC4F8D}"/>
            </a:ext>
            <a:ext uri="{147F2762-F138-4A5C-976F-8EAC2B608ADB}">
              <a16:predDERef xmlns:a16="http://schemas.microsoft.com/office/drawing/2014/main" pred="{03401666-F4CE-4550-A2F1-5BAF1FA07D8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29" name="CuadroTexto 3">
          <a:extLst>
            <a:ext uri="{FF2B5EF4-FFF2-40B4-BE49-F238E27FC236}">
              <a16:creationId xmlns:a16="http://schemas.microsoft.com/office/drawing/2014/main" id="{B8FA6B68-A8D0-4913-A732-A41350CC641E}"/>
            </a:ext>
            <a:ext uri="{147F2762-F138-4A5C-976F-8EAC2B608ADB}">
              <a16:predDERef xmlns:a16="http://schemas.microsoft.com/office/drawing/2014/main" pred="{049B85AC-8359-40AD-B326-7DF458A4493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37" name="CuadroTexto 3">
          <a:extLst>
            <a:ext uri="{FF2B5EF4-FFF2-40B4-BE49-F238E27FC236}">
              <a16:creationId xmlns:a16="http://schemas.microsoft.com/office/drawing/2014/main" id="{7319AA68-5066-40E3-B1FB-5A0E914682CD}"/>
            </a:ext>
            <a:ext uri="{147F2762-F138-4A5C-976F-8EAC2B608ADB}">
              <a16:predDERef xmlns:a16="http://schemas.microsoft.com/office/drawing/2014/main" pred="{BC06DFD5-1AA0-475F-AF09-DD6547624F2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71" name="CuadroTexto 3">
          <a:extLst>
            <a:ext uri="{FF2B5EF4-FFF2-40B4-BE49-F238E27FC236}">
              <a16:creationId xmlns:a16="http://schemas.microsoft.com/office/drawing/2014/main" id="{B4613372-5D68-4B4A-AECE-EF7FBE63D044}"/>
            </a:ext>
            <a:ext uri="{147F2762-F138-4A5C-976F-8EAC2B608ADB}">
              <a16:predDERef xmlns:a16="http://schemas.microsoft.com/office/drawing/2014/main" pred="{DCED2AF9-FE9F-4CA7-906B-C590D4CF5E9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72" name="CuadroTexto 3">
          <a:extLst>
            <a:ext uri="{FF2B5EF4-FFF2-40B4-BE49-F238E27FC236}">
              <a16:creationId xmlns:a16="http://schemas.microsoft.com/office/drawing/2014/main" id="{45215503-0289-4697-AD01-17551CAC4A99}"/>
            </a:ext>
            <a:ext uri="{147F2762-F138-4A5C-976F-8EAC2B608ADB}">
              <a16:predDERef xmlns:a16="http://schemas.microsoft.com/office/drawing/2014/main" pred="{B72B594A-BD94-456C-A8E9-C963FA1B0F0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77" name="CuadroTexto 3">
          <a:extLst>
            <a:ext uri="{FF2B5EF4-FFF2-40B4-BE49-F238E27FC236}">
              <a16:creationId xmlns:a16="http://schemas.microsoft.com/office/drawing/2014/main" id="{3CFB1B73-6C29-47E1-966C-07B1E95F0301}"/>
            </a:ext>
            <a:ext uri="{147F2762-F138-4A5C-976F-8EAC2B608ADB}">
              <a16:predDERef xmlns:a16="http://schemas.microsoft.com/office/drawing/2014/main" pred="{EED9D03B-7A46-4898-9218-B95AC496CA8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85" name="CuadroTexto 3">
          <a:extLst>
            <a:ext uri="{FF2B5EF4-FFF2-40B4-BE49-F238E27FC236}">
              <a16:creationId xmlns:a16="http://schemas.microsoft.com/office/drawing/2014/main" id="{AA808BE2-F990-46C7-9A4E-D88DE23B5054}"/>
            </a:ext>
            <a:ext uri="{147F2762-F138-4A5C-976F-8EAC2B608ADB}">
              <a16:predDERef xmlns:a16="http://schemas.microsoft.com/office/drawing/2014/main" pred="{3ADB1B9A-75E9-4104-9CA5-37C54B77050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86" name="CuadroTexto 3">
          <a:extLst>
            <a:ext uri="{FF2B5EF4-FFF2-40B4-BE49-F238E27FC236}">
              <a16:creationId xmlns:a16="http://schemas.microsoft.com/office/drawing/2014/main" id="{8B050F49-479D-4C3C-9901-FD19EC686B50}"/>
            </a:ext>
            <a:ext uri="{147F2762-F138-4A5C-976F-8EAC2B608ADB}">
              <a16:predDERef xmlns:a16="http://schemas.microsoft.com/office/drawing/2014/main" pred="{A5528288-18A6-4B41-B778-3D4CD6B4579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87" name="CuadroTexto 3">
          <a:extLst>
            <a:ext uri="{FF2B5EF4-FFF2-40B4-BE49-F238E27FC236}">
              <a16:creationId xmlns:a16="http://schemas.microsoft.com/office/drawing/2014/main" id="{C450BDE4-C3D3-42E2-A2AB-44C66AC7F7E6}"/>
            </a:ext>
            <a:ext uri="{147F2762-F138-4A5C-976F-8EAC2B608ADB}">
              <a16:predDERef xmlns:a16="http://schemas.microsoft.com/office/drawing/2014/main" pred="{1F115C58-F7AC-43EC-9236-C83C0D81197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88" name="CuadroTexto 3">
          <a:extLst>
            <a:ext uri="{FF2B5EF4-FFF2-40B4-BE49-F238E27FC236}">
              <a16:creationId xmlns:a16="http://schemas.microsoft.com/office/drawing/2014/main" id="{C6CCBFBA-183A-4C43-9295-DE3CE572282D}"/>
            </a:ext>
            <a:ext uri="{147F2762-F138-4A5C-976F-8EAC2B608ADB}">
              <a16:predDERef xmlns:a16="http://schemas.microsoft.com/office/drawing/2014/main" pred="{5BB9640A-BF58-48EE-8850-99B7A252300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89" name="CuadroTexto 3">
          <a:extLst>
            <a:ext uri="{FF2B5EF4-FFF2-40B4-BE49-F238E27FC236}">
              <a16:creationId xmlns:a16="http://schemas.microsoft.com/office/drawing/2014/main" id="{75E728BD-EF4B-4831-B115-267C6F3704F4}"/>
            </a:ext>
            <a:ext uri="{147F2762-F138-4A5C-976F-8EAC2B608ADB}">
              <a16:predDERef xmlns:a16="http://schemas.microsoft.com/office/drawing/2014/main" pred="{524C23BD-AAC0-4F15-B1C4-05EAF9F995A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90" name="CuadroTexto 3">
          <a:extLst>
            <a:ext uri="{FF2B5EF4-FFF2-40B4-BE49-F238E27FC236}">
              <a16:creationId xmlns:a16="http://schemas.microsoft.com/office/drawing/2014/main" id="{C885FDC6-AE6B-4CDD-933D-6A0336DEEC4C}"/>
            </a:ext>
            <a:ext uri="{147F2762-F138-4A5C-976F-8EAC2B608ADB}">
              <a16:predDERef xmlns:a16="http://schemas.microsoft.com/office/drawing/2014/main" pred="{B0E5664C-D472-4DE4-8DAF-D2F256A643B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91" name="CuadroTexto 3">
          <a:extLst>
            <a:ext uri="{FF2B5EF4-FFF2-40B4-BE49-F238E27FC236}">
              <a16:creationId xmlns:a16="http://schemas.microsoft.com/office/drawing/2014/main" id="{8A55F4AC-D877-4397-BD93-25E4FEF646C3}"/>
            </a:ext>
            <a:ext uri="{147F2762-F138-4A5C-976F-8EAC2B608ADB}">
              <a16:predDERef xmlns:a16="http://schemas.microsoft.com/office/drawing/2014/main" pred="{A8FFA0F5-6E39-434F-9DDE-64C975E34BE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92" name="CuadroTexto 3">
          <a:extLst>
            <a:ext uri="{FF2B5EF4-FFF2-40B4-BE49-F238E27FC236}">
              <a16:creationId xmlns:a16="http://schemas.microsoft.com/office/drawing/2014/main" id="{D2C71567-57FA-4A4F-B9A9-5244C6C665AF}"/>
            </a:ext>
            <a:ext uri="{147F2762-F138-4A5C-976F-8EAC2B608ADB}">
              <a16:predDERef xmlns:a16="http://schemas.microsoft.com/office/drawing/2014/main" pred="{8EEEF9AA-EA64-4310-943F-4919B379DC7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94" name="CuadroTexto 3">
          <a:extLst>
            <a:ext uri="{FF2B5EF4-FFF2-40B4-BE49-F238E27FC236}">
              <a16:creationId xmlns:a16="http://schemas.microsoft.com/office/drawing/2014/main" id="{3EB216EE-1467-48F7-924F-04BCF5AFFCE3}"/>
            </a:ext>
            <a:ext uri="{147F2762-F138-4A5C-976F-8EAC2B608ADB}">
              <a16:predDERef xmlns:a16="http://schemas.microsoft.com/office/drawing/2014/main" pred="{FB5B0F52-3EA0-42D7-817B-B61DE970245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95" name="CuadroTexto 3">
          <a:extLst>
            <a:ext uri="{FF2B5EF4-FFF2-40B4-BE49-F238E27FC236}">
              <a16:creationId xmlns:a16="http://schemas.microsoft.com/office/drawing/2014/main" id="{B7B82BEB-3689-4EFA-A8D1-9AAEB6B17674}"/>
            </a:ext>
            <a:ext uri="{147F2762-F138-4A5C-976F-8EAC2B608ADB}">
              <a16:predDERef xmlns:a16="http://schemas.microsoft.com/office/drawing/2014/main" pred="{4B868380-51D4-4F2C-8019-A0FD6BE19F7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96" name="CuadroTexto 3">
          <a:extLst>
            <a:ext uri="{FF2B5EF4-FFF2-40B4-BE49-F238E27FC236}">
              <a16:creationId xmlns:a16="http://schemas.microsoft.com/office/drawing/2014/main" id="{91916319-6724-494F-81A7-D157FE1C0492}"/>
            </a:ext>
            <a:ext uri="{147F2762-F138-4A5C-976F-8EAC2B608ADB}">
              <a16:predDERef xmlns:a16="http://schemas.microsoft.com/office/drawing/2014/main" pred="{63F2E93A-F2D3-462E-8D1C-10EEC6D90C9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97" name="CuadroTexto 3">
          <a:extLst>
            <a:ext uri="{FF2B5EF4-FFF2-40B4-BE49-F238E27FC236}">
              <a16:creationId xmlns:a16="http://schemas.microsoft.com/office/drawing/2014/main" id="{23131FD2-CA1C-4203-B5B2-A99CA00E563E}"/>
            </a:ext>
            <a:ext uri="{147F2762-F138-4A5C-976F-8EAC2B608ADB}">
              <a16:predDERef xmlns:a16="http://schemas.microsoft.com/office/drawing/2014/main" pred="{84ACFB37-2865-4061-A197-D8D7E0B3453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98" name="CuadroTexto 3">
          <a:extLst>
            <a:ext uri="{FF2B5EF4-FFF2-40B4-BE49-F238E27FC236}">
              <a16:creationId xmlns:a16="http://schemas.microsoft.com/office/drawing/2014/main" id="{EECA43D5-7CCA-4E55-AD48-324F7392FA29}"/>
            </a:ext>
            <a:ext uri="{147F2762-F138-4A5C-976F-8EAC2B608ADB}">
              <a16:predDERef xmlns:a16="http://schemas.microsoft.com/office/drawing/2014/main" pred="{68FFBAE6-7AD3-47CF-907E-962258A55E1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99" name="CuadroTexto 3">
          <a:extLst>
            <a:ext uri="{FF2B5EF4-FFF2-40B4-BE49-F238E27FC236}">
              <a16:creationId xmlns:a16="http://schemas.microsoft.com/office/drawing/2014/main" id="{05DCB90B-6978-4B92-84DE-8957B3790C4B}"/>
            </a:ext>
            <a:ext uri="{147F2762-F138-4A5C-976F-8EAC2B608ADB}">
              <a16:predDERef xmlns:a16="http://schemas.microsoft.com/office/drawing/2014/main" pred="{8242F2C0-0966-4670-A08A-97C6B78EEB1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00" name="CuadroTexto 3">
          <a:extLst>
            <a:ext uri="{FF2B5EF4-FFF2-40B4-BE49-F238E27FC236}">
              <a16:creationId xmlns:a16="http://schemas.microsoft.com/office/drawing/2014/main" id="{7A3DFBDD-D963-49AB-972A-CB03224661B5}"/>
            </a:ext>
            <a:ext uri="{147F2762-F138-4A5C-976F-8EAC2B608ADB}">
              <a16:predDERef xmlns:a16="http://schemas.microsoft.com/office/drawing/2014/main" pred="{C400ABFB-1A6C-4F19-AAB6-055C4195960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01" name="CuadroTexto 3">
          <a:extLst>
            <a:ext uri="{FF2B5EF4-FFF2-40B4-BE49-F238E27FC236}">
              <a16:creationId xmlns:a16="http://schemas.microsoft.com/office/drawing/2014/main" id="{2A28F88B-2801-4E3E-8460-B3BDFAF95DDF}"/>
            </a:ext>
            <a:ext uri="{147F2762-F138-4A5C-976F-8EAC2B608ADB}">
              <a16:predDERef xmlns:a16="http://schemas.microsoft.com/office/drawing/2014/main" pred="{00B44348-0CBF-46E2-8230-977F9C6E53B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02" name="CuadroTexto 3">
          <a:extLst>
            <a:ext uri="{FF2B5EF4-FFF2-40B4-BE49-F238E27FC236}">
              <a16:creationId xmlns:a16="http://schemas.microsoft.com/office/drawing/2014/main" id="{E1235347-7F00-42E0-8625-8CEB01864099}"/>
            </a:ext>
            <a:ext uri="{147F2762-F138-4A5C-976F-8EAC2B608ADB}">
              <a16:predDERef xmlns:a16="http://schemas.microsoft.com/office/drawing/2014/main" pred="{9DE0DBB5-CC81-4DCC-BFDE-FEE54339E18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03" name="CuadroTexto 3">
          <a:extLst>
            <a:ext uri="{FF2B5EF4-FFF2-40B4-BE49-F238E27FC236}">
              <a16:creationId xmlns:a16="http://schemas.microsoft.com/office/drawing/2014/main" id="{39065E94-B357-40E4-96B9-121E1976F638}"/>
            </a:ext>
            <a:ext uri="{147F2762-F138-4A5C-976F-8EAC2B608ADB}">
              <a16:predDERef xmlns:a16="http://schemas.microsoft.com/office/drawing/2014/main" pred="{F5CECEF6-1D20-48EB-B837-A680E4DBBF5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04" name="CuadroTexto 3">
          <a:extLst>
            <a:ext uri="{FF2B5EF4-FFF2-40B4-BE49-F238E27FC236}">
              <a16:creationId xmlns:a16="http://schemas.microsoft.com/office/drawing/2014/main" id="{3023C69B-3BCC-4539-A518-3B9A2BD55AFA}"/>
            </a:ext>
            <a:ext uri="{147F2762-F138-4A5C-976F-8EAC2B608ADB}">
              <a16:predDERef xmlns:a16="http://schemas.microsoft.com/office/drawing/2014/main" pred="{74B9574D-CDAB-41F9-8400-40525077BD4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05" name="CuadroTexto 3">
          <a:extLst>
            <a:ext uri="{FF2B5EF4-FFF2-40B4-BE49-F238E27FC236}">
              <a16:creationId xmlns:a16="http://schemas.microsoft.com/office/drawing/2014/main" id="{DB6D8A44-EBF8-48FA-A394-44C3F5C4147F}"/>
            </a:ext>
            <a:ext uri="{147F2762-F138-4A5C-976F-8EAC2B608ADB}">
              <a16:predDERef xmlns:a16="http://schemas.microsoft.com/office/drawing/2014/main" pred="{A1F3AC51-D3CF-40BD-B996-419B5A715D6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06" name="CuadroTexto 3">
          <a:extLst>
            <a:ext uri="{FF2B5EF4-FFF2-40B4-BE49-F238E27FC236}">
              <a16:creationId xmlns:a16="http://schemas.microsoft.com/office/drawing/2014/main" id="{83FFB142-47F0-4821-8E9E-35EC394B246A}"/>
            </a:ext>
            <a:ext uri="{147F2762-F138-4A5C-976F-8EAC2B608ADB}">
              <a16:predDERef xmlns:a16="http://schemas.microsoft.com/office/drawing/2014/main" pred="{F660718C-536F-49DE-B517-2E0E2C21F1C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07" name="CuadroTexto 3">
          <a:extLst>
            <a:ext uri="{FF2B5EF4-FFF2-40B4-BE49-F238E27FC236}">
              <a16:creationId xmlns:a16="http://schemas.microsoft.com/office/drawing/2014/main" id="{E3B14E50-35E7-46FB-9D39-FE2A43ACB2BE}"/>
            </a:ext>
            <a:ext uri="{147F2762-F138-4A5C-976F-8EAC2B608ADB}">
              <a16:predDERef xmlns:a16="http://schemas.microsoft.com/office/drawing/2014/main" pred="{CBF40928-45EC-48F7-BEBD-FBC14A14148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08" name="CuadroTexto 3">
          <a:extLst>
            <a:ext uri="{FF2B5EF4-FFF2-40B4-BE49-F238E27FC236}">
              <a16:creationId xmlns:a16="http://schemas.microsoft.com/office/drawing/2014/main" id="{0BD92968-FADD-4E98-BCED-2295CF89DA04}"/>
            </a:ext>
            <a:ext uri="{147F2762-F138-4A5C-976F-8EAC2B608ADB}">
              <a16:predDERef xmlns:a16="http://schemas.microsoft.com/office/drawing/2014/main" pred="{93774B1C-EA1F-48A5-AE1C-557DB4FD5C7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09" name="CuadroTexto 3">
          <a:extLst>
            <a:ext uri="{FF2B5EF4-FFF2-40B4-BE49-F238E27FC236}">
              <a16:creationId xmlns:a16="http://schemas.microsoft.com/office/drawing/2014/main" id="{B43F53DE-4E51-4F39-B34D-80076D33BC92}"/>
            </a:ext>
            <a:ext uri="{147F2762-F138-4A5C-976F-8EAC2B608ADB}">
              <a16:predDERef xmlns:a16="http://schemas.microsoft.com/office/drawing/2014/main" pred="{7C2CE885-7225-4F61-BFE4-4C1B7AEFA7B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10" name="CuadroTexto 3">
          <a:extLst>
            <a:ext uri="{FF2B5EF4-FFF2-40B4-BE49-F238E27FC236}">
              <a16:creationId xmlns:a16="http://schemas.microsoft.com/office/drawing/2014/main" id="{B403A915-EC0D-43A6-8453-5EC0B685C336}"/>
            </a:ext>
            <a:ext uri="{147F2762-F138-4A5C-976F-8EAC2B608ADB}">
              <a16:predDERef xmlns:a16="http://schemas.microsoft.com/office/drawing/2014/main" pred="{2D69AB49-9F18-465A-92B6-5DECF4EE61A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11" name="CuadroTexto 3">
          <a:extLst>
            <a:ext uri="{FF2B5EF4-FFF2-40B4-BE49-F238E27FC236}">
              <a16:creationId xmlns:a16="http://schemas.microsoft.com/office/drawing/2014/main" id="{B63C4C94-BA5B-4CE0-A7C8-4F8D50E7443E}"/>
            </a:ext>
            <a:ext uri="{147F2762-F138-4A5C-976F-8EAC2B608ADB}">
              <a16:predDERef xmlns:a16="http://schemas.microsoft.com/office/drawing/2014/main" pred="{8C5B2C16-E9BF-4081-AF4F-81A3CD732DD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12" name="CuadroTexto 3">
          <a:extLst>
            <a:ext uri="{FF2B5EF4-FFF2-40B4-BE49-F238E27FC236}">
              <a16:creationId xmlns:a16="http://schemas.microsoft.com/office/drawing/2014/main" id="{18C66632-9837-47A5-9E4E-ED0538C8B31E}"/>
            </a:ext>
            <a:ext uri="{147F2762-F138-4A5C-976F-8EAC2B608ADB}">
              <a16:predDERef xmlns:a16="http://schemas.microsoft.com/office/drawing/2014/main" pred="{7C27CAB8-3EA2-442E-AE43-600FC8BA99F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13" name="CuadroTexto 3">
          <a:extLst>
            <a:ext uri="{FF2B5EF4-FFF2-40B4-BE49-F238E27FC236}">
              <a16:creationId xmlns:a16="http://schemas.microsoft.com/office/drawing/2014/main" id="{03D522BE-25E1-4956-A823-4DE100F9D9B2}"/>
            </a:ext>
            <a:ext uri="{147F2762-F138-4A5C-976F-8EAC2B608ADB}">
              <a16:predDERef xmlns:a16="http://schemas.microsoft.com/office/drawing/2014/main" pred="{FD9F1C68-6FDD-4033-9278-B448E0C3546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14" name="CuadroTexto 3">
          <a:extLst>
            <a:ext uri="{FF2B5EF4-FFF2-40B4-BE49-F238E27FC236}">
              <a16:creationId xmlns:a16="http://schemas.microsoft.com/office/drawing/2014/main" id="{C56D6217-C705-4FB2-A480-A7D76F01E839}"/>
            </a:ext>
            <a:ext uri="{147F2762-F138-4A5C-976F-8EAC2B608ADB}">
              <a16:predDERef xmlns:a16="http://schemas.microsoft.com/office/drawing/2014/main" pred="{8F3805CF-FE8C-4709-8587-80A5DCD3AB8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15" name="CuadroTexto 3">
          <a:extLst>
            <a:ext uri="{FF2B5EF4-FFF2-40B4-BE49-F238E27FC236}">
              <a16:creationId xmlns:a16="http://schemas.microsoft.com/office/drawing/2014/main" id="{3EAC326B-744C-430E-A1DF-5C1A393CA82E}"/>
            </a:ext>
            <a:ext uri="{147F2762-F138-4A5C-976F-8EAC2B608ADB}">
              <a16:predDERef xmlns:a16="http://schemas.microsoft.com/office/drawing/2014/main" pred="{6DF584A4-A598-4BF3-9322-00CACC3E5B6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16" name="CuadroTexto 3">
          <a:extLst>
            <a:ext uri="{FF2B5EF4-FFF2-40B4-BE49-F238E27FC236}">
              <a16:creationId xmlns:a16="http://schemas.microsoft.com/office/drawing/2014/main" id="{9EB61623-2B7D-4D37-8CF8-2645ECFA4B21}"/>
            </a:ext>
            <a:ext uri="{147F2762-F138-4A5C-976F-8EAC2B608ADB}">
              <a16:predDERef xmlns:a16="http://schemas.microsoft.com/office/drawing/2014/main" pred="{0F5C9418-8226-43B6-82D8-921C3CAD7F6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17" name="CuadroTexto 3">
          <a:extLst>
            <a:ext uri="{FF2B5EF4-FFF2-40B4-BE49-F238E27FC236}">
              <a16:creationId xmlns:a16="http://schemas.microsoft.com/office/drawing/2014/main" id="{9F2F6686-8E08-41CD-BACF-B7D9938785CA}"/>
            </a:ext>
            <a:ext uri="{147F2762-F138-4A5C-976F-8EAC2B608ADB}">
              <a16:predDERef xmlns:a16="http://schemas.microsoft.com/office/drawing/2014/main" pred="{6EACFB98-F23F-499B-96E4-3528B6AEE5A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18" name="CuadroTexto 3">
          <a:extLst>
            <a:ext uri="{FF2B5EF4-FFF2-40B4-BE49-F238E27FC236}">
              <a16:creationId xmlns:a16="http://schemas.microsoft.com/office/drawing/2014/main" id="{8C25B02B-E1E8-4E4A-8369-5975BE442CCF}"/>
            </a:ext>
            <a:ext uri="{147F2762-F138-4A5C-976F-8EAC2B608ADB}">
              <a16:predDERef xmlns:a16="http://schemas.microsoft.com/office/drawing/2014/main" pred="{25870CB0-CF8C-42B3-B3A5-E68B3A9AA14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19" name="CuadroTexto 3">
          <a:extLst>
            <a:ext uri="{FF2B5EF4-FFF2-40B4-BE49-F238E27FC236}">
              <a16:creationId xmlns:a16="http://schemas.microsoft.com/office/drawing/2014/main" id="{0D6E9E86-CFBD-4195-AE19-3A17E3AB60DA}"/>
            </a:ext>
            <a:ext uri="{147F2762-F138-4A5C-976F-8EAC2B608ADB}">
              <a16:predDERef xmlns:a16="http://schemas.microsoft.com/office/drawing/2014/main" pred="{ADC8C475-1B6E-4760-88F5-5F41D45B3E4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20" name="CuadroTexto 3">
          <a:extLst>
            <a:ext uri="{FF2B5EF4-FFF2-40B4-BE49-F238E27FC236}">
              <a16:creationId xmlns:a16="http://schemas.microsoft.com/office/drawing/2014/main" id="{59BE85B5-EF12-4A77-9BE6-C21283EFE8B1}"/>
            </a:ext>
            <a:ext uri="{147F2762-F138-4A5C-976F-8EAC2B608ADB}">
              <a16:predDERef xmlns:a16="http://schemas.microsoft.com/office/drawing/2014/main" pred="{91CFD0FE-F929-4F96-B316-35DBC266BD1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21" name="CuadroTexto 3">
          <a:extLst>
            <a:ext uri="{FF2B5EF4-FFF2-40B4-BE49-F238E27FC236}">
              <a16:creationId xmlns:a16="http://schemas.microsoft.com/office/drawing/2014/main" id="{307E6533-A8BB-44EB-AF1B-6ADB42F8348C}"/>
            </a:ext>
            <a:ext uri="{147F2762-F138-4A5C-976F-8EAC2B608ADB}">
              <a16:predDERef xmlns:a16="http://schemas.microsoft.com/office/drawing/2014/main" pred="{AA000A70-570F-40EE-B1B4-4A5B1260974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22" name="CuadroTexto 3">
          <a:extLst>
            <a:ext uri="{FF2B5EF4-FFF2-40B4-BE49-F238E27FC236}">
              <a16:creationId xmlns:a16="http://schemas.microsoft.com/office/drawing/2014/main" id="{5F8C13A6-ED9C-4AEF-A78E-C76581ECC42E}"/>
            </a:ext>
            <a:ext uri="{147F2762-F138-4A5C-976F-8EAC2B608ADB}">
              <a16:predDERef xmlns:a16="http://schemas.microsoft.com/office/drawing/2014/main" pred="{7BC502EE-3CA0-4C30-80E5-67EFC1D97D5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23" name="CuadroTexto 3">
          <a:extLst>
            <a:ext uri="{FF2B5EF4-FFF2-40B4-BE49-F238E27FC236}">
              <a16:creationId xmlns:a16="http://schemas.microsoft.com/office/drawing/2014/main" id="{13A5F389-AF4F-4117-ABD0-A431ABB6F287}"/>
            </a:ext>
            <a:ext uri="{147F2762-F138-4A5C-976F-8EAC2B608ADB}">
              <a16:predDERef xmlns:a16="http://schemas.microsoft.com/office/drawing/2014/main" pred="{A299A112-FFAE-4CE3-A0D9-3CE3C628346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24" name="CuadroTexto 3">
          <a:extLst>
            <a:ext uri="{FF2B5EF4-FFF2-40B4-BE49-F238E27FC236}">
              <a16:creationId xmlns:a16="http://schemas.microsoft.com/office/drawing/2014/main" id="{5DA35263-9DB5-4AC4-BA93-B3718BCA93D8}"/>
            </a:ext>
            <a:ext uri="{147F2762-F138-4A5C-976F-8EAC2B608ADB}">
              <a16:predDERef xmlns:a16="http://schemas.microsoft.com/office/drawing/2014/main" pred="{CB9C5A19-BCDA-49AC-8FE3-FFD3BC4B4A8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25" name="CuadroTexto 3">
          <a:extLst>
            <a:ext uri="{FF2B5EF4-FFF2-40B4-BE49-F238E27FC236}">
              <a16:creationId xmlns:a16="http://schemas.microsoft.com/office/drawing/2014/main" id="{D8D9CA1B-858E-4817-AF70-320B08A3EF08}"/>
            </a:ext>
            <a:ext uri="{147F2762-F138-4A5C-976F-8EAC2B608ADB}">
              <a16:predDERef xmlns:a16="http://schemas.microsoft.com/office/drawing/2014/main" pred="{C1F4E476-BF51-47A9-8B42-E8CFA0F9E5B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26" name="CuadroTexto 3">
          <a:extLst>
            <a:ext uri="{FF2B5EF4-FFF2-40B4-BE49-F238E27FC236}">
              <a16:creationId xmlns:a16="http://schemas.microsoft.com/office/drawing/2014/main" id="{3E45EA60-AE61-4D86-B253-CF21A01A8475}"/>
            </a:ext>
            <a:ext uri="{147F2762-F138-4A5C-976F-8EAC2B608ADB}">
              <a16:predDERef xmlns:a16="http://schemas.microsoft.com/office/drawing/2014/main" pred="{7044EA89-56F7-44D3-B314-9258B72B0EC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27" name="CuadroTexto 3">
          <a:extLst>
            <a:ext uri="{FF2B5EF4-FFF2-40B4-BE49-F238E27FC236}">
              <a16:creationId xmlns:a16="http://schemas.microsoft.com/office/drawing/2014/main" id="{A3BC1F24-930C-4F5D-A022-557082341771}"/>
            </a:ext>
            <a:ext uri="{147F2762-F138-4A5C-976F-8EAC2B608ADB}">
              <a16:predDERef xmlns:a16="http://schemas.microsoft.com/office/drawing/2014/main" pred="{8539FA40-8F1D-4116-AD96-F6BB9C0BEE9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28" name="CuadroTexto 3">
          <a:extLst>
            <a:ext uri="{FF2B5EF4-FFF2-40B4-BE49-F238E27FC236}">
              <a16:creationId xmlns:a16="http://schemas.microsoft.com/office/drawing/2014/main" id="{9C8336E3-CA59-4807-8506-774834101536}"/>
            </a:ext>
            <a:ext uri="{147F2762-F138-4A5C-976F-8EAC2B608ADB}">
              <a16:predDERef xmlns:a16="http://schemas.microsoft.com/office/drawing/2014/main" pred="{39639ECB-385F-4445-95D4-B3580C150C6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29" name="CuadroTexto 3">
          <a:extLst>
            <a:ext uri="{FF2B5EF4-FFF2-40B4-BE49-F238E27FC236}">
              <a16:creationId xmlns:a16="http://schemas.microsoft.com/office/drawing/2014/main" id="{02AC35DC-06A4-48C6-A0AD-82A9E0FE6FBA}"/>
            </a:ext>
            <a:ext uri="{147F2762-F138-4A5C-976F-8EAC2B608ADB}">
              <a16:predDERef xmlns:a16="http://schemas.microsoft.com/office/drawing/2014/main" pred="{CB0D0050-83B4-4929-875E-35CBD1AB13B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30" name="CuadroTexto 3">
          <a:extLst>
            <a:ext uri="{FF2B5EF4-FFF2-40B4-BE49-F238E27FC236}">
              <a16:creationId xmlns:a16="http://schemas.microsoft.com/office/drawing/2014/main" id="{4F2AED27-5574-453C-8C43-031994CB3991}"/>
            </a:ext>
            <a:ext uri="{147F2762-F138-4A5C-976F-8EAC2B608ADB}">
              <a16:predDERef xmlns:a16="http://schemas.microsoft.com/office/drawing/2014/main" pred="{41E638BF-B1D6-451E-B74B-0077327C02A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31" name="CuadroTexto 3">
          <a:extLst>
            <a:ext uri="{FF2B5EF4-FFF2-40B4-BE49-F238E27FC236}">
              <a16:creationId xmlns:a16="http://schemas.microsoft.com/office/drawing/2014/main" id="{4482657B-A200-452E-A18E-BB62CD4DA170}"/>
            </a:ext>
            <a:ext uri="{147F2762-F138-4A5C-976F-8EAC2B608ADB}">
              <a16:predDERef xmlns:a16="http://schemas.microsoft.com/office/drawing/2014/main" pred="{246A65F5-9332-4914-B7BC-58603E6129F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32" name="CuadroTexto 3">
          <a:extLst>
            <a:ext uri="{FF2B5EF4-FFF2-40B4-BE49-F238E27FC236}">
              <a16:creationId xmlns:a16="http://schemas.microsoft.com/office/drawing/2014/main" id="{390F8242-FCE5-4B79-9EA9-5372709CCEE2}"/>
            </a:ext>
            <a:ext uri="{147F2762-F138-4A5C-976F-8EAC2B608ADB}">
              <a16:predDERef xmlns:a16="http://schemas.microsoft.com/office/drawing/2014/main" pred="{BF5EE2C0-B60D-430C-A8DF-CDF94106E60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33" name="CuadroTexto 3">
          <a:extLst>
            <a:ext uri="{FF2B5EF4-FFF2-40B4-BE49-F238E27FC236}">
              <a16:creationId xmlns:a16="http://schemas.microsoft.com/office/drawing/2014/main" id="{6B8BA249-42D4-4D68-A399-CC396455B13A}"/>
            </a:ext>
            <a:ext uri="{147F2762-F138-4A5C-976F-8EAC2B608ADB}">
              <a16:predDERef xmlns:a16="http://schemas.microsoft.com/office/drawing/2014/main" pred="{7027681B-4624-4882-82B6-642A54FA28E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35" name="CuadroTexto 3">
          <a:extLst>
            <a:ext uri="{FF2B5EF4-FFF2-40B4-BE49-F238E27FC236}">
              <a16:creationId xmlns:a16="http://schemas.microsoft.com/office/drawing/2014/main" id="{C2F182BC-C97F-44E6-8A47-44A87B3577D3}"/>
            </a:ext>
            <a:ext uri="{147F2762-F138-4A5C-976F-8EAC2B608ADB}">
              <a16:predDERef xmlns:a16="http://schemas.microsoft.com/office/drawing/2014/main" pred="{C05E23A0-30E4-4956-91A8-DE1609BA35B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36" name="CuadroTexto 3">
          <a:extLst>
            <a:ext uri="{FF2B5EF4-FFF2-40B4-BE49-F238E27FC236}">
              <a16:creationId xmlns:a16="http://schemas.microsoft.com/office/drawing/2014/main" id="{E7CC3734-0283-4E88-90B7-4901C7C1E264}"/>
            </a:ext>
            <a:ext uri="{147F2762-F138-4A5C-976F-8EAC2B608ADB}">
              <a16:predDERef xmlns:a16="http://schemas.microsoft.com/office/drawing/2014/main" pred="{1CF3092B-DFDD-4F05-94DC-512B68C8BCC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37" name="CuadroTexto 3">
          <a:extLst>
            <a:ext uri="{FF2B5EF4-FFF2-40B4-BE49-F238E27FC236}">
              <a16:creationId xmlns:a16="http://schemas.microsoft.com/office/drawing/2014/main" id="{E4B88FE5-9F3E-4AE1-91FD-B01885940B67}"/>
            </a:ext>
            <a:ext uri="{147F2762-F138-4A5C-976F-8EAC2B608ADB}">
              <a16:predDERef xmlns:a16="http://schemas.microsoft.com/office/drawing/2014/main" pred="{3F45551D-D38A-41E7-AC75-0F9CBEAB77C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38" name="CuadroTexto 3">
          <a:extLst>
            <a:ext uri="{FF2B5EF4-FFF2-40B4-BE49-F238E27FC236}">
              <a16:creationId xmlns:a16="http://schemas.microsoft.com/office/drawing/2014/main" id="{635E38DB-C61F-4C97-BEE6-7875D7ECF799}"/>
            </a:ext>
            <a:ext uri="{147F2762-F138-4A5C-976F-8EAC2B608ADB}">
              <a16:predDERef xmlns:a16="http://schemas.microsoft.com/office/drawing/2014/main" pred="{1B8C3099-9695-472D-A4D9-46B0C86E0C2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39" name="CuadroTexto 3">
          <a:extLst>
            <a:ext uri="{FF2B5EF4-FFF2-40B4-BE49-F238E27FC236}">
              <a16:creationId xmlns:a16="http://schemas.microsoft.com/office/drawing/2014/main" id="{527CCE67-7A1A-41E4-BFF8-08C628AF5D3F}"/>
            </a:ext>
            <a:ext uri="{147F2762-F138-4A5C-976F-8EAC2B608ADB}">
              <a16:predDERef xmlns:a16="http://schemas.microsoft.com/office/drawing/2014/main" pred="{125195F6-561F-4AB7-96F3-34375CF207E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40" name="CuadroTexto 3">
          <a:extLst>
            <a:ext uri="{FF2B5EF4-FFF2-40B4-BE49-F238E27FC236}">
              <a16:creationId xmlns:a16="http://schemas.microsoft.com/office/drawing/2014/main" id="{2346D2F3-5AF0-44AA-8F41-FC0A8B64AC9A}"/>
            </a:ext>
            <a:ext uri="{147F2762-F138-4A5C-976F-8EAC2B608ADB}">
              <a16:predDERef xmlns:a16="http://schemas.microsoft.com/office/drawing/2014/main" pred="{22BB4AEB-0786-4D7D-A5B9-358F981145A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41" name="CuadroTexto 3">
          <a:extLst>
            <a:ext uri="{FF2B5EF4-FFF2-40B4-BE49-F238E27FC236}">
              <a16:creationId xmlns:a16="http://schemas.microsoft.com/office/drawing/2014/main" id="{E595A331-0C8F-4FC0-88CB-B0A195BD9009}"/>
            </a:ext>
            <a:ext uri="{147F2762-F138-4A5C-976F-8EAC2B608ADB}">
              <a16:predDERef xmlns:a16="http://schemas.microsoft.com/office/drawing/2014/main" pred="{F2D2C721-3F33-4716-829C-F00BE625D14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42" name="CuadroTexto 3">
          <a:extLst>
            <a:ext uri="{FF2B5EF4-FFF2-40B4-BE49-F238E27FC236}">
              <a16:creationId xmlns:a16="http://schemas.microsoft.com/office/drawing/2014/main" id="{C896BFC3-FAF1-4FBE-B160-5C4A20F67B84}"/>
            </a:ext>
            <a:ext uri="{147F2762-F138-4A5C-976F-8EAC2B608ADB}">
              <a16:predDERef xmlns:a16="http://schemas.microsoft.com/office/drawing/2014/main" pred="{C18736EC-8816-4FD1-837D-E85EDF36AC5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43" name="CuadroTexto 3">
          <a:extLst>
            <a:ext uri="{FF2B5EF4-FFF2-40B4-BE49-F238E27FC236}">
              <a16:creationId xmlns:a16="http://schemas.microsoft.com/office/drawing/2014/main" id="{0DD9F05C-DC44-4242-AD7A-CCF33E8B35F6}"/>
            </a:ext>
            <a:ext uri="{147F2762-F138-4A5C-976F-8EAC2B608ADB}">
              <a16:predDERef xmlns:a16="http://schemas.microsoft.com/office/drawing/2014/main" pred="{64288692-890D-4062-804B-7C7C39BA147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44" name="CuadroTexto 3">
          <a:extLst>
            <a:ext uri="{FF2B5EF4-FFF2-40B4-BE49-F238E27FC236}">
              <a16:creationId xmlns:a16="http://schemas.microsoft.com/office/drawing/2014/main" id="{2C44E103-974C-4A49-9F7E-67007D27A237}"/>
            </a:ext>
            <a:ext uri="{147F2762-F138-4A5C-976F-8EAC2B608ADB}">
              <a16:predDERef xmlns:a16="http://schemas.microsoft.com/office/drawing/2014/main" pred="{DEC112E3-911E-428C-BA37-D38B549B20E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45" name="CuadroTexto 3">
          <a:extLst>
            <a:ext uri="{FF2B5EF4-FFF2-40B4-BE49-F238E27FC236}">
              <a16:creationId xmlns:a16="http://schemas.microsoft.com/office/drawing/2014/main" id="{1B5CF51B-2F31-4C0B-A0D6-BFC50998B096}"/>
            </a:ext>
            <a:ext uri="{147F2762-F138-4A5C-976F-8EAC2B608ADB}">
              <a16:predDERef xmlns:a16="http://schemas.microsoft.com/office/drawing/2014/main" pred="{418BD430-C3EF-4677-9969-FA53BAC485A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46" name="CuadroTexto 3">
          <a:extLst>
            <a:ext uri="{FF2B5EF4-FFF2-40B4-BE49-F238E27FC236}">
              <a16:creationId xmlns:a16="http://schemas.microsoft.com/office/drawing/2014/main" id="{166B2AFA-14EC-41EE-A8CE-661CBF20A7AF}"/>
            </a:ext>
            <a:ext uri="{147F2762-F138-4A5C-976F-8EAC2B608ADB}">
              <a16:predDERef xmlns:a16="http://schemas.microsoft.com/office/drawing/2014/main" pred="{260B1292-93F5-4B83-AB34-758BB7E95E8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47" name="CuadroTexto 3">
          <a:extLst>
            <a:ext uri="{FF2B5EF4-FFF2-40B4-BE49-F238E27FC236}">
              <a16:creationId xmlns:a16="http://schemas.microsoft.com/office/drawing/2014/main" id="{D8A1AB93-90E3-4227-BA14-225BFCA58357}"/>
            </a:ext>
            <a:ext uri="{147F2762-F138-4A5C-976F-8EAC2B608ADB}">
              <a16:predDERef xmlns:a16="http://schemas.microsoft.com/office/drawing/2014/main" pred="{7A023A7F-ACAC-4469-A756-CFA6D099251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48" name="CuadroTexto 3">
          <a:extLst>
            <a:ext uri="{FF2B5EF4-FFF2-40B4-BE49-F238E27FC236}">
              <a16:creationId xmlns:a16="http://schemas.microsoft.com/office/drawing/2014/main" id="{DAF436E9-91B0-4AE6-B4CC-8813320C6C7E}"/>
            </a:ext>
            <a:ext uri="{147F2762-F138-4A5C-976F-8EAC2B608ADB}">
              <a16:predDERef xmlns:a16="http://schemas.microsoft.com/office/drawing/2014/main" pred="{A9FCE59F-D788-44BC-A90A-D9A27DD2830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49" name="CuadroTexto 3">
          <a:extLst>
            <a:ext uri="{FF2B5EF4-FFF2-40B4-BE49-F238E27FC236}">
              <a16:creationId xmlns:a16="http://schemas.microsoft.com/office/drawing/2014/main" id="{72B5E3B7-8973-4964-AA43-68CE6EFD409C}"/>
            </a:ext>
            <a:ext uri="{147F2762-F138-4A5C-976F-8EAC2B608ADB}">
              <a16:predDERef xmlns:a16="http://schemas.microsoft.com/office/drawing/2014/main" pred="{3240EA97-18E2-44AD-BE20-FF5B1AD03E1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50" name="CuadroTexto 3">
          <a:extLst>
            <a:ext uri="{FF2B5EF4-FFF2-40B4-BE49-F238E27FC236}">
              <a16:creationId xmlns:a16="http://schemas.microsoft.com/office/drawing/2014/main" id="{F6B41FD3-CD1B-4BC7-88DE-F63634483406}"/>
            </a:ext>
            <a:ext uri="{147F2762-F138-4A5C-976F-8EAC2B608ADB}">
              <a16:predDERef xmlns:a16="http://schemas.microsoft.com/office/drawing/2014/main" pred="{1A01653D-0C8C-4DE5-99A9-C9643501625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51" name="CuadroTexto 3">
          <a:extLst>
            <a:ext uri="{FF2B5EF4-FFF2-40B4-BE49-F238E27FC236}">
              <a16:creationId xmlns:a16="http://schemas.microsoft.com/office/drawing/2014/main" id="{2B0674A0-F670-471C-8244-D619BD62AE2D}"/>
            </a:ext>
            <a:ext uri="{147F2762-F138-4A5C-976F-8EAC2B608ADB}">
              <a16:predDERef xmlns:a16="http://schemas.microsoft.com/office/drawing/2014/main" pred="{3B04A4A1-18C0-42B5-8886-FAB28AB36DF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52" name="CuadroTexto 3">
          <a:extLst>
            <a:ext uri="{FF2B5EF4-FFF2-40B4-BE49-F238E27FC236}">
              <a16:creationId xmlns:a16="http://schemas.microsoft.com/office/drawing/2014/main" id="{28854D0A-720E-4D57-A071-5DB74AA76B69}"/>
            </a:ext>
            <a:ext uri="{147F2762-F138-4A5C-976F-8EAC2B608ADB}">
              <a16:predDERef xmlns:a16="http://schemas.microsoft.com/office/drawing/2014/main" pred="{B594C6C4-8DDF-49E5-B5EF-3167120882F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53" name="CuadroTexto 3">
          <a:extLst>
            <a:ext uri="{FF2B5EF4-FFF2-40B4-BE49-F238E27FC236}">
              <a16:creationId xmlns:a16="http://schemas.microsoft.com/office/drawing/2014/main" id="{CA972786-F064-476C-A8CF-A90B6DE053EA}"/>
            </a:ext>
            <a:ext uri="{147F2762-F138-4A5C-976F-8EAC2B608ADB}">
              <a16:predDERef xmlns:a16="http://schemas.microsoft.com/office/drawing/2014/main" pred="{5BAF5DDC-2F83-44D2-B7E7-DB62050FDA0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54" name="CuadroTexto 3">
          <a:extLst>
            <a:ext uri="{FF2B5EF4-FFF2-40B4-BE49-F238E27FC236}">
              <a16:creationId xmlns:a16="http://schemas.microsoft.com/office/drawing/2014/main" id="{D726CE98-A82F-4369-A7D2-F6C605A5C419}"/>
            </a:ext>
            <a:ext uri="{147F2762-F138-4A5C-976F-8EAC2B608ADB}">
              <a16:predDERef xmlns:a16="http://schemas.microsoft.com/office/drawing/2014/main" pred="{7A791BA5-3BB6-494D-A0B4-4034B912C75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55" name="CuadroTexto 3">
          <a:extLst>
            <a:ext uri="{FF2B5EF4-FFF2-40B4-BE49-F238E27FC236}">
              <a16:creationId xmlns:a16="http://schemas.microsoft.com/office/drawing/2014/main" id="{B3FDF0FA-C7A2-458B-9A49-DF3111F432A0}"/>
            </a:ext>
            <a:ext uri="{147F2762-F138-4A5C-976F-8EAC2B608ADB}">
              <a16:predDERef xmlns:a16="http://schemas.microsoft.com/office/drawing/2014/main" pred="{F0B9BF40-F11A-4A59-9807-BE8936C5769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56" name="CuadroTexto 3">
          <a:extLst>
            <a:ext uri="{FF2B5EF4-FFF2-40B4-BE49-F238E27FC236}">
              <a16:creationId xmlns:a16="http://schemas.microsoft.com/office/drawing/2014/main" id="{369E750B-A29A-4B61-AEBE-1B3AFFD44561}"/>
            </a:ext>
            <a:ext uri="{147F2762-F138-4A5C-976F-8EAC2B608ADB}">
              <a16:predDERef xmlns:a16="http://schemas.microsoft.com/office/drawing/2014/main" pred="{5450EDBE-2CDB-420F-975F-F53345EEEB6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57" name="CuadroTexto 3">
          <a:extLst>
            <a:ext uri="{FF2B5EF4-FFF2-40B4-BE49-F238E27FC236}">
              <a16:creationId xmlns:a16="http://schemas.microsoft.com/office/drawing/2014/main" id="{32617C4A-5A5E-4DED-93BF-44E512EF6E3E}"/>
            </a:ext>
            <a:ext uri="{147F2762-F138-4A5C-976F-8EAC2B608ADB}">
              <a16:predDERef xmlns:a16="http://schemas.microsoft.com/office/drawing/2014/main" pred="{D62DD087-3DFE-4E8A-B582-FCC837EADD3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58" name="CuadroTexto 3">
          <a:extLst>
            <a:ext uri="{FF2B5EF4-FFF2-40B4-BE49-F238E27FC236}">
              <a16:creationId xmlns:a16="http://schemas.microsoft.com/office/drawing/2014/main" id="{295705B2-EED8-4626-B23D-B7E95F027984}"/>
            </a:ext>
            <a:ext uri="{147F2762-F138-4A5C-976F-8EAC2B608ADB}">
              <a16:predDERef xmlns:a16="http://schemas.microsoft.com/office/drawing/2014/main" pred="{6052A75F-F55F-491C-8890-A04C94E68FB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59" name="CuadroTexto 3">
          <a:extLst>
            <a:ext uri="{FF2B5EF4-FFF2-40B4-BE49-F238E27FC236}">
              <a16:creationId xmlns:a16="http://schemas.microsoft.com/office/drawing/2014/main" id="{941D6D88-1AD7-4A79-9E23-C239CF9C1D40}"/>
            </a:ext>
            <a:ext uri="{147F2762-F138-4A5C-976F-8EAC2B608ADB}">
              <a16:predDERef xmlns:a16="http://schemas.microsoft.com/office/drawing/2014/main" pred="{0DB25F83-B76D-49A8-8F7E-A7A8B7DE471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60" name="CuadroTexto 3">
          <a:extLst>
            <a:ext uri="{FF2B5EF4-FFF2-40B4-BE49-F238E27FC236}">
              <a16:creationId xmlns:a16="http://schemas.microsoft.com/office/drawing/2014/main" id="{49816546-AE41-4A9F-A701-811EEB5EDA48}"/>
            </a:ext>
            <a:ext uri="{147F2762-F138-4A5C-976F-8EAC2B608ADB}">
              <a16:predDERef xmlns:a16="http://schemas.microsoft.com/office/drawing/2014/main" pred="{33B9D168-1594-481B-B303-E190E871388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61" name="CuadroTexto 3">
          <a:extLst>
            <a:ext uri="{FF2B5EF4-FFF2-40B4-BE49-F238E27FC236}">
              <a16:creationId xmlns:a16="http://schemas.microsoft.com/office/drawing/2014/main" id="{AE98F2F9-271B-49E0-8226-8E3D94BE3CFB}"/>
            </a:ext>
            <a:ext uri="{147F2762-F138-4A5C-976F-8EAC2B608ADB}">
              <a16:predDERef xmlns:a16="http://schemas.microsoft.com/office/drawing/2014/main" pred="{F88F3EB8-2C6D-46C7-BB04-FC1FD3FC780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62" name="CuadroTexto 3">
          <a:extLst>
            <a:ext uri="{FF2B5EF4-FFF2-40B4-BE49-F238E27FC236}">
              <a16:creationId xmlns:a16="http://schemas.microsoft.com/office/drawing/2014/main" id="{2E344290-BAE7-490F-B64B-AB71FF579F40}"/>
            </a:ext>
            <a:ext uri="{147F2762-F138-4A5C-976F-8EAC2B608ADB}">
              <a16:predDERef xmlns:a16="http://schemas.microsoft.com/office/drawing/2014/main" pred="{23E7DB28-782B-4E2D-9A3C-E153900466F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63" name="CuadroTexto 3">
          <a:extLst>
            <a:ext uri="{FF2B5EF4-FFF2-40B4-BE49-F238E27FC236}">
              <a16:creationId xmlns:a16="http://schemas.microsoft.com/office/drawing/2014/main" id="{8AC7355E-5415-451E-AB77-B90154966245}"/>
            </a:ext>
            <a:ext uri="{147F2762-F138-4A5C-976F-8EAC2B608ADB}">
              <a16:predDERef xmlns:a16="http://schemas.microsoft.com/office/drawing/2014/main" pred="{D5AF66AF-9EF9-4DA9-A1EC-14283049BA2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64" name="CuadroTexto 3">
          <a:extLst>
            <a:ext uri="{FF2B5EF4-FFF2-40B4-BE49-F238E27FC236}">
              <a16:creationId xmlns:a16="http://schemas.microsoft.com/office/drawing/2014/main" id="{2AE6DE98-CD94-46AF-916A-9B6760CAF2F5}"/>
            </a:ext>
            <a:ext uri="{147F2762-F138-4A5C-976F-8EAC2B608ADB}">
              <a16:predDERef xmlns:a16="http://schemas.microsoft.com/office/drawing/2014/main" pred="{0FAD54D8-0C67-47CC-9E5B-683D1BAF6AD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65" name="CuadroTexto 3">
          <a:extLst>
            <a:ext uri="{FF2B5EF4-FFF2-40B4-BE49-F238E27FC236}">
              <a16:creationId xmlns:a16="http://schemas.microsoft.com/office/drawing/2014/main" id="{C32FB0A8-290D-4949-AC07-D1B47BA20CB3}"/>
            </a:ext>
            <a:ext uri="{147F2762-F138-4A5C-976F-8EAC2B608ADB}">
              <a16:predDERef xmlns:a16="http://schemas.microsoft.com/office/drawing/2014/main" pred="{EA7A57DE-D993-4764-B457-E11709E604D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66" name="CuadroTexto 3">
          <a:extLst>
            <a:ext uri="{FF2B5EF4-FFF2-40B4-BE49-F238E27FC236}">
              <a16:creationId xmlns:a16="http://schemas.microsoft.com/office/drawing/2014/main" id="{208708DA-CF89-45BC-96DC-D24D9C8A80CE}"/>
            </a:ext>
            <a:ext uri="{147F2762-F138-4A5C-976F-8EAC2B608ADB}">
              <a16:predDERef xmlns:a16="http://schemas.microsoft.com/office/drawing/2014/main" pred="{96037847-4B52-435F-A65A-2B1DBAFB72B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67" name="CuadroTexto 3">
          <a:extLst>
            <a:ext uri="{FF2B5EF4-FFF2-40B4-BE49-F238E27FC236}">
              <a16:creationId xmlns:a16="http://schemas.microsoft.com/office/drawing/2014/main" id="{356AB9B1-50D3-4AB5-B1BF-ECD65D186CD4}"/>
            </a:ext>
            <a:ext uri="{147F2762-F138-4A5C-976F-8EAC2B608ADB}">
              <a16:predDERef xmlns:a16="http://schemas.microsoft.com/office/drawing/2014/main" pred="{A6089E95-C7F2-480F-BE31-6D4CBFF7B6B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68" name="CuadroTexto 3">
          <a:extLst>
            <a:ext uri="{FF2B5EF4-FFF2-40B4-BE49-F238E27FC236}">
              <a16:creationId xmlns:a16="http://schemas.microsoft.com/office/drawing/2014/main" id="{93F336DC-6A24-41CB-86ED-58B9338A347A}"/>
            </a:ext>
            <a:ext uri="{147F2762-F138-4A5C-976F-8EAC2B608ADB}">
              <a16:predDERef xmlns:a16="http://schemas.microsoft.com/office/drawing/2014/main" pred="{39548A66-354D-4349-80B9-71E580EA602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69" name="CuadroTexto 3">
          <a:extLst>
            <a:ext uri="{FF2B5EF4-FFF2-40B4-BE49-F238E27FC236}">
              <a16:creationId xmlns:a16="http://schemas.microsoft.com/office/drawing/2014/main" id="{E8618211-FE8D-46AA-89D5-54DF84FE7DC0}"/>
            </a:ext>
            <a:ext uri="{147F2762-F138-4A5C-976F-8EAC2B608ADB}">
              <a16:predDERef xmlns:a16="http://schemas.microsoft.com/office/drawing/2014/main" pred="{A4B53FE2-8916-4CA8-AAD5-FC9969BF950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70" name="CuadroTexto 3">
          <a:extLst>
            <a:ext uri="{FF2B5EF4-FFF2-40B4-BE49-F238E27FC236}">
              <a16:creationId xmlns:a16="http://schemas.microsoft.com/office/drawing/2014/main" id="{F9904B52-553C-4A81-8D30-8E8F1DA77627}"/>
            </a:ext>
            <a:ext uri="{147F2762-F138-4A5C-976F-8EAC2B608ADB}">
              <a16:predDERef xmlns:a16="http://schemas.microsoft.com/office/drawing/2014/main" pred="{BD168305-C513-4294-A6F4-9AE4E9D994A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71" name="CuadroTexto 3">
          <a:extLst>
            <a:ext uri="{FF2B5EF4-FFF2-40B4-BE49-F238E27FC236}">
              <a16:creationId xmlns:a16="http://schemas.microsoft.com/office/drawing/2014/main" id="{4F0538C5-95C4-432D-B168-ADB7ABD1C2E5}"/>
            </a:ext>
            <a:ext uri="{147F2762-F138-4A5C-976F-8EAC2B608ADB}">
              <a16:predDERef xmlns:a16="http://schemas.microsoft.com/office/drawing/2014/main" pred="{E3FE59EE-BC5A-4CB9-958A-F0F85607C58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72" name="CuadroTexto 3">
          <a:extLst>
            <a:ext uri="{FF2B5EF4-FFF2-40B4-BE49-F238E27FC236}">
              <a16:creationId xmlns:a16="http://schemas.microsoft.com/office/drawing/2014/main" id="{EA7F1E33-A7DD-4349-86BD-FD92CECE8773}"/>
            </a:ext>
            <a:ext uri="{147F2762-F138-4A5C-976F-8EAC2B608ADB}">
              <a16:predDERef xmlns:a16="http://schemas.microsoft.com/office/drawing/2014/main" pred="{E20973CF-8375-4DEB-833C-2A242E8BF13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73" name="CuadroTexto 3">
          <a:extLst>
            <a:ext uri="{FF2B5EF4-FFF2-40B4-BE49-F238E27FC236}">
              <a16:creationId xmlns:a16="http://schemas.microsoft.com/office/drawing/2014/main" id="{5DFF2550-F837-4B0F-A966-F2A7B26A26C0}"/>
            </a:ext>
            <a:ext uri="{147F2762-F138-4A5C-976F-8EAC2B608ADB}">
              <a16:predDERef xmlns:a16="http://schemas.microsoft.com/office/drawing/2014/main" pred="{8A4020FB-5EA9-4A73-AA6E-A1F0EE08153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74" name="CuadroTexto 3">
          <a:extLst>
            <a:ext uri="{FF2B5EF4-FFF2-40B4-BE49-F238E27FC236}">
              <a16:creationId xmlns:a16="http://schemas.microsoft.com/office/drawing/2014/main" id="{33AA9AA8-861F-4146-9AD7-25243770002E}"/>
            </a:ext>
            <a:ext uri="{147F2762-F138-4A5C-976F-8EAC2B608ADB}">
              <a16:predDERef xmlns:a16="http://schemas.microsoft.com/office/drawing/2014/main" pred="{F0F9EDD8-C002-454D-B8C7-114F11F872C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75" name="CuadroTexto 3">
          <a:extLst>
            <a:ext uri="{FF2B5EF4-FFF2-40B4-BE49-F238E27FC236}">
              <a16:creationId xmlns:a16="http://schemas.microsoft.com/office/drawing/2014/main" id="{3BB0348E-71E8-4D47-8802-0B18EE04E66A}"/>
            </a:ext>
            <a:ext uri="{147F2762-F138-4A5C-976F-8EAC2B608ADB}">
              <a16:predDERef xmlns:a16="http://schemas.microsoft.com/office/drawing/2014/main" pred="{D8FDCD00-8D4E-4D5E-95B5-A569D4F191B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76" name="CuadroTexto 3">
          <a:extLst>
            <a:ext uri="{FF2B5EF4-FFF2-40B4-BE49-F238E27FC236}">
              <a16:creationId xmlns:a16="http://schemas.microsoft.com/office/drawing/2014/main" id="{78B79842-D40A-4686-9874-AF34D33C0B91}"/>
            </a:ext>
            <a:ext uri="{147F2762-F138-4A5C-976F-8EAC2B608ADB}">
              <a16:predDERef xmlns:a16="http://schemas.microsoft.com/office/drawing/2014/main" pred="{5195C109-35BD-4EA2-9584-CAA39941B96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77" name="CuadroTexto 3">
          <a:extLst>
            <a:ext uri="{FF2B5EF4-FFF2-40B4-BE49-F238E27FC236}">
              <a16:creationId xmlns:a16="http://schemas.microsoft.com/office/drawing/2014/main" id="{ADE2F658-BF88-4979-900E-C67267BC6D5F}"/>
            </a:ext>
            <a:ext uri="{147F2762-F138-4A5C-976F-8EAC2B608ADB}">
              <a16:predDERef xmlns:a16="http://schemas.microsoft.com/office/drawing/2014/main" pred="{A314E24B-3CC1-4A31-82C2-14C665CED0E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78" name="CuadroTexto 3">
          <a:extLst>
            <a:ext uri="{FF2B5EF4-FFF2-40B4-BE49-F238E27FC236}">
              <a16:creationId xmlns:a16="http://schemas.microsoft.com/office/drawing/2014/main" id="{23B26C96-13E7-437E-94A9-0B8DA6DFEF27}"/>
            </a:ext>
            <a:ext uri="{147F2762-F138-4A5C-976F-8EAC2B608ADB}">
              <a16:predDERef xmlns:a16="http://schemas.microsoft.com/office/drawing/2014/main" pred="{0BD121E2-E676-4202-BA58-E59A0F7944F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79" name="CuadroTexto 3">
          <a:extLst>
            <a:ext uri="{FF2B5EF4-FFF2-40B4-BE49-F238E27FC236}">
              <a16:creationId xmlns:a16="http://schemas.microsoft.com/office/drawing/2014/main" id="{F01CBBEA-3F69-4B47-A0E3-CE68842D2518}"/>
            </a:ext>
            <a:ext uri="{147F2762-F138-4A5C-976F-8EAC2B608ADB}">
              <a16:predDERef xmlns:a16="http://schemas.microsoft.com/office/drawing/2014/main" pred="{518BD341-5E7A-4651-BC2E-0725EEF0309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80" name="CuadroTexto 3">
          <a:extLst>
            <a:ext uri="{FF2B5EF4-FFF2-40B4-BE49-F238E27FC236}">
              <a16:creationId xmlns:a16="http://schemas.microsoft.com/office/drawing/2014/main" id="{C8D4BB23-7166-4AAB-99E3-E0862BD677E8}"/>
            </a:ext>
            <a:ext uri="{147F2762-F138-4A5C-976F-8EAC2B608ADB}">
              <a16:predDERef xmlns:a16="http://schemas.microsoft.com/office/drawing/2014/main" pred="{F9EAD52F-9E57-499A-AFFC-E97949D45A4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81" name="CuadroTexto 3">
          <a:extLst>
            <a:ext uri="{FF2B5EF4-FFF2-40B4-BE49-F238E27FC236}">
              <a16:creationId xmlns:a16="http://schemas.microsoft.com/office/drawing/2014/main" id="{35247F5C-9E88-4583-9C64-5D923537A357}"/>
            </a:ext>
            <a:ext uri="{147F2762-F138-4A5C-976F-8EAC2B608ADB}">
              <a16:predDERef xmlns:a16="http://schemas.microsoft.com/office/drawing/2014/main" pred="{1A51C785-77FA-4735-BAC3-047E8C681C4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82" name="CuadroTexto 3">
          <a:extLst>
            <a:ext uri="{FF2B5EF4-FFF2-40B4-BE49-F238E27FC236}">
              <a16:creationId xmlns:a16="http://schemas.microsoft.com/office/drawing/2014/main" id="{9CBBC00E-D27D-41F2-A043-32BA40591F6E}"/>
            </a:ext>
            <a:ext uri="{147F2762-F138-4A5C-976F-8EAC2B608ADB}">
              <a16:predDERef xmlns:a16="http://schemas.microsoft.com/office/drawing/2014/main" pred="{B817E4A5-FFFA-4A8F-9929-B9502C96232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83" name="CuadroTexto 3">
          <a:extLst>
            <a:ext uri="{FF2B5EF4-FFF2-40B4-BE49-F238E27FC236}">
              <a16:creationId xmlns:a16="http://schemas.microsoft.com/office/drawing/2014/main" id="{016651C9-9F8E-419D-BCB8-2991D5C48062}"/>
            </a:ext>
            <a:ext uri="{147F2762-F138-4A5C-976F-8EAC2B608ADB}">
              <a16:predDERef xmlns:a16="http://schemas.microsoft.com/office/drawing/2014/main" pred="{C9E68EAA-742A-46D5-BCA4-893B25D9347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84" name="CuadroTexto 3">
          <a:extLst>
            <a:ext uri="{FF2B5EF4-FFF2-40B4-BE49-F238E27FC236}">
              <a16:creationId xmlns:a16="http://schemas.microsoft.com/office/drawing/2014/main" id="{26B856FE-8F16-45CD-B47C-1531BF4EB6A7}"/>
            </a:ext>
            <a:ext uri="{147F2762-F138-4A5C-976F-8EAC2B608ADB}">
              <a16:predDERef xmlns:a16="http://schemas.microsoft.com/office/drawing/2014/main" pred="{46EDE43B-32B9-45A6-93C1-1606C853BE9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85" name="CuadroTexto 3">
          <a:extLst>
            <a:ext uri="{FF2B5EF4-FFF2-40B4-BE49-F238E27FC236}">
              <a16:creationId xmlns:a16="http://schemas.microsoft.com/office/drawing/2014/main" id="{BE60479C-731C-4BDE-B619-5339C223C16B}"/>
            </a:ext>
            <a:ext uri="{147F2762-F138-4A5C-976F-8EAC2B608ADB}">
              <a16:predDERef xmlns:a16="http://schemas.microsoft.com/office/drawing/2014/main" pred="{8964EC74-E378-4918-8EA5-C66BD874E80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86" name="CuadroTexto 3">
          <a:extLst>
            <a:ext uri="{FF2B5EF4-FFF2-40B4-BE49-F238E27FC236}">
              <a16:creationId xmlns:a16="http://schemas.microsoft.com/office/drawing/2014/main" id="{757B6DF1-3058-4017-B7C0-7B1DC02A73F0}"/>
            </a:ext>
            <a:ext uri="{147F2762-F138-4A5C-976F-8EAC2B608ADB}">
              <a16:predDERef xmlns:a16="http://schemas.microsoft.com/office/drawing/2014/main" pred="{577BAEF4-7BBD-4C78-884B-A000E5CED38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87" name="CuadroTexto 3">
          <a:extLst>
            <a:ext uri="{FF2B5EF4-FFF2-40B4-BE49-F238E27FC236}">
              <a16:creationId xmlns:a16="http://schemas.microsoft.com/office/drawing/2014/main" id="{0667394A-7953-4C56-9251-7091DAC6ACEE}"/>
            </a:ext>
            <a:ext uri="{147F2762-F138-4A5C-976F-8EAC2B608ADB}">
              <a16:predDERef xmlns:a16="http://schemas.microsoft.com/office/drawing/2014/main" pred="{99EA9CEA-42BD-499C-A734-560179DA84B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88" name="CuadroTexto 3">
          <a:extLst>
            <a:ext uri="{FF2B5EF4-FFF2-40B4-BE49-F238E27FC236}">
              <a16:creationId xmlns:a16="http://schemas.microsoft.com/office/drawing/2014/main" id="{409E0B09-24A9-4099-B933-1D0F224219E6}"/>
            </a:ext>
            <a:ext uri="{147F2762-F138-4A5C-976F-8EAC2B608ADB}">
              <a16:predDERef xmlns:a16="http://schemas.microsoft.com/office/drawing/2014/main" pred="{1CFD1B0A-113F-43AE-8F1A-32DFEB2D2BB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89" name="CuadroTexto 3">
          <a:extLst>
            <a:ext uri="{FF2B5EF4-FFF2-40B4-BE49-F238E27FC236}">
              <a16:creationId xmlns:a16="http://schemas.microsoft.com/office/drawing/2014/main" id="{90D3B1F6-9688-42A4-B644-72D4BA63AAD6}"/>
            </a:ext>
            <a:ext uri="{147F2762-F138-4A5C-976F-8EAC2B608ADB}">
              <a16:predDERef xmlns:a16="http://schemas.microsoft.com/office/drawing/2014/main" pred="{FFB2F4AF-4894-415C-A18F-0D04203BE65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90" name="CuadroTexto 3">
          <a:extLst>
            <a:ext uri="{FF2B5EF4-FFF2-40B4-BE49-F238E27FC236}">
              <a16:creationId xmlns:a16="http://schemas.microsoft.com/office/drawing/2014/main" id="{542C60B8-1917-49D6-8DEE-0B3DC8A7DA5B}"/>
            </a:ext>
            <a:ext uri="{147F2762-F138-4A5C-976F-8EAC2B608ADB}">
              <a16:predDERef xmlns:a16="http://schemas.microsoft.com/office/drawing/2014/main" pred="{0CA74C51-0417-404F-A8D2-A0F2AB25340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91" name="CuadroTexto 3">
          <a:extLst>
            <a:ext uri="{FF2B5EF4-FFF2-40B4-BE49-F238E27FC236}">
              <a16:creationId xmlns:a16="http://schemas.microsoft.com/office/drawing/2014/main" id="{6B36FF72-7470-4FF6-9129-F3005BD76186}"/>
            </a:ext>
            <a:ext uri="{147F2762-F138-4A5C-976F-8EAC2B608ADB}">
              <a16:predDERef xmlns:a16="http://schemas.microsoft.com/office/drawing/2014/main" pred="{F19A096A-13F9-4F8D-911C-E907E3E4111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92" name="CuadroTexto 3">
          <a:extLst>
            <a:ext uri="{FF2B5EF4-FFF2-40B4-BE49-F238E27FC236}">
              <a16:creationId xmlns:a16="http://schemas.microsoft.com/office/drawing/2014/main" id="{005C556F-2523-4646-A916-BDE06ADDCBBE}"/>
            </a:ext>
            <a:ext uri="{147F2762-F138-4A5C-976F-8EAC2B608ADB}">
              <a16:predDERef xmlns:a16="http://schemas.microsoft.com/office/drawing/2014/main" pred="{7C294294-BBEE-4944-8011-D0DBAB081E4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93" name="CuadroTexto 3">
          <a:extLst>
            <a:ext uri="{FF2B5EF4-FFF2-40B4-BE49-F238E27FC236}">
              <a16:creationId xmlns:a16="http://schemas.microsoft.com/office/drawing/2014/main" id="{6209B24C-F206-48ED-9EC4-71FFC28AC3C3}"/>
            </a:ext>
            <a:ext uri="{147F2762-F138-4A5C-976F-8EAC2B608ADB}">
              <a16:predDERef xmlns:a16="http://schemas.microsoft.com/office/drawing/2014/main" pred="{97C9275B-B230-4047-9F57-2D10C831C7C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94" name="CuadroTexto 3">
          <a:extLst>
            <a:ext uri="{FF2B5EF4-FFF2-40B4-BE49-F238E27FC236}">
              <a16:creationId xmlns:a16="http://schemas.microsoft.com/office/drawing/2014/main" id="{9AB79604-65D7-4B2D-907E-9BFEC3BB7BB4}"/>
            </a:ext>
            <a:ext uri="{147F2762-F138-4A5C-976F-8EAC2B608ADB}">
              <a16:predDERef xmlns:a16="http://schemas.microsoft.com/office/drawing/2014/main" pred="{BFF5D5C5-AA42-45F6-BD20-CEDFB424761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95" name="CuadroTexto 3">
          <a:extLst>
            <a:ext uri="{FF2B5EF4-FFF2-40B4-BE49-F238E27FC236}">
              <a16:creationId xmlns:a16="http://schemas.microsoft.com/office/drawing/2014/main" id="{02FB4AE0-8237-43BE-B5B0-DC7222FE4191}"/>
            </a:ext>
            <a:ext uri="{147F2762-F138-4A5C-976F-8EAC2B608ADB}">
              <a16:predDERef xmlns:a16="http://schemas.microsoft.com/office/drawing/2014/main" pred="{C948F8BA-4DB3-4D84-B34C-70E6BDD9F8D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96" name="CuadroTexto 3">
          <a:extLst>
            <a:ext uri="{FF2B5EF4-FFF2-40B4-BE49-F238E27FC236}">
              <a16:creationId xmlns:a16="http://schemas.microsoft.com/office/drawing/2014/main" id="{390D9AE1-3D1C-45CD-ABC8-5388322830AB}"/>
            </a:ext>
            <a:ext uri="{147F2762-F138-4A5C-976F-8EAC2B608ADB}">
              <a16:predDERef xmlns:a16="http://schemas.microsoft.com/office/drawing/2014/main" pred="{FD4841DF-74F6-45BD-AA68-3D24B9803F6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97" name="CuadroTexto 3">
          <a:extLst>
            <a:ext uri="{FF2B5EF4-FFF2-40B4-BE49-F238E27FC236}">
              <a16:creationId xmlns:a16="http://schemas.microsoft.com/office/drawing/2014/main" id="{9C65498E-CFA8-484C-BFDF-CA6B1F5F047A}"/>
            </a:ext>
            <a:ext uri="{147F2762-F138-4A5C-976F-8EAC2B608ADB}">
              <a16:predDERef xmlns:a16="http://schemas.microsoft.com/office/drawing/2014/main" pred="{EE7D5DC6-0942-4ADB-A651-4528DAE10D2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98" name="CuadroTexto 3">
          <a:extLst>
            <a:ext uri="{FF2B5EF4-FFF2-40B4-BE49-F238E27FC236}">
              <a16:creationId xmlns:a16="http://schemas.microsoft.com/office/drawing/2014/main" id="{9F5D10D8-27E0-4E21-8EE4-80FABD31B892}"/>
            </a:ext>
            <a:ext uri="{147F2762-F138-4A5C-976F-8EAC2B608ADB}">
              <a16:predDERef xmlns:a16="http://schemas.microsoft.com/office/drawing/2014/main" pred="{B18C7508-7AF6-42CB-93DD-FA41131A7B9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99" name="CuadroTexto 3">
          <a:extLst>
            <a:ext uri="{FF2B5EF4-FFF2-40B4-BE49-F238E27FC236}">
              <a16:creationId xmlns:a16="http://schemas.microsoft.com/office/drawing/2014/main" id="{4BCD27A4-69B9-4446-891D-AAB0D0ED6E3E}"/>
            </a:ext>
            <a:ext uri="{147F2762-F138-4A5C-976F-8EAC2B608ADB}">
              <a16:predDERef xmlns:a16="http://schemas.microsoft.com/office/drawing/2014/main" pred="{BB40B692-9DE2-408B-88E8-EC3AB3E6C0E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01" name="CuadroTexto 3">
          <a:extLst>
            <a:ext uri="{FF2B5EF4-FFF2-40B4-BE49-F238E27FC236}">
              <a16:creationId xmlns:a16="http://schemas.microsoft.com/office/drawing/2014/main" id="{C077B6FC-6A5A-4D7F-809F-72DC3A0544FA}"/>
            </a:ext>
            <a:ext uri="{147F2762-F138-4A5C-976F-8EAC2B608ADB}">
              <a16:predDERef xmlns:a16="http://schemas.microsoft.com/office/drawing/2014/main" pred="{8C814242-8242-4061-A4CE-77573E4C613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02" name="CuadroTexto 3">
          <a:extLst>
            <a:ext uri="{FF2B5EF4-FFF2-40B4-BE49-F238E27FC236}">
              <a16:creationId xmlns:a16="http://schemas.microsoft.com/office/drawing/2014/main" id="{725F0971-19C9-472A-A05C-33FA37E4ECFE}"/>
            </a:ext>
            <a:ext uri="{147F2762-F138-4A5C-976F-8EAC2B608ADB}">
              <a16:predDERef xmlns:a16="http://schemas.microsoft.com/office/drawing/2014/main" pred="{480242E1-94C3-43B4-846D-72233EC3B4A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03" name="CuadroTexto 3">
          <a:extLst>
            <a:ext uri="{FF2B5EF4-FFF2-40B4-BE49-F238E27FC236}">
              <a16:creationId xmlns:a16="http://schemas.microsoft.com/office/drawing/2014/main" id="{3C8B6B52-77D7-4E9B-837E-F449CD22EC88}"/>
            </a:ext>
            <a:ext uri="{147F2762-F138-4A5C-976F-8EAC2B608ADB}">
              <a16:predDERef xmlns:a16="http://schemas.microsoft.com/office/drawing/2014/main" pred="{335980B8-0724-4852-B8F5-B96C714D5FE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04" name="CuadroTexto 3">
          <a:extLst>
            <a:ext uri="{FF2B5EF4-FFF2-40B4-BE49-F238E27FC236}">
              <a16:creationId xmlns:a16="http://schemas.microsoft.com/office/drawing/2014/main" id="{79018742-FDD4-4D7A-B6EF-8A05CA1BA86F}"/>
            </a:ext>
            <a:ext uri="{147F2762-F138-4A5C-976F-8EAC2B608ADB}">
              <a16:predDERef xmlns:a16="http://schemas.microsoft.com/office/drawing/2014/main" pred="{20025F81-1681-4D21-880D-D90F484107F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05" name="CuadroTexto 3">
          <a:extLst>
            <a:ext uri="{FF2B5EF4-FFF2-40B4-BE49-F238E27FC236}">
              <a16:creationId xmlns:a16="http://schemas.microsoft.com/office/drawing/2014/main" id="{FE831612-B7A9-43EC-8332-D38302B73223}"/>
            </a:ext>
            <a:ext uri="{147F2762-F138-4A5C-976F-8EAC2B608ADB}">
              <a16:predDERef xmlns:a16="http://schemas.microsoft.com/office/drawing/2014/main" pred="{D6A88ED8-CC56-4C12-B306-4C45C658923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06" name="CuadroTexto 3">
          <a:extLst>
            <a:ext uri="{FF2B5EF4-FFF2-40B4-BE49-F238E27FC236}">
              <a16:creationId xmlns:a16="http://schemas.microsoft.com/office/drawing/2014/main" id="{11D8DBF1-E175-4F44-A864-81EB772BE356}"/>
            </a:ext>
            <a:ext uri="{147F2762-F138-4A5C-976F-8EAC2B608ADB}">
              <a16:predDERef xmlns:a16="http://schemas.microsoft.com/office/drawing/2014/main" pred="{E3CB59C0-0516-4AFF-AD0D-568F6CC28F2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07" name="CuadroTexto 3">
          <a:extLst>
            <a:ext uri="{FF2B5EF4-FFF2-40B4-BE49-F238E27FC236}">
              <a16:creationId xmlns:a16="http://schemas.microsoft.com/office/drawing/2014/main" id="{350B0917-A836-4092-AD5C-5467E1ECF0BE}"/>
            </a:ext>
            <a:ext uri="{147F2762-F138-4A5C-976F-8EAC2B608ADB}">
              <a16:predDERef xmlns:a16="http://schemas.microsoft.com/office/drawing/2014/main" pred="{33E659D9-CF63-4754-B66A-E3715EB02AF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08" name="CuadroTexto 3">
          <a:extLst>
            <a:ext uri="{FF2B5EF4-FFF2-40B4-BE49-F238E27FC236}">
              <a16:creationId xmlns:a16="http://schemas.microsoft.com/office/drawing/2014/main" id="{7625A0AD-1602-4942-B9BF-89C1DC01DAB7}"/>
            </a:ext>
            <a:ext uri="{147F2762-F138-4A5C-976F-8EAC2B608ADB}">
              <a16:predDERef xmlns:a16="http://schemas.microsoft.com/office/drawing/2014/main" pred="{88C120FB-9E9F-4A7C-A5B4-55839C9E01F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09" name="CuadroTexto 3">
          <a:extLst>
            <a:ext uri="{FF2B5EF4-FFF2-40B4-BE49-F238E27FC236}">
              <a16:creationId xmlns:a16="http://schemas.microsoft.com/office/drawing/2014/main" id="{054988AB-F77D-4269-8C1F-65E32A119289}"/>
            </a:ext>
            <a:ext uri="{147F2762-F138-4A5C-976F-8EAC2B608ADB}">
              <a16:predDERef xmlns:a16="http://schemas.microsoft.com/office/drawing/2014/main" pred="{2F72AB9A-B38F-4C19-828F-DA2571315D5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10" name="CuadroTexto 3">
          <a:extLst>
            <a:ext uri="{FF2B5EF4-FFF2-40B4-BE49-F238E27FC236}">
              <a16:creationId xmlns:a16="http://schemas.microsoft.com/office/drawing/2014/main" id="{EC9D83F2-050B-48FE-98F8-5938260DD3C9}"/>
            </a:ext>
            <a:ext uri="{147F2762-F138-4A5C-976F-8EAC2B608ADB}">
              <a16:predDERef xmlns:a16="http://schemas.microsoft.com/office/drawing/2014/main" pred="{2A3C5600-621E-4372-BEBA-8B011A0942F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11" name="CuadroTexto 3">
          <a:extLst>
            <a:ext uri="{FF2B5EF4-FFF2-40B4-BE49-F238E27FC236}">
              <a16:creationId xmlns:a16="http://schemas.microsoft.com/office/drawing/2014/main" id="{831C0DF7-79AB-4F59-95CD-E6B7755D8E22}"/>
            </a:ext>
            <a:ext uri="{147F2762-F138-4A5C-976F-8EAC2B608ADB}">
              <a16:predDERef xmlns:a16="http://schemas.microsoft.com/office/drawing/2014/main" pred="{3BB92785-4084-4120-B9CF-489377C9AF2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12" name="CuadroTexto 3">
          <a:extLst>
            <a:ext uri="{FF2B5EF4-FFF2-40B4-BE49-F238E27FC236}">
              <a16:creationId xmlns:a16="http://schemas.microsoft.com/office/drawing/2014/main" id="{29770CB8-3ADE-4CA1-AC69-863F71E3FF2D}"/>
            </a:ext>
            <a:ext uri="{147F2762-F138-4A5C-976F-8EAC2B608ADB}">
              <a16:predDERef xmlns:a16="http://schemas.microsoft.com/office/drawing/2014/main" pred="{03401666-F4CE-4550-A2F1-5BAF1FA07D8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13" name="CuadroTexto 3">
          <a:extLst>
            <a:ext uri="{FF2B5EF4-FFF2-40B4-BE49-F238E27FC236}">
              <a16:creationId xmlns:a16="http://schemas.microsoft.com/office/drawing/2014/main" id="{B021E2CE-166B-4A28-ADA6-ED89D9807A31}"/>
            </a:ext>
            <a:ext uri="{147F2762-F138-4A5C-976F-8EAC2B608ADB}">
              <a16:predDERef xmlns:a16="http://schemas.microsoft.com/office/drawing/2014/main" pred="{049B85AC-8359-40AD-B326-7DF458A4493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14" name="CuadroTexto 3">
          <a:extLst>
            <a:ext uri="{FF2B5EF4-FFF2-40B4-BE49-F238E27FC236}">
              <a16:creationId xmlns:a16="http://schemas.microsoft.com/office/drawing/2014/main" id="{45E589FF-E1D1-4CFD-A8B5-2760C20242CD}"/>
            </a:ext>
            <a:ext uri="{147F2762-F138-4A5C-976F-8EAC2B608ADB}">
              <a16:predDERef xmlns:a16="http://schemas.microsoft.com/office/drawing/2014/main" pred="{BC06DFD5-1AA0-475F-AF09-DD6547624F2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16" name="CuadroTexto 3">
          <a:extLst>
            <a:ext uri="{FF2B5EF4-FFF2-40B4-BE49-F238E27FC236}">
              <a16:creationId xmlns:a16="http://schemas.microsoft.com/office/drawing/2014/main" id="{137A3C37-ED4C-4B9E-BC2E-0C53C0F053B9}"/>
            </a:ext>
            <a:ext uri="{147F2762-F138-4A5C-976F-8EAC2B608ADB}">
              <a16:predDERef xmlns:a16="http://schemas.microsoft.com/office/drawing/2014/main" pred="{B72B594A-BD94-456C-A8E9-C963FA1B0F0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17" name="CuadroTexto 3">
          <a:extLst>
            <a:ext uri="{FF2B5EF4-FFF2-40B4-BE49-F238E27FC236}">
              <a16:creationId xmlns:a16="http://schemas.microsoft.com/office/drawing/2014/main" id="{977A3D85-C601-42AE-AB29-ADA7DD6CFE0C}"/>
            </a:ext>
            <a:ext uri="{147F2762-F138-4A5C-976F-8EAC2B608ADB}">
              <a16:predDERef xmlns:a16="http://schemas.microsoft.com/office/drawing/2014/main" pred="{EED9D03B-7A46-4898-9218-B95AC496CA8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18" name="CuadroTexto 3">
          <a:extLst>
            <a:ext uri="{FF2B5EF4-FFF2-40B4-BE49-F238E27FC236}">
              <a16:creationId xmlns:a16="http://schemas.microsoft.com/office/drawing/2014/main" id="{C441EB44-A1A3-40D6-91D5-D5554842AC4D}"/>
            </a:ext>
            <a:ext uri="{147F2762-F138-4A5C-976F-8EAC2B608ADB}">
              <a16:predDERef xmlns:a16="http://schemas.microsoft.com/office/drawing/2014/main" pred="{3ADB1B9A-75E9-4104-9CA5-37C54B77050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20" name="CuadroTexto 3">
          <a:extLst>
            <a:ext uri="{FF2B5EF4-FFF2-40B4-BE49-F238E27FC236}">
              <a16:creationId xmlns:a16="http://schemas.microsoft.com/office/drawing/2014/main" id="{F25C2008-805A-42F5-9C1B-16281EAA9B5A}"/>
            </a:ext>
            <a:ext uri="{147F2762-F138-4A5C-976F-8EAC2B608ADB}">
              <a16:predDERef xmlns:a16="http://schemas.microsoft.com/office/drawing/2014/main" pred="{1F115C58-F7AC-43EC-9236-C83C0D81197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21" name="CuadroTexto 3">
          <a:extLst>
            <a:ext uri="{FF2B5EF4-FFF2-40B4-BE49-F238E27FC236}">
              <a16:creationId xmlns:a16="http://schemas.microsoft.com/office/drawing/2014/main" id="{59659BBF-16A6-4523-AD3C-AFE73EB6233B}"/>
            </a:ext>
            <a:ext uri="{147F2762-F138-4A5C-976F-8EAC2B608ADB}">
              <a16:predDERef xmlns:a16="http://schemas.microsoft.com/office/drawing/2014/main" pred="{5BB9640A-BF58-48EE-8850-99B7A252300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22" name="CuadroTexto 3">
          <a:extLst>
            <a:ext uri="{FF2B5EF4-FFF2-40B4-BE49-F238E27FC236}">
              <a16:creationId xmlns:a16="http://schemas.microsoft.com/office/drawing/2014/main" id="{C4E30757-8D20-440A-9137-77348D1E1804}"/>
            </a:ext>
            <a:ext uri="{147F2762-F138-4A5C-976F-8EAC2B608ADB}">
              <a16:predDERef xmlns:a16="http://schemas.microsoft.com/office/drawing/2014/main" pred="{524C23BD-AAC0-4F15-B1C4-05EAF9F995A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23" name="CuadroTexto 3">
          <a:extLst>
            <a:ext uri="{FF2B5EF4-FFF2-40B4-BE49-F238E27FC236}">
              <a16:creationId xmlns:a16="http://schemas.microsoft.com/office/drawing/2014/main" id="{83093741-2F82-463A-B5FE-D298C5A80892}"/>
            </a:ext>
            <a:ext uri="{147F2762-F138-4A5C-976F-8EAC2B608ADB}">
              <a16:predDERef xmlns:a16="http://schemas.microsoft.com/office/drawing/2014/main" pred="{B0E5664C-D472-4DE4-8DAF-D2F256A643B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24" name="CuadroTexto 3">
          <a:extLst>
            <a:ext uri="{FF2B5EF4-FFF2-40B4-BE49-F238E27FC236}">
              <a16:creationId xmlns:a16="http://schemas.microsoft.com/office/drawing/2014/main" id="{81D080BA-64D8-40C2-9D6C-0CE6CE45B817}"/>
            </a:ext>
            <a:ext uri="{147F2762-F138-4A5C-976F-8EAC2B608ADB}">
              <a16:predDERef xmlns:a16="http://schemas.microsoft.com/office/drawing/2014/main" pred="{A8FFA0F5-6E39-434F-9DDE-64C975E34BE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25" name="CuadroTexto 3">
          <a:extLst>
            <a:ext uri="{FF2B5EF4-FFF2-40B4-BE49-F238E27FC236}">
              <a16:creationId xmlns:a16="http://schemas.microsoft.com/office/drawing/2014/main" id="{0515CECD-0C37-4599-BC9C-20E2F4BB450F}"/>
            </a:ext>
            <a:ext uri="{147F2762-F138-4A5C-976F-8EAC2B608ADB}">
              <a16:predDERef xmlns:a16="http://schemas.microsoft.com/office/drawing/2014/main" pred="{8EEEF9AA-EA64-4310-943F-4919B379DC7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26" name="CuadroTexto 3">
          <a:extLst>
            <a:ext uri="{FF2B5EF4-FFF2-40B4-BE49-F238E27FC236}">
              <a16:creationId xmlns:a16="http://schemas.microsoft.com/office/drawing/2014/main" id="{4CB88AD9-7839-4826-9730-02DE695BF6DC}"/>
            </a:ext>
            <a:ext uri="{147F2762-F138-4A5C-976F-8EAC2B608ADB}">
              <a16:predDERef xmlns:a16="http://schemas.microsoft.com/office/drawing/2014/main" pred="{EA252373-2755-4515-A610-FFAE57B92EE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27" name="CuadroTexto 3">
          <a:extLst>
            <a:ext uri="{FF2B5EF4-FFF2-40B4-BE49-F238E27FC236}">
              <a16:creationId xmlns:a16="http://schemas.microsoft.com/office/drawing/2014/main" id="{BE4E33B2-8E2B-426D-9CB2-8D9EE110D48E}"/>
            </a:ext>
            <a:ext uri="{147F2762-F138-4A5C-976F-8EAC2B608ADB}">
              <a16:predDERef xmlns:a16="http://schemas.microsoft.com/office/drawing/2014/main" pred="{FB5B0F52-3EA0-42D7-817B-B61DE970245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28" name="CuadroTexto 3">
          <a:extLst>
            <a:ext uri="{FF2B5EF4-FFF2-40B4-BE49-F238E27FC236}">
              <a16:creationId xmlns:a16="http://schemas.microsoft.com/office/drawing/2014/main" id="{172AC450-790D-43B4-8505-D66CBAC14B82}"/>
            </a:ext>
            <a:ext uri="{147F2762-F138-4A5C-976F-8EAC2B608ADB}">
              <a16:predDERef xmlns:a16="http://schemas.microsoft.com/office/drawing/2014/main" pred="{4B868380-51D4-4F2C-8019-A0FD6BE19F7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29" name="CuadroTexto 3">
          <a:extLst>
            <a:ext uri="{FF2B5EF4-FFF2-40B4-BE49-F238E27FC236}">
              <a16:creationId xmlns:a16="http://schemas.microsoft.com/office/drawing/2014/main" id="{BAED3581-5810-40D0-9A0B-3C133765AA79}"/>
            </a:ext>
            <a:ext uri="{147F2762-F138-4A5C-976F-8EAC2B608ADB}">
              <a16:predDERef xmlns:a16="http://schemas.microsoft.com/office/drawing/2014/main" pred="{63F2E93A-F2D3-462E-8D1C-10EEC6D90C9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30" name="CuadroTexto 3">
          <a:extLst>
            <a:ext uri="{FF2B5EF4-FFF2-40B4-BE49-F238E27FC236}">
              <a16:creationId xmlns:a16="http://schemas.microsoft.com/office/drawing/2014/main" id="{C1877BE9-4119-4D11-978A-402B6DEAE017}"/>
            </a:ext>
            <a:ext uri="{147F2762-F138-4A5C-976F-8EAC2B608ADB}">
              <a16:predDERef xmlns:a16="http://schemas.microsoft.com/office/drawing/2014/main" pred="{84ACFB37-2865-4061-A197-D8D7E0B3453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31" name="CuadroTexto 3">
          <a:extLst>
            <a:ext uri="{FF2B5EF4-FFF2-40B4-BE49-F238E27FC236}">
              <a16:creationId xmlns:a16="http://schemas.microsoft.com/office/drawing/2014/main" id="{A3F408B7-F20B-4036-AAA6-FC0B24BEEC0D}"/>
            </a:ext>
            <a:ext uri="{147F2762-F138-4A5C-976F-8EAC2B608ADB}">
              <a16:predDERef xmlns:a16="http://schemas.microsoft.com/office/drawing/2014/main" pred="{68FFBAE6-7AD3-47CF-907E-962258A55E1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33" name="CuadroTexto 3">
          <a:extLst>
            <a:ext uri="{FF2B5EF4-FFF2-40B4-BE49-F238E27FC236}">
              <a16:creationId xmlns:a16="http://schemas.microsoft.com/office/drawing/2014/main" id="{6EBA85C0-230D-4274-905C-7393678B3A2B}"/>
            </a:ext>
            <a:ext uri="{147F2762-F138-4A5C-976F-8EAC2B608ADB}">
              <a16:predDERef xmlns:a16="http://schemas.microsoft.com/office/drawing/2014/main" pred="{C400ABFB-1A6C-4F19-AAB6-055C4195960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34" name="CuadroTexto 3">
          <a:extLst>
            <a:ext uri="{FF2B5EF4-FFF2-40B4-BE49-F238E27FC236}">
              <a16:creationId xmlns:a16="http://schemas.microsoft.com/office/drawing/2014/main" id="{E1EF444F-B60A-43EB-8C3A-1800B8E2C934}"/>
            </a:ext>
            <a:ext uri="{147F2762-F138-4A5C-976F-8EAC2B608ADB}">
              <a16:predDERef xmlns:a16="http://schemas.microsoft.com/office/drawing/2014/main" pred="{00B44348-0CBF-46E2-8230-977F9C6E53B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35" name="CuadroTexto 3">
          <a:extLst>
            <a:ext uri="{FF2B5EF4-FFF2-40B4-BE49-F238E27FC236}">
              <a16:creationId xmlns:a16="http://schemas.microsoft.com/office/drawing/2014/main" id="{7751A116-017A-477C-83B2-4AB30E70B1EC}"/>
            </a:ext>
            <a:ext uri="{147F2762-F138-4A5C-976F-8EAC2B608ADB}">
              <a16:predDERef xmlns:a16="http://schemas.microsoft.com/office/drawing/2014/main" pred="{9DE0DBB5-CC81-4DCC-BFDE-FEE54339E18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36" name="CuadroTexto 3">
          <a:extLst>
            <a:ext uri="{FF2B5EF4-FFF2-40B4-BE49-F238E27FC236}">
              <a16:creationId xmlns:a16="http://schemas.microsoft.com/office/drawing/2014/main" id="{F0F7ADB8-9AD4-4483-A3BF-994EFEBF3AAA}"/>
            </a:ext>
            <a:ext uri="{147F2762-F138-4A5C-976F-8EAC2B608ADB}">
              <a16:predDERef xmlns:a16="http://schemas.microsoft.com/office/drawing/2014/main" pred="{F5CECEF6-1D20-48EB-B837-A680E4DBBF5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37" name="CuadroTexto 3">
          <a:extLst>
            <a:ext uri="{FF2B5EF4-FFF2-40B4-BE49-F238E27FC236}">
              <a16:creationId xmlns:a16="http://schemas.microsoft.com/office/drawing/2014/main" id="{7D738160-CBD4-461D-8BA5-2433FFED1840}"/>
            </a:ext>
            <a:ext uri="{147F2762-F138-4A5C-976F-8EAC2B608ADB}">
              <a16:predDERef xmlns:a16="http://schemas.microsoft.com/office/drawing/2014/main" pred="{74B9574D-CDAB-41F9-8400-40525077BD4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38" name="CuadroTexto 3">
          <a:extLst>
            <a:ext uri="{FF2B5EF4-FFF2-40B4-BE49-F238E27FC236}">
              <a16:creationId xmlns:a16="http://schemas.microsoft.com/office/drawing/2014/main" id="{0A46459C-0DAF-4272-9D57-527E96EE4CF2}"/>
            </a:ext>
            <a:ext uri="{147F2762-F138-4A5C-976F-8EAC2B608ADB}">
              <a16:predDERef xmlns:a16="http://schemas.microsoft.com/office/drawing/2014/main" pred="{A1F3AC51-D3CF-40BD-B996-419B5A715D6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40" name="CuadroTexto 3">
          <a:extLst>
            <a:ext uri="{FF2B5EF4-FFF2-40B4-BE49-F238E27FC236}">
              <a16:creationId xmlns:a16="http://schemas.microsoft.com/office/drawing/2014/main" id="{8002A242-A702-4FF6-B656-A34E9D8DA334}"/>
            </a:ext>
            <a:ext uri="{147F2762-F138-4A5C-976F-8EAC2B608ADB}">
              <a16:predDERef xmlns:a16="http://schemas.microsoft.com/office/drawing/2014/main" pred="{CBF40928-45EC-48F7-BEBD-FBC14A14148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41" name="CuadroTexto 3">
          <a:extLst>
            <a:ext uri="{FF2B5EF4-FFF2-40B4-BE49-F238E27FC236}">
              <a16:creationId xmlns:a16="http://schemas.microsoft.com/office/drawing/2014/main" id="{993BACDA-6C63-439A-81E7-7F96C4D1A38C}"/>
            </a:ext>
            <a:ext uri="{147F2762-F138-4A5C-976F-8EAC2B608ADB}">
              <a16:predDERef xmlns:a16="http://schemas.microsoft.com/office/drawing/2014/main" pred="{93774B1C-EA1F-48A5-AE1C-557DB4FD5C7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42" name="CuadroTexto 3">
          <a:extLst>
            <a:ext uri="{FF2B5EF4-FFF2-40B4-BE49-F238E27FC236}">
              <a16:creationId xmlns:a16="http://schemas.microsoft.com/office/drawing/2014/main" id="{1FC789C9-21AF-4AA1-8E77-48B98247A9CA}"/>
            </a:ext>
            <a:ext uri="{147F2762-F138-4A5C-976F-8EAC2B608ADB}">
              <a16:predDERef xmlns:a16="http://schemas.microsoft.com/office/drawing/2014/main" pred="{7C2CE885-7225-4F61-BFE4-4C1B7AEFA7B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43" name="CuadroTexto 3">
          <a:extLst>
            <a:ext uri="{FF2B5EF4-FFF2-40B4-BE49-F238E27FC236}">
              <a16:creationId xmlns:a16="http://schemas.microsoft.com/office/drawing/2014/main" id="{68234333-1D4F-4BBB-89EC-B222C2A836EC}"/>
            </a:ext>
            <a:ext uri="{147F2762-F138-4A5C-976F-8EAC2B608ADB}">
              <a16:predDERef xmlns:a16="http://schemas.microsoft.com/office/drawing/2014/main" pred="{2D69AB49-9F18-465A-92B6-5DECF4EE61A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44" name="CuadroTexto 3">
          <a:extLst>
            <a:ext uri="{FF2B5EF4-FFF2-40B4-BE49-F238E27FC236}">
              <a16:creationId xmlns:a16="http://schemas.microsoft.com/office/drawing/2014/main" id="{08771311-8B6F-4734-A38E-37F156173549}"/>
            </a:ext>
            <a:ext uri="{147F2762-F138-4A5C-976F-8EAC2B608ADB}">
              <a16:predDERef xmlns:a16="http://schemas.microsoft.com/office/drawing/2014/main" pred="{8C5B2C16-E9BF-4081-AF4F-81A3CD732DD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45" name="CuadroTexto 3">
          <a:extLst>
            <a:ext uri="{FF2B5EF4-FFF2-40B4-BE49-F238E27FC236}">
              <a16:creationId xmlns:a16="http://schemas.microsoft.com/office/drawing/2014/main" id="{53B70705-30CE-4627-9F89-EEB307A163DF}"/>
            </a:ext>
            <a:ext uri="{147F2762-F138-4A5C-976F-8EAC2B608ADB}">
              <a16:predDERef xmlns:a16="http://schemas.microsoft.com/office/drawing/2014/main" pred="{7C27CAB8-3EA2-442E-AE43-600FC8BA99F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46" name="CuadroTexto 3">
          <a:extLst>
            <a:ext uri="{FF2B5EF4-FFF2-40B4-BE49-F238E27FC236}">
              <a16:creationId xmlns:a16="http://schemas.microsoft.com/office/drawing/2014/main" id="{CD08E4C2-FF89-43C6-BE93-511F312CBEE9}"/>
            </a:ext>
            <a:ext uri="{147F2762-F138-4A5C-976F-8EAC2B608ADB}">
              <a16:predDERef xmlns:a16="http://schemas.microsoft.com/office/drawing/2014/main" pred="{FD9F1C68-6FDD-4033-9278-B448E0C3546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47" name="CuadroTexto 3">
          <a:extLst>
            <a:ext uri="{FF2B5EF4-FFF2-40B4-BE49-F238E27FC236}">
              <a16:creationId xmlns:a16="http://schemas.microsoft.com/office/drawing/2014/main" id="{15B270F3-8991-4F05-96B2-EACC811FF071}"/>
            </a:ext>
            <a:ext uri="{147F2762-F138-4A5C-976F-8EAC2B608ADB}">
              <a16:predDERef xmlns:a16="http://schemas.microsoft.com/office/drawing/2014/main" pred="{8F3805CF-FE8C-4709-8587-80A5DCD3AB8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49" name="CuadroTexto 3">
          <a:extLst>
            <a:ext uri="{FF2B5EF4-FFF2-40B4-BE49-F238E27FC236}">
              <a16:creationId xmlns:a16="http://schemas.microsoft.com/office/drawing/2014/main" id="{DD3A65AF-6654-4A82-B0D0-89E01BC12A88}"/>
            </a:ext>
            <a:ext uri="{147F2762-F138-4A5C-976F-8EAC2B608ADB}">
              <a16:predDERef xmlns:a16="http://schemas.microsoft.com/office/drawing/2014/main" pred="{0F5C9418-8226-43B6-82D8-921C3CAD7F6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50" name="CuadroTexto 3">
          <a:extLst>
            <a:ext uri="{FF2B5EF4-FFF2-40B4-BE49-F238E27FC236}">
              <a16:creationId xmlns:a16="http://schemas.microsoft.com/office/drawing/2014/main" id="{84A87F99-FB09-412A-B242-5F363C4EBB4C}"/>
            </a:ext>
            <a:ext uri="{147F2762-F138-4A5C-976F-8EAC2B608ADB}">
              <a16:predDERef xmlns:a16="http://schemas.microsoft.com/office/drawing/2014/main" pred="{6EACFB98-F23F-499B-96E4-3528B6AEE5A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51" name="CuadroTexto 3">
          <a:extLst>
            <a:ext uri="{FF2B5EF4-FFF2-40B4-BE49-F238E27FC236}">
              <a16:creationId xmlns:a16="http://schemas.microsoft.com/office/drawing/2014/main" id="{2C8BAFA4-FC3D-4415-AC32-21FFD621C040}"/>
            </a:ext>
            <a:ext uri="{147F2762-F138-4A5C-976F-8EAC2B608ADB}">
              <a16:predDERef xmlns:a16="http://schemas.microsoft.com/office/drawing/2014/main" pred="{25870CB0-CF8C-42B3-B3A5-E68B3A9AA14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53" name="CuadroTexto 3">
          <a:extLst>
            <a:ext uri="{FF2B5EF4-FFF2-40B4-BE49-F238E27FC236}">
              <a16:creationId xmlns:a16="http://schemas.microsoft.com/office/drawing/2014/main" id="{4936A171-89E9-4757-A476-481F785774C8}"/>
            </a:ext>
            <a:ext uri="{147F2762-F138-4A5C-976F-8EAC2B608ADB}">
              <a16:predDERef xmlns:a16="http://schemas.microsoft.com/office/drawing/2014/main" pred="{91CFD0FE-F929-4F96-B316-35DBC266BD1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54" name="CuadroTexto 3">
          <a:extLst>
            <a:ext uri="{FF2B5EF4-FFF2-40B4-BE49-F238E27FC236}">
              <a16:creationId xmlns:a16="http://schemas.microsoft.com/office/drawing/2014/main" id="{F070A736-7AE8-45CB-A8E1-36CA704D95A5}"/>
            </a:ext>
            <a:ext uri="{147F2762-F138-4A5C-976F-8EAC2B608ADB}">
              <a16:predDERef xmlns:a16="http://schemas.microsoft.com/office/drawing/2014/main" pred="{AA000A70-570F-40EE-B1B4-4A5B1260974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55" name="CuadroTexto 3">
          <a:extLst>
            <a:ext uri="{FF2B5EF4-FFF2-40B4-BE49-F238E27FC236}">
              <a16:creationId xmlns:a16="http://schemas.microsoft.com/office/drawing/2014/main" id="{9FF43EC8-71C8-4CD4-BB79-2E1442F2661D}"/>
            </a:ext>
            <a:ext uri="{147F2762-F138-4A5C-976F-8EAC2B608ADB}">
              <a16:predDERef xmlns:a16="http://schemas.microsoft.com/office/drawing/2014/main" pred="{7BC502EE-3CA0-4C30-80E5-67EFC1D97D5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56" name="CuadroTexto 3">
          <a:extLst>
            <a:ext uri="{FF2B5EF4-FFF2-40B4-BE49-F238E27FC236}">
              <a16:creationId xmlns:a16="http://schemas.microsoft.com/office/drawing/2014/main" id="{89C98550-E238-41C2-B410-028D3C9697D1}"/>
            </a:ext>
            <a:ext uri="{147F2762-F138-4A5C-976F-8EAC2B608ADB}">
              <a16:predDERef xmlns:a16="http://schemas.microsoft.com/office/drawing/2014/main" pred="{A299A112-FFAE-4CE3-A0D9-3CE3C628346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57" name="CuadroTexto 3">
          <a:extLst>
            <a:ext uri="{FF2B5EF4-FFF2-40B4-BE49-F238E27FC236}">
              <a16:creationId xmlns:a16="http://schemas.microsoft.com/office/drawing/2014/main" id="{8AB3C23F-EFCC-4A0C-AA3D-EE6725E99B3C}"/>
            </a:ext>
            <a:ext uri="{147F2762-F138-4A5C-976F-8EAC2B608ADB}">
              <a16:predDERef xmlns:a16="http://schemas.microsoft.com/office/drawing/2014/main" pred="{CB9C5A19-BCDA-49AC-8FE3-FFD3BC4B4A8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58" name="CuadroTexto 3">
          <a:extLst>
            <a:ext uri="{FF2B5EF4-FFF2-40B4-BE49-F238E27FC236}">
              <a16:creationId xmlns:a16="http://schemas.microsoft.com/office/drawing/2014/main" id="{59843C83-1EFC-495D-812B-FB808D8F91C5}"/>
            </a:ext>
            <a:ext uri="{147F2762-F138-4A5C-976F-8EAC2B608ADB}">
              <a16:predDERef xmlns:a16="http://schemas.microsoft.com/office/drawing/2014/main" pred="{C1F4E476-BF51-47A9-8B42-E8CFA0F9E5B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59" name="CuadroTexto 3">
          <a:extLst>
            <a:ext uri="{FF2B5EF4-FFF2-40B4-BE49-F238E27FC236}">
              <a16:creationId xmlns:a16="http://schemas.microsoft.com/office/drawing/2014/main" id="{B8661C1A-C861-484B-89D8-958F7F7D88E4}"/>
            </a:ext>
            <a:ext uri="{147F2762-F138-4A5C-976F-8EAC2B608ADB}">
              <a16:predDERef xmlns:a16="http://schemas.microsoft.com/office/drawing/2014/main" pred="{7044EA89-56F7-44D3-B314-9258B72B0EC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60" name="CuadroTexto 3">
          <a:extLst>
            <a:ext uri="{FF2B5EF4-FFF2-40B4-BE49-F238E27FC236}">
              <a16:creationId xmlns:a16="http://schemas.microsoft.com/office/drawing/2014/main" id="{FF357C0A-91E8-415C-9D4C-29FD35C47200}"/>
            </a:ext>
            <a:ext uri="{147F2762-F138-4A5C-976F-8EAC2B608ADB}">
              <a16:predDERef xmlns:a16="http://schemas.microsoft.com/office/drawing/2014/main" pred="{8539FA40-8F1D-4116-AD96-F6BB9C0BEE9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61" name="CuadroTexto 3">
          <a:extLst>
            <a:ext uri="{FF2B5EF4-FFF2-40B4-BE49-F238E27FC236}">
              <a16:creationId xmlns:a16="http://schemas.microsoft.com/office/drawing/2014/main" id="{959B9F23-348B-46E2-B64F-1C45F78968B4}"/>
            </a:ext>
            <a:ext uri="{147F2762-F138-4A5C-976F-8EAC2B608ADB}">
              <a16:predDERef xmlns:a16="http://schemas.microsoft.com/office/drawing/2014/main" pred="{39639ECB-385F-4445-95D4-B3580C150C6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62" name="CuadroTexto 3">
          <a:extLst>
            <a:ext uri="{FF2B5EF4-FFF2-40B4-BE49-F238E27FC236}">
              <a16:creationId xmlns:a16="http://schemas.microsoft.com/office/drawing/2014/main" id="{402AC854-9493-4244-B3C9-CEC22CDD0C9C}"/>
            </a:ext>
            <a:ext uri="{147F2762-F138-4A5C-976F-8EAC2B608ADB}">
              <a16:predDERef xmlns:a16="http://schemas.microsoft.com/office/drawing/2014/main" pred="{CB0D0050-83B4-4929-875E-35CBD1AB13B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63" name="CuadroTexto 3">
          <a:extLst>
            <a:ext uri="{FF2B5EF4-FFF2-40B4-BE49-F238E27FC236}">
              <a16:creationId xmlns:a16="http://schemas.microsoft.com/office/drawing/2014/main" id="{7689B6D6-C74D-4406-BA93-CA8C4CDF5DA1}"/>
            </a:ext>
            <a:ext uri="{147F2762-F138-4A5C-976F-8EAC2B608ADB}">
              <a16:predDERef xmlns:a16="http://schemas.microsoft.com/office/drawing/2014/main" pred="{41E638BF-B1D6-451E-B74B-0077327C02A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64" name="CuadroTexto 3">
          <a:extLst>
            <a:ext uri="{FF2B5EF4-FFF2-40B4-BE49-F238E27FC236}">
              <a16:creationId xmlns:a16="http://schemas.microsoft.com/office/drawing/2014/main" id="{D5D31367-6C09-4365-8AC7-ABC159B89299}"/>
            </a:ext>
            <a:ext uri="{147F2762-F138-4A5C-976F-8EAC2B608ADB}">
              <a16:predDERef xmlns:a16="http://schemas.microsoft.com/office/drawing/2014/main" pred="{246A65F5-9332-4914-B7BC-58603E6129F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65" name="CuadroTexto 3">
          <a:extLst>
            <a:ext uri="{FF2B5EF4-FFF2-40B4-BE49-F238E27FC236}">
              <a16:creationId xmlns:a16="http://schemas.microsoft.com/office/drawing/2014/main" id="{9A18F5BE-0FA2-4533-BC31-A14FA98345CF}"/>
            </a:ext>
            <a:ext uri="{147F2762-F138-4A5C-976F-8EAC2B608ADB}">
              <a16:predDERef xmlns:a16="http://schemas.microsoft.com/office/drawing/2014/main" pred="{BF5EE2C0-B60D-430C-A8DF-CDF94106E60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66" name="CuadroTexto 3">
          <a:extLst>
            <a:ext uri="{FF2B5EF4-FFF2-40B4-BE49-F238E27FC236}">
              <a16:creationId xmlns:a16="http://schemas.microsoft.com/office/drawing/2014/main" id="{EFC8C754-64C8-4F55-869D-F80A6AA3A8BF}"/>
            </a:ext>
            <a:ext uri="{147F2762-F138-4A5C-976F-8EAC2B608ADB}">
              <a16:predDERef xmlns:a16="http://schemas.microsoft.com/office/drawing/2014/main" pred="{7027681B-4624-4882-82B6-642A54FA28E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67" name="CuadroTexto 3">
          <a:extLst>
            <a:ext uri="{FF2B5EF4-FFF2-40B4-BE49-F238E27FC236}">
              <a16:creationId xmlns:a16="http://schemas.microsoft.com/office/drawing/2014/main" id="{33ED61DF-EE9F-434F-97CB-68A36D302FBC}"/>
            </a:ext>
            <a:ext uri="{147F2762-F138-4A5C-976F-8EAC2B608ADB}">
              <a16:predDERef xmlns:a16="http://schemas.microsoft.com/office/drawing/2014/main" pred="{FCBE72FD-5D28-4885-8B2D-BA5BD0346FE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68" name="CuadroTexto 3">
          <a:extLst>
            <a:ext uri="{FF2B5EF4-FFF2-40B4-BE49-F238E27FC236}">
              <a16:creationId xmlns:a16="http://schemas.microsoft.com/office/drawing/2014/main" id="{0A8D31E3-B888-4F55-BB87-D058C72AAA3B}"/>
            </a:ext>
            <a:ext uri="{147F2762-F138-4A5C-976F-8EAC2B608ADB}">
              <a16:predDERef xmlns:a16="http://schemas.microsoft.com/office/drawing/2014/main" pred="{C05E23A0-30E4-4956-91A8-DE1609BA35B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69" name="CuadroTexto 3">
          <a:extLst>
            <a:ext uri="{FF2B5EF4-FFF2-40B4-BE49-F238E27FC236}">
              <a16:creationId xmlns:a16="http://schemas.microsoft.com/office/drawing/2014/main" id="{77FE8678-9073-4092-B9E1-B98DCB2B06F7}"/>
            </a:ext>
            <a:ext uri="{147F2762-F138-4A5C-976F-8EAC2B608ADB}">
              <a16:predDERef xmlns:a16="http://schemas.microsoft.com/office/drawing/2014/main" pred="{1CF3092B-DFDD-4F05-94DC-512B68C8BCC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70" name="CuadroTexto 3">
          <a:extLst>
            <a:ext uri="{FF2B5EF4-FFF2-40B4-BE49-F238E27FC236}">
              <a16:creationId xmlns:a16="http://schemas.microsoft.com/office/drawing/2014/main" id="{6EB002A6-94A7-4FC9-A86B-F0424CDD9EDC}"/>
            </a:ext>
            <a:ext uri="{147F2762-F138-4A5C-976F-8EAC2B608ADB}">
              <a16:predDERef xmlns:a16="http://schemas.microsoft.com/office/drawing/2014/main" pred="{3F45551D-D38A-41E7-AC75-0F9CBEAB77C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71" name="CuadroTexto 3">
          <a:extLst>
            <a:ext uri="{FF2B5EF4-FFF2-40B4-BE49-F238E27FC236}">
              <a16:creationId xmlns:a16="http://schemas.microsoft.com/office/drawing/2014/main" id="{E9161038-280F-450B-9317-387F6AE33167}"/>
            </a:ext>
            <a:ext uri="{147F2762-F138-4A5C-976F-8EAC2B608ADB}">
              <a16:predDERef xmlns:a16="http://schemas.microsoft.com/office/drawing/2014/main" pred="{1B8C3099-9695-472D-A4D9-46B0C86E0C2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73" name="CuadroTexto 3">
          <a:extLst>
            <a:ext uri="{FF2B5EF4-FFF2-40B4-BE49-F238E27FC236}">
              <a16:creationId xmlns:a16="http://schemas.microsoft.com/office/drawing/2014/main" id="{475987AB-F32B-473E-A49B-251650A4BEDB}"/>
            </a:ext>
            <a:ext uri="{147F2762-F138-4A5C-976F-8EAC2B608ADB}">
              <a16:predDERef xmlns:a16="http://schemas.microsoft.com/office/drawing/2014/main" pred="{22BB4AEB-0786-4D7D-A5B9-358F981145A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74" name="CuadroTexto 3">
          <a:extLst>
            <a:ext uri="{FF2B5EF4-FFF2-40B4-BE49-F238E27FC236}">
              <a16:creationId xmlns:a16="http://schemas.microsoft.com/office/drawing/2014/main" id="{71636576-0ECE-477D-BAD0-CCDD2A4C1426}"/>
            </a:ext>
            <a:ext uri="{147F2762-F138-4A5C-976F-8EAC2B608ADB}">
              <a16:predDERef xmlns:a16="http://schemas.microsoft.com/office/drawing/2014/main" pred="{F2D2C721-3F33-4716-829C-F00BE625D14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75" name="CuadroTexto 3">
          <a:extLst>
            <a:ext uri="{FF2B5EF4-FFF2-40B4-BE49-F238E27FC236}">
              <a16:creationId xmlns:a16="http://schemas.microsoft.com/office/drawing/2014/main" id="{DBA28AE5-50CD-4677-B20B-7680455091C7}"/>
            </a:ext>
            <a:ext uri="{147F2762-F138-4A5C-976F-8EAC2B608ADB}">
              <a16:predDERef xmlns:a16="http://schemas.microsoft.com/office/drawing/2014/main" pred="{C18736EC-8816-4FD1-837D-E85EDF36AC5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76" name="CuadroTexto 3">
          <a:extLst>
            <a:ext uri="{FF2B5EF4-FFF2-40B4-BE49-F238E27FC236}">
              <a16:creationId xmlns:a16="http://schemas.microsoft.com/office/drawing/2014/main" id="{BCA11717-BBB8-4F36-883A-760880BE9495}"/>
            </a:ext>
            <a:ext uri="{147F2762-F138-4A5C-976F-8EAC2B608ADB}">
              <a16:predDERef xmlns:a16="http://schemas.microsoft.com/office/drawing/2014/main" pred="{64288692-890D-4062-804B-7C7C39BA147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77" name="CuadroTexto 3">
          <a:extLst>
            <a:ext uri="{FF2B5EF4-FFF2-40B4-BE49-F238E27FC236}">
              <a16:creationId xmlns:a16="http://schemas.microsoft.com/office/drawing/2014/main" id="{C69FA0A2-15BB-4F45-86C4-4F6FDEC81036}"/>
            </a:ext>
            <a:ext uri="{147F2762-F138-4A5C-976F-8EAC2B608ADB}">
              <a16:predDERef xmlns:a16="http://schemas.microsoft.com/office/drawing/2014/main" pred="{DEC112E3-911E-428C-BA37-D38B549B20E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78" name="CuadroTexto 3">
          <a:extLst>
            <a:ext uri="{FF2B5EF4-FFF2-40B4-BE49-F238E27FC236}">
              <a16:creationId xmlns:a16="http://schemas.microsoft.com/office/drawing/2014/main" id="{E836A2B7-0904-4024-9584-A723EE5685EE}"/>
            </a:ext>
            <a:ext uri="{147F2762-F138-4A5C-976F-8EAC2B608ADB}">
              <a16:predDERef xmlns:a16="http://schemas.microsoft.com/office/drawing/2014/main" pred="{418BD430-C3EF-4677-9969-FA53BAC485A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79" name="CuadroTexto 3">
          <a:extLst>
            <a:ext uri="{FF2B5EF4-FFF2-40B4-BE49-F238E27FC236}">
              <a16:creationId xmlns:a16="http://schemas.microsoft.com/office/drawing/2014/main" id="{41B6DA97-41A1-45EA-B1A1-834780136A26}"/>
            </a:ext>
            <a:ext uri="{147F2762-F138-4A5C-976F-8EAC2B608ADB}">
              <a16:predDERef xmlns:a16="http://schemas.microsoft.com/office/drawing/2014/main" pred="{260B1292-93F5-4B83-AB34-758BB7E95E8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80" name="CuadroTexto 3">
          <a:extLst>
            <a:ext uri="{FF2B5EF4-FFF2-40B4-BE49-F238E27FC236}">
              <a16:creationId xmlns:a16="http://schemas.microsoft.com/office/drawing/2014/main" id="{E11F35D0-B985-4A93-80DE-818F1DB543F3}"/>
            </a:ext>
            <a:ext uri="{147F2762-F138-4A5C-976F-8EAC2B608ADB}">
              <a16:predDERef xmlns:a16="http://schemas.microsoft.com/office/drawing/2014/main" pred="{7A023A7F-ACAC-4469-A756-CFA6D099251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81" name="CuadroTexto 3">
          <a:extLst>
            <a:ext uri="{FF2B5EF4-FFF2-40B4-BE49-F238E27FC236}">
              <a16:creationId xmlns:a16="http://schemas.microsoft.com/office/drawing/2014/main" id="{0186C217-5BBE-438D-8B20-EC61044253D4}"/>
            </a:ext>
            <a:ext uri="{147F2762-F138-4A5C-976F-8EAC2B608ADB}">
              <a16:predDERef xmlns:a16="http://schemas.microsoft.com/office/drawing/2014/main" pred="{A9FCE59F-D788-44BC-A90A-D9A27DD2830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82" name="CuadroTexto 3">
          <a:extLst>
            <a:ext uri="{FF2B5EF4-FFF2-40B4-BE49-F238E27FC236}">
              <a16:creationId xmlns:a16="http://schemas.microsoft.com/office/drawing/2014/main" id="{AC2B26DF-3FC5-4D34-8761-D9B3417890E8}"/>
            </a:ext>
            <a:ext uri="{147F2762-F138-4A5C-976F-8EAC2B608ADB}">
              <a16:predDERef xmlns:a16="http://schemas.microsoft.com/office/drawing/2014/main" pred="{3240EA97-18E2-44AD-BE20-FF5B1AD03E1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83" name="CuadroTexto 3">
          <a:extLst>
            <a:ext uri="{FF2B5EF4-FFF2-40B4-BE49-F238E27FC236}">
              <a16:creationId xmlns:a16="http://schemas.microsoft.com/office/drawing/2014/main" id="{E96092F5-9B7E-41EE-A37A-36CD5EDFEFF4}"/>
            </a:ext>
            <a:ext uri="{147F2762-F138-4A5C-976F-8EAC2B608ADB}">
              <a16:predDERef xmlns:a16="http://schemas.microsoft.com/office/drawing/2014/main" pred="{1A01653D-0C8C-4DE5-99A9-C9643501625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84" name="CuadroTexto 3">
          <a:extLst>
            <a:ext uri="{FF2B5EF4-FFF2-40B4-BE49-F238E27FC236}">
              <a16:creationId xmlns:a16="http://schemas.microsoft.com/office/drawing/2014/main" id="{3E6D7AB9-46B6-445F-923B-0E12CC5C9765}"/>
            </a:ext>
            <a:ext uri="{147F2762-F138-4A5C-976F-8EAC2B608ADB}">
              <a16:predDERef xmlns:a16="http://schemas.microsoft.com/office/drawing/2014/main" pred="{3B04A4A1-18C0-42B5-8886-FAB28AB36DF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85" name="CuadroTexto 3">
          <a:extLst>
            <a:ext uri="{FF2B5EF4-FFF2-40B4-BE49-F238E27FC236}">
              <a16:creationId xmlns:a16="http://schemas.microsoft.com/office/drawing/2014/main" id="{DA0FF555-5069-41F3-9770-66E220EE5CE2}"/>
            </a:ext>
            <a:ext uri="{147F2762-F138-4A5C-976F-8EAC2B608ADB}">
              <a16:predDERef xmlns:a16="http://schemas.microsoft.com/office/drawing/2014/main" pred="{B594C6C4-8DDF-49E5-B5EF-3167120882F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87" name="CuadroTexto 3">
          <a:extLst>
            <a:ext uri="{FF2B5EF4-FFF2-40B4-BE49-F238E27FC236}">
              <a16:creationId xmlns:a16="http://schemas.microsoft.com/office/drawing/2014/main" id="{0174013D-DD85-4C3F-A5F0-BA38F2835A8E}"/>
            </a:ext>
            <a:ext uri="{147F2762-F138-4A5C-976F-8EAC2B608ADB}">
              <a16:predDERef xmlns:a16="http://schemas.microsoft.com/office/drawing/2014/main" pred="{7A791BA5-3BB6-494D-A0B4-4034B912C75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88" name="CuadroTexto 3">
          <a:extLst>
            <a:ext uri="{FF2B5EF4-FFF2-40B4-BE49-F238E27FC236}">
              <a16:creationId xmlns:a16="http://schemas.microsoft.com/office/drawing/2014/main" id="{294F23A9-9405-4F13-A5B4-8E244FEDAF22}"/>
            </a:ext>
            <a:ext uri="{147F2762-F138-4A5C-976F-8EAC2B608ADB}">
              <a16:predDERef xmlns:a16="http://schemas.microsoft.com/office/drawing/2014/main" pred="{F0B9BF40-F11A-4A59-9807-BE8936C5769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89" name="CuadroTexto 3">
          <a:extLst>
            <a:ext uri="{FF2B5EF4-FFF2-40B4-BE49-F238E27FC236}">
              <a16:creationId xmlns:a16="http://schemas.microsoft.com/office/drawing/2014/main" id="{40DD6C0C-1AFE-45D9-83E8-06144A8271F6}"/>
            </a:ext>
            <a:ext uri="{147F2762-F138-4A5C-976F-8EAC2B608ADB}">
              <a16:predDERef xmlns:a16="http://schemas.microsoft.com/office/drawing/2014/main" pred="{5450EDBE-2CDB-420F-975F-F53345EEEB6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91" name="CuadroTexto 3">
          <a:extLst>
            <a:ext uri="{FF2B5EF4-FFF2-40B4-BE49-F238E27FC236}">
              <a16:creationId xmlns:a16="http://schemas.microsoft.com/office/drawing/2014/main" id="{DBA3B11E-435A-41F5-BE71-1BBCF756FB67}"/>
            </a:ext>
            <a:ext uri="{147F2762-F138-4A5C-976F-8EAC2B608ADB}">
              <a16:predDERef xmlns:a16="http://schemas.microsoft.com/office/drawing/2014/main" pred="{6052A75F-F55F-491C-8890-A04C94E68FB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92" name="CuadroTexto 3">
          <a:extLst>
            <a:ext uri="{FF2B5EF4-FFF2-40B4-BE49-F238E27FC236}">
              <a16:creationId xmlns:a16="http://schemas.microsoft.com/office/drawing/2014/main" id="{BCB5EE30-BAEA-4595-9D30-A51BB0A4B6C6}"/>
            </a:ext>
            <a:ext uri="{147F2762-F138-4A5C-976F-8EAC2B608ADB}">
              <a16:predDERef xmlns:a16="http://schemas.microsoft.com/office/drawing/2014/main" pred="{0DB25F83-B76D-49A8-8F7E-A7A8B7DE471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93" name="CuadroTexto 3">
          <a:extLst>
            <a:ext uri="{FF2B5EF4-FFF2-40B4-BE49-F238E27FC236}">
              <a16:creationId xmlns:a16="http://schemas.microsoft.com/office/drawing/2014/main" id="{1F0C25E2-DDFA-43BB-8117-12AF74925ECE}"/>
            </a:ext>
            <a:ext uri="{147F2762-F138-4A5C-976F-8EAC2B608ADB}">
              <a16:predDERef xmlns:a16="http://schemas.microsoft.com/office/drawing/2014/main" pred="{33B9D168-1594-481B-B303-E190E871388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94" name="CuadroTexto 3">
          <a:extLst>
            <a:ext uri="{FF2B5EF4-FFF2-40B4-BE49-F238E27FC236}">
              <a16:creationId xmlns:a16="http://schemas.microsoft.com/office/drawing/2014/main" id="{5B31EED3-2726-48ED-8ECA-5060A61FDD9B}"/>
            </a:ext>
            <a:ext uri="{147F2762-F138-4A5C-976F-8EAC2B608ADB}">
              <a16:predDERef xmlns:a16="http://schemas.microsoft.com/office/drawing/2014/main" pred="{F88F3EB8-2C6D-46C7-BB04-FC1FD3FC780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95" name="CuadroTexto 3">
          <a:extLst>
            <a:ext uri="{FF2B5EF4-FFF2-40B4-BE49-F238E27FC236}">
              <a16:creationId xmlns:a16="http://schemas.microsoft.com/office/drawing/2014/main" id="{DC4A9DE0-E32F-456B-BF5B-E55879D1C085}"/>
            </a:ext>
            <a:ext uri="{147F2762-F138-4A5C-976F-8EAC2B608ADB}">
              <a16:predDERef xmlns:a16="http://schemas.microsoft.com/office/drawing/2014/main" pred="{23E7DB28-782B-4E2D-9A3C-E153900466F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97" name="CuadroTexto 3">
          <a:extLst>
            <a:ext uri="{FF2B5EF4-FFF2-40B4-BE49-F238E27FC236}">
              <a16:creationId xmlns:a16="http://schemas.microsoft.com/office/drawing/2014/main" id="{2DD2AA1C-4029-4FF1-B0C8-C2D93E821798}"/>
            </a:ext>
            <a:ext uri="{147F2762-F138-4A5C-976F-8EAC2B608ADB}">
              <a16:predDERef xmlns:a16="http://schemas.microsoft.com/office/drawing/2014/main" pred="{0FAD54D8-0C67-47CC-9E5B-683D1BAF6AD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98" name="CuadroTexto 3">
          <a:extLst>
            <a:ext uri="{FF2B5EF4-FFF2-40B4-BE49-F238E27FC236}">
              <a16:creationId xmlns:a16="http://schemas.microsoft.com/office/drawing/2014/main" id="{363AF2E9-265E-4067-8773-3B3A1A90F402}"/>
            </a:ext>
            <a:ext uri="{147F2762-F138-4A5C-976F-8EAC2B608ADB}">
              <a16:predDERef xmlns:a16="http://schemas.microsoft.com/office/drawing/2014/main" pred="{EA7A57DE-D993-4764-B457-E11709E604D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99" name="CuadroTexto 3">
          <a:extLst>
            <a:ext uri="{FF2B5EF4-FFF2-40B4-BE49-F238E27FC236}">
              <a16:creationId xmlns:a16="http://schemas.microsoft.com/office/drawing/2014/main" id="{AB641F22-9C93-495D-9F85-43C9CFB9EA56}"/>
            </a:ext>
            <a:ext uri="{147F2762-F138-4A5C-976F-8EAC2B608ADB}">
              <a16:predDERef xmlns:a16="http://schemas.microsoft.com/office/drawing/2014/main" pred="{96037847-4B52-435F-A65A-2B1DBAFB72B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00" name="CuadroTexto 3">
          <a:extLst>
            <a:ext uri="{FF2B5EF4-FFF2-40B4-BE49-F238E27FC236}">
              <a16:creationId xmlns:a16="http://schemas.microsoft.com/office/drawing/2014/main" id="{616CDB14-7EBF-423D-9D04-72ACB8D85F35}"/>
            </a:ext>
            <a:ext uri="{147F2762-F138-4A5C-976F-8EAC2B608ADB}">
              <a16:predDERef xmlns:a16="http://schemas.microsoft.com/office/drawing/2014/main" pred="{A6089E95-C7F2-480F-BE31-6D4CBFF7B6B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01" name="CuadroTexto 3">
          <a:extLst>
            <a:ext uri="{FF2B5EF4-FFF2-40B4-BE49-F238E27FC236}">
              <a16:creationId xmlns:a16="http://schemas.microsoft.com/office/drawing/2014/main" id="{F6C7AF1E-6AB7-49EF-A3A9-6F02B92B12A6}"/>
            </a:ext>
            <a:ext uri="{147F2762-F138-4A5C-976F-8EAC2B608ADB}">
              <a16:predDERef xmlns:a16="http://schemas.microsoft.com/office/drawing/2014/main" pred="{39548A66-354D-4349-80B9-71E580EA602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02" name="CuadroTexto 3">
          <a:extLst>
            <a:ext uri="{FF2B5EF4-FFF2-40B4-BE49-F238E27FC236}">
              <a16:creationId xmlns:a16="http://schemas.microsoft.com/office/drawing/2014/main" id="{7BDB41FE-7100-40C7-8580-16BAB3F46929}"/>
            </a:ext>
            <a:ext uri="{147F2762-F138-4A5C-976F-8EAC2B608ADB}">
              <a16:predDERef xmlns:a16="http://schemas.microsoft.com/office/drawing/2014/main" pred="{A4B53FE2-8916-4CA8-AAD5-FC9969BF950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04" name="CuadroTexto 3">
          <a:extLst>
            <a:ext uri="{FF2B5EF4-FFF2-40B4-BE49-F238E27FC236}">
              <a16:creationId xmlns:a16="http://schemas.microsoft.com/office/drawing/2014/main" id="{133EB5EA-DDF8-41A1-8C18-8769848A12B9}"/>
            </a:ext>
            <a:ext uri="{147F2762-F138-4A5C-976F-8EAC2B608ADB}">
              <a16:predDERef xmlns:a16="http://schemas.microsoft.com/office/drawing/2014/main" pred="{E3FE59EE-BC5A-4CB9-958A-F0F85607C58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06" name="CuadroTexto 3">
          <a:extLst>
            <a:ext uri="{FF2B5EF4-FFF2-40B4-BE49-F238E27FC236}">
              <a16:creationId xmlns:a16="http://schemas.microsoft.com/office/drawing/2014/main" id="{B928FA61-E7EE-4C46-8CE0-82E7CE552B8C}"/>
            </a:ext>
            <a:ext uri="{147F2762-F138-4A5C-976F-8EAC2B608ADB}">
              <a16:predDERef xmlns:a16="http://schemas.microsoft.com/office/drawing/2014/main" pred="{8A4020FB-5EA9-4A73-AA6E-A1F0EE08153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07" name="CuadroTexto 3">
          <a:extLst>
            <a:ext uri="{FF2B5EF4-FFF2-40B4-BE49-F238E27FC236}">
              <a16:creationId xmlns:a16="http://schemas.microsoft.com/office/drawing/2014/main" id="{6ACBB558-6F98-4403-A790-2EF83D5B097D}"/>
            </a:ext>
            <a:ext uri="{147F2762-F138-4A5C-976F-8EAC2B608ADB}">
              <a16:predDERef xmlns:a16="http://schemas.microsoft.com/office/drawing/2014/main" pred="{F0F9EDD8-C002-454D-B8C7-114F11F872C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09" name="CuadroTexto 3">
          <a:extLst>
            <a:ext uri="{FF2B5EF4-FFF2-40B4-BE49-F238E27FC236}">
              <a16:creationId xmlns:a16="http://schemas.microsoft.com/office/drawing/2014/main" id="{40D023E4-7368-4591-979E-5EF02BE121AC}"/>
            </a:ext>
            <a:ext uri="{147F2762-F138-4A5C-976F-8EAC2B608ADB}">
              <a16:predDERef xmlns:a16="http://schemas.microsoft.com/office/drawing/2014/main" pred="{5195C109-35BD-4EA2-9584-CAA39941B96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10" name="CuadroTexto 3">
          <a:extLst>
            <a:ext uri="{FF2B5EF4-FFF2-40B4-BE49-F238E27FC236}">
              <a16:creationId xmlns:a16="http://schemas.microsoft.com/office/drawing/2014/main" id="{5CDD35A9-9BE4-4640-BBFF-7C5FAFAE8ABE}"/>
            </a:ext>
            <a:ext uri="{147F2762-F138-4A5C-976F-8EAC2B608ADB}">
              <a16:predDERef xmlns:a16="http://schemas.microsoft.com/office/drawing/2014/main" pred="{A314E24B-3CC1-4A31-82C2-14C665CED0E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12" name="CuadroTexto 3">
          <a:extLst>
            <a:ext uri="{FF2B5EF4-FFF2-40B4-BE49-F238E27FC236}">
              <a16:creationId xmlns:a16="http://schemas.microsoft.com/office/drawing/2014/main" id="{17DDC889-E0D0-43DF-8FEB-2B591CF5D160}"/>
            </a:ext>
            <a:ext uri="{147F2762-F138-4A5C-976F-8EAC2B608ADB}">
              <a16:predDERef xmlns:a16="http://schemas.microsoft.com/office/drawing/2014/main" pred="{518BD341-5E7A-4651-BC2E-0725EEF0309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13" name="CuadroTexto 3">
          <a:extLst>
            <a:ext uri="{FF2B5EF4-FFF2-40B4-BE49-F238E27FC236}">
              <a16:creationId xmlns:a16="http://schemas.microsoft.com/office/drawing/2014/main" id="{1109BE16-9289-4603-AF56-C05DD9BDAD7A}"/>
            </a:ext>
            <a:ext uri="{147F2762-F138-4A5C-976F-8EAC2B608ADB}">
              <a16:predDERef xmlns:a16="http://schemas.microsoft.com/office/drawing/2014/main" pred="{F9EAD52F-9E57-499A-AFFC-E97949D45A4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14" name="CuadroTexto 3">
          <a:extLst>
            <a:ext uri="{FF2B5EF4-FFF2-40B4-BE49-F238E27FC236}">
              <a16:creationId xmlns:a16="http://schemas.microsoft.com/office/drawing/2014/main" id="{C9E17564-AE0D-4CED-9194-D9C4B2BD0E16}"/>
            </a:ext>
            <a:ext uri="{147F2762-F138-4A5C-976F-8EAC2B608ADB}">
              <a16:predDERef xmlns:a16="http://schemas.microsoft.com/office/drawing/2014/main" pred="{1A51C785-77FA-4735-BAC3-047E8C681C4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15" name="CuadroTexto 3">
          <a:extLst>
            <a:ext uri="{FF2B5EF4-FFF2-40B4-BE49-F238E27FC236}">
              <a16:creationId xmlns:a16="http://schemas.microsoft.com/office/drawing/2014/main" id="{65439D12-756A-4322-9C2E-C355632C4907}"/>
            </a:ext>
            <a:ext uri="{147F2762-F138-4A5C-976F-8EAC2B608ADB}">
              <a16:predDERef xmlns:a16="http://schemas.microsoft.com/office/drawing/2014/main" pred="{B817E4A5-FFFA-4A8F-9929-B9502C96232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16" name="CuadroTexto 3">
          <a:extLst>
            <a:ext uri="{FF2B5EF4-FFF2-40B4-BE49-F238E27FC236}">
              <a16:creationId xmlns:a16="http://schemas.microsoft.com/office/drawing/2014/main" id="{9415A166-5788-4793-82AF-5E382E62215B}"/>
            </a:ext>
            <a:ext uri="{147F2762-F138-4A5C-976F-8EAC2B608ADB}">
              <a16:predDERef xmlns:a16="http://schemas.microsoft.com/office/drawing/2014/main" pred="{C9E68EAA-742A-46D5-BCA4-893B25D9347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17" name="CuadroTexto 3">
          <a:extLst>
            <a:ext uri="{FF2B5EF4-FFF2-40B4-BE49-F238E27FC236}">
              <a16:creationId xmlns:a16="http://schemas.microsoft.com/office/drawing/2014/main" id="{E09BA675-89FB-49A9-8F15-008BEBD85375}"/>
            </a:ext>
            <a:ext uri="{147F2762-F138-4A5C-976F-8EAC2B608ADB}">
              <a16:predDERef xmlns:a16="http://schemas.microsoft.com/office/drawing/2014/main" pred="{46EDE43B-32B9-45A6-93C1-1606C853BE9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18" name="CuadroTexto 3">
          <a:extLst>
            <a:ext uri="{FF2B5EF4-FFF2-40B4-BE49-F238E27FC236}">
              <a16:creationId xmlns:a16="http://schemas.microsoft.com/office/drawing/2014/main" id="{90B2F4F6-2371-484B-96E2-88EEED99321C}"/>
            </a:ext>
            <a:ext uri="{147F2762-F138-4A5C-976F-8EAC2B608ADB}">
              <a16:predDERef xmlns:a16="http://schemas.microsoft.com/office/drawing/2014/main" pred="{8964EC74-E378-4918-8EA5-C66BD874E80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19" name="CuadroTexto 3">
          <a:extLst>
            <a:ext uri="{FF2B5EF4-FFF2-40B4-BE49-F238E27FC236}">
              <a16:creationId xmlns:a16="http://schemas.microsoft.com/office/drawing/2014/main" id="{478F6A89-DDFE-4EF3-88CA-D8F99323D19B}"/>
            </a:ext>
            <a:ext uri="{147F2762-F138-4A5C-976F-8EAC2B608ADB}">
              <a16:predDERef xmlns:a16="http://schemas.microsoft.com/office/drawing/2014/main" pred="{577BAEF4-7BBD-4C78-884B-A000E5CED38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20" name="CuadroTexto 3">
          <a:extLst>
            <a:ext uri="{FF2B5EF4-FFF2-40B4-BE49-F238E27FC236}">
              <a16:creationId xmlns:a16="http://schemas.microsoft.com/office/drawing/2014/main" id="{48ABF2E6-6326-4890-AA0F-3D0B1F9CCDE9}"/>
            </a:ext>
            <a:ext uri="{147F2762-F138-4A5C-976F-8EAC2B608ADB}">
              <a16:predDERef xmlns:a16="http://schemas.microsoft.com/office/drawing/2014/main" pred="{99EA9CEA-42BD-499C-A734-560179DA84B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21" name="CuadroTexto 3">
          <a:extLst>
            <a:ext uri="{FF2B5EF4-FFF2-40B4-BE49-F238E27FC236}">
              <a16:creationId xmlns:a16="http://schemas.microsoft.com/office/drawing/2014/main" id="{D1B67F5D-7C1D-4BCE-B0D1-D205DE88E252}"/>
            </a:ext>
            <a:ext uri="{147F2762-F138-4A5C-976F-8EAC2B608ADB}">
              <a16:predDERef xmlns:a16="http://schemas.microsoft.com/office/drawing/2014/main" pred="{1CFD1B0A-113F-43AE-8F1A-32DFEB2D2BB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22" name="CuadroTexto 3">
          <a:extLst>
            <a:ext uri="{FF2B5EF4-FFF2-40B4-BE49-F238E27FC236}">
              <a16:creationId xmlns:a16="http://schemas.microsoft.com/office/drawing/2014/main" id="{0D47513E-0FF2-415F-BEE4-C8F1C3F6E8B1}"/>
            </a:ext>
            <a:ext uri="{147F2762-F138-4A5C-976F-8EAC2B608ADB}">
              <a16:predDERef xmlns:a16="http://schemas.microsoft.com/office/drawing/2014/main" pred="{FFB2F4AF-4894-415C-A18F-0D04203BE65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23" name="CuadroTexto 3">
          <a:extLst>
            <a:ext uri="{FF2B5EF4-FFF2-40B4-BE49-F238E27FC236}">
              <a16:creationId xmlns:a16="http://schemas.microsoft.com/office/drawing/2014/main" id="{774833F0-3ACF-45E7-83E3-88073BBD8BB3}"/>
            </a:ext>
            <a:ext uri="{147F2762-F138-4A5C-976F-8EAC2B608ADB}">
              <a16:predDERef xmlns:a16="http://schemas.microsoft.com/office/drawing/2014/main" pred="{0CA74C51-0417-404F-A8D2-A0F2AB25340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24" name="CuadroTexto 3">
          <a:extLst>
            <a:ext uri="{FF2B5EF4-FFF2-40B4-BE49-F238E27FC236}">
              <a16:creationId xmlns:a16="http://schemas.microsoft.com/office/drawing/2014/main" id="{F572CA85-6B81-4FD3-B8FB-426FF2EB85BC}"/>
            </a:ext>
            <a:ext uri="{147F2762-F138-4A5C-976F-8EAC2B608ADB}">
              <a16:predDERef xmlns:a16="http://schemas.microsoft.com/office/drawing/2014/main" pred="{F19A096A-13F9-4F8D-911C-E907E3E4111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25" name="CuadroTexto 3">
          <a:extLst>
            <a:ext uri="{FF2B5EF4-FFF2-40B4-BE49-F238E27FC236}">
              <a16:creationId xmlns:a16="http://schemas.microsoft.com/office/drawing/2014/main" id="{B2BEC472-2518-4302-A1AB-7F760E0EE92E}"/>
            </a:ext>
            <a:ext uri="{147F2762-F138-4A5C-976F-8EAC2B608ADB}">
              <a16:predDERef xmlns:a16="http://schemas.microsoft.com/office/drawing/2014/main" pred="{7C294294-BBEE-4944-8011-D0DBAB081E4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26" name="CuadroTexto 3">
          <a:extLst>
            <a:ext uri="{FF2B5EF4-FFF2-40B4-BE49-F238E27FC236}">
              <a16:creationId xmlns:a16="http://schemas.microsoft.com/office/drawing/2014/main" id="{CCEA0EEC-7B9E-4E18-8A47-B05C1C40DE84}"/>
            </a:ext>
            <a:ext uri="{147F2762-F138-4A5C-976F-8EAC2B608ADB}">
              <a16:predDERef xmlns:a16="http://schemas.microsoft.com/office/drawing/2014/main" pred="{97C9275B-B230-4047-9F57-2D10C831C7C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27" name="CuadroTexto 3">
          <a:extLst>
            <a:ext uri="{FF2B5EF4-FFF2-40B4-BE49-F238E27FC236}">
              <a16:creationId xmlns:a16="http://schemas.microsoft.com/office/drawing/2014/main" id="{0355D0FC-52E5-45CF-B608-2BB8EE2B0186}"/>
            </a:ext>
            <a:ext uri="{147F2762-F138-4A5C-976F-8EAC2B608ADB}">
              <a16:predDERef xmlns:a16="http://schemas.microsoft.com/office/drawing/2014/main" pred="{BFF5D5C5-AA42-45F6-BD20-CEDFB424761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28" name="CuadroTexto 3">
          <a:extLst>
            <a:ext uri="{FF2B5EF4-FFF2-40B4-BE49-F238E27FC236}">
              <a16:creationId xmlns:a16="http://schemas.microsoft.com/office/drawing/2014/main" id="{87F7A1C4-3376-4633-8882-5932B8F5B551}"/>
            </a:ext>
            <a:ext uri="{147F2762-F138-4A5C-976F-8EAC2B608ADB}">
              <a16:predDERef xmlns:a16="http://schemas.microsoft.com/office/drawing/2014/main" pred="{C948F8BA-4DB3-4D84-B34C-70E6BDD9F8D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29" name="CuadroTexto 3">
          <a:extLst>
            <a:ext uri="{FF2B5EF4-FFF2-40B4-BE49-F238E27FC236}">
              <a16:creationId xmlns:a16="http://schemas.microsoft.com/office/drawing/2014/main" id="{0DBA2456-7E08-4CA3-A8FB-0CE8C960FBCC}"/>
            </a:ext>
            <a:ext uri="{147F2762-F138-4A5C-976F-8EAC2B608ADB}">
              <a16:predDERef xmlns:a16="http://schemas.microsoft.com/office/drawing/2014/main" pred="{FD4841DF-74F6-45BD-AA68-3D24B9803F6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30" name="CuadroTexto 3">
          <a:extLst>
            <a:ext uri="{FF2B5EF4-FFF2-40B4-BE49-F238E27FC236}">
              <a16:creationId xmlns:a16="http://schemas.microsoft.com/office/drawing/2014/main" id="{F968097C-069C-40D6-8A60-6006279C7000}"/>
            </a:ext>
            <a:ext uri="{147F2762-F138-4A5C-976F-8EAC2B608ADB}">
              <a16:predDERef xmlns:a16="http://schemas.microsoft.com/office/drawing/2014/main" pred="{EE7D5DC6-0942-4ADB-A651-4528DAE10D2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31" name="CuadroTexto 3">
          <a:extLst>
            <a:ext uri="{FF2B5EF4-FFF2-40B4-BE49-F238E27FC236}">
              <a16:creationId xmlns:a16="http://schemas.microsoft.com/office/drawing/2014/main" id="{715AB453-C794-4887-95C5-A71038D4966E}"/>
            </a:ext>
            <a:ext uri="{147F2762-F138-4A5C-976F-8EAC2B608ADB}">
              <a16:predDERef xmlns:a16="http://schemas.microsoft.com/office/drawing/2014/main" pred="{B18C7508-7AF6-42CB-93DD-FA41131A7B9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318150</xdr:colOff>
      <xdr:row>27</xdr:row>
      <xdr:rowOff>0</xdr:rowOff>
    </xdr:from>
    <xdr:ext cx="184731" cy="264560"/>
    <xdr:sp macro="" textlink="">
      <xdr:nvSpPr>
        <xdr:cNvPr id="1533" name="CuadroTexto 3">
          <a:extLst>
            <a:ext uri="{FF2B5EF4-FFF2-40B4-BE49-F238E27FC236}">
              <a16:creationId xmlns:a16="http://schemas.microsoft.com/office/drawing/2014/main" id="{C6181B84-545D-4E68-94F4-E89DC49E6E13}"/>
            </a:ext>
            <a:ext uri="{147F2762-F138-4A5C-976F-8EAC2B608ADB}">
              <a16:predDERef xmlns:a16="http://schemas.microsoft.com/office/drawing/2014/main" pred="{753C9B2B-4474-4AAC-B4E0-DAA8A127B7DB}"/>
            </a:ext>
          </a:extLst>
        </xdr:cNvPr>
        <xdr:cNvSpPr txBox="1"/>
      </xdr:nvSpPr>
      <xdr:spPr>
        <a:xfrm>
          <a:off x="15149936"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34" name="CuadroTexto 3">
          <a:extLst>
            <a:ext uri="{FF2B5EF4-FFF2-40B4-BE49-F238E27FC236}">
              <a16:creationId xmlns:a16="http://schemas.microsoft.com/office/drawing/2014/main" id="{C236518D-3F46-4776-ADAA-EFA466F7E4C2}"/>
            </a:ext>
            <a:ext uri="{147F2762-F138-4A5C-976F-8EAC2B608ADB}">
              <a16:predDERef xmlns:a16="http://schemas.microsoft.com/office/drawing/2014/main" pred="{8C814242-8242-4061-A4CE-77573E4C613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35" name="CuadroTexto 3">
          <a:extLst>
            <a:ext uri="{FF2B5EF4-FFF2-40B4-BE49-F238E27FC236}">
              <a16:creationId xmlns:a16="http://schemas.microsoft.com/office/drawing/2014/main" id="{6E852DD7-4A8A-4A8B-A87F-6B1260E34071}"/>
            </a:ext>
            <a:ext uri="{147F2762-F138-4A5C-976F-8EAC2B608ADB}">
              <a16:predDERef xmlns:a16="http://schemas.microsoft.com/office/drawing/2014/main" pred="{480242E1-94C3-43B4-846D-72233EC3B4A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36" name="CuadroTexto 3">
          <a:extLst>
            <a:ext uri="{FF2B5EF4-FFF2-40B4-BE49-F238E27FC236}">
              <a16:creationId xmlns:a16="http://schemas.microsoft.com/office/drawing/2014/main" id="{355BA28B-5AFF-41B3-ABAB-3B3D9BC164C2}"/>
            </a:ext>
            <a:ext uri="{147F2762-F138-4A5C-976F-8EAC2B608ADB}">
              <a16:predDERef xmlns:a16="http://schemas.microsoft.com/office/drawing/2014/main" pred="{335980B8-0724-4852-B8F5-B96C714D5FE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37" name="CuadroTexto 3">
          <a:extLst>
            <a:ext uri="{FF2B5EF4-FFF2-40B4-BE49-F238E27FC236}">
              <a16:creationId xmlns:a16="http://schemas.microsoft.com/office/drawing/2014/main" id="{64A052E0-01F1-4CA0-B5B1-52E3E2F7B72E}"/>
            </a:ext>
            <a:ext uri="{147F2762-F138-4A5C-976F-8EAC2B608ADB}">
              <a16:predDERef xmlns:a16="http://schemas.microsoft.com/office/drawing/2014/main" pred="{20025F81-1681-4D21-880D-D90F484107F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38" name="CuadroTexto 3">
          <a:extLst>
            <a:ext uri="{FF2B5EF4-FFF2-40B4-BE49-F238E27FC236}">
              <a16:creationId xmlns:a16="http://schemas.microsoft.com/office/drawing/2014/main" id="{8D24E602-D795-4BF1-97BC-60EA5D4FFF0D}"/>
            </a:ext>
            <a:ext uri="{147F2762-F138-4A5C-976F-8EAC2B608ADB}">
              <a16:predDERef xmlns:a16="http://schemas.microsoft.com/office/drawing/2014/main" pred="{D6A88ED8-CC56-4C12-B306-4C45C658923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40" name="CuadroTexto 3">
          <a:extLst>
            <a:ext uri="{FF2B5EF4-FFF2-40B4-BE49-F238E27FC236}">
              <a16:creationId xmlns:a16="http://schemas.microsoft.com/office/drawing/2014/main" id="{9A9E02B3-BB5B-44AF-8381-2511D2279765}"/>
            </a:ext>
            <a:ext uri="{147F2762-F138-4A5C-976F-8EAC2B608ADB}">
              <a16:predDERef xmlns:a16="http://schemas.microsoft.com/office/drawing/2014/main" pred="{33E659D9-CF63-4754-B66A-E3715EB02AF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41" name="CuadroTexto 3">
          <a:extLst>
            <a:ext uri="{FF2B5EF4-FFF2-40B4-BE49-F238E27FC236}">
              <a16:creationId xmlns:a16="http://schemas.microsoft.com/office/drawing/2014/main" id="{B1904733-090F-496B-BB3E-89575817B44E}"/>
            </a:ext>
            <a:ext uri="{147F2762-F138-4A5C-976F-8EAC2B608ADB}">
              <a16:predDERef xmlns:a16="http://schemas.microsoft.com/office/drawing/2014/main" pred="{88C120FB-9E9F-4A7C-A5B4-55839C9E01F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42" name="CuadroTexto 3">
          <a:extLst>
            <a:ext uri="{FF2B5EF4-FFF2-40B4-BE49-F238E27FC236}">
              <a16:creationId xmlns:a16="http://schemas.microsoft.com/office/drawing/2014/main" id="{9BE4C022-A85B-43CB-A4F6-7812039E6159}"/>
            </a:ext>
            <a:ext uri="{147F2762-F138-4A5C-976F-8EAC2B608ADB}">
              <a16:predDERef xmlns:a16="http://schemas.microsoft.com/office/drawing/2014/main" pred="{2F72AB9A-B38F-4C19-828F-DA2571315D5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43" name="CuadroTexto 3">
          <a:extLst>
            <a:ext uri="{FF2B5EF4-FFF2-40B4-BE49-F238E27FC236}">
              <a16:creationId xmlns:a16="http://schemas.microsoft.com/office/drawing/2014/main" id="{000856A7-72E0-41D7-846B-E4F26FCC1F10}"/>
            </a:ext>
            <a:ext uri="{147F2762-F138-4A5C-976F-8EAC2B608ADB}">
              <a16:predDERef xmlns:a16="http://schemas.microsoft.com/office/drawing/2014/main" pred="{B72B594A-BD94-456C-A8E9-C963FA1B0F0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44" name="CuadroTexto 3">
          <a:extLst>
            <a:ext uri="{FF2B5EF4-FFF2-40B4-BE49-F238E27FC236}">
              <a16:creationId xmlns:a16="http://schemas.microsoft.com/office/drawing/2014/main" id="{33A53F2C-320A-4BF2-A99F-AA2AE084C1F9}"/>
            </a:ext>
            <a:ext uri="{147F2762-F138-4A5C-976F-8EAC2B608ADB}">
              <a16:predDERef xmlns:a16="http://schemas.microsoft.com/office/drawing/2014/main" pred="{A5528288-18A6-4B41-B778-3D4CD6B4579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45" name="CuadroTexto 3">
          <a:extLst>
            <a:ext uri="{FF2B5EF4-FFF2-40B4-BE49-F238E27FC236}">
              <a16:creationId xmlns:a16="http://schemas.microsoft.com/office/drawing/2014/main" id="{848B7BEB-9AE1-4B83-B9D9-C3C08F53B644}"/>
            </a:ext>
            <a:ext uri="{147F2762-F138-4A5C-976F-8EAC2B608ADB}">
              <a16:predDERef xmlns:a16="http://schemas.microsoft.com/office/drawing/2014/main" pred="{1F115C58-F7AC-43EC-9236-C83C0D811978}"/>
            </a:ext>
          </a:extLst>
        </xdr:cNvPr>
        <xdr:cNvSpPr txBox="1"/>
      </xdr:nvSpPr>
      <xdr:spPr>
        <a:xfrm>
          <a:off x="15105112" y="58195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46" name="CuadroTexto 3">
          <a:extLst>
            <a:ext uri="{FF2B5EF4-FFF2-40B4-BE49-F238E27FC236}">
              <a16:creationId xmlns:a16="http://schemas.microsoft.com/office/drawing/2014/main" id="{B72F37C0-5BDE-4032-BCAD-2A9679FB44D3}"/>
            </a:ext>
            <a:ext uri="{147F2762-F138-4A5C-976F-8EAC2B608ADB}">
              <a16:predDERef xmlns:a16="http://schemas.microsoft.com/office/drawing/2014/main" pred="{B0E5664C-D472-4DE4-8DAF-D2F256A643B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47" name="CuadroTexto 3">
          <a:extLst>
            <a:ext uri="{FF2B5EF4-FFF2-40B4-BE49-F238E27FC236}">
              <a16:creationId xmlns:a16="http://schemas.microsoft.com/office/drawing/2014/main" id="{2F1DD0D6-C9A7-4A83-8370-D1B203D3ECFA}"/>
            </a:ext>
            <a:ext uri="{147F2762-F138-4A5C-976F-8EAC2B608ADB}">
              <a16:predDERef xmlns:a16="http://schemas.microsoft.com/office/drawing/2014/main" pred="{4B868380-51D4-4F2C-8019-A0FD6BE19F7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48" name="CuadroTexto 3">
          <a:extLst>
            <a:ext uri="{FF2B5EF4-FFF2-40B4-BE49-F238E27FC236}">
              <a16:creationId xmlns:a16="http://schemas.microsoft.com/office/drawing/2014/main" id="{ED0C7C06-A672-484E-96EB-C214CD36A2C7}"/>
            </a:ext>
            <a:ext uri="{147F2762-F138-4A5C-976F-8EAC2B608ADB}">
              <a16:predDERef xmlns:a16="http://schemas.microsoft.com/office/drawing/2014/main" pred="{63F2E93A-F2D3-462E-8D1C-10EEC6D90C9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49" name="CuadroTexto 3">
          <a:extLst>
            <a:ext uri="{FF2B5EF4-FFF2-40B4-BE49-F238E27FC236}">
              <a16:creationId xmlns:a16="http://schemas.microsoft.com/office/drawing/2014/main" id="{FD88766D-4273-4189-9A85-C3EF5E632967}"/>
            </a:ext>
            <a:ext uri="{147F2762-F138-4A5C-976F-8EAC2B608ADB}">
              <a16:predDERef xmlns:a16="http://schemas.microsoft.com/office/drawing/2014/main" pred="{F5CECEF6-1D20-48EB-B837-A680E4DBBF5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50" name="CuadroTexto 3">
          <a:extLst>
            <a:ext uri="{FF2B5EF4-FFF2-40B4-BE49-F238E27FC236}">
              <a16:creationId xmlns:a16="http://schemas.microsoft.com/office/drawing/2014/main" id="{BD155252-38F5-4F44-8674-751AC244E878}"/>
            </a:ext>
            <a:ext uri="{147F2762-F138-4A5C-976F-8EAC2B608ADB}">
              <a16:predDERef xmlns:a16="http://schemas.microsoft.com/office/drawing/2014/main" pred="{2D69AB49-9F18-465A-92B6-5DECF4EE61A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51" name="CuadroTexto 3">
          <a:extLst>
            <a:ext uri="{FF2B5EF4-FFF2-40B4-BE49-F238E27FC236}">
              <a16:creationId xmlns:a16="http://schemas.microsoft.com/office/drawing/2014/main" id="{5B7348E9-DE4F-4164-84C6-2AECF46EF344}"/>
            </a:ext>
            <a:ext uri="{147F2762-F138-4A5C-976F-8EAC2B608ADB}">
              <a16:predDERef xmlns:a16="http://schemas.microsoft.com/office/drawing/2014/main" pred="{6EACFB98-F23F-499B-96E4-3528B6AEE5A9}"/>
            </a:ext>
          </a:extLst>
        </xdr:cNvPr>
        <xdr:cNvSpPr txBox="1"/>
      </xdr:nvSpPr>
      <xdr:spPr>
        <a:xfrm>
          <a:off x="15105112" y="58195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52" name="CuadroTexto 3">
          <a:extLst>
            <a:ext uri="{FF2B5EF4-FFF2-40B4-BE49-F238E27FC236}">
              <a16:creationId xmlns:a16="http://schemas.microsoft.com/office/drawing/2014/main" id="{B3A8B591-BA51-4FFE-BFB9-7F99693C5CBF}"/>
            </a:ext>
            <a:ext uri="{147F2762-F138-4A5C-976F-8EAC2B608ADB}">
              <a16:predDERef xmlns:a16="http://schemas.microsoft.com/office/drawing/2014/main" pred="{125195F6-561F-4AB7-96F3-34375CF207E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53" name="CuadroTexto 3">
          <a:extLst>
            <a:ext uri="{FF2B5EF4-FFF2-40B4-BE49-F238E27FC236}">
              <a16:creationId xmlns:a16="http://schemas.microsoft.com/office/drawing/2014/main" id="{F3DC3E2E-0D1A-4406-8A4C-ED99F6479EAE}"/>
            </a:ext>
            <a:ext uri="{147F2762-F138-4A5C-976F-8EAC2B608ADB}">
              <a16:predDERef xmlns:a16="http://schemas.microsoft.com/office/drawing/2014/main" pred="{DEC112E3-911E-428C-BA37-D38B549B20E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54" name="CuadroTexto 3">
          <a:extLst>
            <a:ext uri="{FF2B5EF4-FFF2-40B4-BE49-F238E27FC236}">
              <a16:creationId xmlns:a16="http://schemas.microsoft.com/office/drawing/2014/main" id="{2A40610D-5CEA-455D-87DF-FD88EF8496E9}"/>
            </a:ext>
            <a:ext uri="{147F2762-F138-4A5C-976F-8EAC2B608ADB}">
              <a16:predDERef xmlns:a16="http://schemas.microsoft.com/office/drawing/2014/main" pred="{7A023A7F-ACAC-4469-A756-CFA6D099251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55" name="CuadroTexto 3">
          <a:extLst>
            <a:ext uri="{FF2B5EF4-FFF2-40B4-BE49-F238E27FC236}">
              <a16:creationId xmlns:a16="http://schemas.microsoft.com/office/drawing/2014/main" id="{F71B4A4E-2640-4505-AA65-549CDF9658F0}"/>
            </a:ext>
            <a:ext uri="{147F2762-F138-4A5C-976F-8EAC2B608ADB}">
              <a16:predDERef xmlns:a16="http://schemas.microsoft.com/office/drawing/2014/main" pred="{1A01653D-0C8C-4DE5-99A9-C9643501625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56" name="CuadroTexto 3">
          <a:extLst>
            <a:ext uri="{FF2B5EF4-FFF2-40B4-BE49-F238E27FC236}">
              <a16:creationId xmlns:a16="http://schemas.microsoft.com/office/drawing/2014/main" id="{3D676FAE-40F5-4FD1-8765-510581E48422}"/>
            </a:ext>
            <a:ext uri="{147F2762-F138-4A5C-976F-8EAC2B608ADB}">
              <a16:predDERef xmlns:a16="http://schemas.microsoft.com/office/drawing/2014/main" pred="{5BAF5DDC-2F83-44D2-B7E7-DB62050FDA0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57" name="CuadroTexto 3">
          <a:extLst>
            <a:ext uri="{FF2B5EF4-FFF2-40B4-BE49-F238E27FC236}">
              <a16:creationId xmlns:a16="http://schemas.microsoft.com/office/drawing/2014/main" id="{1321C584-0AF1-4E76-9757-0CC7E9AAAC7D}"/>
            </a:ext>
            <a:ext uri="{147F2762-F138-4A5C-976F-8EAC2B608ADB}">
              <a16:predDERef xmlns:a16="http://schemas.microsoft.com/office/drawing/2014/main" pred="{7A791BA5-3BB6-494D-A0B4-4034B912C759}"/>
            </a:ext>
          </a:extLst>
        </xdr:cNvPr>
        <xdr:cNvSpPr txBox="1"/>
      </xdr:nvSpPr>
      <xdr:spPr>
        <a:xfrm>
          <a:off x="15105112" y="58195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58" name="CuadroTexto 3">
          <a:extLst>
            <a:ext uri="{FF2B5EF4-FFF2-40B4-BE49-F238E27FC236}">
              <a16:creationId xmlns:a16="http://schemas.microsoft.com/office/drawing/2014/main" id="{DA71FD0D-A19E-4CED-82CA-62D163F5B4A7}"/>
            </a:ext>
            <a:ext uri="{147F2762-F138-4A5C-976F-8EAC2B608ADB}">
              <a16:predDERef xmlns:a16="http://schemas.microsoft.com/office/drawing/2014/main" pred="{D62DD087-3DFE-4E8A-B582-FCC837EADD3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59" name="CuadroTexto 3">
          <a:extLst>
            <a:ext uri="{FF2B5EF4-FFF2-40B4-BE49-F238E27FC236}">
              <a16:creationId xmlns:a16="http://schemas.microsoft.com/office/drawing/2014/main" id="{10F11152-1C88-46BF-827F-DF413CD53C22}"/>
            </a:ext>
            <a:ext uri="{147F2762-F138-4A5C-976F-8EAC2B608ADB}">
              <a16:predDERef xmlns:a16="http://schemas.microsoft.com/office/drawing/2014/main" pred="{D5AF66AF-9EF9-4DA9-A1EC-14283049BA2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60" name="CuadroTexto 3">
          <a:extLst>
            <a:ext uri="{FF2B5EF4-FFF2-40B4-BE49-F238E27FC236}">
              <a16:creationId xmlns:a16="http://schemas.microsoft.com/office/drawing/2014/main" id="{980CB7EE-5AF4-4887-8D39-753453F39DE2}"/>
            </a:ext>
            <a:ext uri="{147F2762-F138-4A5C-976F-8EAC2B608ADB}">
              <a16:predDERef xmlns:a16="http://schemas.microsoft.com/office/drawing/2014/main" pred="{BD168305-C513-4294-A6F4-9AE4E9D994A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62" name="CuadroTexto 3">
          <a:extLst>
            <a:ext uri="{FF2B5EF4-FFF2-40B4-BE49-F238E27FC236}">
              <a16:creationId xmlns:a16="http://schemas.microsoft.com/office/drawing/2014/main" id="{AACDDE14-62DC-4136-871F-E3EB72F7ABA4}"/>
            </a:ext>
            <a:ext uri="{147F2762-F138-4A5C-976F-8EAC2B608ADB}">
              <a16:predDERef xmlns:a16="http://schemas.microsoft.com/office/drawing/2014/main" pred="{8C814242-8242-4061-A4CE-77573E4C613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63" name="CuadroTexto 3">
          <a:extLst>
            <a:ext uri="{FF2B5EF4-FFF2-40B4-BE49-F238E27FC236}">
              <a16:creationId xmlns:a16="http://schemas.microsoft.com/office/drawing/2014/main" id="{D0CF3A0A-A4C5-4E2D-B4D9-961F16301568}"/>
            </a:ext>
            <a:ext uri="{147F2762-F138-4A5C-976F-8EAC2B608ADB}">
              <a16:predDERef xmlns:a16="http://schemas.microsoft.com/office/drawing/2014/main" pred="{E3CB59C0-0516-4AFF-AD0D-568F6CC28F2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64" name="CuadroTexto 3">
          <a:extLst>
            <a:ext uri="{FF2B5EF4-FFF2-40B4-BE49-F238E27FC236}">
              <a16:creationId xmlns:a16="http://schemas.microsoft.com/office/drawing/2014/main" id="{C0A56193-663C-449C-8D4E-AA09A79FB1F9}"/>
            </a:ext>
            <a:ext uri="{147F2762-F138-4A5C-976F-8EAC2B608ADB}">
              <a16:predDERef xmlns:a16="http://schemas.microsoft.com/office/drawing/2014/main" pred="{2F72AB9A-B38F-4C19-828F-DA2571315D5B}"/>
            </a:ext>
          </a:extLst>
        </xdr:cNvPr>
        <xdr:cNvSpPr txBox="1"/>
      </xdr:nvSpPr>
      <xdr:spPr>
        <a:xfrm>
          <a:off x="15105112" y="58195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65" name="CuadroTexto 3">
          <a:extLst>
            <a:ext uri="{FF2B5EF4-FFF2-40B4-BE49-F238E27FC236}">
              <a16:creationId xmlns:a16="http://schemas.microsoft.com/office/drawing/2014/main" id="{F86AE9A3-0D1E-4F9A-AE82-0E3D4A5D06FC}"/>
            </a:ext>
            <a:ext uri="{147F2762-F138-4A5C-976F-8EAC2B608ADB}">
              <a16:predDERef xmlns:a16="http://schemas.microsoft.com/office/drawing/2014/main" pred="{2A3C5600-621E-4372-BEBA-8B011A0942F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66" name="CuadroTexto 3">
          <a:extLst>
            <a:ext uri="{FF2B5EF4-FFF2-40B4-BE49-F238E27FC236}">
              <a16:creationId xmlns:a16="http://schemas.microsoft.com/office/drawing/2014/main" id="{1F689C30-7340-4DDD-BC69-1B2875741040}"/>
            </a:ext>
            <a:ext uri="{147F2762-F138-4A5C-976F-8EAC2B608ADB}">
              <a16:predDERef xmlns:a16="http://schemas.microsoft.com/office/drawing/2014/main" pred="{3BB92785-4084-4120-B9CF-489377C9AF2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67" name="CuadroTexto 3">
          <a:extLst>
            <a:ext uri="{FF2B5EF4-FFF2-40B4-BE49-F238E27FC236}">
              <a16:creationId xmlns:a16="http://schemas.microsoft.com/office/drawing/2014/main" id="{78C45E17-2029-40B2-8036-592465128461}"/>
            </a:ext>
            <a:ext uri="{147F2762-F138-4A5C-976F-8EAC2B608ADB}">
              <a16:predDERef xmlns:a16="http://schemas.microsoft.com/office/drawing/2014/main" pred="{03401666-F4CE-4550-A2F1-5BAF1FA07D8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68" name="CuadroTexto 3">
          <a:extLst>
            <a:ext uri="{FF2B5EF4-FFF2-40B4-BE49-F238E27FC236}">
              <a16:creationId xmlns:a16="http://schemas.microsoft.com/office/drawing/2014/main" id="{AEC57BA8-26D7-4898-BC76-E1E0ACB7AC07}"/>
            </a:ext>
            <a:ext uri="{147F2762-F138-4A5C-976F-8EAC2B608ADB}">
              <a16:predDERef xmlns:a16="http://schemas.microsoft.com/office/drawing/2014/main" pred="{049B85AC-8359-40AD-B326-7DF458A4493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69" name="CuadroTexto 3">
          <a:extLst>
            <a:ext uri="{FF2B5EF4-FFF2-40B4-BE49-F238E27FC236}">
              <a16:creationId xmlns:a16="http://schemas.microsoft.com/office/drawing/2014/main" id="{31F7EFF1-A1B0-4299-ACC4-EC9EAF996DBB}"/>
            </a:ext>
            <a:ext uri="{147F2762-F138-4A5C-976F-8EAC2B608ADB}">
              <a16:predDERef xmlns:a16="http://schemas.microsoft.com/office/drawing/2014/main" pred="{BC06DFD5-1AA0-475F-AF09-DD6547624F2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70" name="CuadroTexto 3">
          <a:extLst>
            <a:ext uri="{FF2B5EF4-FFF2-40B4-BE49-F238E27FC236}">
              <a16:creationId xmlns:a16="http://schemas.microsoft.com/office/drawing/2014/main" id="{D1661206-3EA6-438A-B000-22D020BB3187}"/>
            </a:ext>
            <a:ext uri="{147F2762-F138-4A5C-976F-8EAC2B608ADB}">
              <a16:predDERef xmlns:a16="http://schemas.microsoft.com/office/drawing/2014/main" pred="{DCED2AF9-FE9F-4CA7-906B-C590D4CF5E9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71" name="CuadroTexto 3">
          <a:extLst>
            <a:ext uri="{FF2B5EF4-FFF2-40B4-BE49-F238E27FC236}">
              <a16:creationId xmlns:a16="http://schemas.microsoft.com/office/drawing/2014/main" id="{4CB46AFE-6CAD-43DC-9379-50401C40550D}"/>
            </a:ext>
            <a:ext uri="{147F2762-F138-4A5C-976F-8EAC2B608ADB}">
              <a16:predDERef xmlns:a16="http://schemas.microsoft.com/office/drawing/2014/main" pred="{B72B594A-BD94-456C-A8E9-C963FA1B0F0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72" name="CuadroTexto 3">
          <a:extLst>
            <a:ext uri="{FF2B5EF4-FFF2-40B4-BE49-F238E27FC236}">
              <a16:creationId xmlns:a16="http://schemas.microsoft.com/office/drawing/2014/main" id="{B34108D2-F1B2-4380-90F8-D184D08D26E4}"/>
            </a:ext>
            <a:ext uri="{147F2762-F138-4A5C-976F-8EAC2B608ADB}">
              <a16:predDERef xmlns:a16="http://schemas.microsoft.com/office/drawing/2014/main" pred="{EED9D03B-7A46-4898-9218-B95AC496CA8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73" name="CuadroTexto 3">
          <a:extLst>
            <a:ext uri="{FF2B5EF4-FFF2-40B4-BE49-F238E27FC236}">
              <a16:creationId xmlns:a16="http://schemas.microsoft.com/office/drawing/2014/main" id="{42AAA045-4691-4636-961C-3CDB63975910}"/>
            </a:ext>
            <a:ext uri="{147F2762-F138-4A5C-976F-8EAC2B608ADB}">
              <a16:predDERef xmlns:a16="http://schemas.microsoft.com/office/drawing/2014/main" pred="{3ADB1B9A-75E9-4104-9CA5-37C54B77050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74" name="CuadroTexto 3">
          <a:extLst>
            <a:ext uri="{FF2B5EF4-FFF2-40B4-BE49-F238E27FC236}">
              <a16:creationId xmlns:a16="http://schemas.microsoft.com/office/drawing/2014/main" id="{C626525F-88E5-4B90-A4CC-85AD1B71B2A7}"/>
            </a:ext>
            <a:ext uri="{147F2762-F138-4A5C-976F-8EAC2B608ADB}">
              <a16:predDERef xmlns:a16="http://schemas.microsoft.com/office/drawing/2014/main" pred="{A5528288-18A6-4B41-B778-3D4CD6B4579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75" name="CuadroTexto 3">
          <a:extLst>
            <a:ext uri="{FF2B5EF4-FFF2-40B4-BE49-F238E27FC236}">
              <a16:creationId xmlns:a16="http://schemas.microsoft.com/office/drawing/2014/main" id="{39AF9B63-1B08-498D-A4B5-653EFDE4A934}"/>
            </a:ext>
            <a:ext uri="{147F2762-F138-4A5C-976F-8EAC2B608ADB}">
              <a16:predDERef xmlns:a16="http://schemas.microsoft.com/office/drawing/2014/main" pred="{1F115C58-F7AC-43EC-9236-C83C0D81197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76" name="CuadroTexto 3">
          <a:extLst>
            <a:ext uri="{FF2B5EF4-FFF2-40B4-BE49-F238E27FC236}">
              <a16:creationId xmlns:a16="http://schemas.microsoft.com/office/drawing/2014/main" id="{C59EFCF4-CA43-47CC-9B30-18A79073D279}"/>
            </a:ext>
            <a:ext uri="{147F2762-F138-4A5C-976F-8EAC2B608ADB}">
              <a16:predDERef xmlns:a16="http://schemas.microsoft.com/office/drawing/2014/main" pred="{5BB9640A-BF58-48EE-8850-99B7A252300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77" name="CuadroTexto 3">
          <a:extLst>
            <a:ext uri="{FF2B5EF4-FFF2-40B4-BE49-F238E27FC236}">
              <a16:creationId xmlns:a16="http://schemas.microsoft.com/office/drawing/2014/main" id="{8C35AB20-4D1A-4702-935D-238F9E4161F3}"/>
            </a:ext>
            <a:ext uri="{147F2762-F138-4A5C-976F-8EAC2B608ADB}">
              <a16:predDERef xmlns:a16="http://schemas.microsoft.com/office/drawing/2014/main" pred="{524C23BD-AAC0-4F15-B1C4-05EAF9F995A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78" name="CuadroTexto 3">
          <a:extLst>
            <a:ext uri="{FF2B5EF4-FFF2-40B4-BE49-F238E27FC236}">
              <a16:creationId xmlns:a16="http://schemas.microsoft.com/office/drawing/2014/main" id="{939E0A7A-D849-49EF-8534-51E1628DE254}"/>
            </a:ext>
            <a:ext uri="{147F2762-F138-4A5C-976F-8EAC2B608ADB}">
              <a16:predDERef xmlns:a16="http://schemas.microsoft.com/office/drawing/2014/main" pred="{B0E5664C-D472-4DE4-8DAF-D2F256A643B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79" name="CuadroTexto 3">
          <a:extLst>
            <a:ext uri="{FF2B5EF4-FFF2-40B4-BE49-F238E27FC236}">
              <a16:creationId xmlns:a16="http://schemas.microsoft.com/office/drawing/2014/main" id="{28E2D133-10BE-4ED1-921A-18BEA25DAF59}"/>
            </a:ext>
            <a:ext uri="{147F2762-F138-4A5C-976F-8EAC2B608ADB}">
              <a16:predDERef xmlns:a16="http://schemas.microsoft.com/office/drawing/2014/main" pred="{A8FFA0F5-6E39-434F-9DDE-64C975E34BE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80" name="CuadroTexto 3">
          <a:extLst>
            <a:ext uri="{FF2B5EF4-FFF2-40B4-BE49-F238E27FC236}">
              <a16:creationId xmlns:a16="http://schemas.microsoft.com/office/drawing/2014/main" id="{B7D668BF-87AB-4855-A837-6A6B86B200E5}"/>
            </a:ext>
            <a:ext uri="{147F2762-F138-4A5C-976F-8EAC2B608ADB}">
              <a16:predDERef xmlns:a16="http://schemas.microsoft.com/office/drawing/2014/main" pred="{8EEEF9AA-EA64-4310-943F-4919B379DC7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81" name="CuadroTexto 3">
          <a:extLst>
            <a:ext uri="{FF2B5EF4-FFF2-40B4-BE49-F238E27FC236}">
              <a16:creationId xmlns:a16="http://schemas.microsoft.com/office/drawing/2014/main" id="{03A1EDC3-08BE-4B4C-8993-FAAEA0E3D83A}"/>
            </a:ext>
            <a:ext uri="{147F2762-F138-4A5C-976F-8EAC2B608ADB}">
              <a16:predDERef xmlns:a16="http://schemas.microsoft.com/office/drawing/2014/main" pred="{EA252373-2755-4515-A610-FFAE57B92EE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82" name="CuadroTexto 3">
          <a:extLst>
            <a:ext uri="{FF2B5EF4-FFF2-40B4-BE49-F238E27FC236}">
              <a16:creationId xmlns:a16="http://schemas.microsoft.com/office/drawing/2014/main" id="{ED44E048-ABAB-4B4B-933F-DA0BA9D4BF05}"/>
            </a:ext>
            <a:ext uri="{147F2762-F138-4A5C-976F-8EAC2B608ADB}">
              <a16:predDERef xmlns:a16="http://schemas.microsoft.com/office/drawing/2014/main" pred="{FB5B0F52-3EA0-42D7-817B-B61DE970245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83" name="CuadroTexto 3">
          <a:extLst>
            <a:ext uri="{FF2B5EF4-FFF2-40B4-BE49-F238E27FC236}">
              <a16:creationId xmlns:a16="http://schemas.microsoft.com/office/drawing/2014/main" id="{989A5A2B-4D53-4331-8F8F-760EC2A85688}"/>
            </a:ext>
            <a:ext uri="{147F2762-F138-4A5C-976F-8EAC2B608ADB}">
              <a16:predDERef xmlns:a16="http://schemas.microsoft.com/office/drawing/2014/main" pred="{4B868380-51D4-4F2C-8019-A0FD6BE19F7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85" name="CuadroTexto 3">
          <a:extLst>
            <a:ext uri="{FF2B5EF4-FFF2-40B4-BE49-F238E27FC236}">
              <a16:creationId xmlns:a16="http://schemas.microsoft.com/office/drawing/2014/main" id="{9E122E89-D763-4DE0-9208-333973EC1132}"/>
            </a:ext>
            <a:ext uri="{147F2762-F138-4A5C-976F-8EAC2B608ADB}">
              <a16:predDERef xmlns:a16="http://schemas.microsoft.com/office/drawing/2014/main" pred="{84ACFB37-2865-4061-A197-D8D7E0B3453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86" name="CuadroTexto 3">
          <a:extLst>
            <a:ext uri="{FF2B5EF4-FFF2-40B4-BE49-F238E27FC236}">
              <a16:creationId xmlns:a16="http://schemas.microsoft.com/office/drawing/2014/main" id="{72187C19-588C-467D-861F-EF12F4AC552E}"/>
            </a:ext>
            <a:ext uri="{147F2762-F138-4A5C-976F-8EAC2B608ADB}">
              <a16:predDERef xmlns:a16="http://schemas.microsoft.com/office/drawing/2014/main" pred="{68FFBAE6-7AD3-47CF-907E-962258A55E1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87" name="CuadroTexto 3">
          <a:extLst>
            <a:ext uri="{FF2B5EF4-FFF2-40B4-BE49-F238E27FC236}">
              <a16:creationId xmlns:a16="http://schemas.microsoft.com/office/drawing/2014/main" id="{227DC8C9-AFA4-490E-93F6-3095A7247559}"/>
            </a:ext>
            <a:ext uri="{147F2762-F138-4A5C-976F-8EAC2B608ADB}">
              <a16:predDERef xmlns:a16="http://schemas.microsoft.com/office/drawing/2014/main" pred="{8242F2C0-0966-4670-A08A-97C6B78EEB1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88" name="CuadroTexto 3">
          <a:extLst>
            <a:ext uri="{FF2B5EF4-FFF2-40B4-BE49-F238E27FC236}">
              <a16:creationId xmlns:a16="http://schemas.microsoft.com/office/drawing/2014/main" id="{CB42EDEF-4765-4CC6-B84A-29D76CFBDA97}"/>
            </a:ext>
            <a:ext uri="{147F2762-F138-4A5C-976F-8EAC2B608ADB}">
              <a16:predDERef xmlns:a16="http://schemas.microsoft.com/office/drawing/2014/main" pred="{C400ABFB-1A6C-4F19-AAB6-055C4195960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89" name="CuadroTexto 3">
          <a:extLst>
            <a:ext uri="{FF2B5EF4-FFF2-40B4-BE49-F238E27FC236}">
              <a16:creationId xmlns:a16="http://schemas.microsoft.com/office/drawing/2014/main" id="{D92036C7-4AD2-443B-9D34-4B8684F8AF0A}"/>
            </a:ext>
            <a:ext uri="{147F2762-F138-4A5C-976F-8EAC2B608ADB}">
              <a16:predDERef xmlns:a16="http://schemas.microsoft.com/office/drawing/2014/main" pred="{00B44348-0CBF-46E2-8230-977F9C6E53B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90" name="CuadroTexto 3">
          <a:extLst>
            <a:ext uri="{FF2B5EF4-FFF2-40B4-BE49-F238E27FC236}">
              <a16:creationId xmlns:a16="http://schemas.microsoft.com/office/drawing/2014/main" id="{F0054588-F3DD-497D-9C0A-036775A1ED77}"/>
            </a:ext>
            <a:ext uri="{147F2762-F138-4A5C-976F-8EAC2B608ADB}">
              <a16:predDERef xmlns:a16="http://schemas.microsoft.com/office/drawing/2014/main" pred="{9DE0DBB5-CC81-4DCC-BFDE-FEE54339E18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91" name="CuadroTexto 3">
          <a:extLst>
            <a:ext uri="{FF2B5EF4-FFF2-40B4-BE49-F238E27FC236}">
              <a16:creationId xmlns:a16="http://schemas.microsoft.com/office/drawing/2014/main" id="{42162280-6731-4E24-9307-D9DC2120F961}"/>
            </a:ext>
            <a:ext uri="{147F2762-F138-4A5C-976F-8EAC2B608ADB}">
              <a16:predDERef xmlns:a16="http://schemas.microsoft.com/office/drawing/2014/main" pred="{F5CECEF6-1D20-48EB-B837-A680E4DBBF5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92" name="CuadroTexto 3">
          <a:extLst>
            <a:ext uri="{FF2B5EF4-FFF2-40B4-BE49-F238E27FC236}">
              <a16:creationId xmlns:a16="http://schemas.microsoft.com/office/drawing/2014/main" id="{60BB1309-49E6-46E0-A2E7-8E6C0C248257}"/>
            </a:ext>
            <a:ext uri="{147F2762-F138-4A5C-976F-8EAC2B608ADB}">
              <a16:predDERef xmlns:a16="http://schemas.microsoft.com/office/drawing/2014/main" pred="{74B9574D-CDAB-41F9-8400-40525077BD4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93" name="CuadroTexto 3">
          <a:extLst>
            <a:ext uri="{FF2B5EF4-FFF2-40B4-BE49-F238E27FC236}">
              <a16:creationId xmlns:a16="http://schemas.microsoft.com/office/drawing/2014/main" id="{0B80037F-955B-45CB-95F5-CC93FE109C4C}"/>
            </a:ext>
            <a:ext uri="{147F2762-F138-4A5C-976F-8EAC2B608ADB}">
              <a16:predDERef xmlns:a16="http://schemas.microsoft.com/office/drawing/2014/main" pred="{A1F3AC51-D3CF-40BD-B996-419B5A715D6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94" name="CuadroTexto 3">
          <a:extLst>
            <a:ext uri="{FF2B5EF4-FFF2-40B4-BE49-F238E27FC236}">
              <a16:creationId xmlns:a16="http://schemas.microsoft.com/office/drawing/2014/main" id="{77733317-7A0C-4729-BF73-5306D165AB88}"/>
            </a:ext>
            <a:ext uri="{147F2762-F138-4A5C-976F-8EAC2B608ADB}">
              <a16:predDERef xmlns:a16="http://schemas.microsoft.com/office/drawing/2014/main" pred="{F660718C-536F-49DE-B517-2E0E2C21F1C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95" name="CuadroTexto 3">
          <a:extLst>
            <a:ext uri="{FF2B5EF4-FFF2-40B4-BE49-F238E27FC236}">
              <a16:creationId xmlns:a16="http://schemas.microsoft.com/office/drawing/2014/main" id="{AE8A3651-71C2-458A-A1DF-B4618D7C98EC}"/>
            </a:ext>
            <a:ext uri="{147F2762-F138-4A5C-976F-8EAC2B608ADB}">
              <a16:predDERef xmlns:a16="http://schemas.microsoft.com/office/drawing/2014/main" pred="{CBF40928-45EC-48F7-BEBD-FBC14A14148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96" name="CuadroTexto 3">
          <a:extLst>
            <a:ext uri="{FF2B5EF4-FFF2-40B4-BE49-F238E27FC236}">
              <a16:creationId xmlns:a16="http://schemas.microsoft.com/office/drawing/2014/main" id="{B1BB964E-132B-4297-B285-CB5DA248A1DA}"/>
            </a:ext>
            <a:ext uri="{147F2762-F138-4A5C-976F-8EAC2B608ADB}">
              <a16:predDERef xmlns:a16="http://schemas.microsoft.com/office/drawing/2014/main" pred="{93774B1C-EA1F-48A5-AE1C-557DB4FD5C7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97" name="CuadroTexto 3">
          <a:extLst>
            <a:ext uri="{FF2B5EF4-FFF2-40B4-BE49-F238E27FC236}">
              <a16:creationId xmlns:a16="http://schemas.microsoft.com/office/drawing/2014/main" id="{7178646D-349C-4549-ACFC-A84F1F3B7D32}"/>
            </a:ext>
            <a:ext uri="{147F2762-F138-4A5C-976F-8EAC2B608ADB}">
              <a16:predDERef xmlns:a16="http://schemas.microsoft.com/office/drawing/2014/main" pred="{7C2CE885-7225-4F61-BFE4-4C1B7AEFA7B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98" name="CuadroTexto 3">
          <a:extLst>
            <a:ext uri="{FF2B5EF4-FFF2-40B4-BE49-F238E27FC236}">
              <a16:creationId xmlns:a16="http://schemas.microsoft.com/office/drawing/2014/main" id="{858E7718-00E4-446F-98E1-A2788A53190F}"/>
            </a:ext>
            <a:ext uri="{147F2762-F138-4A5C-976F-8EAC2B608ADB}">
              <a16:predDERef xmlns:a16="http://schemas.microsoft.com/office/drawing/2014/main" pred="{2D69AB49-9F18-465A-92B6-5DECF4EE61A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99" name="CuadroTexto 3">
          <a:extLst>
            <a:ext uri="{FF2B5EF4-FFF2-40B4-BE49-F238E27FC236}">
              <a16:creationId xmlns:a16="http://schemas.microsoft.com/office/drawing/2014/main" id="{C9B1CD4F-B8B5-42D0-ACA4-6332635D15E0}"/>
            </a:ext>
            <a:ext uri="{147F2762-F138-4A5C-976F-8EAC2B608ADB}">
              <a16:predDERef xmlns:a16="http://schemas.microsoft.com/office/drawing/2014/main" pred="{8C5B2C16-E9BF-4081-AF4F-81A3CD732DD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00" name="CuadroTexto 3">
          <a:extLst>
            <a:ext uri="{FF2B5EF4-FFF2-40B4-BE49-F238E27FC236}">
              <a16:creationId xmlns:a16="http://schemas.microsoft.com/office/drawing/2014/main" id="{D8D16F3B-7838-4BAB-90DF-04933E220A8F}"/>
            </a:ext>
            <a:ext uri="{147F2762-F138-4A5C-976F-8EAC2B608ADB}">
              <a16:predDERef xmlns:a16="http://schemas.microsoft.com/office/drawing/2014/main" pred="{7C27CAB8-3EA2-442E-AE43-600FC8BA99F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01" name="CuadroTexto 3">
          <a:extLst>
            <a:ext uri="{FF2B5EF4-FFF2-40B4-BE49-F238E27FC236}">
              <a16:creationId xmlns:a16="http://schemas.microsoft.com/office/drawing/2014/main" id="{DA135491-8C84-477E-83D2-7AA72080D4D0}"/>
            </a:ext>
            <a:ext uri="{147F2762-F138-4A5C-976F-8EAC2B608ADB}">
              <a16:predDERef xmlns:a16="http://schemas.microsoft.com/office/drawing/2014/main" pred="{FD9F1C68-6FDD-4033-9278-B448E0C3546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03" name="CuadroTexto 3">
          <a:extLst>
            <a:ext uri="{FF2B5EF4-FFF2-40B4-BE49-F238E27FC236}">
              <a16:creationId xmlns:a16="http://schemas.microsoft.com/office/drawing/2014/main" id="{2FCAD3D4-ADBE-4759-98E8-05B458D97258}"/>
            </a:ext>
            <a:ext uri="{147F2762-F138-4A5C-976F-8EAC2B608ADB}">
              <a16:predDERef xmlns:a16="http://schemas.microsoft.com/office/drawing/2014/main" pred="{6DF584A4-A598-4BF3-9322-00CACC3E5B6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04" name="CuadroTexto 3">
          <a:extLst>
            <a:ext uri="{FF2B5EF4-FFF2-40B4-BE49-F238E27FC236}">
              <a16:creationId xmlns:a16="http://schemas.microsoft.com/office/drawing/2014/main" id="{64B81497-D420-4CCC-9B20-F25261AE95F6}"/>
            </a:ext>
            <a:ext uri="{147F2762-F138-4A5C-976F-8EAC2B608ADB}">
              <a16:predDERef xmlns:a16="http://schemas.microsoft.com/office/drawing/2014/main" pred="{0F5C9418-8226-43B6-82D8-921C3CAD7F6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05" name="CuadroTexto 3">
          <a:extLst>
            <a:ext uri="{FF2B5EF4-FFF2-40B4-BE49-F238E27FC236}">
              <a16:creationId xmlns:a16="http://schemas.microsoft.com/office/drawing/2014/main" id="{B42C701F-7F86-4F29-87B1-03EB4A9EDF81}"/>
            </a:ext>
            <a:ext uri="{147F2762-F138-4A5C-976F-8EAC2B608ADB}">
              <a16:predDERef xmlns:a16="http://schemas.microsoft.com/office/drawing/2014/main" pred="{6EACFB98-F23F-499B-96E4-3528B6AEE5A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06" name="CuadroTexto 3">
          <a:extLst>
            <a:ext uri="{FF2B5EF4-FFF2-40B4-BE49-F238E27FC236}">
              <a16:creationId xmlns:a16="http://schemas.microsoft.com/office/drawing/2014/main" id="{355E3AC9-F3F4-4BFD-B3D2-27868590A33B}"/>
            </a:ext>
            <a:ext uri="{147F2762-F138-4A5C-976F-8EAC2B608ADB}">
              <a16:predDERef xmlns:a16="http://schemas.microsoft.com/office/drawing/2014/main" pred="{25870CB0-CF8C-42B3-B3A5-E68B3A9AA14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07" name="CuadroTexto 3">
          <a:extLst>
            <a:ext uri="{FF2B5EF4-FFF2-40B4-BE49-F238E27FC236}">
              <a16:creationId xmlns:a16="http://schemas.microsoft.com/office/drawing/2014/main" id="{EBE3C3CD-DB36-43CC-A2B1-32670C26B980}"/>
            </a:ext>
            <a:ext uri="{147F2762-F138-4A5C-976F-8EAC2B608ADB}">
              <a16:predDERef xmlns:a16="http://schemas.microsoft.com/office/drawing/2014/main" pred="{ADC8C475-1B6E-4760-88F5-5F41D45B3E4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08" name="CuadroTexto 3">
          <a:extLst>
            <a:ext uri="{FF2B5EF4-FFF2-40B4-BE49-F238E27FC236}">
              <a16:creationId xmlns:a16="http://schemas.microsoft.com/office/drawing/2014/main" id="{38AD76E5-B453-4E34-BD38-208578FE80B4}"/>
            </a:ext>
            <a:ext uri="{147F2762-F138-4A5C-976F-8EAC2B608ADB}">
              <a16:predDERef xmlns:a16="http://schemas.microsoft.com/office/drawing/2014/main" pred="{91CFD0FE-F929-4F96-B316-35DBC266BD1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09" name="CuadroTexto 3">
          <a:extLst>
            <a:ext uri="{FF2B5EF4-FFF2-40B4-BE49-F238E27FC236}">
              <a16:creationId xmlns:a16="http://schemas.microsoft.com/office/drawing/2014/main" id="{965EFBAA-850C-41F3-A519-23ED7D2CD2C3}"/>
            </a:ext>
            <a:ext uri="{147F2762-F138-4A5C-976F-8EAC2B608ADB}">
              <a16:predDERef xmlns:a16="http://schemas.microsoft.com/office/drawing/2014/main" pred="{AA000A70-570F-40EE-B1B4-4A5B1260974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10" name="CuadroTexto 3">
          <a:extLst>
            <a:ext uri="{FF2B5EF4-FFF2-40B4-BE49-F238E27FC236}">
              <a16:creationId xmlns:a16="http://schemas.microsoft.com/office/drawing/2014/main" id="{FC6E7FC0-6EB0-4133-BAE9-CE67C720A378}"/>
            </a:ext>
            <a:ext uri="{147F2762-F138-4A5C-976F-8EAC2B608ADB}">
              <a16:predDERef xmlns:a16="http://schemas.microsoft.com/office/drawing/2014/main" pred="{7BC502EE-3CA0-4C30-80E5-67EFC1D97D5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11" name="CuadroTexto 3">
          <a:extLst>
            <a:ext uri="{FF2B5EF4-FFF2-40B4-BE49-F238E27FC236}">
              <a16:creationId xmlns:a16="http://schemas.microsoft.com/office/drawing/2014/main" id="{9D929C0A-6E22-42BD-96B4-7BFC671E8C73}"/>
            </a:ext>
            <a:ext uri="{147F2762-F138-4A5C-976F-8EAC2B608ADB}">
              <a16:predDERef xmlns:a16="http://schemas.microsoft.com/office/drawing/2014/main" pred="{A299A112-FFAE-4CE3-A0D9-3CE3C628346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12" name="CuadroTexto 3">
          <a:extLst>
            <a:ext uri="{FF2B5EF4-FFF2-40B4-BE49-F238E27FC236}">
              <a16:creationId xmlns:a16="http://schemas.microsoft.com/office/drawing/2014/main" id="{CA866467-A8B0-46AA-8094-7550660C42E5}"/>
            </a:ext>
            <a:ext uri="{147F2762-F138-4A5C-976F-8EAC2B608ADB}">
              <a16:predDERef xmlns:a16="http://schemas.microsoft.com/office/drawing/2014/main" pred="{CB9C5A19-BCDA-49AC-8FE3-FFD3BC4B4A8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13" name="CuadroTexto 3">
          <a:extLst>
            <a:ext uri="{FF2B5EF4-FFF2-40B4-BE49-F238E27FC236}">
              <a16:creationId xmlns:a16="http://schemas.microsoft.com/office/drawing/2014/main" id="{EEACFEE3-C287-4E48-9604-46E0F175B62B}"/>
            </a:ext>
            <a:ext uri="{147F2762-F138-4A5C-976F-8EAC2B608ADB}">
              <a16:predDERef xmlns:a16="http://schemas.microsoft.com/office/drawing/2014/main" pred="{C1F4E476-BF51-47A9-8B42-E8CFA0F9E5B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14" name="CuadroTexto 3">
          <a:extLst>
            <a:ext uri="{FF2B5EF4-FFF2-40B4-BE49-F238E27FC236}">
              <a16:creationId xmlns:a16="http://schemas.microsoft.com/office/drawing/2014/main" id="{BFEE5F4D-27B8-43BC-83AC-E5B6569C9229}"/>
            </a:ext>
            <a:ext uri="{147F2762-F138-4A5C-976F-8EAC2B608ADB}">
              <a16:predDERef xmlns:a16="http://schemas.microsoft.com/office/drawing/2014/main" pred="{7044EA89-56F7-44D3-B314-9258B72B0EC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15" name="CuadroTexto 3">
          <a:extLst>
            <a:ext uri="{FF2B5EF4-FFF2-40B4-BE49-F238E27FC236}">
              <a16:creationId xmlns:a16="http://schemas.microsoft.com/office/drawing/2014/main" id="{9BEB3715-D30B-47B1-9BB4-9CE472EEF492}"/>
            </a:ext>
            <a:ext uri="{147F2762-F138-4A5C-976F-8EAC2B608ADB}">
              <a16:predDERef xmlns:a16="http://schemas.microsoft.com/office/drawing/2014/main" pred="{8539FA40-8F1D-4116-AD96-F6BB9C0BEE9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16" name="CuadroTexto 3">
          <a:extLst>
            <a:ext uri="{FF2B5EF4-FFF2-40B4-BE49-F238E27FC236}">
              <a16:creationId xmlns:a16="http://schemas.microsoft.com/office/drawing/2014/main" id="{A01F725B-FF26-48A3-8FE4-9E98C8318D4B}"/>
            </a:ext>
            <a:ext uri="{147F2762-F138-4A5C-976F-8EAC2B608ADB}">
              <a16:predDERef xmlns:a16="http://schemas.microsoft.com/office/drawing/2014/main" pred="{39639ECB-385F-4445-95D4-B3580C150C6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17" name="CuadroTexto 3">
          <a:extLst>
            <a:ext uri="{FF2B5EF4-FFF2-40B4-BE49-F238E27FC236}">
              <a16:creationId xmlns:a16="http://schemas.microsoft.com/office/drawing/2014/main" id="{D594BE63-846A-4CAE-A2B1-269751F7585A}"/>
            </a:ext>
            <a:ext uri="{147F2762-F138-4A5C-976F-8EAC2B608ADB}">
              <a16:predDERef xmlns:a16="http://schemas.microsoft.com/office/drawing/2014/main" pred="{CB0D0050-83B4-4929-875E-35CBD1AB13B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18" name="CuadroTexto 3">
          <a:extLst>
            <a:ext uri="{FF2B5EF4-FFF2-40B4-BE49-F238E27FC236}">
              <a16:creationId xmlns:a16="http://schemas.microsoft.com/office/drawing/2014/main" id="{758BFC66-E093-431B-BD2D-210A56D9AE89}"/>
            </a:ext>
            <a:ext uri="{147F2762-F138-4A5C-976F-8EAC2B608ADB}">
              <a16:predDERef xmlns:a16="http://schemas.microsoft.com/office/drawing/2014/main" pred="{41E638BF-B1D6-451E-B74B-0077327C02A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19" name="CuadroTexto 3">
          <a:extLst>
            <a:ext uri="{FF2B5EF4-FFF2-40B4-BE49-F238E27FC236}">
              <a16:creationId xmlns:a16="http://schemas.microsoft.com/office/drawing/2014/main" id="{F788DC2C-C089-4FA5-A773-7A0AD11DF594}"/>
            </a:ext>
            <a:ext uri="{147F2762-F138-4A5C-976F-8EAC2B608ADB}">
              <a16:predDERef xmlns:a16="http://schemas.microsoft.com/office/drawing/2014/main" pred="{246A65F5-9332-4914-B7BC-58603E6129F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20" name="CuadroTexto 3">
          <a:extLst>
            <a:ext uri="{FF2B5EF4-FFF2-40B4-BE49-F238E27FC236}">
              <a16:creationId xmlns:a16="http://schemas.microsoft.com/office/drawing/2014/main" id="{825D274F-9E3D-4BFC-BDD2-D01F17858E2C}"/>
            </a:ext>
            <a:ext uri="{147F2762-F138-4A5C-976F-8EAC2B608ADB}">
              <a16:predDERef xmlns:a16="http://schemas.microsoft.com/office/drawing/2014/main" pred="{BF5EE2C0-B60D-430C-A8DF-CDF94106E60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21" name="CuadroTexto 3">
          <a:extLst>
            <a:ext uri="{FF2B5EF4-FFF2-40B4-BE49-F238E27FC236}">
              <a16:creationId xmlns:a16="http://schemas.microsoft.com/office/drawing/2014/main" id="{AE815E3B-538D-4828-BD51-195E99588578}"/>
            </a:ext>
            <a:ext uri="{147F2762-F138-4A5C-976F-8EAC2B608ADB}">
              <a16:predDERef xmlns:a16="http://schemas.microsoft.com/office/drawing/2014/main" pred="{7027681B-4624-4882-82B6-642A54FA28E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22" name="CuadroTexto 3">
          <a:extLst>
            <a:ext uri="{FF2B5EF4-FFF2-40B4-BE49-F238E27FC236}">
              <a16:creationId xmlns:a16="http://schemas.microsoft.com/office/drawing/2014/main" id="{730CEC36-C4CC-4227-8D7E-976B5D2E9F40}"/>
            </a:ext>
            <a:ext uri="{147F2762-F138-4A5C-976F-8EAC2B608ADB}">
              <a16:predDERef xmlns:a16="http://schemas.microsoft.com/office/drawing/2014/main" pred="{FCBE72FD-5D28-4885-8B2D-BA5BD0346FE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23" name="CuadroTexto 3">
          <a:extLst>
            <a:ext uri="{FF2B5EF4-FFF2-40B4-BE49-F238E27FC236}">
              <a16:creationId xmlns:a16="http://schemas.microsoft.com/office/drawing/2014/main" id="{BE550308-2E3C-46C3-A8F5-BAF10A33276C}"/>
            </a:ext>
            <a:ext uri="{147F2762-F138-4A5C-976F-8EAC2B608ADB}">
              <a16:predDERef xmlns:a16="http://schemas.microsoft.com/office/drawing/2014/main" pred="{C05E23A0-30E4-4956-91A8-DE1609BA35B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24" name="CuadroTexto 3">
          <a:extLst>
            <a:ext uri="{FF2B5EF4-FFF2-40B4-BE49-F238E27FC236}">
              <a16:creationId xmlns:a16="http://schemas.microsoft.com/office/drawing/2014/main" id="{B041A6DA-FE41-49CE-99FE-042F4EE4C54D}"/>
            </a:ext>
            <a:ext uri="{147F2762-F138-4A5C-976F-8EAC2B608ADB}">
              <a16:predDERef xmlns:a16="http://schemas.microsoft.com/office/drawing/2014/main" pred="{1CF3092B-DFDD-4F05-94DC-512B68C8BCC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25" name="CuadroTexto 3">
          <a:extLst>
            <a:ext uri="{FF2B5EF4-FFF2-40B4-BE49-F238E27FC236}">
              <a16:creationId xmlns:a16="http://schemas.microsoft.com/office/drawing/2014/main" id="{3FE47CEF-06CB-477E-B0C4-FF823150EBD3}"/>
            </a:ext>
            <a:ext uri="{147F2762-F138-4A5C-976F-8EAC2B608ADB}">
              <a16:predDERef xmlns:a16="http://schemas.microsoft.com/office/drawing/2014/main" pred="{3F45551D-D38A-41E7-AC75-0F9CBEAB77C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27" name="CuadroTexto 3">
          <a:extLst>
            <a:ext uri="{FF2B5EF4-FFF2-40B4-BE49-F238E27FC236}">
              <a16:creationId xmlns:a16="http://schemas.microsoft.com/office/drawing/2014/main" id="{DBA911FC-46F9-4DC7-A41E-ADF28575A082}"/>
            </a:ext>
            <a:ext uri="{147F2762-F138-4A5C-976F-8EAC2B608ADB}">
              <a16:predDERef xmlns:a16="http://schemas.microsoft.com/office/drawing/2014/main" pred="{125195F6-561F-4AB7-96F3-34375CF207E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28" name="CuadroTexto 3">
          <a:extLst>
            <a:ext uri="{FF2B5EF4-FFF2-40B4-BE49-F238E27FC236}">
              <a16:creationId xmlns:a16="http://schemas.microsoft.com/office/drawing/2014/main" id="{AE426C31-9045-4E5D-9F7B-8213F34C69B8}"/>
            </a:ext>
            <a:ext uri="{147F2762-F138-4A5C-976F-8EAC2B608ADB}">
              <a16:predDERef xmlns:a16="http://schemas.microsoft.com/office/drawing/2014/main" pred="{22BB4AEB-0786-4D7D-A5B9-358F981145A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29" name="CuadroTexto 3">
          <a:extLst>
            <a:ext uri="{FF2B5EF4-FFF2-40B4-BE49-F238E27FC236}">
              <a16:creationId xmlns:a16="http://schemas.microsoft.com/office/drawing/2014/main" id="{0607E4BB-BB8E-460F-8D35-A5184759805C}"/>
            </a:ext>
            <a:ext uri="{147F2762-F138-4A5C-976F-8EAC2B608ADB}">
              <a16:predDERef xmlns:a16="http://schemas.microsoft.com/office/drawing/2014/main" pred="{F2D2C721-3F33-4716-829C-F00BE625D14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30" name="CuadroTexto 3">
          <a:extLst>
            <a:ext uri="{FF2B5EF4-FFF2-40B4-BE49-F238E27FC236}">
              <a16:creationId xmlns:a16="http://schemas.microsoft.com/office/drawing/2014/main" id="{46078D5B-9D19-4E68-B929-1873F136518D}"/>
            </a:ext>
            <a:ext uri="{147F2762-F138-4A5C-976F-8EAC2B608ADB}">
              <a16:predDERef xmlns:a16="http://schemas.microsoft.com/office/drawing/2014/main" pred="{C18736EC-8816-4FD1-837D-E85EDF36AC5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31" name="CuadroTexto 3">
          <a:extLst>
            <a:ext uri="{FF2B5EF4-FFF2-40B4-BE49-F238E27FC236}">
              <a16:creationId xmlns:a16="http://schemas.microsoft.com/office/drawing/2014/main" id="{891DC1C3-8980-4792-89E5-C30A196DCF70}"/>
            </a:ext>
            <a:ext uri="{147F2762-F138-4A5C-976F-8EAC2B608ADB}">
              <a16:predDERef xmlns:a16="http://schemas.microsoft.com/office/drawing/2014/main" pred="{64288692-890D-4062-804B-7C7C39BA147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32" name="CuadroTexto 3">
          <a:extLst>
            <a:ext uri="{FF2B5EF4-FFF2-40B4-BE49-F238E27FC236}">
              <a16:creationId xmlns:a16="http://schemas.microsoft.com/office/drawing/2014/main" id="{362B3BBF-9B88-44AB-BD8F-152E9595F3A4}"/>
            </a:ext>
            <a:ext uri="{147F2762-F138-4A5C-976F-8EAC2B608ADB}">
              <a16:predDERef xmlns:a16="http://schemas.microsoft.com/office/drawing/2014/main" pred="{DEC112E3-911E-428C-BA37-D38B549B20E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33" name="CuadroTexto 3">
          <a:extLst>
            <a:ext uri="{FF2B5EF4-FFF2-40B4-BE49-F238E27FC236}">
              <a16:creationId xmlns:a16="http://schemas.microsoft.com/office/drawing/2014/main" id="{7C88ED69-093E-4C61-AA1D-4DF30898C8D4}"/>
            </a:ext>
            <a:ext uri="{147F2762-F138-4A5C-976F-8EAC2B608ADB}">
              <a16:predDERef xmlns:a16="http://schemas.microsoft.com/office/drawing/2014/main" pred="{418BD430-C3EF-4677-9969-FA53BAC485A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34" name="CuadroTexto 3">
          <a:extLst>
            <a:ext uri="{FF2B5EF4-FFF2-40B4-BE49-F238E27FC236}">
              <a16:creationId xmlns:a16="http://schemas.microsoft.com/office/drawing/2014/main" id="{A18CD3E6-3418-4C45-8998-B655231B480F}"/>
            </a:ext>
            <a:ext uri="{147F2762-F138-4A5C-976F-8EAC2B608ADB}">
              <a16:predDERef xmlns:a16="http://schemas.microsoft.com/office/drawing/2014/main" pred="{260B1292-93F5-4B83-AB34-758BB7E95E8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36" name="CuadroTexto 3">
          <a:extLst>
            <a:ext uri="{FF2B5EF4-FFF2-40B4-BE49-F238E27FC236}">
              <a16:creationId xmlns:a16="http://schemas.microsoft.com/office/drawing/2014/main" id="{0D907EDC-3DDA-44B4-AD9F-A200B82407BC}"/>
            </a:ext>
            <a:ext uri="{147F2762-F138-4A5C-976F-8EAC2B608ADB}">
              <a16:predDERef xmlns:a16="http://schemas.microsoft.com/office/drawing/2014/main" pred="{A9FCE59F-D788-44BC-A90A-D9A27DD2830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37" name="CuadroTexto 3">
          <a:extLst>
            <a:ext uri="{FF2B5EF4-FFF2-40B4-BE49-F238E27FC236}">
              <a16:creationId xmlns:a16="http://schemas.microsoft.com/office/drawing/2014/main" id="{9066BC80-E2EF-49DB-AB6D-2C013ADF3DB4}"/>
            </a:ext>
            <a:ext uri="{147F2762-F138-4A5C-976F-8EAC2B608ADB}">
              <a16:predDERef xmlns:a16="http://schemas.microsoft.com/office/drawing/2014/main" pred="{3240EA97-18E2-44AD-BE20-FF5B1AD03E1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38" name="CuadroTexto 3">
          <a:extLst>
            <a:ext uri="{FF2B5EF4-FFF2-40B4-BE49-F238E27FC236}">
              <a16:creationId xmlns:a16="http://schemas.microsoft.com/office/drawing/2014/main" id="{10118C18-8DC5-4AA2-AAD3-A97DC14B540A}"/>
            </a:ext>
            <a:ext uri="{147F2762-F138-4A5C-976F-8EAC2B608ADB}">
              <a16:predDERef xmlns:a16="http://schemas.microsoft.com/office/drawing/2014/main" pred="{1A01653D-0C8C-4DE5-99A9-C9643501625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39" name="CuadroTexto 3">
          <a:extLst>
            <a:ext uri="{FF2B5EF4-FFF2-40B4-BE49-F238E27FC236}">
              <a16:creationId xmlns:a16="http://schemas.microsoft.com/office/drawing/2014/main" id="{4EC6366C-F619-4DC9-AB3C-C94FA9E71CAA}"/>
            </a:ext>
            <a:ext uri="{147F2762-F138-4A5C-976F-8EAC2B608ADB}">
              <a16:predDERef xmlns:a16="http://schemas.microsoft.com/office/drawing/2014/main" pred="{3B04A4A1-18C0-42B5-8886-FAB28AB36DF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40" name="CuadroTexto 3">
          <a:extLst>
            <a:ext uri="{FF2B5EF4-FFF2-40B4-BE49-F238E27FC236}">
              <a16:creationId xmlns:a16="http://schemas.microsoft.com/office/drawing/2014/main" id="{D58C82F4-8388-4573-9E14-321E46E80185}"/>
            </a:ext>
            <a:ext uri="{147F2762-F138-4A5C-976F-8EAC2B608ADB}">
              <a16:predDERef xmlns:a16="http://schemas.microsoft.com/office/drawing/2014/main" pred="{B594C6C4-8DDF-49E5-B5EF-3167120882F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41" name="CuadroTexto 3">
          <a:extLst>
            <a:ext uri="{FF2B5EF4-FFF2-40B4-BE49-F238E27FC236}">
              <a16:creationId xmlns:a16="http://schemas.microsoft.com/office/drawing/2014/main" id="{C36776CE-3574-4CA7-A251-74D8F6E0D8DA}"/>
            </a:ext>
            <a:ext uri="{147F2762-F138-4A5C-976F-8EAC2B608ADB}">
              <a16:predDERef xmlns:a16="http://schemas.microsoft.com/office/drawing/2014/main" pred="{5BAF5DDC-2F83-44D2-B7E7-DB62050FDA0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42" name="CuadroTexto 3">
          <a:extLst>
            <a:ext uri="{FF2B5EF4-FFF2-40B4-BE49-F238E27FC236}">
              <a16:creationId xmlns:a16="http://schemas.microsoft.com/office/drawing/2014/main" id="{B78E9478-AB57-4FD8-81DF-045654200640}"/>
            </a:ext>
            <a:ext uri="{147F2762-F138-4A5C-976F-8EAC2B608ADB}">
              <a16:predDERef xmlns:a16="http://schemas.microsoft.com/office/drawing/2014/main" pred="{7A791BA5-3BB6-494D-A0B4-4034B912C75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43" name="CuadroTexto 3">
          <a:extLst>
            <a:ext uri="{FF2B5EF4-FFF2-40B4-BE49-F238E27FC236}">
              <a16:creationId xmlns:a16="http://schemas.microsoft.com/office/drawing/2014/main" id="{806C9DB9-D6FF-4FA2-B24F-987128BA63D2}"/>
            </a:ext>
            <a:ext uri="{147F2762-F138-4A5C-976F-8EAC2B608ADB}">
              <a16:predDERef xmlns:a16="http://schemas.microsoft.com/office/drawing/2014/main" pred="{F0B9BF40-F11A-4A59-9807-BE8936C5769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44" name="CuadroTexto 3">
          <a:extLst>
            <a:ext uri="{FF2B5EF4-FFF2-40B4-BE49-F238E27FC236}">
              <a16:creationId xmlns:a16="http://schemas.microsoft.com/office/drawing/2014/main" id="{B195208A-0F78-45C6-85B2-94D962A80445}"/>
            </a:ext>
            <a:ext uri="{147F2762-F138-4A5C-976F-8EAC2B608ADB}">
              <a16:predDERef xmlns:a16="http://schemas.microsoft.com/office/drawing/2014/main" pred="{5450EDBE-2CDB-420F-975F-F53345EEEB6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45" name="CuadroTexto 3">
          <a:extLst>
            <a:ext uri="{FF2B5EF4-FFF2-40B4-BE49-F238E27FC236}">
              <a16:creationId xmlns:a16="http://schemas.microsoft.com/office/drawing/2014/main" id="{44268876-E8CA-4389-A461-3E711C6234F2}"/>
            </a:ext>
            <a:ext uri="{147F2762-F138-4A5C-976F-8EAC2B608ADB}">
              <a16:predDERef xmlns:a16="http://schemas.microsoft.com/office/drawing/2014/main" pred="{D62DD087-3DFE-4E8A-B582-FCC837EADD3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46" name="CuadroTexto 3">
          <a:extLst>
            <a:ext uri="{FF2B5EF4-FFF2-40B4-BE49-F238E27FC236}">
              <a16:creationId xmlns:a16="http://schemas.microsoft.com/office/drawing/2014/main" id="{296CA28D-4D3F-4F7A-969E-6B7A5758DB1B}"/>
            </a:ext>
            <a:ext uri="{147F2762-F138-4A5C-976F-8EAC2B608ADB}">
              <a16:predDERef xmlns:a16="http://schemas.microsoft.com/office/drawing/2014/main" pred="{6052A75F-F55F-491C-8890-A04C94E68FB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47" name="CuadroTexto 3">
          <a:extLst>
            <a:ext uri="{FF2B5EF4-FFF2-40B4-BE49-F238E27FC236}">
              <a16:creationId xmlns:a16="http://schemas.microsoft.com/office/drawing/2014/main" id="{9B30ED57-44D4-4788-B21E-A33528DA898E}"/>
            </a:ext>
            <a:ext uri="{147F2762-F138-4A5C-976F-8EAC2B608ADB}">
              <a16:predDERef xmlns:a16="http://schemas.microsoft.com/office/drawing/2014/main" pred="{0DB25F83-B76D-49A8-8F7E-A7A8B7DE471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48" name="CuadroTexto 3">
          <a:extLst>
            <a:ext uri="{FF2B5EF4-FFF2-40B4-BE49-F238E27FC236}">
              <a16:creationId xmlns:a16="http://schemas.microsoft.com/office/drawing/2014/main" id="{7BF8C80A-A060-43FC-8D85-8BC6B8981601}"/>
            </a:ext>
            <a:ext uri="{147F2762-F138-4A5C-976F-8EAC2B608ADB}">
              <a16:predDERef xmlns:a16="http://schemas.microsoft.com/office/drawing/2014/main" pred="{33B9D168-1594-481B-B303-E190E871388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50" name="CuadroTexto 3">
          <a:extLst>
            <a:ext uri="{FF2B5EF4-FFF2-40B4-BE49-F238E27FC236}">
              <a16:creationId xmlns:a16="http://schemas.microsoft.com/office/drawing/2014/main" id="{85D5CB40-2B94-4479-8F72-738D7F6D7F90}"/>
            </a:ext>
            <a:ext uri="{147F2762-F138-4A5C-976F-8EAC2B608ADB}">
              <a16:predDERef xmlns:a16="http://schemas.microsoft.com/office/drawing/2014/main" pred="{23E7DB28-782B-4E2D-9A3C-E153900466F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51" name="CuadroTexto 3">
          <a:extLst>
            <a:ext uri="{FF2B5EF4-FFF2-40B4-BE49-F238E27FC236}">
              <a16:creationId xmlns:a16="http://schemas.microsoft.com/office/drawing/2014/main" id="{DD1F8B03-B66A-4D03-9CB3-D8A1C396B181}"/>
            </a:ext>
            <a:ext uri="{147F2762-F138-4A5C-976F-8EAC2B608ADB}">
              <a16:predDERef xmlns:a16="http://schemas.microsoft.com/office/drawing/2014/main" pred="{D5AF66AF-9EF9-4DA9-A1EC-14283049BA2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52" name="CuadroTexto 3">
          <a:extLst>
            <a:ext uri="{FF2B5EF4-FFF2-40B4-BE49-F238E27FC236}">
              <a16:creationId xmlns:a16="http://schemas.microsoft.com/office/drawing/2014/main" id="{74C60592-1951-4C98-A8D6-112C31A2437B}"/>
            </a:ext>
            <a:ext uri="{147F2762-F138-4A5C-976F-8EAC2B608ADB}">
              <a16:predDERef xmlns:a16="http://schemas.microsoft.com/office/drawing/2014/main" pred="{0FAD54D8-0C67-47CC-9E5B-683D1BAF6AD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54" name="CuadroTexto 3">
          <a:extLst>
            <a:ext uri="{FF2B5EF4-FFF2-40B4-BE49-F238E27FC236}">
              <a16:creationId xmlns:a16="http://schemas.microsoft.com/office/drawing/2014/main" id="{9BDA5E2D-51F1-4729-B736-61509391E346}"/>
            </a:ext>
            <a:ext uri="{147F2762-F138-4A5C-976F-8EAC2B608ADB}">
              <a16:predDERef xmlns:a16="http://schemas.microsoft.com/office/drawing/2014/main" pred="{96037847-4B52-435F-A65A-2B1DBAFB72B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55" name="CuadroTexto 3">
          <a:extLst>
            <a:ext uri="{FF2B5EF4-FFF2-40B4-BE49-F238E27FC236}">
              <a16:creationId xmlns:a16="http://schemas.microsoft.com/office/drawing/2014/main" id="{E776F82B-DCC1-4F76-A6B3-0FB56E345156}"/>
            </a:ext>
            <a:ext uri="{147F2762-F138-4A5C-976F-8EAC2B608ADB}">
              <a16:predDERef xmlns:a16="http://schemas.microsoft.com/office/drawing/2014/main" pred="{A6089E95-C7F2-480F-BE31-6D4CBFF7B6B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56" name="CuadroTexto 3">
          <a:extLst>
            <a:ext uri="{FF2B5EF4-FFF2-40B4-BE49-F238E27FC236}">
              <a16:creationId xmlns:a16="http://schemas.microsoft.com/office/drawing/2014/main" id="{FD1608D2-91E9-49B6-8518-C262435B5B47}"/>
            </a:ext>
            <a:ext uri="{147F2762-F138-4A5C-976F-8EAC2B608ADB}">
              <a16:predDERef xmlns:a16="http://schemas.microsoft.com/office/drawing/2014/main" pred="{39548A66-354D-4349-80B9-71E580EA602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57" name="CuadroTexto 3">
          <a:extLst>
            <a:ext uri="{FF2B5EF4-FFF2-40B4-BE49-F238E27FC236}">
              <a16:creationId xmlns:a16="http://schemas.microsoft.com/office/drawing/2014/main" id="{25325DF9-FD65-4A06-9BD9-DB5A5A4AA630}"/>
            </a:ext>
            <a:ext uri="{147F2762-F138-4A5C-976F-8EAC2B608ADB}">
              <a16:predDERef xmlns:a16="http://schemas.microsoft.com/office/drawing/2014/main" pred="{A4B53FE2-8916-4CA8-AAD5-FC9969BF950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58" name="CuadroTexto 3">
          <a:extLst>
            <a:ext uri="{FF2B5EF4-FFF2-40B4-BE49-F238E27FC236}">
              <a16:creationId xmlns:a16="http://schemas.microsoft.com/office/drawing/2014/main" id="{520E2121-9971-4037-B1B1-0304FFB67070}"/>
            </a:ext>
            <a:ext uri="{147F2762-F138-4A5C-976F-8EAC2B608ADB}">
              <a16:predDERef xmlns:a16="http://schemas.microsoft.com/office/drawing/2014/main" pred="{BD168305-C513-4294-A6F4-9AE4E9D994A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59" name="CuadroTexto 3">
          <a:extLst>
            <a:ext uri="{FF2B5EF4-FFF2-40B4-BE49-F238E27FC236}">
              <a16:creationId xmlns:a16="http://schemas.microsoft.com/office/drawing/2014/main" id="{84227042-00AA-43D1-8F76-041B02A95BFD}"/>
            </a:ext>
            <a:ext uri="{147F2762-F138-4A5C-976F-8EAC2B608ADB}">
              <a16:predDERef xmlns:a16="http://schemas.microsoft.com/office/drawing/2014/main" pred="{E3FE59EE-BC5A-4CB9-958A-F0F85607C58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60" name="CuadroTexto 3">
          <a:extLst>
            <a:ext uri="{FF2B5EF4-FFF2-40B4-BE49-F238E27FC236}">
              <a16:creationId xmlns:a16="http://schemas.microsoft.com/office/drawing/2014/main" id="{508185CE-2ADE-4DC6-AD19-566D379B2279}"/>
            </a:ext>
            <a:ext uri="{147F2762-F138-4A5C-976F-8EAC2B608ADB}">
              <a16:predDERef xmlns:a16="http://schemas.microsoft.com/office/drawing/2014/main" pred="{E20973CF-8375-4DEB-833C-2A242E8BF13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61" name="CuadroTexto 3">
          <a:extLst>
            <a:ext uri="{FF2B5EF4-FFF2-40B4-BE49-F238E27FC236}">
              <a16:creationId xmlns:a16="http://schemas.microsoft.com/office/drawing/2014/main" id="{F7723AA8-FE36-4647-A9B5-55AF307F4A42}"/>
            </a:ext>
            <a:ext uri="{147F2762-F138-4A5C-976F-8EAC2B608ADB}">
              <a16:predDERef xmlns:a16="http://schemas.microsoft.com/office/drawing/2014/main" pred="{8A4020FB-5EA9-4A73-AA6E-A1F0EE08153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62" name="CuadroTexto 3">
          <a:extLst>
            <a:ext uri="{FF2B5EF4-FFF2-40B4-BE49-F238E27FC236}">
              <a16:creationId xmlns:a16="http://schemas.microsoft.com/office/drawing/2014/main" id="{639D630A-9714-4178-BE49-CD572C7788B1}"/>
            </a:ext>
            <a:ext uri="{147F2762-F138-4A5C-976F-8EAC2B608ADB}">
              <a16:predDERef xmlns:a16="http://schemas.microsoft.com/office/drawing/2014/main" pred="{F0F9EDD8-C002-454D-B8C7-114F11F872C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63" name="CuadroTexto 3">
          <a:extLst>
            <a:ext uri="{FF2B5EF4-FFF2-40B4-BE49-F238E27FC236}">
              <a16:creationId xmlns:a16="http://schemas.microsoft.com/office/drawing/2014/main" id="{C63D92A6-0BF0-4D13-93B7-E0ECE5B2AA3D}"/>
            </a:ext>
            <a:ext uri="{147F2762-F138-4A5C-976F-8EAC2B608ADB}">
              <a16:predDERef xmlns:a16="http://schemas.microsoft.com/office/drawing/2014/main" pred="{D8FDCD00-8D4E-4D5E-95B5-A569D4F191B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64" name="CuadroTexto 3">
          <a:extLst>
            <a:ext uri="{FF2B5EF4-FFF2-40B4-BE49-F238E27FC236}">
              <a16:creationId xmlns:a16="http://schemas.microsoft.com/office/drawing/2014/main" id="{E7F9DCA1-2A3D-47F5-BB61-5E897EF22E67}"/>
            </a:ext>
            <a:ext uri="{147F2762-F138-4A5C-976F-8EAC2B608ADB}">
              <a16:predDERef xmlns:a16="http://schemas.microsoft.com/office/drawing/2014/main" pred="{5195C109-35BD-4EA2-9584-CAA39941B96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65" name="CuadroTexto 3">
          <a:extLst>
            <a:ext uri="{FF2B5EF4-FFF2-40B4-BE49-F238E27FC236}">
              <a16:creationId xmlns:a16="http://schemas.microsoft.com/office/drawing/2014/main" id="{2990F931-E96D-4BC2-815C-150045DF70F4}"/>
            </a:ext>
            <a:ext uri="{147F2762-F138-4A5C-976F-8EAC2B608ADB}">
              <a16:predDERef xmlns:a16="http://schemas.microsoft.com/office/drawing/2014/main" pred="{A314E24B-3CC1-4A31-82C2-14C665CED0E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66" name="CuadroTexto 3">
          <a:extLst>
            <a:ext uri="{FF2B5EF4-FFF2-40B4-BE49-F238E27FC236}">
              <a16:creationId xmlns:a16="http://schemas.microsoft.com/office/drawing/2014/main" id="{6332DB38-72DB-40C5-BD43-F77DBBB39C13}"/>
            </a:ext>
            <a:ext uri="{147F2762-F138-4A5C-976F-8EAC2B608ADB}">
              <a16:predDERef xmlns:a16="http://schemas.microsoft.com/office/drawing/2014/main" pred="{0BD121E2-E676-4202-BA58-E59A0F7944F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67" name="CuadroTexto 3">
          <a:extLst>
            <a:ext uri="{FF2B5EF4-FFF2-40B4-BE49-F238E27FC236}">
              <a16:creationId xmlns:a16="http://schemas.microsoft.com/office/drawing/2014/main" id="{AA7DAC3B-2EBA-42A7-9BDD-DAECD26CB83B}"/>
            </a:ext>
            <a:ext uri="{147F2762-F138-4A5C-976F-8EAC2B608ADB}">
              <a16:predDERef xmlns:a16="http://schemas.microsoft.com/office/drawing/2014/main" pred="{518BD341-5E7A-4651-BC2E-0725EEF0309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68" name="CuadroTexto 3">
          <a:extLst>
            <a:ext uri="{FF2B5EF4-FFF2-40B4-BE49-F238E27FC236}">
              <a16:creationId xmlns:a16="http://schemas.microsoft.com/office/drawing/2014/main" id="{CBAE855A-8E26-4FCF-A87B-452013C7ED7E}"/>
            </a:ext>
            <a:ext uri="{147F2762-F138-4A5C-976F-8EAC2B608ADB}">
              <a16:predDERef xmlns:a16="http://schemas.microsoft.com/office/drawing/2014/main" pred="{F9EAD52F-9E57-499A-AFFC-E97949D45A4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69" name="CuadroTexto 3">
          <a:extLst>
            <a:ext uri="{FF2B5EF4-FFF2-40B4-BE49-F238E27FC236}">
              <a16:creationId xmlns:a16="http://schemas.microsoft.com/office/drawing/2014/main" id="{8814BD91-8E60-424F-B9A5-09E7D9E11F4E}"/>
            </a:ext>
            <a:ext uri="{147F2762-F138-4A5C-976F-8EAC2B608ADB}">
              <a16:predDERef xmlns:a16="http://schemas.microsoft.com/office/drawing/2014/main" pred="{1A51C785-77FA-4735-BAC3-047E8C681C4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70" name="CuadroTexto 3">
          <a:extLst>
            <a:ext uri="{FF2B5EF4-FFF2-40B4-BE49-F238E27FC236}">
              <a16:creationId xmlns:a16="http://schemas.microsoft.com/office/drawing/2014/main" id="{61AF97BD-C06A-4C7B-9A10-84BF17E1EBCA}"/>
            </a:ext>
            <a:ext uri="{147F2762-F138-4A5C-976F-8EAC2B608ADB}">
              <a16:predDERef xmlns:a16="http://schemas.microsoft.com/office/drawing/2014/main" pred="{B817E4A5-FFFA-4A8F-9929-B9502C96232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71" name="CuadroTexto 3">
          <a:extLst>
            <a:ext uri="{FF2B5EF4-FFF2-40B4-BE49-F238E27FC236}">
              <a16:creationId xmlns:a16="http://schemas.microsoft.com/office/drawing/2014/main" id="{ADF99858-842E-4933-A5F9-FC24838B1BA4}"/>
            </a:ext>
            <a:ext uri="{147F2762-F138-4A5C-976F-8EAC2B608ADB}">
              <a16:predDERef xmlns:a16="http://schemas.microsoft.com/office/drawing/2014/main" pred="{C9E68EAA-742A-46D5-BCA4-893B25D9347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72" name="CuadroTexto 3">
          <a:extLst>
            <a:ext uri="{FF2B5EF4-FFF2-40B4-BE49-F238E27FC236}">
              <a16:creationId xmlns:a16="http://schemas.microsoft.com/office/drawing/2014/main" id="{3EA8BDC6-5617-471F-B4EF-B5608FEC3166}"/>
            </a:ext>
            <a:ext uri="{147F2762-F138-4A5C-976F-8EAC2B608ADB}">
              <a16:predDERef xmlns:a16="http://schemas.microsoft.com/office/drawing/2014/main" pred="{46EDE43B-32B9-45A6-93C1-1606C853BE9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73" name="CuadroTexto 3">
          <a:extLst>
            <a:ext uri="{FF2B5EF4-FFF2-40B4-BE49-F238E27FC236}">
              <a16:creationId xmlns:a16="http://schemas.microsoft.com/office/drawing/2014/main" id="{4DE6192E-1222-44A3-A42C-2340634F1B39}"/>
            </a:ext>
            <a:ext uri="{147F2762-F138-4A5C-976F-8EAC2B608ADB}">
              <a16:predDERef xmlns:a16="http://schemas.microsoft.com/office/drawing/2014/main" pred="{8964EC74-E378-4918-8EA5-C66BD874E80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74" name="CuadroTexto 3">
          <a:extLst>
            <a:ext uri="{FF2B5EF4-FFF2-40B4-BE49-F238E27FC236}">
              <a16:creationId xmlns:a16="http://schemas.microsoft.com/office/drawing/2014/main" id="{0905CE19-659E-489B-B1F7-7D6686484EE3}"/>
            </a:ext>
            <a:ext uri="{147F2762-F138-4A5C-976F-8EAC2B608ADB}">
              <a16:predDERef xmlns:a16="http://schemas.microsoft.com/office/drawing/2014/main" pred="{577BAEF4-7BBD-4C78-884B-A000E5CED38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75" name="CuadroTexto 3">
          <a:extLst>
            <a:ext uri="{FF2B5EF4-FFF2-40B4-BE49-F238E27FC236}">
              <a16:creationId xmlns:a16="http://schemas.microsoft.com/office/drawing/2014/main" id="{CB020364-762F-4C05-98F4-FD54D53E0A9E}"/>
            </a:ext>
            <a:ext uri="{147F2762-F138-4A5C-976F-8EAC2B608ADB}">
              <a16:predDERef xmlns:a16="http://schemas.microsoft.com/office/drawing/2014/main" pred="{99EA9CEA-42BD-499C-A734-560179DA84B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76" name="CuadroTexto 3">
          <a:extLst>
            <a:ext uri="{FF2B5EF4-FFF2-40B4-BE49-F238E27FC236}">
              <a16:creationId xmlns:a16="http://schemas.microsoft.com/office/drawing/2014/main" id="{953C8E33-43F3-4E4B-9445-66441777D6C5}"/>
            </a:ext>
            <a:ext uri="{147F2762-F138-4A5C-976F-8EAC2B608ADB}">
              <a16:predDERef xmlns:a16="http://schemas.microsoft.com/office/drawing/2014/main" pred="{1CFD1B0A-113F-43AE-8F1A-32DFEB2D2BB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77" name="CuadroTexto 3">
          <a:extLst>
            <a:ext uri="{FF2B5EF4-FFF2-40B4-BE49-F238E27FC236}">
              <a16:creationId xmlns:a16="http://schemas.microsoft.com/office/drawing/2014/main" id="{B8E7AC44-1E13-4CDD-8BAB-042F67810AB6}"/>
            </a:ext>
            <a:ext uri="{147F2762-F138-4A5C-976F-8EAC2B608ADB}">
              <a16:predDERef xmlns:a16="http://schemas.microsoft.com/office/drawing/2014/main" pred="{FFB2F4AF-4894-415C-A18F-0D04203BE65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78" name="CuadroTexto 3">
          <a:extLst>
            <a:ext uri="{FF2B5EF4-FFF2-40B4-BE49-F238E27FC236}">
              <a16:creationId xmlns:a16="http://schemas.microsoft.com/office/drawing/2014/main" id="{1B5AB21B-9B38-400B-8424-80A2F0894280}"/>
            </a:ext>
            <a:ext uri="{147F2762-F138-4A5C-976F-8EAC2B608ADB}">
              <a16:predDERef xmlns:a16="http://schemas.microsoft.com/office/drawing/2014/main" pred="{0CA74C51-0417-404F-A8D2-A0F2AB25340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79" name="CuadroTexto 3">
          <a:extLst>
            <a:ext uri="{FF2B5EF4-FFF2-40B4-BE49-F238E27FC236}">
              <a16:creationId xmlns:a16="http://schemas.microsoft.com/office/drawing/2014/main" id="{20198408-8DDE-4AAE-8C80-E9B79202225E}"/>
            </a:ext>
            <a:ext uri="{147F2762-F138-4A5C-976F-8EAC2B608ADB}">
              <a16:predDERef xmlns:a16="http://schemas.microsoft.com/office/drawing/2014/main" pred="{F19A096A-13F9-4F8D-911C-E907E3E4111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80" name="CuadroTexto 3">
          <a:extLst>
            <a:ext uri="{FF2B5EF4-FFF2-40B4-BE49-F238E27FC236}">
              <a16:creationId xmlns:a16="http://schemas.microsoft.com/office/drawing/2014/main" id="{1754034E-E13E-4BE7-91FB-42F146259019}"/>
            </a:ext>
            <a:ext uri="{147F2762-F138-4A5C-976F-8EAC2B608ADB}">
              <a16:predDERef xmlns:a16="http://schemas.microsoft.com/office/drawing/2014/main" pred="{7C294294-BBEE-4944-8011-D0DBAB081E4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81" name="CuadroTexto 3">
          <a:extLst>
            <a:ext uri="{FF2B5EF4-FFF2-40B4-BE49-F238E27FC236}">
              <a16:creationId xmlns:a16="http://schemas.microsoft.com/office/drawing/2014/main" id="{770F80FB-1F89-4B16-A4D9-0A23441EF90D}"/>
            </a:ext>
            <a:ext uri="{147F2762-F138-4A5C-976F-8EAC2B608ADB}">
              <a16:predDERef xmlns:a16="http://schemas.microsoft.com/office/drawing/2014/main" pred="{97C9275B-B230-4047-9F57-2D10C831C7C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82" name="CuadroTexto 3">
          <a:extLst>
            <a:ext uri="{FF2B5EF4-FFF2-40B4-BE49-F238E27FC236}">
              <a16:creationId xmlns:a16="http://schemas.microsoft.com/office/drawing/2014/main" id="{564B6561-981B-4A8F-ACAB-E7AF842CA2B2}"/>
            </a:ext>
            <a:ext uri="{147F2762-F138-4A5C-976F-8EAC2B608ADB}">
              <a16:predDERef xmlns:a16="http://schemas.microsoft.com/office/drawing/2014/main" pred="{BFF5D5C5-AA42-45F6-BD20-CEDFB424761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83" name="CuadroTexto 3">
          <a:extLst>
            <a:ext uri="{FF2B5EF4-FFF2-40B4-BE49-F238E27FC236}">
              <a16:creationId xmlns:a16="http://schemas.microsoft.com/office/drawing/2014/main" id="{510E6D34-68D9-4E05-BCBF-8DBDC9935E66}"/>
            </a:ext>
            <a:ext uri="{147F2762-F138-4A5C-976F-8EAC2B608ADB}">
              <a16:predDERef xmlns:a16="http://schemas.microsoft.com/office/drawing/2014/main" pred="{C948F8BA-4DB3-4D84-B34C-70E6BDD9F8D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84" name="CuadroTexto 3">
          <a:extLst>
            <a:ext uri="{FF2B5EF4-FFF2-40B4-BE49-F238E27FC236}">
              <a16:creationId xmlns:a16="http://schemas.microsoft.com/office/drawing/2014/main" id="{3E5109D4-DBB4-46F2-9D5A-A99D910C56D7}"/>
            </a:ext>
            <a:ext uri="{147F2762-F138-4A5C-976F-8EAC2B608ADB}">
              <a16:predDERef xmlns:a16="http://schemas.microsoft.com/office/drawing/2014/main" pred="{FD4841DF-74F6-45BD-AA68-3D24B9803F6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85" name="CuadroTexto 3">
          <a:extLst>
            <a:ext uri="{FF2B5EF4-FFF2-40B4-BE49-F238E27FC236}">
              <a16:creationId xmlns:a16="http://schemas.microsoft.com/office/drawing/2014/main" id="{C8D65B22-F8F4-4D20-AE07-FCB3B60A996C}"/>
            </a:ext>
            <a:ext uri="{147F2762-F138-4A5C-976F-8EAC2B608ADB}">
              <a16:predDERef xmlns:a16="http://schemas.microsoft.com/office/drawing/2014/main" pred="{EE7D5DC6-0942-4ADB-A651-4528DAE10D2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86" name="CuadroTexto 3">
          <a:extLst>
            <a:ext uri="{FF2B5EF4-FFF2-40B4-BE49-F238E27FC236}">
              <a16:creationId xmlns:a16="http://schemas.microsoft.com/office/drawing/2014/main" id="{E0047E5A-8F01-408B-8BBF-75111003A5C0}"/>
            </a:ext>
            <a:ext uri="{147F2762-F138-4A5C-976F-8EAC2B608ADB}">
              <a16:predDERef xmlns:a16="http://schemas.microsoft.com/office/drawing/2014/main" pred="{B18C7508-7AF6-42CB-93DD-FA41131A7B9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87" name="CuadroTexto 3">
          <a:extLst>
            <a:ext uri="{FF2B5EF4-FFF2-40B4-BE49-F238E27FC236}">
              <a16:creationId xmlns:a16="http://schemas.microsoft.com/office/drawing/2014/main" id="{E11A5652-5651-41D8-A937-7B3A2E8433C9}"/>
            </a:ext>
            <a:ext uri="{147F2762-F138-4A5C-976F-8EAC2B608ADB}">
              <a16:predDERef xmlns:a16="http://schemas.microsoft.com/office/drawing/2014/main" pred="{BB40B692-9DE2-408B-88E8-EC3AB3E6C0E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318150</xdr:colOff>
      <xdr:row>27</xdr:row>
      <xdr:rowOff>0</xdr:rowOff>
    </xdr:from>
    <xdr:ext cx="184731" cy="264560"/>
    <xdr:sp macro="" textlink="">
      <xdr:nvSpPr>
        <xdr:cNvPr id="1688" name="CuadroTexto 3">
          <a:extLst>
            <a:ext uri="{FF2B5EF4-FFF2-40B4-BE49-F238E27FC236}">
              <a16:creationId xmlns:a16="http://schemas.microsoft.com/office/drawing/2014/main" id="{F2940139-5E29-4446-9D28-87C5D910B804}"/>
            </a:ext>
            <a:ext uri="{147F2762-F138-4A5C-976F-8EAC2B608ADB}">
              <a16:predDERef xmlns:a16="http://schemas.microsoft.com/office/drawing/2014/main" pred="{753C9B2B-4474-4AAC-B4E0-DAA8A127B7DB}"/>
            </a:ext>
          </a:extLst>
        </xdr:cNvPr>
        <xdr:cNvSpPr txBox="1"/>
      </xdr:nvSpPr>
      <xdr:spPr>
        <a:xfrm>
          <a:off x="15149936"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90" name="CuadroTexto 3">
          <a:extLst>
            <a:ext uri="{FF2B5EF4-FFF2-40B4-BE49-F238E27FC236}">
              <a16:creationId xmlns:a16="http://schemas.microsoft.com/office/drawing/2014/main" id="{B7DC0223-156B-44EC-B372-2EF217B088A3}"/>
            </a:ext>
            <a:ext uri="{147F2762-F138-4A5C-976F-8EAC2B608ADB}">
              <a16:predDERef xmlns:a16="http://schemas.microsoft.com/office/drawing/2014/main" pred="{480242E1-94C3-43B4-846D-72233EC3B4A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91" name="CuadroTexto 3">
          <a:extLst>
            <a:ext uri="{FF2B5EF4-FFF2-40B4-BE49-F238E27FC236}">
              <a16:creationId xmlns:a16="http://schemas.microsoft.com/office/drawing/2014/main" id="{C425BA6F-5869-48EE-84AE-B8905057DDF1}"/>
            </a:ext>
            <a:ext uri="{147F2762-F138-4A5C-976F-8EAC2B608ADB}">
              <a16:predDERef xmlns:a16="http://schemas.microsoft.com/office/drawing/2014/main" pred="{335980B8-0724-4852-B8F5-B96C714D5FE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92" name="CuadroTexto 3">
          <a:extLst>
            <a:ext uri="{FF2B5EF4-FFF2-40B4-BE49-F238E27FC236}">
              <a16:creationId xmlns:a16="http://schemas.microsoft.com/office/drawing/2014/main" id="{A60B744A-8F94-4B52-9209-FF6C4C87ED6F}"/>
            </a:ext>
            <a:ext uri="{147F2762-F138-4A5C-976F-8EAC2B608ADB}">
              <a16:predDERef xmlns:a16="http://schemas.microsoft.com/office/drawing/2014/main" pred="{20025F81-1681-4D21-880D-D90F484107F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94" name="CuadroTexto 3">
          <a:extLst>
            <a:ext uri="{FF2B5EF4-FFF2-40B4-BE49-F238E27FC236}">
              <a16:creationId xmlns:a16="http://schemas.microsoft.com/office/drawing/2014/main" id="{6D230367-2E5E-48D4-B478-E68A334A8DB5}"/>
            </a:ext>
            <a:ext uri="{147F2762-F138-4A5C-976F-8EAC2B608ADB}">
              <a16:predDERef xmlns:a16="http://schemas.microsoft.com/office/drawing/2014/main" pred="{E3CB59C0-0516-4AFF-AD0D-568F6CC28F2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95" name="CuadroTexto 3">
          <a:extLst>
            <a:ext uri="{FF2B5EF4-FFF2-40B4-BE49-F238E27FC236}">
              <a16:creationId xmlns:a16="http://schemas.microsoft.com/office/drawing/2014/main" id="{0F2A04A8-E91F-4AE5-AE6B-CFC579AB8D94}"/>
            </a:ext>
            <a:ext uri="{147F2762-F138-4A5C-976F-8EAC2B608ADB}">
              <a16:predDERef xmlns:a16="http://schemas.microsoft.com/office/drawing/2014/main" pred="{33E659D9-CF63-4754-B66A-E3715EB02AF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97" name="CuadroTexto 3">
          <a:extLst>
            <a:ext uri="{FF2B5EF4-FFF2-40B4-BE49-F238E27FC236}">
              <a16:creationId xmlns:a16="http://schemas.microsoft.com/office/drawing/2014/main" id="{B5440130-43EC-4407-A991-DD9A7BDE523C}"/>
            </a:ext>
            <a:ext uri="{147F2762-F138-4A5C-976F-8EAC2B608ADB}">
              <a16:predDERef xmlns:a16="http://schemas.microsoft.com/office/drawing/2014/main" pred="{2F72AB9A-B38F-4C19-828F-DA2571315D5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98" name="CuadroTexto 3">
          <a:extLst>
            <a:ext uri="{FF2B5EF4-FFF2-40B4-BE49-F238E27FC236}">
              <a16:creationId xmlns:a16="http://schemas.microsoft.com/office/drawing/2014/main" id="{288A454B-E3ED-4E15-8824-26F09547BBA8}"/>
            </a:ext>
            <a:ext uri="{147F2762-F138-4A5C-976F-8EAC2B608ADB}">
              <a16:predDERef xmlns:a16="http://schemas.microsoft.com/office/drawing/2014/main" pred="{B72B594A-BD94-456C-A8E9-C963FA1B0F0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99" name="CuadroTexto 3">
          <a:extLst>
            <a:ext uri="{FF2B5EF4-FFF2-40B4-BE49-F238E27FC236}">
              <a16:creationId xmlns:a16="http://schemas.microsoft.com/office/drawing/2014/main" id="{7ADF666A-523E-4075-A4C5-496FF43A7A61}"/>
            </a:ext>
            <a:ext uri="{147F2762-F138-4A5C-976F-8EAC2B608ADB}">
              <a16:predDERef xmlns:a16="http://schemas.microsoft.com/office/drawing/2014/main" pred="{A5528288-18A6-4B41-B778-3D4CD6B4579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00" name="CuadroTexto 3">
          <a:extLst>
            <a:ext uri="{FF2B5EF4-FFF2-40B4-BE49-F238E27FC236}">
              <a16:creationId xmlns:a16="http://schemas.microsoft.com/office/drawing/2014/main" id="{0E9EFF87-5D82-4294-BB33-3CF02B1262C2}"/>
            </a:ext>
            <a:ext uri="{147F2762-F138-4A5C-976F-8EAC2B608ADB}">
              <a16:predDERef xmlns:a16="http://schemas.microsoft.com/office/drawing/2014/main" pred="{1F115C58-F7AC-43EC-9236-C83C0D811978}"/>
            </a:ext>
          </a:extLst>
        </xdr:cNvPr>
        <xdr:cNvSpPr txBox="1"/>
      </xdr:nvSpPr>
      <xdr:spPr>
        <a:xfrm>
          <a:off x="15105112" y="58195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01" name="CuadroTexto 3">
          <a:extLst>
            <a:ext uri="{FF2B5EF4-FFF2-40B4-BE49-F238E27FC236}">
              <a16:creationId xmlns:a16="http://schemas.microsoft.com/office/drawing/2014/main" id="{3F01C1E1-FFC7-46A2-8276-5E1412494A96}"/>
            </a:ext>
            <a:ext uri="{147F2762-F138-4A5C-976F-8EAC2B608ADB}">
              <a16:predDERef xmlns:a16="http://schemas.microsoft.com/office/drawing/2014/main" pred="{B0E5664C-D472-4DE4-8DAF-D2F256A643B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02" name="CuadroTexto 3">
          <a:extLst>
            <a:ext uri="{FF2B5EF4-FFF2-40B4-BE49-F238E27FC236}">
              <a16:creationId xmlns:a16="http://schemas.microsoft.com/office/drawing/2014/main" id="{9FCAC528-DA99-48FC-BF52-C729950ABFA0}"/>
            </a:ext>
            <a:ext uri="{147F2762-F138-4A5C-976F-8EAC2B608ADB}">
              <a16:predDERef xmlns:a16="http://schemas.microsoft.com/office/drawing/2014/main" pred="{4B868380-51D4-4F2C-8019-A0FD6BE19F7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03" name="CuadroTexto 3">
          <a:extLst>
            <a:ext uri="{FF2B5EF4-FFF2-40B4-BE49-F238E27FC236}">
              <a16:creationId xmlns:a16="http://schemas.microsoft.com/office/drawing/2014/main" id="{EB53DD42-403F-47C0-A993-4971A0AF1252}"/>
            </a:ext>
            <a:ext uri="{147F2762-F138-4A5C-976F-8EAC2B608ADB}">
              <a16:predDERef xmlns:a16="http://schemas.microsoft.com/office/drawing/2014/main" pred="{63F2E93A-F2D3-462E-8D1C-10EEC6D90C9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04" name="CuadroTexto 3">
          <a:extLst>
            <a:ext uri="{FF2B5EF4-FFF2-40B4-BE49-F238E27FC236}">
              <a16:creationId xmlns:a16="http://schemas.microsoft.com/office/drawing/2014/main" id="{64AFF1D7-5F41-407E-8F1F-FC9D7E5D25AF}"/>
            </a:ext>
            <a:ext uri="{147F2762-F138-4A5C-976F-8EAC2B608ADB}">
              <a16:predDERef xmlns:a16="http://schemas.microsoft.com/office/drawing/2014/main" pred="{F5CECEF6-1D20-48EB-B837-A680E4DBBF5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05" name="CuadroTexto 3">
          <a:extLst>
            <a:ext uri="{FF2B5EF4-FFF2-40B4-BE49-F238E27FC236}">
              <a16:creationId xmlns:a16="http://schemas.microsoft.com/office/drawing/2014/main" id="{9C0491DF-D08F-4AE1-9F5C-6E642183D34E}"/>
            </a:ext>
            <a:ext uri="{147F2762-F138-4A5C-976F-8EAC2B608ADB}">
              <a16:predDERef xmlns:a16="http://schemas.microsoft.com/office/drawing/2014/main" pred="{2D69AB49-9F18-465A-92B6-5DECF4EE61A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06" name="CuadroTexto 3">
          <a:extLst>
            <a:ext uri="{FF2B5EF4-FFF2-40B4-BE49-F238E27FC236}">
              <a16:creationId xmlns:a16="http://schemas.microsoft.com/office/drawing/2014/main" id="{9BF41C6B-20C7-4B3D-9F00-86D8D0370D8C}"/>
            </a:ext>
            <a:ext uri="{147F2762-F138-4A5C-976F-8EAC2B608ADB}">
              <a16:predDERef xmlns:a16="http://schemas.microsoft.com/office/drawing/2014/main" pred="{6EACFB98-F23F-499B-96E4-3528B6AEE5A9}"/>
            </a:ext>
          </a:extLst>
        </xdr:cNvPr>
        <xdr:cNvSpPr txBox="1"/>
      </xdr:nvSpPr>
      <xdr:spPr>
        <a:xfrm>
          <a:off x="15105112" y="58195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07" name="CuadroTexto 3">
          <a:extLst>
            <a:ext uri="{FF2B5EF4-FFF2-40B4-BE49-F238E27FC236}">
              <a16:creationId xmlns:a16="http://schemas.microsoft.com/office/drawing/2014/main" id="{C1786C60-D34C-4B2A-A9AE-66D30386E6C6}"/>
            </a:ext>
            <a:ext uri="{147F2762-F138-4A5C-976F-8EAC2B608ADB}">
              <a16:predDERef xmlns:a16="http://schemas.microsoft.com/office/drawing/2014/main" pred="{125195F6-561F-4AB7-96F3-34375CF207E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08" name="CuadroTexto 3">
          <a:extLst>
            <a:ext uri="{FF2B5EF4-FFF2-40B4-BE49-F238E27FC236}">
              <a16:creationId xmlns:a16="http://schemas.microsoft.com/office/drawing/2014/main" id="{70B6EB25-EB72-4659-977F-4DE48E792ACF}"/>
            </a:ext>
            <a:ext uri="{147F2762-F138-4A5C-976F-8EAC2B608ADB}">
              <a16:predDERef xmlns:a16="http://schemas.microsoft.com/office/drawing/2014/main" pred="{DEC112E3-911E-428C-BA37-D38B549B20E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09" name="CuadroTexto 3">
          <a:extLst>
            <a:ext uri="{FF2B5EF4-FFF2-40B4-BE49-F238E27FC236}">
              <a16:creationId xmlns:a16="http://schemas.microsoft.com/office/drawing/2014/main" id="{A327A91C-CCCD-477A-B1FD-C89475A97F2B}"/>
            </a:ext>
            <a:ext uri="{147F2762-F138-4A5C-976F-8EAC2B608ADB}">
              <a16:predDERef xmlns:a16="http://schemas.microsoft.com/office/drawing/2014/main" pred="{7A023A7F-ACAC-4469-A756-CFA6D099251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10" name="CuadroTexto 3">
          <a:extLst>
            <a:ext uri="{FF2B5EF4-FFF2-40B4-BE49-F238E27FC236}">
              <a16:creationId xmlns:a16="http://schemas.microsoft.com/office/drawing/2014/main" id="{3AB09153-8D97-4DC3-A1CF-5F558645B6B7}"/>
            </a:ext>
            <a:ext uri="{147F2762-F138-4A5C-976F-8EAC2B608ADB}">
              <a16:predDERef xmlns:a16="http://schemas.microsoft.com/office/drawing/2014/main" pred="{1A01653D-0C8C-4DE5-99A9-C9643501625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20" name="CuadroTexto 3">
          <a:extLst>
            <a:ext uri="{FF2B5EF4-FFF2-40B4-BE49-F238E27FC236}">
              <a16:creationId xmlns:a16="http://schemas.microsoft.com/office/drawing/2014/main" id="{085D0069-43E3-4CF9-9428-34135EB02BFE}"/>
            </a:ext>
            <a:ext uri="{147F2762-F138-4A5C-976F-8EAC2B608ADB}">
              <a16:predDERef xmlns:a16="http://schemas.microsoft.com/office/drawing/2014/main" pred="{2A3C5600-621E-4372-BEBA-8B011A0942F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21" name="CuadroTexto 3">
          <a:extLst>
            <a:ext uri="{FF2B5EF4-FFF2-40B4-BE49-F238E27FC236}">
              <a16:creationId xmlns:a16="http://schemas.microsoft.com/office/drawing/2014/main" id="{1C34CF78-371C-4356-B0AF-95A2A2510491}"/>
            </a:ext>
            <a:ext uri="{147F2762-F138-4A5C-976F-8EAC2B608ADB}">
              <a16:predDERef xmlns:a16="http://schemas.microsoft.com/office/drawing/2014/main" pred="{3BB92785-4084-4120-B9CF-489377C9AF2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22" name="CuadroTexto 3">
          <a:extLst>
            <a:ext uri="{FF2B5EF4-FFF2-40B4-BE49-F238E27FC236}">
              <a16:creationId xmlns:a16="http://schemas.microsoft.com/office/drawing/2014/main" id="{EB7AA421-D503-4AA1-A415-12CADE6B7D87}"/>
            </a:ext>
            <a:ext uri="{147F2762-F138-4A5C-976F-8EAC2B608ADB}">
              <a16:predDERef xmlns:a16="http://schemas.microsoft.com/office/drawing/2014/main" pred="{03401666-F4CE-4550-A2F1-5BAF1FA07D8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23" name="CuadroTexto 3">
          <a:extLst>
            <a:ext uri="{FF2B5EF4-FFF2-40B4-BE49-F238E27FC236}">
              <a16:creationId xmlns:a16="http://schemas.microsoft.com/office/drawing/2014/main" id="{6BC2ABD3-4D24-423D-A07C-740A7DCF701C}"/>
            </a:ext>
            <a:ext uri="{147F2762-F138-4A5C-976F-8EAC2B608ADB}">
              <a16:predDERef xmlns:a16="http://schemas.microsoft.com/office/drawing/2014/main" pred="{049B85AC-8359-40AD-B326-7DF458A4493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24" name="CuadroTexto 3">
          <a:extLst>
            <a:ext uri="{FF2B5EF4-FFF2-40B4-BE49-F238E27FC236}">
              <a16:creationId xmlns:a16="http://schemas.microsoft.com/office/drawing/2014/main" id="{849FFF80-E62E-4215-B307-FAC50F1A720D}"/>
            </a:ext>
            <a:ext uri="{147F2762-F138-4A5C-976F-8EAC2B608ADB}">
              <a16:predDERef xmlns:a16="http://schemas.microsoft.com/office/drawing/2014/main" pred="{BC06DFD5-1AA0-475F-AF09-DD6547624F2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25" name="CuadroTexto 3">
          <a:extLst>
            <a:ext uri="{FF2B5EF4-FFF2-40B4-BE49-F238E27FC236}">
              <a16:creationId xmlns:a16="http://schemas.microsoft.com/office/drawing/2014/main" id="{7363F3A6-29A4-407F-A396-B0D174FB7279}"/>
            </a:ext>
            <a:ext uri="{147F2762-F138-4A5C-976F-8EAC2B608ADB}">
              <a16:predDERef xmlns:a16="http://schemas.microsoft.com/office/drawing/2014/main" pred="{DCED2AF9-FE9F-4CA7-906B-C590D4CF5E9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26" name="CuadroTexto 3">
          <a:extLst>
            <a:ext uri="{FF2B5EF4-FFF2-40B4-BE49-F238E27FC236}">
              <a16:creationId xmlns:a16="http://schemas.microsoft.com/office/drawing/2014/main" id="{1997EE88-9B27-4197-A7A7-7D05A7C9594F}"/>
            </a:ext>
            <a:ext uri="{147F2762-F138-4A5C-976F-8EAC2B608ADB}">
              <a16:predDERef xmlns:a16="http://schemas.microsoft.com/office/drawing/2014/main" pred="{B72B594A-BD94-456C-A8E9-C963FA1B0F0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27" name="CuadroTexto 3">
          <a:extLst>
            <a:ext uri="{FF2B5EF4-FFF2-40B4-BE49-F238E27FC236}">
              <a16:creationId xmlns:a16="http://schemas.microsoft.com/office/drawing/2014/main" id="{1DDF5016-144C-4105-BC74-2D43CFB7E953}"/>
            </a:ext>
            <a:ext uri="{147F2762-F138-4A5C-976F-8EAC2B608ADB}">
              <a16:predDERef xmlns:a16="http://schemas.microsoft.com/office/drawing/2014/main" pred="{EED9D03B-7A46-4898-9218-B95AC496CA8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28" name="CuadroTexto 3">
          <a:extLst>
            <a:ext uri="{FF2B5EF4-FFF2-40B4-BE49-F238E27FC236}">
              <a16:creationId xmlns:a16="http://schemas.microsoft.com/office/drawing/2014/main" id="{8CB1F076-BD12-4DF2-9B6A-48206D535E98}"/>
            </a:ext>
            <a:ext uri="{147F2762-F138-4A5C-976F-8EAC2B608ADB}">
              <a16:predDERef xmlns:a16="http://schemas.microsoft.com/office/drawing/2014/main" pred="{3ADB1B9A-75E9-4104-9CA5-37C54B77050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29" name="CuadroTexto 3">
          <a:extLst>
            <a:ext uri="{FF2B5EF4-FFF2-40B4-BE49-F238E27FC236}">
              <a16:creationId xmlns:a16="http://schemas.microsoft.com/office/drawing/2014/main" id="{5341DDF5-295A-409C-85A0-39E4650FC42F}"/>
            </a:ext>
            <a:ext uri="{147F2762-F138-4A5C-976F-8EAC2B608ADB}">
              <a16:predDERef xmlns:a16="http://schemas.microsoft.com/office/drawing/2014/main" pred="{A5528288-18A6-4B41-B778-3D4CD6B4579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30" name="CuadroTexto 3">
          <a:extLst>
            <a:ext uri="{FF2B5EF4-FFF2-40B4-BE49-F238E27FC236}">
              <a16:creationId xmlns:a16="http://schemas.microsoft.com/office/drawing/2014/main" id="{2E4CA7E2-A758-486F-BB82-5E6A5379FB34}"/>
            </a:ext>
            <a:ext uri="{147F2762-F138-4A5C-976F-8EAC2B608ADB}">
              <a16:predDERef xmlns:a16="http://schemas.microsoft.com/office/drawing/2014/main" pred="{1F115C58-F7AC-43EC-9236-C83C0D81197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31" name="CuadroTexto 3">
          <a:extLst>
            <a:ext uri="{FF2B5EF4-FFF2-40B4-BE49-F238E27FC236}">
              <a16:creationId xmlns:a16="http://schemas.microsoft.com/office/drawing/2014/main" id="{4EA7DA63-CA85-48F0-AEF8-3A32C1DD228D}"/>
            </a:ext>
            <a:ext uri="{147F2762-F138-4A5C-976F-8EAC2B608ADB}">
              <a16:predDERef xmlns:a16="http://schemas.microsoft.com/office/drawing/2014/main" pred="{5BB9640A-BF58-48EE-8850-99B7A252300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32" name="CuadroTexto 3">
          <a:extLst>
            <a:ext uri="{FF2B5EF4-FFF2-40B4-BE49-F238E27FC236}">
              <a16:creationId xmlns:a16="http://schemas.microsoft.com/office/drawing/2014/main" id="{E57DDAD2-1D9F-4822-BF8A-AE7DA4EE6EBC}"/>
            </a:ext>
            <a:ext uri="{147F2762-F138-4A5C-976F-8EAC2B608ADB}">
              <a16:predDERef xmlns:a16="http://schemas.microsoft.com/office/drawing/2014/main" pred="{524C23BD-AAC0-4F15-B1C4-05EAF9F995A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33" name="CuadroTexto 3">
          <a:extLst>
            <a:ext uri="{FF2B5EF4-FFF2-40B4-BE49-F238E27FC236}">
              <a16:creationId xmlns:a16="http://schemas.microsoft.com/office/drawing/2014/main" id="{382AB888-90BD-4E07-9021-E67FC0ECE91D}"/>
            </a:ext>
            <a:ext uri="{147F2762-F138-4A5C-976F-8EAC2B608ADB}">
              <a16:predDERef xmlns:a16="http://schemas.microsoft.com/office/drawing/2014/main" pred="{B0E5664C-D472-4DE4-8DAF-D2F256A643B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34" name="CuadroTexto 3">
          <a:extLst>
            <a:ext uri="{FF2B5EF4-FFF2-40B4-BE49-F238E27FC236}">
              <a16:creationId xmlns:a16="http://schemas.microsoft.com/office/drawing/2014/main" id="{21240757-F54F-4042-BD79-90EE7A7E00DB}"/>
            </a:ext>
            <a:ext uri="{147F2762-F138-4A5C-976F-8EAC2B608ADB}">
              <a16:predDERef xmlns:a16="http://schemas.microsoft.com/office/drawing/2014/main" pred="{A8FFA0F5-6E39-434F-9DDE-64C975E34BE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35" name="CuadroTexto 3">
          <a:extLst>
            <a:ext uri="{FF2B5EF4-FFF2-40B4-BE49-F238E27FC236}">
              <a16:creationId xmlns:a16="http://schemas.microsoft.com/office/drawing/2014/main" id="{29E803A3-AD97-4AC4-94FB-EE4A4237CB56}"/>
            </a:ext>
            <a:ext uri="{147F2762-F138-4A5C-976F-8EAC2B608ADB}">
              <a16:predDERef xmlns:a16="http://schemas.microsoft.com/office/drawing/2014/main" pred="{8EEEF9AA-EA64-4310-943F-4919B379DC7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36" name="CuadroTexto 3">
          <a:extLst>
            <a:ext uri="{FF2B5EF4-FFF2-40B4-BE49-F238E27FC236}">
              <a16:creationId xmlns:a16="http://schemas.microsoft.com/office/drawing/2014/main" id="{F9C71F4C-1FF1-48F8-8203-FB7DCA7F8D15}"/>
            </a:ext>
            <a:ext uri="{147F2762-F138-4A5C-976F-8EAC2B608ADB}">
              <a16:predDERef xmlns:a16="http://schemas.microsoft.com/office/drawing/2014/main" pred="{EA252373-2755-4515-A610-FFAE57B92EE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37" name="CuadroTexto 3">
          <a:extLst>
            <a:ext uri="{FF2B5EF4-FFF2-40B4-BE49-F238E27FC236}">
              <a16:creationId xmlns:a16="http://schemas.microsoft.com/office/drawing/2014/main" id="{BFDB6A9F-2A0C-4F9C-ADA2-044ED4CA059A}"/>
            </a:ext>
            <a:ext uri="{147F2762-F138-4A5C-976F-8EAC2B608ADB}">
              <a16:predDERef xmlns:a16="http://schemas.microsoft.com/office/drawing/2014/main" pred="{FB5B0F52-3EA0-42D7-817B-B61DE970245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38" name="CuadroTexto 3">
          <a:extLst>
            <a:ext uri="{FF2B5EF4-FFF2-40B4-BE49-F238E27FC236}">
              <a16:creationId xmlns:a16="http://schemas.microsoft.com/office/drawing/2014/main" id="{FF59841A-5F52-4485-AAD2-D7CD68AAF0E2}"/>
            </a:ext>
            <a:ext uri="{147F2762-F138-4A5C-976F-8EAC2B608ADB}">
              <a16:predDERef xmlns:a16="http://schemas.microsoft.com/office/drawing/2014/main" pred="{4B868380-51D4-4F2C-8019-A0FD6BE19F7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39" name="CuadroTexto 3">
          <a:extLst>
            <a:ext uri="{FF2B5EF4-FFF2-40B4-BE49-F238E27FC236}">
              <a16:creationId xmlns:a16="http://schemas.microsoft.com/office/drawing/2014/main" id="{95DDA707-F88C-407E-A4C7-C79031D23185}"/>
            </a:ext>
            <a:ext uri="{147F2762-F138-4A5C-976F-8EAC2B608ADB}">
              <a16:predDERef xmlns:a16="http://schemas.microsoft.com/office/drawing/2014/main" pred="{63F2E93A-F2D3-462E-8D1C-10EEC6D90C9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40" name="CuadroTexto 3">
          <a:extLst>
            <a:ext uri="{FF2B5EF4-FFF2-40B4-BE49-F238E27FC236}">
              <a16:creationId xmlns:a16="http://schemas.microsoft.com/office/drawing/2014/main" id="{5B29B70F-2933-4930-9755-9E93ED390D83}"/>
            </a:ext>
            <a:ext uri="{147F2762-F138-4A5C-976F-8EAC2B608ADB}">
              <a16:predDERef xmlns:a16="http://schemas.microsoft.com/office/drawing/2014/main" pred="{84ACFB37-2865-4061-A197-D8D7E0B3453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41" name="CuadroTexto 3">
          <a:extLst>
            <a:ext uri="{FF2B5EF4-FFF2-40B4-BE49-F238E27FC236}">
              <a16:creationId xmlns:a16="http://schemas.microsoft.com/office/drawing/2014/main" id="{28D1A0DE-C1AA-4C66-846E-6ED23D987C8F}"/>
            </a:ext>
            <a:ext uri="{147F2762-F138-4A5C-976F-8EAC2B608ADB}">
              <a16:predDERef xmlns:a16="http://schemas.microsoft.com/office/drawing/2014/main" pred="{68FFBAE6-7AD3-47CF-907E-962258A55E1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42" name="CuadroTexto 3">
          <a:extLst>
            <a:ext uri="{FF2B5EF4-FFF2-40B4-BE49-F238E27FC236}">
              <a16:creationId xmlns:a16="http://schemas.microsoft.com/office/drawing/2014/main" id="{60048903-1897-4FF3-8AD8-3EA9E83ADC53}"/>
            </a:ext>
            <a:ext uri="{147F2762-F138-4A5C-976F-8EAC2B608ADB}">
              <a16:predDERef xmlns:a16="http://schemas.microsoft.com/office/drawing/2014/main" pred="{8242F2C0-0966-4670-A08A-97C6B78EEB1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43" name="CuadroTexto 3">
          <a:extLst>
            <a:ext uri="{FF2B5EF4-FFF2-40B4-BE49-F238E27FC236}">
              <a16:creationId xmlns:a16="http://schemas.microsoft.com/office/drawing/2014/main" id="{693B2B2A-E050-4625-9549-E75236AB4850}"/>
            </a:ext>
            <a:ext uri="{147F2762-F138-4A5C-976F-8EAC2B608ADB}">
              <a16:predDERef xmlns:a16="http://schemas.microsoft.com/office/drawing/2014/main" pred="{C400ABFB-1A6C-4F19-AAB6-055C4195960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44" name="CuadroTexto 3">
          <a:extLst>
            <a:ext uri="{FF2B5EF4-FFF2-40B4-BE49-F238E27FC236}">
              <a16:creationId xmlns:a16="http://schemas.microsoft.com/office/drawing/2014/main" id="{A54EBECF-B85D-4513-9C1A-B805BFA86360}"/>
            </a:ext>
            <a:ext uri="{147F2762-F138-4A5C-976F-8EAC2B608ADB}">
              <a16:predDERef xmlns:a16="http://schemas.microsoft.com/office/drawing/2014/main" pred="{00B44348-0CBF-46E2-8230-977F9C6E53B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45" name="CuadroTexto 3">
          <a:extLst>
            <a:ext uri="{FF2B5EF4-FFF2-40B4-BE49-F238E27FC236}">
              <a16:creationId xmlns:a16="http://schemas.microsoft.com/office/drawing/2014/main" id="{F4E21372-228C-48E6-9E43-ADEE57750C5C}"/>
            </a:ext>
            <a:ext uri="{147F2762-F138-4A5C-976F-8EAC2B608ADB}">
              <a16:predDERef xmlns:a16="http://schemas.microsoft.com/office/drawing/2014/main" pred="{9DE0DBB5-CC81-4DCC-BFDE-FEE54339E18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46" name="CuadroTexto 3">
          <a:extLst>
            <a:ext uri="{FF2B5EF4-FFF2-40B4-BE49-F238E27FC236}">
              <a16:creationId xmlns:a16="http://schemas.microsoft.com/office/drawing/2014/main" id="{26B22A3F-C169-4B32-8D0E-1C8AE09C8B20}"/>
            </a:ext>
            <a:ext uri="{147F2762-F138-4A5C-976F-8EAC2B608ADB}">
              <a16:predDERef xmlns:a16="http://schemas.microsoft.com/office/drawing/2014/main" pred="{F5CECEF6-1D20-48EB-B837-A680E4DBBF5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47" name="CuadroTexto 3">
          <a:extLst>
            <a:ext uri="{FF2B5EF4-FFF2-40B4-BE49-F238E27FC236}">
              <a16:creationId xmlns:a16="http://schemas.microsoft.com/office/drawing/2014/main" id="{3EA58CD3-C16D-4C39-8571-3699832AB8CF}"/>
            </a:ext>
            <a:ext uri="{147F2762-F138-4A5C-976F-8EAC2B608ADB}">
              <a16:predDERef xmlns:a16="http://schemas.microsoft.com/office/drawing/2014/main" pred="{74B9574D-CDAB-41F9-8400-40525077BD4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48" name="CuadroTexto 3">
          <a:extLst>
            <a:ext uri="{FF2B5EF4-FFF2-40B4-BE49-F238E27FC236}">
              <a16:creationId xmlns:a16="http://schemas.microsoft.com/office/drawing/2014/main" id="{ED0B33FF-9B53-4623-9FCC-71C74C35D62E}"/>
            </a:ext>
            <a:ext uri="{147F2762-F138-4A5C-976F-8EAC2B608ADB}">
              <a16:predDERef xmlns:a16="http://schemas.microsoft.com/office/drawing/2014/main" pred="{A1F3AC51-D3CF-40BD-B996-419B5A715D6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49" name="CuadroTexto 3">
          <a:extLst>
            <a:ext uri="{FF2B5EF4-FFF2-40B4-BE49-F238E27FC236}">
              <a16:creationId xmlns:a16="http://schemas.microsoft.com/office/drawing/2014/main" id="{1A5C916A-629B-4924-A427-DEE5DBBAF17E}"/>
            </a:ext>
            <a:ext uri="{147F2762-F138-4A5C-976F-8EAC2B608ADB}">
              <a16:predDERef xmlns:a16="http://schemas.microsoft.com/office/drawing/2014/main" pred="{F660718C-536F-49DE-B517-2E0E2C21F1C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50" name="CuadroTexto 3">
          <a:extLst>
            <a:ext uri="{FF2B5EF4-FFF2-40B4-BE49-F238E27FC236}">
              <a16:creationId xmlns:a16="http://schemas.microsoft.com/office/drawing/2014/main" id="{CC5BFF3D-4710-493F-A09C-68EB3A9E3971}"/>
            </a:ext>
            <a:ext uri="{147F2762-F138-4A5C-976F-8EAC2B608ADB}">
              <a16:predDERef xmlns:a16="http://schemas.microsoft.com/office/drawing/2014/main" pred="{CBF40928-45EC-48F7-BEBD-FBC14A14148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51" name="CuadroTexto 3">
          <a:extLst>
            <a:ext uri="{FF2B5EF4-FFF2-40B4-BE49-F238E27FC236}">
              <a16:creationId xmlns:a16="http://schemas.microsoft.com/office/drawing/2014/main" id="{2F24091E-5C20-4693-BD01-588F5A07052A}"/>
            </a:ext>
            <a:ext uri="{147F2762-F138-4A5C-976F-8EAC2B608ADB}">
              <a16:predDERef xmlns:a16="http://schemas.microsoft.com/office/drawing/2014/main" pred="{93774B1C-EA1F-48A5-AE1C-557DB4FD5C7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52" name="CuadroTexto 3">
          <a:extLst>
            <a:ext uri="{FF2B5EF4-FFF2-40B4-BE49-F238E27FC236}">
              <a16:creationId xmlns:a16="http://schemas.microsoft.com/office/drawing/2014/main" id="{344E88E7-31F3-4133-87E7-B3DC5484AF1E}"/>
            </a:ext>
            <a:ext uri="{147F2762-F138-4A5C-976F-8EAC2B608ADB}">
              <a16:predDERef xmlns:a16="http://schemas.microsoft.com/office/drawing/2014/main" pred="{7C2CE885-7225-4F61-BFE4-4C1B7AEFA7B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53" name="CuadroTexto 3">
          <a:extLst>
            <a:ext uri="{FF2B5EF4-FFF2-40B4-BE49-F238E27FC236}">
              <a16:creationId xmlns:a16="http://schemas.microsoft.com/office/drawing/2014/main" id="{A3493007-A09D-4D07-92CD-377BBB712EFC}"/>
            </a:ext>
            <a:ext uri="{147F2762-F138-4A5C-976F-8EAC2B608ADB}">
              <a16:predDERef xmlns:a16="http://schemas.microsoft.com/office/drawing/2014/main" pred="{2D69AB49-9F18-465A-92B6-5DECF4EE61A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54" name="CuadroTexto 3">
          <a:extLst>
            <a:ext uri="{FF2B5EF4-FFF2-40B4-BE49-F238E27FC236}">
              <a16:creationId xmlns:a16="http://schemas.microsoft.com/office/drawing/2014/main" id="{ED1E67F9-DB81-47D7-BD1D-F1811C9D17BF}"/>
            </a:ext>
            <a:ext uri="{147F2762-F138-4A5C-976F-8EAC2B608ADB}">
              <a16:predDERef xmlns:a16="http://schemas.microsoft.com/office/drawing/2014/main" pred="{8C5B2C16-E9BF-4081-AF4F-81A3CD732DD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55" name="CuadroTexto 3">
          <a:extLst>
            <a:ext uri="{FF2B5EF4-FFF2-40B4-BE49-F238E27FC236}">
              <a16:creationId xmlns:a16="http://schemas.microsoft.com/office/drawing/2014/main" id="{7C15B407-4921-4630-B7C0-C1F147AA3C6A}"/>
            </a:ext>
            <a:ext uri="{147F2762-F138-4A5C-976F-8EAC2B608ADB}">
              <a16:predDERef xmlns:a16="http://schemas.microsoft.com/office/drawing/2014/main" pred="{7C27CAB8-3EA2-442E-AE43-600FC8BA99F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56" name="CuadroTexto 3">
          <a:extLst>
            <a:ext uri="{FF2B5EF4-FFF2-40B4-BE49-F238E27FC236}">
              <a16:creationId xmlns:a16="http://schemas.microsoft.com/office/drawing/2014/main" id="{1B3177C6-5006-4B75-9ADA-1C6986B6FA03}"/>
            </a:ext>
            <a:ext uri="{147F2762-F138-4A5C-976F-8EAC2B608ADB}">
              <a16:predDERef xmlns:a16="http://schemas.microsoft.com/office/drawing/2014/main" pred="{FD9F1C68-6FDD-4033-9278-B448E0C3546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58" name="CuadroTexto 3">
          <a:extLst>
            <a:ext uri="{FF2B5EF4-FFF2-40B4-BE49-F238E27FC236}">
              <a16:creationId xmlns:a16="http://schemas.microsoft.com/office/drawing/2014/main" id="{FFEAA7F9-6100-4471-BF44-558E0EBE33CA}"/>
            </a:ext>
            <a:ext uri="{147F2762-F138-4A5C-976F-8EAC2B608ADB}">
              <a16:predDERef xmlns:a16="http://schemas.microsoft.com/office/drawing/2014/main" pred="{6DF584A4-A598-4BF3-9322-00CACC3E5B6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59" name="CuadroTexto 3">
          <a:extLst>
            <a:ext uri="{FF2B5EF4-FFF2-40B4-BE49-F238E27FC236}">
              <a16:creationId xmlns:a16="http://schemas.microsoft.com/office/drawing/2014/main" id="{0291A87B-C0E5-4576-BCC9-EFF0477F9CC2}"/>
            </a:ext>
            <a:ext uri="{147F2762-F138-4A5C-976F-8EAC2B608ADB}">
              <a16:predDERef xmlns:a16="http://schemas.microsoft.com/office/drawing/2014/main" pred="{0F5C9418-8226-43B6-82D8-921C3CAD7F6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60" name="CuadroTexto 3">
          <a:extLst>
            <a:ext uri="{FF2B5EF4-FFF2-40B4-BE49-F238E27FC236}">
              <a16:creationId xmlns:a16="http://schemas.microsoft.com/office/drawing/2014/main" id="{8C7EE474-B365-438F-9E91-C169CF204845}"/>
            </a:ext>
            <a:ext uri="{147F2762-F138-4A5C-976F-8EAC2B608ADB}">
              <a16:predDERef xmlns:a16="http://schemas.microsoft.com/office/drawing/2014/main" pred="{6EACFB98-F23F-499B-96E4-3528B6AEE5A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61" name="CuadroTexto 3">
          <a:extLst>
            <a:ext uri="{FF2B5EF4-FFF2-40B4-BE49-F238E27FC236}">
              <a16:creationId xmlns:a16="http://schemas.microsoft.com/office/drawing/2014/main" id="{A98CA936-448F-4C86-B96D-C3887D8BB21A}"/>
            </a:ext>
            <a:ext uri="{147F2762-F138-4A5C-976F-8EAC2B608ADB}">
              <a16:predDERef xmlns:a16="http://schemas.microsoft.com/office/drawing/2014/main" pred="{25870CB0-CF8C-42B3-B3A5-E68B3A9AA14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62" name="CuadroTexto 3">
          <a:extLst>
            <a:ext uri="{FF2B5EF4-FFF2-40B4-BE49-F238E27FC236}">
              <a16:creationId xmlns:a16="http://schemas.microsoft.com/office/drawing/2014/main" id="{81F1254B-BD1F-4DD5-90C0-7C5F90CE4C21}"/>
            </a:ext>
            <a:ext uri="{147F2762-F138-4A5C-976F-8EAC2B608ADB}">
              <a16:predDERef xmlns:a16="http://schemas.microsoft.com/office/drawing/2014/main" pred="{ADC8C475-1B6E-4760-88F5-5F41D45B3E4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63" name="CuadroTexto 3">
          <a:extLst>
            <a:ext uri="{FF2B5EF4-FFF2-40B4-BE49-F238E27FC236}">
              <a16:creationId xmlns:a16="http://schemas.microsoft.com/office/drawing/2014/main" id="{93659835-8B34-414B-8A0D-DCF5D256D75B}"/>
            </a:ext>
            <a:ext uri="{147F2762-F138-4A5C-976F-8EAC2B608ADB}">
              <a16:predDERef xmlns:a16="http://schemas.microsoft.com/office/drawing/2014/main" pred="{91CFD0FE-F929-4F96-B316-35DBC266BD1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64" name="CuadroTexto 3">
          <a:extLst>
            <a:ext uri="{FF2B5EF4-FFF2-40B4-BE49-F238E27FC236}">
              <a16:creationId xmlns:a16="http://schemas.microsoft.com/office/drawing/2014/main" id="{05FD63DA-C555-4BB7-B69E-03A6B61FF2ED}"/>
            </a:ext>
            <a:ext uri="{147F2762-F138-4A5C-976F-8EAC2B608ADB}">
              <a16:predDERef xmlns:a16="http://schemas.microsoft.com/office/drawing/2014/main" pred="{AA000A70-570F-40EE-B1B4-4A5B1260974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65" name="CuadroTexto 3">
          <a:extLst>
            <a:ext uri="{FF2B5EF4-FFF2-40B4-BE49-F238E27FC236}">
              <a16:creationId xmlns:a16="http://schemas.microsoft.com/office/drawing/2014/main" id="{CE590BC6-ED74-4283-AE21-4C12400515B4}"/>
            </a:ext>
            <a:ext uri="{147F2762-F138-4A5C-976F-8EAC2B608ADB}">
              <a16:predDERef xmlns:a16="http://schemas.microsoft.com/office/drawing/2014/main" pred="{7BC502EE-3CA0-4C30-80E5-67EFC1D97D5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66" name="CuadroTexto 3">
          <a:extLst>
            <a:ext uri="{FF2B5EF4-FFF2-40B4-BE49-F238E27FC236}">
              <a16:creationId xmlns:a16="http://schemas.microsoft.com/office/drawing/2014/main" id="{06A9A74C-06D7-499A-A40A-59CC0D02FFDD}"/>
            </a:ext>
            <a:ext uri="{147F2762-F138-4A5C-976F-8EAC2B608ADB}">
              <a16:predDERef xmlns:a16="http://schemas.microsoft.com/office/drawing/2014/main" pred="{A299A112-FFAE-4CE3-A0D9-3CE3C628346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67" name="CuadroTexto 3">
          <a:extLst>
            <a:ext uri="{FF2B5EF4-FFF2-40B4-BE49-F238E27FC236}">
              <a16:creationId xmlns:a16="http://schemas.microsoft.com/office/drawing/2014/main" id="{DF1C725C-2CFB-4C76-9749-ADCE50344BD9}"/>
            </a:ext>
            <a:ext uri="{147F2762-F138-4A5C-976F-8EAC2B608ADB}">
              <a16:predDERef xmlns:a16="http://schemas.microsoft.com/office/drawing/2014/main" pred="{CB9C5A19-BCDA-49AC-8FE3-FFD3BC4B4A8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68" name="CuadroTexto 3">
          <a:extLst>
            <a:ext uri="{FF2B5EF4-FFF2-40B4-BE49-F238E27FC236}">
              <a16:creationId xmlns:a16="http://schemas.microsoft.com/office/drawing/2014/main" id="{4FBA9BD9-84D3-4A7E-8209-4A8A4A134E9D}"/>
            </a:ext>
            <a:ext uri="{147F2762-F138-4A5C-976F-8EAC2B608ADB}">
              <a16:predDERef xmlns:a16="http://schemas.microsoft.com/office/drawing/2014/main" pred="{C1F4E476-BF51-47A9-8B42-E8CFA0F9E5B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69" name="CuadroTexto 3">
          <a:extLst>
            <a:ext uri="{FF2B5EF4-FFF2-40B4-BE49-F238E27FC236}">
              <a16:creationId xmlns:a16="http://schemas.microsoft.com/office/drawing/2014/main" id="{8B2EB7D7-00E0-4193-81B8-67769A927641}"/>
            </a:ext>
            <a:ext uri="{147F2762-F138-4A5C-976F-8EAC2B608ADB}">
              <a16:predDERef xmlns:a16="http://schemas.microsoft.com/office/drawing/2014/main" pred="{7044EA89-56F7-44D3-B314-9258B72B0EC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70" name="CuadroTexto 3">
          <a:extLst>
            <a:ext uri="{FF2B5EF4-FFF2-40B4-BE49-F238E27FC236}">
              <a16:creationId xmlns:a16="http://schemas.microsoft.com/office/drawing/2014/main" id="{50BDA644-8497-4B12-8847-AC0217B5727A}"/>
            </a:ext>
            <a:ext uri="{147F2762-F138-4A5C-976F-8EAC2B608ADB}">
              <a16:predDERef xmlns:a16="http://schemas.microsoft.com/office/drawing/2014/main" pred="{8539FA40-8F1D-4116-AD96-F6BB9C0BEE9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71" name="CuadroTexto 3">
          <a:extLst>
            <a:ext uri="{FF2B5EF4-FFF2-40B4-BE49-F238E27FC236}">
              <a16:creationId xmlns:a16="http://schemas.microsoft.com/office/drawing/2014/main" id="{BD4E9EF2-2475-4DCB-A593-9B7B26C1BC62}"/>
            </a:ext>
            <a:ext uri="{147F2762-F138-4A5C-976F-8EAC2B608ADB}">
              <a16:predDERef xmlns:a16="http://schemas.microsoft.com/office/drawing/2014/main" pred="{39639ECB-385F-4445-95D4-B3580C150C6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72" name="CuadroTexto 3">
          <a:extLst>
            <a:ext uri="{FF2B5EF4-FFF2-40B4-BE49-F238E27FC236}">
              <a16:creationId xmlns:a16="http://schemas.microsoft.com/office/drawing/2014/main" id="{1AB64CF2-2A60-40FB-BBA5-AE6D162BA8A0}"/>
            </a:ext>
            <a:ext uri="{147F2762-F138-4A5C-976F-8EAC2B608ADB}">
              <a16:predDERef xmlns:a16="http://schemas.microsoft.com/office/drawing/2014/main" pred="{CB0D0050-83B4-4929-875E-35CBD1AB13B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73" name="CuadroTexto 3">
          <a:extLst>
            <a:ext uri="{FF2B5EF4-FFF2-40B4-BE49-F238E27FC236}">
              <a16:creationId xmlns:a16="http://schemas.microsoft.com/office/drawing/2014/main" id="{5B653C1E-77AA-475F-B648-CD97935FA474}"/>
            </a:ext>
            <a:ext uri="{147F2762-F138-4A5C-976F-8EAC2B608ADB}">
              <a16:predDERef xmlns:a16="http://schemas.microsoft.com/office/drawing/2014/main" pred="{41E638BF-B1D6-451E-B74B-0077327C02A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74" name="CuadroTexto 3">
          <a:extLst>
            <a:ext uri="{FF2B5EF4-FFF2-40B4-BE49-F238E27FC236}">
              <a16:creationId xmlns:a16="http://schemas.microsoft.com/office/drawing/2014/main" id="{DC48607C-F06C-4DE5-A92A-8F823C3026AA}"/>
            </a:ext>
            <a:ext uri="{147F2762-F138-4A5C-976F-8EAC2B608ADB}">
              <a16:predDERef xmlns:a16="http://schemas.microsoft.com/office/drawing/2014/main" pred="{246A65F5-9332-4914-B7BC-58603E6129F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75" name="CuadroTexto 3">
          <a:extLst>
            <a:ext uri="{FF2B5EF4-FFF2-40B4-BE49-F238E27FC236}">
              <a16:creationId xmlns:a16="http://schemas.microsoft.com/office/drawing/2014/main" id="{9A85F55B-A14F-47D6-8D2B-E8C1C25BFB42}"/>
            </a:ext>
            <a:ext uri="{147F2762-F138-4A5C-976F-8EAC2B608ADB}">
              <a16:predDERef xmlns:a16="http://schemas.microsoft.com/office/drawing/2014/main" pred="{BF5EE2C0-B60D-430C-A8DF-CDF94106E60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76" name="CuadroTexto 3">
          <a:extLst>
            <a:ext uri="{FF2B5EF4-FFF2-40B4-BE49-F238E27FC236}">
              <a16:creationId xmlns:a16="http://schemas.microsoft.com/office/drawing/2014/main" id="{E396FA5A-5108-4048-9E72-4DD402A3AA5F}"/>
            </a:ext>
            <a:ext uri="{147F2762-F138-4A5C-976F-8EAC2B608ADB}">
              <a16:predDERef xmlns:a16="http://schemas.microsoft.com/office/drawing/2014/main" pred="{7027681B-4624-4882-82B6-642A54FA28E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77" name="CuadroTexto 3">
          <a:extLst>
            <a:ext uri="{FF2B5EF4-FFF2-40B4-BE49-F238E27FC236}">
              <a16:creationId xmlns:a16="http://schemas.microsoft.com/office/drawing/2014/main" id="{434F3C82-AA13-465A-95C6-E001EA200359}"/>
            </a:ext>
            <a:ext uri="{147F2762-F138-4A5C-976F-8EAC2B608ADB}">
              <a16:predDERef xmlns:a16="http://schemas.microsoft.com/office/drawing/2014/main" pred="{FCBE72FD-5D28-4885-8B2D-BA5BD0346FE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78" name="CuadroTexto 3">
          <a:extLst>
            <a:ext uri="{FF2B5EF4-FFF2-40B4-BE49-F238E27FC236}">
              <a16:creationId xmlns:a16="http://schemas.microsoft.com/office/drawing/2014/main" id="{EDDB909F-6040-4BA6-827F-7B4E4A8D76B8}"/>
            </a:ext>
            <a:ext uri="{147F2762-F138-4A5C-976F-8EAC2B608ADB}">
              <a16:predDERef xmlns:a16="http://schemas.microsoft.com/office/drawing/2014/main" pred="{C05E23A0-30E4-4956-91A8-DE1609BA35B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79" name="CuadroTexto 3">
          <a:extLst>
            <a:ext uri="{FF2B5EF4-FFF2-40B4-BE49-F238E27FC236}">
              <a16:creationId xmlns:a16="http://schemas.microsoft.com/office/drawing/2014/main" id="{F87D5731-DE7C-4281-8A8D-DF53547BD84E}"/>
            </a:ext>
            <a:ext uri="{147F2762-F138-4A5C-976F-8EAC2B608ADB}">
              <a16:predDERef xmlns:a16="http://schemas.microsoft.com/office/drawing/2014/main" pred="{1CF3092B-DFDD-4F05-94DC-512B68C8BCC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80" name="CuadroTexto 3">
          <a:extLst>
            <a:ext uri="{FF2B5EF4-FFF2-40B4-BE49-F238E27FC236}">
              <a16:creationId xmlns:a16="http://schemas.microsoft.com/office/drawing/2014/main" id="{DDEC2892-B440-4D44-877B-7FCE7A5815EB}"/>
            </a:ext>
            <a:ext uri="{147F2762-F138-4A5C-976F-8EAC2B608ADB}">
              <a16:predDERef xmlns:a16="http://schemas.microsoft.com/office/drawing/2014/main" pred="{3F45551D-D38A-41E7-AC75-0F9CBEAB77C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82" name="CuadroTexto 3">
          <a:extLst>
            <a:ext uri="{FF2B5EF4-FFF2-40B4-BE49-F238E27FC236}">
              <a16:creationId xmlns:a16="http://schemas.microsoft.com/office/drawing/2014/main" id="{815FB764-6721-4DC4-8744-5B1DD1143C78}"/>
            </a:ext>
            <a:ext uri="{147F2762-F138-4A5C-976F-8EAC2B608ADB}">
              <a16:predDERef xmlns:a16="http://schemas.microsoft.com/office/drawing/2014/main" pred="{125195F6-561F-4AB7-96F3-34375CF207E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83" name="CuadroTexto 3">
          <a:extLst>
            <a:ext uri="{FF2B5EF4-FFF2-40B4-BE49-F238E27FC236}">
              <a16:creationId xmlns:a16="http://schemas.microsoft.com/office/drawing/2014/main" id="{61BD05E8-58BD-4E50-9F8C-60757D355215}"/>
            </a:ext>
            <a:ext uri="{147F2762-F138-4A5C-976F-8EAC2B608ADB}">
              <a16:predDERef xmlns:a16="http://schemas.microsoft.com/office/drawing/2014/main" pred="{22BB4AEB-0786-4D7D-A5B9-358F981145A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84" name="CuadroTexto 3">
          <a:extLst>
            <a:ext uri="{FF2B5EF4-FFF2-40B4-BE49-F238E27FC236}">
              <a16:creationId xmlns:a16="http://schemas.microsoft.com/office/drawing/2014/main" id="{5526D326-7711-4F79-BA68-2EABC1310B3E}"/>
            </a:ext>
            <a:ext uri="{147F2762-F138-4A5C-976F-8EAC2B608ADB}">
              <a16:predDERef xmlns:a16="http://schemas.microsoft.com/office/drawing/2014/main" pred="{F2D2C721-3F33-4716-829C-F00BE625D14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85" name="CuadroTexto 3">
          <a:extLst>
            <a:ext uri="{FF2B5EF4-FFF2-40B4-BE49-F238E27FC236}">
              <a16:creationId xmlns:a16="http://schemas.microsoft.com/office/drawing/2014/main" id="{3630A841-5997-4895-A2EE-391FCF3DD4DA}"/>
            </a:ext>
            <a:ext uri="{147F2762-F138-4A5C-976F-8EAC2B608ADB}">
              <a16:predDERef xmlns:a16="http://schemas.microsoft.com/office/drawing/2014/main" pred="{C18736EC-8816-4FD1-837D-E85EDF36AC5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87" name="CuadroTexto 3">
          <a:extLst>
            <a:ext uri="{FF2B5EF4-FFF2-40B4-BE49-F238E27FC236}">
              <a16:creationId xmlns:a16="http://schemas.microsoft.com/office/drawing/2014/main" id="{682C886A-772F-49CE-A0A9-3733FD62043F}"/>
            </a:ext>
            <a:ext uri="{147F2762-F138-4A5C-976F-8EAC2B608ADB}">
              <a16:predDERef xmlns:a16="http://schemas.microsoft.com/office/drawing/2014/main" pred="{DEC112E3-911E-428C-BA37-D38B549B20E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88" name="CuadroTexto 3">
          <a:extLst>
            <a:ext uri="{FF2B5EF4-FFF2-40B4-BE49-F238E27FC236}">
              <a16:creationId xmlns:a16="http://schemas.microsoft.com/office/drawing/2014/main" id="{2443069B-F179-421A-BF42-11C4E14025BE}"/>
            </a:ext>
            <a:ext uri="{147F2762-F138-4A5C-976F-8EAC2B608ADB}">
              <a16:predDERef xmlns:a16="http://schemas.microsoft.com/office/drawing/2014/main" pred="{418BD430-C3EF-4677-9969-FA53BAC485A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89" name="CuadroTexto 3">
          <a:extLst>
            <a:ext uri="{FF2B5EF4-FFF2-40B4-BE49-F238E27FC236}">
              <a16:creationId xmlns:a16="http://schemas.microsoft.com/office/drawing/2014/main" id="{FAAC48CF-67C6-4899-BAC9-27D57E77CE04}"/>
            </a:ext>
            <a:ext uri="{147F2762-F138-4A5C-976F-8EAC2B608ADB}">
              <a16:predDERef xmlns:a16="http://schemas.microsoft.com/office/drawing/2014/main" pred="{260B1292-93F5-4B83-AB34-758BB7E95E8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90" name="CuadroTexto 3">
          <a:extLst>
            <a:ext uri="{FF2B5EF4-FFF2-40B4-BE49-F238E27FC236}">
              <a16:creationId xmlns:a16="http://schemas.microsoft.com/office/drawing/2014/main" id="{EB2AE057-F95F-4F9A-95D6-4A4E6A26CFA5}"/>
            </a:ext>
            <a:ext uri="{147F2762-F138-4A5C-976F-8EAC2B608ADB}">
              <a16:predDERef xmlns:a16="http://schemas.microsoft.com/office/drawing/2014/main" pred="{7A023A7F-ACAC-4469-A756-CFA6D099251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91" name="CuadroTexto 3">
          <a:extLst>
            <a:ext uri="{FF2B5EF4-FFF2-40B4-BE49-F238E27FC236}">
              <a16:creationId xmlns:a16="http://schemas.microsoft.com/office/drawing/2014/main" id="{5A6C234B-1323-4FA5-BEBB-972747A19F27}"/>
            </a:ext>
            <a:ext uri="{147F2762-F138-4A5C-976F-8EAC2B608ADB}">
              <a16:predDERef xmlns:a16="http://schemas.microsoft.com/office/drawing/2014/main" pred="{A9FCE59F-D788-44BC-A90A-D9A27DD2830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92" name="CuadroTexto 3">
          <a:extLst>
            <a:ext uri="{FF2B5EF4-FFF2-40B4-BE49-F238E27FC236}">
              <a16:creationId xmlns:a16="http://schemas.microsoft.com/office/drawing/2014/main" id="{772ECE1B-8D23-4638-9545-45E9CB4D912C}"/>
            </a:ext>
            <a:ext uri="{147F2762-F138-4A5C-976F-8EAC2B608ADB}">
              <a16:predDERef xmlns:a16="http://schemas.microsoft.com/office/drawing/2014/main" pred="{3240EA97-18E2-44AD-BE20-FF5B1AD03E1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93" name="CuadroTexto 3">
          <a:extLst>
            <a:ext uri="{FF2B5EF4-FFF2-40B4-BE49-F238E27FC236}">
              <a16:creationId xmlns:a16="http://schemas.microsoft.com/office/drawing/2014/main" id="{39340E7D-BBF8-4139-94B6-BFF0378D9420}"/>
            </a:ext>
            <a:ext uri="{147F2762-F138-4A5C-976F-8EAC2B608ADB}">
              <a16:predDERef xmlns:a16="http://schemas.microsoft.com/office/drawing/2014/main" pred="{1A01653D-0C8C-4DE5-99A9-C9643501625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94" name="CuadroTexto 3">
          <a:extLst>
            <a:ext uri="{FF2B5EF4-FFF2-40B4-BE49-F238E27FC236}">
              <a16:creationId xmlns:a16="http://schemas.microsoft.com/office/drawing/2014/main" id="{2E2DED4F-A77A-4772-BEC3-B9686B7396B1}"/>
            </a:ext>
            <a:ext uri="{147F2762-F138-4A5C-976F-8EAC2B608ADB}">
              <a16:predDERef xmlns:a16="http://schemas.microsoft.com/office/drawing/2014/main" pred="{3B04A4A1-18C0-42B5-8886-FAB28AB36DF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95" name="CuadroTexto 3">
          <a:extLst>
            <a:ext uri="{FF2B5EF4-FFF2-40B4-BE49-F238E27FC236}">
              <a16:creationId xmlns:a16="http://schemas.microsoft.com/office/drawing/2014/main" id="{A69529BB-C7F2-4C2B-A29E-F56056C6553D}"/>
            </a:ext>
            <a:ext uri="{147F2762-F138-4A5C-976F-8EAC2B608ADB}">
              <a16:predDERef xmlns:a16="http://schemas.microsoft.com/office/drawing/2014/main" pred="{B594C6C4-8DDF-49E5-B5EF-3167120882F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96" name="CuadroTexto 3">
          <a:extLst>
            <a:ext uri="{FF2B5EF4-FFF2-40B4-BE49-F238E27FC236}">
              <a16:creationId xmlns:a16="http://schemas.microsoft.com/office/drawing/2014/main" id="{03E61B44-EBD4-435B-90B4-51AF860F27DC}"/>
            </a:ext>
            <a:ext uri="{147F2762-F138-4A5C-976F-8EAC2B608ADB}">
              <a16:predDERef xmlns:a16="http://schemas.microsoft.com/office/drawing/2014/main" pred="{5BAF5DDC-2F83-44D2-B7E7-DB62050FDA0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97" name="CuadroTexto 3">
          <a:extLst>
            <a:ext uri="{FF2B5EF4-FFF2-40B4-BE49-F238E27FC236}">
              <a16:creationId xmlns:a16="http://schemas.microsoft.com/office/drawing/2014/main" id="{72807C40-974A-4D1B-9DC2-4465D426A85B}"/>
            </a:ext>
            <a:ext uri="{147F2762-F138-4A5C-976F-8EAC2B608ADB}">
              <a16:predDERef xmlns:a16="http://schemas.microsoft.com/office/drawing/2014/main" pred="{7A791BA5-3BB6-494D-A0B4-4034B912C75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98" name="CuadroTexto 3">
          <a:extLst>
            <a:ext uri="{FF2B5EF4-FFF2-40B4-BE49-F238E27FC236}">
              <a16:creationId xmlns:a16="http://schemas.microsoft.com/office/drawing/2014/main" id="{9A7E7388-1D24-46D5-8B6D-EB87D5B71090}"/>
            </a:ext>
            <a:ext uri="{147F2762-F138-4A5C-976F-8EAC2B608ADB}">
              <a16:predDERef xmlns:a16="http://schemas.microsoft.com/office/drawing/2014/main" pred="{F0B9BF40-F11A-4A59-9807-BE8936C5769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99" name="CuadroTexto 3">
          <a:extLst>
            <a:ext uri="{FF2B5EF4-FFF2-40B4-BE49-F238E27FC236}">
              <a16:creationId xmlns:a16="http://schemas.microsoft.com/office/drawing/2014/main" id="{4EC22723-1C80-487E-9E3B-9ADCCABD530E}"/>
            </a:ext>
            <a:ext uri="{147F2762-F138-4A5C-976F-8EAC2B608ADB}">
              <a16:predDERef xmlns:a16="http://schemas.microsoft.com/office/drawing/2014/main" pred="{5450EDBE-2CDB-420F-975F-F53345EEEB6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01" name="CuadroTexto 3">
          <a:extLst>
            <a:ext uri="{FF2B5EF4-FFF2-40B4-BE49-F238E27FC236}">
              <a16:creationId xmlns:a16="http://schemas.microsoft.com/office/drawing/2014/main" id="{1B2E6D28-6DA1-4FCA-B987-6ADF40E64FB1}"/>
            </a:ext>
            <a:ext uri="{147F2762-F138-4A5C-976F-8EAC2B608ADB}">
              <a16:predDERef xmlns:a16="http://schemas.microsoft.com/office/drawing/2014/main" pred="{6052A75F-F55F-491C-8890-A04C94E68FB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02" name="CuadroTexto 3">
          <a:extLst>
            <a:ext uri="{FF2B5EF4-FFF2-40B4-BE49-F238E27FC236}">
              <a16:creationId xmlns:a16="http://schemas.microsoft.com/office/drawing/2014/main" id="{797FBF89-DD07-4E01-9E7A-A6A74C6D2569}"/>
            </a:ext>
            <a:ext uri="{147F2762-F138-4A5C-976F-8EAC2B608ADB}">
              <a16:predDERef xmlns:a16="http://schemas.microsoft.com/office/drawing/2014/main" pred="{0DB25F83-B76D-49A8-8F7E-A7A8B7DE471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03" name="CuadroTexto 3">
          <a:extLst>
            <a:ext uri="{FF2B5EF4-FFF2-40B4-BE49-F238E27FC236}">
              <a16:creationId xmlns:a16="http://schemas.microsoft.com/office/drawing/2014/main" id="{11F75611-EAF4-4688-9BF6-5D441CB7B13B}"/>
            </a:ext>
            <a:ext uri="{147F2762-F138-4A5C-976F-8EAC2B608ADB}">
              <a16:predDERef xmlns:a16="http://schemas.microsoft.com/office/drawing/2014/main" pred="{33B9D168-1594-481B-B303-E190E871388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05" name="CuadroTexto 3">
          <a:extLst>
            <a:ext uri="{FF2B5EF4-FFF2-40B4-BE49-F238E27FC236}">
              <a16:creationId xmlns:a16="http://schemas.microsoft.com/office/drawing/2014/main" id="{C9CCF766-073B-4EA5-BE6B-BEDD89D27064}"/>
            </a:ext>
            <a:ext uri="{147F2762-F138-4A5C-976F-8EAC2B608ADB}">
              <a16:predDERef xmlns:a16="http://schemas.microsoft.com/office/drawing/2014/main" pred="{23E7DB28-782B-4E2D-9A3C-E153900466F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06" name="CuadroTexto 3">
          <a:extLst>
            <a:ext uri="{FF2B5EF4-FFF2-40B4-BE49-F238E27FC236}">
              <a16:creationId xmlns:a16="http://schemas.microsoft.com/office/drawing/2014/main" id="{EB2F8AEA-2628-4731-906E-3E7EB847E086}"/>
            </a:ext>
            <a:ext uri="{147F2762-F138-4A5C-976F-8EAC2B608ADB}">
              <a16:predDERef xmlns:a16="http://schemas.microsoft.com/office/drawing/2014/main" pred="{D5AF66AF-9EF9-4DA9-A1EC-14283049BA2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07" name="CuadroTexto 3">
          <a:extLst>
            <a:ext uri="{FF2B5EF4-FFF2-40B4-BE49-F238E27FC236}">
              <a16:creationId xmlns:a16="http://schemas.microsoft.com/office/drawing/2014/main" id="{A537FD31-A1F8-4B8B-824B-1344CC0D54A9}"/>
            </a:ext>
            <a:ext uri="{147F2762-F138-4A5C-976F-8EAC2B608ADB}">
              <a16:predDERef xmlns:a16="http://schemas.microsoft.com/office/drawing/2014/main" pred="{0FAD54D8-0C67-47CC-9E5B-683D1BAF6AD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08" name="CuadroTexto 3">
          <a:extLst>
            <a:ext uri="{FF2B5EF4-FFF2-40B4-BE49-F238E27FC236}">
              <a16:creationId xmlns:a16="http://schemas.microsoft.com/office/drawing/2014/main" id="{8F81D492-B18B-4543-99CD-FC81C3EF2D4C}"/>
            </a:ext>
            <a:ext uri="{147F2762-F138-4A5C-976F-8EAC2B608ADB}">
              <a16:predDERef xmlns:a16="http://schemas.microsoft.com/office/drawing/2014/main" pred="{EA7A57DE-D993-4764-B457-E11709E604D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10" name="CuadroTexto 3">
          <a:extLst>
            <a:ext uri="{FF2B5EF4-FFF2-40B4-BE49-F238E27FC236}">
              <a16:creationId xmlns:a16="http://schemas.microsoft.com/office/drawing/2014/main" id="{95D4D4E5-1795-4126-95C1-933C44F36A9E}"/>
            </a:ext>
            <a:ext uri="{147F2762-F138-4A5C-976F-8EAC2B608ADB}">
              <a16:predDERef xmlns:a16="http://schemas.microsoft.com/office/drawing/2014/main" pred="{A6089E95-C7F2-480F-BE31-6D4CBFF7B6B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11" name="CuadroTexto 3">
          <a:extLst>
            <a:ext uri="{FF2B5EF4-FFF2-40B4-BE49-F238E27FC236}">
              <a16:creationId xmlns:a16="http://schemas.microsoft.com/office/drawing/2014/main" id="{39889171-B862-4CEB-A7FF-37446B40E958}"/>
            </a:ext>
            <a:ext uri="{147F2762-F138-4A5C-976F-8EAC2B608ADB}">
              <a16:predDERef xmlns:a16="http://schemas.microsoft.com/office/drawing/2014/main" pred="{39548A66-354D-4349-80B9-71E580EA602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12" name="CuadroTexto 3">
          <a:extLst>
            <a:ext uri="{FF2B5EF4-FFF2-40B4-BE49-F238E27FC236}">
              <a16:creationId xmlns:a16="http://schemas.microsoft.com/office/drawing/2014/main" id="{53E89E1C-D248-4352-A1E3-3F9B00B41D6D}"/>
            </a:ext>
            <a:ext uri="{147F2762-F138-4A5C-976F-8EAC2B608ADB}">
              <a16:predDERef xmlns:a16="http://schemas.microsoft.com/office/drawing/2014/main" pred="{A4B53FE2-8916-4CA8-AAD5-FC9969BF950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13" name="CuadroTexto 3">
          <a:extLst>
            <a:ext uri="{FF2B5EF4-FFF2-40B4-BE49-F238E27FC236}">
              <a16:creationId xmlns:a16="http://schemas.microsoft.com/office/drawing/2014/main" id="{BF529F54-3FF7-4176-A5A0-3C4FDC830E6D}"/>
            </a:ext>
            <a:ext uri="{147F2762-F138-4A5C-976F-8EAC2B608ADB}">
              <a16:predDERef xmlns:a16="http://schemas.microsoft.com/office/drawing/2014/main" pred="{BD168305-C513-4294-A6F4-9AE4E9D994A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14" name="CuadroTexto 3">
          <a:extLst>
            <a:ext uri="{FF2B5EF4-FFF2-40B4-BE49-F238E27FC236}">
              <a16:creationId xmlns:a16="http://schemas.microsoft.com/office/drawing/2014/main" id="{58412C15-6980-4ACD-BE72-F3B8D06A28E4}"/>
            </a:ext>
            <a:ext uri="{147F2762-F138-4A5C-976F-8EAC2B608ADB}">
              <a16:predDERef xmlns:a16="http://schemas.microsoft.com/office/drawing/2014/main" pred="{E3FE59EE-BC5A-4CB9-958A-F0F85607C58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16" name="CuadroTexto 3">
          <a:extLst>
            <a:ext uri="{FF2B5EF4-FFF2-40B4-BE49-F238E27FC236}">
              <a16:creationId xmlns:a16="http://schemas.microsoft.com/office/drawing/2014/main" id="{2A36A5CD-7B7D-48CC-AF65-4810F77E154C}"/>
            </a:ext>
            <a:ext uri="{147F2762-F138-4A5C-976F-8EAC2B608ADB}">
              <a16:predDERef xmlns:a16="http://schemas.microsoft.com/office/drawing/2014/main" pred="{8A4020FB-5EA9-4A73-AA6E-A1F0EE08153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17" name="CuadroTexto 3">
          <a:extLst>
            <a:ext uri="{FF2B5EF4-FFF2-40B4-BE49-F238E27FC236}">
              <a16:creationId xmlns:a16="http://schemas.microsoft.com/office/drawing/2014/main" id="{7F83D4C5-77BC-4898-8BF9-89D6916D64DF}"/>
            </a:ext>
            <a:ext uri="{147F2762-F138-4A5C-976F-8EAC2B608ADB}">
              <a16:predDERef xmlns:a16="http://schemas.microsoft.com/office/drawing/2014/main" pred="{F0F9EDD8-C002-454D-B8C7-114F11F872C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19" name="CuadroTexto 3">
          <a:extLst>
            <a:ext uri="{FF2B5EF4-FFF2-40B4-BE49-F238E27FC236}">
              <a16:creationId xmlns:a16="http://schemas.microsoft.com/office/drawing/2014/main" id="{F9CF93B6-EEF1-46C7-AC29-9E260AD3C504}"/>
            </a:ext>
            <a:ext uri="{147F2762-F138-4A5C-976F-8EAC2B608ADB}">
              <a16:predDERef xmlns:a16="http://schemas.microsoft.com/office/drawing/2014/main" pred="{5195C109-35BD-4EA2-9584-CAA39941B96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20" name="CuadroTexto 3">
          <a:extLst>
            <a:ext uri="{FF2B5EF4-FFF2-40B4-BE49-F238E27FC236}">
              <a16:creationId xmlns:a16="http://schemas.microsoft.com/office/drawing/2014/main" id="{AA3D68F3-1B3F-45A6-9345-FA5C85C2DD00}"/>
            </a:ext>
            <a:ext uri="{147F2762-F138-4A5C-976F-8EAC2B608ADB}">
              <a16:predDERef xmlns:a16="http://schemas.microsoft.com/office/drawing/2014/main" pred="{A314E24B-3CC1-4A31-82C2-14C665CED0E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1855" name="CuadroTexto 3">
          <a:extLst>
            <a:ext uri="{FF2B5EF4-FFF2-40B4-BE49-F238E27FC236}">
              <a16:creationId xmlns:a16="http://schemas.microsoft.com/office/drawing/2014/main" id="{1C171CEB-06AB-4002-8874-55B17461FAD9}"/>
            </a:ext>
            <a:ext uri="{147F2762-F138-4A5C-976F-8EAC2B608ADB}">
              <a16:predDERef xmlns:a16="http://schemas.microsoft.com/office/drawing/2014/main" pred="{1F115C58-F7AC-43EC-9236-C83C0D811978}"/>
            </a:ext>
          </a:extLst>
        </xdr:cNvPr>
        <xdr:cNvSpPr txBox="1"/>
      </xdr:nvSpPr>
      <xdr:spPr>
        <a:xfrm>
          <a:off x="15105112" y="58195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1861" name="CuadroTexto 3">
          <a:extLst>
            <a:ext uri="{FF2B5EF4-FFF2-40B4-BE49-F238E27FC236}">
              <a16:creationId xmlns:a16="http://schemas.microsoft.com/office/drawing/2014/main" id="{ED90DE3D-8A5F-4851-96F0-99F3660D2417}"/>
            </a:ext>
            <a:ext uri="{147F2762-F138-4A5C-976F-8EAC2B608ADB}">
              <a16:predDERef xmlns:a16="http://schemas.microsoft.com/office/drawing/2014/main" pred="{6EACFB98-F23F-499B-96E4-3528B6AEE5A9}"/>
            </a:ext>
          </a:extLst>
        </xdr:cNvPr>
        <xdr:cNvSpPr txBox="1"/>
      </xdr:nvSpPr>
      <xdr:spPr>
        <a:xfrm>
          <a:off x="15105112" y="58195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1867" name="CuadroTexto 3">
          <a:extLst>
            <a:ext uri="{FF2B5EF4-FFF2-40B4-BE49-F238E27FC236}">
              <a16:creationId xmlns:a16="http://schemas.microsoft.com/office/drawing/2014/main" id="{2D51ECD7-6710-47A8-A5E9-30D33AB36FB2}"/>
            </a:ext>
            <a:ext uri="{147F2762-F138-4A5C-976F-8EAC2B608ADB}">
              <a16:predDERef xmlns:a16="http://schemas.microsoft.com/office/drawing/2014/main" pred="{7A791BA5-3BB6-494D-A0B4-4034B912C759}"/>
            </a:ext>
          </a:extLst>
        </xdr:cNvPr>
        <xdr:cNvSpPr txBox="1"/>
      </xdr:nvSpPr>
      <xdr:spPr>
        <a:xfrm>
          <a:off x="15105112" y="58195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1874" name="CuadroTexto 3">
          <a:extLst>
            <a:ext uri="{FF2B5EF4-FFF2-40B4-BE49-F238E27FC236}">
              <a16:creationId xmlns:a16="http://schemas.microsoft.com/office/drawing/2014/main" id="{582B46FF-1BBF-44AB-8C97-C2EFFB472653}"/>
            </a:ext>
            <a:ext uri="{147F2762-F138-4A5C-976F-8EAC2B608ADB}">
              <a16:predDERef xmlns:a16="http://schemas.microsoft.com/office/drawing/2014/main" pred="{2F72AB9A-B38F-4C19-828F-DA2571315D5B}"/>
            </a:ext>
          </a:extLst>
        </xdr:cNvPr>
        <xdr:cNvSpPr txBox="1"/>
      </xdr:nvSpPr>
      <xdr:spPr>
        <a:xfrm>
          <a:off x="15105112" y="58195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318150</xdr:colOff>
      <xdr:row>28</xdr:row>
      <xdr:rowOff>0</xdr:rowOff>
    </xdr:from>
    <xdr:ext cx="184731" cy="264560"/>
    <xdr:sp macro="" textlink="">
      <xdr:nvSpPr>
        <xdr:cNvPr id="1998" name="CuadroTexto 3">
          <a:extLst>
            <a:ext uri="{FF2B5EF4-FFF2-40B4-BE49-F238E27FC236}">
              <a16:creationId xmlns:a16="http://schemas.microsoft.com/office/drawing/2014/main" id="{6D5C739B-F49A-4F0D-B819-466953CDB303}"/>
            </a:ext>
            <a:ext uri="{147F2762-F138-4A5C-976F-8EAC2B608ADB}">
              <a16:predDERef xmlns:a16="http://schemas.microsoft.com/office/drawing/2014/main" pred="{753C9B2B-4474-4AAC-B4E0-DAA8A127B7DB}"/>
            </a:ext>
          </a:extLst>
        </xdr:cNvPr>
        <xdr:cNvSpPr txBox="1"/>
      </xdr:nvSpPr>
      <xdr:spPr>
        <a:xfrm>
          <a:off x="15149936"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2008" name="CuadroTexto 3">
          <a:extLst>
            <a:ext uri="{FF2B5EF4-FFF2-40B4-BE49-F238E27FC236}">
              <a16:creationId xmlns:a16="http://schemas.microsoft.com/office/drawing/2014/main" id="{7AEA2758-9C9C-4C1E-98F8-1B6F1069347A}"/>
            </a:ext>
            <a:ext uri="{147F2762-F138-4A5C-976F-8EAC2B608ADB}">
              <a16:predDERef xmlns:a16="http://schemas.microsoft.com/office/drawing/2014/main" pred="{B72B594A-BD94-456C-A8E9-C963FA1B0F0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2009" name="CuadroTexto 3">
          <a:extLst>
            <a:ext uri="{FF2B5EF4-FFF2-40B4-BE49-F238E27FC236}">
              <a16:creationId xmlns:a16="http://schemas.microsoft.com/office/drawing/2014/main" id="{8E8F2911-79A8-43E6-A6B5-5577866BFB48}"/>
            </a:ext>
            <a:ext uri="{147F2762-F138-4A5C-976F-8EAC2B608ADB}">
              <a16:predDERef xmlns:a16="http://schemas.microsoft.com/office/drawing/2014/main" pred="{A5528288-18A6-4B41-B778-3D4CD6B4579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2011" name="CuadroTexto 3">
          <a:extLst>
            <a:ext uri="{FF2B5EF4-FFF2-40B4-BE49-F238E27FC236}">
              <a16:creationId xmlns:a16="http://schemas.microsoft.com/office/drawing/2014/main" id="{B0BC5FD6-497E-450B-8602-6E608BEA7185}"/>
            </a:ext>
            <a:ext uri="{147F2762-F138-4A5C-976F-8EAC2B608ADB}">
              <a16:predDERef xmlns:a16="http://schemas.microsoft.com/office/drawing/2014/main" pred="{B0E5664C-D472-4DE4-8DAF-D2F256A643B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2012" name="CuadroTexto 3">
          <a:extLst>
            <a:ext uri="{FF2B5EF4-FFF2-40B4-BE49-F238E27FC236}">
              <a16:creationId xmlns:a16="http://schemas.microsoft.com/office/drawing/2014/main" id="{6B0092FB-AC3B-4405-8D4C-BC5DCF73E46F}"/>
            </a:ext>
            <a:ext uri="{147F2762-F138-4A5C-976F-8EAC2B608ADB}">
              <a16:predDERef xmlns:a16="http://schemas.microsoft.com/office/drawing/2014/main" pred="{4B868380-51D4-4F2C-8019-A0FD6BE19F7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140804</xdr:rowOff>
    </xdr:from>
    <xdr:ext cx="184731" cy="264560"/>
    <xdr:sp macro="" textlink="">
      <xdr:nvSpPr>
        <xdr:cNvPr id="2013" name="CuadroTexto 3">
          <a:extLst>
            <a:ext uri="{FF2B5EF4-FFF2-40B4-BE49-F238E27FC236}">
              <a16:creationId xmlns:a16="http://schemas.microsoft.com/office/drawing/2014/main" id="{508E8D4F-EF85-4E9F-9DD3-5BFDEFC4EB0E}"/>
            </a:ext>
            <a:ext uri="{147F2762-F138-4A5C-976F-8EAC2B608ADB}">
              <a16:predDERef xmlns:a16="http://schemas.microsoft.com/office/drawing/2014/main" pred="{63F2E93A-F2D3-462E-8D1C-10EEC6D90C9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2014" name="CuadroTexto 3">
          <a:extLst>
            <a:ext uri="{FF2B5EF4-FFF2-40B4-BE49-F238E27FC236}">
              <a16:creationId xmlns:a16="http://schemas.microsoft.com/office/drawing/2014/main" id="{3112B4F2-E718-4C48-86CB-0C48D1CC8543}"/>
            </a:ext>
            <a:ext uri="{147F2762-F138-4A5C-976F-8EAC2B608ADB}">
              <a16:predDERef xmlns:a16="http://schemas.microsoft.com/office/drawing/2014/main" pred="{F5CECEF6-1D20-48EB-B837-A680E4DBBF5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2015" name="CuadroTexto 3">
          <a:extLst>
            <a:ext uri="{FF2B5EF4-FFF2-40B4-BE49-F238E27FC236}">
              <a16:creationId xmlns:a16="http://schemas.microsoft.com/office/drawing/2014/main" id="{C42C02B9-FC19-4C21-9535-8EE3DF482719}"/>
            </a:ext>
            <a:ext uri="{147F2762-F138-4A5C-976F-8EAC2B608ADB}">
              <a16:predDERef xmlns:a16="http://schemas.microsoft.com/office/drawing/2014/main" pred="{2D69AB49-9F18-465A-92B6-5DECF4EE61A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2017" name="CuadroTexto 3">
          <a:extLst>
            <a:ext uri="{FF2B5EF4-FFF2-40B4-BE49-F238E27FC236}">
              <a16:creationId xmlns:a16="http://schemas.microsoft.com/office/drawing/2014/main" id="{386714CE-15C2-480F-8FE2-90F1EBE6081C}"/>
            </a:ext>
            <a:ext uri="{147F2762-F138-4A5C-976F-8EAC2B608ADB}">
              <a16:predDERef xmlns:a16="http://schemas.microsoft.com/office/drawing/2014/main" pred="{125195F6-561F-4AB7-96F3-34375CF207E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2018" name="CuadroTexto 3">
          <a:extLst>
            <a:ext uri="{FF2B5EF4-FFF2-40B4-BE49-F238E27FC236}">
              <a16:creationId xmlns:a16="http://schemas.microsoft.com/office/drawing/2014/main" id="{9B606E6A-F320-4288-A330-F15A7634BD56}"/>
            </a:ext>
            <a:ext uri="{147F2762-F138-4A5C-976F-8EAC2B608ADB}">
              <a16:predDERef xmlns:a16="http://schemas.microsoft.com/office/drawing/2014/main" pred="{DEC112E3-911E-428C-BA37-D38B549B20E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140804</xdr:rowOff>
    </xdr:from>
    <xdr:ext cx="184731" cy="264560"/>
    <xdr:sp macro="" textlink="">
      <xdr:nvSpPr>
        <xdr:cNvPr id="2019" name="CuadroTexto 3">
          <a:extLst>
            <a:ext uri="{FF2B5EF4-FFF2-40B4-BE49-F238E27FC236}">
              <a16:creationId xmlns:a16="http://schemas.microsoft.com/office/drawing/2014/main" id="{1BD6CB1B-4A14-4297-BD47-13AF6EF1ACAC}"/>
            </a:ext>
            <a:ext uri="{147F2762-F138-4A5C-976F-8EAC2B608ADB}">
              <a16:predDERef xmlns:a16="http://schemas.microsoft.com/office/drawing/2014/main" pred="{7A023A7F-ACAC-4469-A756-CFA6D099251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2020" name="CuadroTexto 3">
          <a:extLst>
            <a:ext uri="{FF2B5EF4-FFF2-40B4-BE49-F238E27FC236}">
              <a16:creationId xmlns:a16="http://schemas.microsoft.com/office/drawing/2014/main" id="{AFF525DB-AD7C-4A7B-BC67-133AF9E99954}"/>
            </a:ext>
            <a:ext uri="{147F2762-F138-4A5C-976F-8EAC2B608ADB}">
              <a16:predDERef xmlns:a16="http://schemas.microsoft.com/office/drawing/2014/main" pred="{1A01653D-0C8C-4DE5-99A9-C9643501625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2021" name="CuadroTexto 3">
          <a:extLst>
            <a:ext uri="{FF2B5EF4-FFF2-40B4-BE49-F238E27FC236}">
              <a16:creationId xmlns:a16="http://schemas.microsoft.com/office/drawing/2014/main" id="{4DB95EED-051C-4277-9C37-FE775B2B75D0}"/>
            </a:ext>
            <a:ext uri="{147F2762-F138-4A5C-976F-8EAC2B608ADB}">
              <a16:predDERef xmlns:a16="http://schemas.microsoft.com/office/drawing/2014/main" pred="{5BAF5DDC-2F83-44D2-B7E7-DB62050FDA0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2023" name="CuadroTexto 3">
          <a:extLst>
            <a:ext uri="{FF2B5EF4-FFF2-40B4-BE49-F238E27FC236}">
              <a16:creationId xmlns:a16="http://schemas.microsoft.com/office/drawing/2014/main" id="{E57A556E-206E-4AD6-B490-0AA1604F0EA5}"/>
            </a:ext>
            <a:ext uri="{147F2762-F138-4A5C-976F-8EAC2B608ADB}">
              <a16:predDERef xmlns:a16="http://schemas.microsoft.com/office/drawing/2014/main" pred="{D62DD087-3DFE-4E8A-B582-FCC837EADD3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2024" name="CuadroTexto 3">
          <a:extLst>
            <a:ext uri="{FF2B5EF4-FFF2-40B4-BE49-F238E27FC236}">
              <a16:creationId xmlns:a16="http://schemas.microsoft.com/office/drawing/2014/main" id="{AB766721-1E4A-45DA-B845-C82C740C91E7}"/>
            </a:ext>
            <a:ext uri="{147F2762-F138-4A5C-976F-8EAC2B608ADB}">
              <a16:predDERef xmlns:a16="http://schemas.microsoft.com/office/drawing/2014/main" pred="{D5AF66AF-9EF9-4DA9-A1EC-14283049BA2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2025" name="CuadroTexto 3">
          <a:extLst>
            <a:ext uri="{FF2B5EF4-FFF2-40B4-BE49-F238E27FC236}">
              <a16:creationId xmlns:a16="http://schemas.microsoft.com/office/drawing/2014/main" id="{5D4A2C12-C02B-4690-99F8-C328DF9ACF5F}"/>
            </a:ext>
            <a:ext uri="{147F2762-F138-4A5C-976F-8EAC2B608ADB}">
              <a16:predDERef xmlns:a16="http://schemas.microsoft.com/office/drawing/2014/main" pred="{BD168305-C513-4294-A6F4-9AE4E9D994A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318150</xdr:colOff>
      <xdr:row>27</xdr:row>
      <xdr:rowOff>0</xdr:rowOff>
    </xdr:from>
    <xdr:ext cx="184731" cy="264560"/>
    <xdr:sp macro="" textlink="">
      <xdr:nvSpPr>
        <xdr:cNvPr id="4" name="CuadroTexto 3">
          <a:extLst>
            <a:ext uri="{FF2B5EF4-FFF2-40B4-BE49-F238E27FC236}">
              <a16:creationId xmlns:a16="http://schemas.microsoft.com/office/drawing/2014/main" id="{C8817EA2-72E5-4B56-83D2-AB201EDC2852}"/>
            </a:ext>
            <a:ext uri="{147F2762-F138-4A5C-976F-8EAC2B608ADB}">
              <a16:predDERef xmlns:a16="http://schemas.microsoft.com/office/drawing/2014/main" pred="{753C9B2B-4474-4AAC-B4E0-DAA8A127B7DB}"/>
            </a:ext>
          </a:extLst>
        </xdr:cNvPr>
        <xdr:cNvSpPr txBox="1"/>
      </xdr:nvSpPr>
      <xdr:spPr>
        <a:xfrm>
          <a:off x="14462775"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 name="CuadroTexto 3">
          <a:extLst>
            <a:ext uri="{FF2B5EF4-FFF2-40B4-BE49-F238E27FC236}">
              <a16:creationId xmlns:a16="http://schemas.microsoft.com/office/drawing/2014/main" id="{13EC0569-3BD8-4AD1-8867-C1706504412B}"/>
            </a:ext>
            <a:ext uri="{147F2762-F138-4A5C-976F-8EAC2B608ADB}">
              <a16:predDERef xmlns:a16="http://schemas.microsoft.com/office/drawing/2014/main" pred="{B72B594A-BD94-456C-A8E9-C963FA1B0F0C}"/>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 name="CuadroTexto 3">
          <a:extLst>
            <a:ext uri="{FF2B5EF4-FFF2-40B4-BE49-F238E27FC236}">
              <a16:creationId xmlns:a16="http://schemas.microsoft.com/office/drawing/2014/main" id="{D05A5742-5D80-4872-8C77-8CDFA246F1AB}"/>
            </a:ext>
            <a:ext uri="{147F2762-F138-4A5C-976F-8EAC2B608ADB}">
              <a16:predDERef xmlns:a16="http://schemas.microsoft.com/office/drawing/2014/main" pred="{A5528288-18A6-4B41-B778-3D4CD6B4579A}"/>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4" name="CuadroTexto 3">
          <a:extLst>
            <a:ext uri="{FF2B5EF4-FFF2-40B4-BE49-F238E27FC236}">
              <a16:creationId xmlns:a16="http://schemas.microsoft.com/office/drawing/2014/main" id="{0CCA11B1-5490-47FE-BAFD-45FF92C72A5F}"/>
            </a:ext>
            <a:ext uri="{147F2762-F138-4A5C-976F-8EAC2B608ADB}">
              <a16:predDERef xmlns:a16="http://schemas.microsoft.com/office/drawing/2014/main" pred="{1F115C58-F7AC-43EC-9236-C83C0D811978}"/>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5" name="CuadroTexto 3">
          <a:extLst>
            <a:ext uri="{FF2B5EF4-FFF2-40B4-BE49-F238E27FC236}">
              <a16:creationId xmlns:a16="http://schemas.microsoft.com/office/drawing/2014/main" id="{EC49D1D8-DEE9-4E14-87F9-DAE4D409136E}"/>
            </a:ext>
            <a:ext uri="{147F2762-F138-4A5C-976F-8EAC2B608ADB}">
              <a16:predDERef xmlns:a16="http://schemas.microsoft.com/office/drawing/2014/main" pred="{B0E5664C-D472-4DE4-8DAF-D2F256A643B6}"/>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7" name="CuadroTexto 3">
          <a:extLst>
            <a:ext uri="{FF2B5EF4-FFF2-40B4-BE49-F238E27FC236}">
              <a16:creationId xmlns:a16="http://schemas.microsoft.com/office/drawing/2014/main" id="{72EBAEB3-9EDB-4EA0-AF8D-A49B35B476AF}"/>
            </a:ext>
            <a:ext uri="{147F2762-F138-4A5C-976F-8EAC2B608ADB}">
              <a16:predDERef xmlns:a16="http://schemas.microsoft.com/office/drawing/2014/main" pred="{4B868380-51D4-4F2C-8019-A0FD6BE19F7D}"/>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5" name="CuadroTexto 3">
          <a:extLst>
            <a:ext uri="{FF2B5EF4-FFF2-40B4-BE49-F238E27FC236}">
              <a16:creationId xmlns:a16="http://schemas.microsoft.com/office/drawing/2014/main" id="{342715AA-05B7-4520-B88D-B652E16D10F8}"/>
            </a:ext>
            <a:ext uri="{147F2762-F138-4A5C-976F-8EAC2B608ADB}">
              <a16:predDERef xmlns:a16="http://schemas.microsoft.com/office/drawing/2014/main" pred="{63F2E93A-F2D3-462E-8D1C-10EEC6D90C97}"/>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6" name="CuadroTexto 3">
          <a:extLst>
            <a:ext uri="{FF2B5EF4-FFF2-40B4-BE49-F238E27FC236}">
              <a16:creationId xmlns:a16="http://schemas.microsoft.com/office/drawing/2014/main" id="{13416088-7094-4AAC-97C4-1D41133F2099}"/>
            </a:ext>
            <a:ext uri="{147F2762-F138-4A5C-976F-8EAC2B608ADB}">
              <a16:predDERef xmlns:a16="http://schemas.microsoft.com/office/drawing/2014/main" pred="{F5CECEF6-1D20-48EB-B837-A680E4DBBF51}"/>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1" name="CuadroTexto 3">
          <a:extLst>
            <a:ext uri="{FF2B5EF4-FFF2-40B4-BE49-F238E27FC236}">
              <a16:creationId xmlns:a16="http://schemas.microsoft.com/office/drawing/2014/main" id="{37E4FC08-4DA4-4A16-868D-73A9A7052445}"/>
            </a:ext>
            <a:ext uri="{147F2762-F138-4A5C-976F-8EAC2B608ADB}">
              <a16:predDERef xmlns:a16="http://schemas.microsoft.com/office/drawing/2014/main" pred="{2D69AB49-9F18-465A-92B6-5DECF4EE61AC}"/>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2" name="CuadroTexto 3">
          <a:extLst>
            <a:ext uri="{FF2B5EF4-FFF2-40B4-BE49-F238E27FC236}">
              <a16:creationId xmlns:a16="http://schemas.microsoft.com/office/drawing/2014/main" id="{312B3369-E121-4E78-982E-4C7EAB3DB822}"/>
            </a:ext>
            <a:ext uri="{147F2762-F138-4A5C-976F-8EAC2B608ADB}">
              <a16:predDERef xmlns:a16="http://schemas.microsoft.com/office/drawing/2014/main" pred="{6EACFB98-F23F-499B-96E4-3528B6AEE5A9}"/>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9" name="CuadroTexto 3">
          <a:extLst>
            <a:ext uri="{FF2B5EF4-FFF2-40B4-BE49-F238E27FC236}">
              <a16:creationId xmlns:a16="http://schemas.microsoft.com/office/drawing/2014/main" id="{9F6577C5-F3E7-4727-A3B6-824D2D4E3610}"/>
            </a:ext>
            <a:ext uri="{147F2762-F138-4A5C-976F-8EAC2B608ADB}">
              <a16:predDERef xmlns:a16="http://schemas.microsoft.com/office/drawing/2014/main" pred="{125195F6-561F-4AB7-96F3-34375CF207E9}"/>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0" name="CuadroTexto 3">
          <a:extLst>
            <a:ext uri="{FF2B5EF4-FFF2-40B4-BE49-F238E27FC236}">
              <a16:creationId xmlns:a16="http://schemas.microsoft.com/office/drawing/2014/main" id="{71E92785-78AB-48C7-AFD9-5FB715C2FA79}"/>
            </a:ext>
            <a:ext uri="{147F2762-F138-4A5C-976F-8EAC2B608ADB}">
              <a16:predDERef xmlns:a16="http://schemas.microsoft.com/office/drawing/2014/main" pred="{DEC112E3-911E-428C-BA37-D38B549B20EA}"/>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9" name="CuadroTexto 3">
          <a:extLst>
            <a:ext uri="{FF2B5EF4-FFF2-40B4-BE49-F238E27FC236}">
              <a16:creationId xmlns:a16="http://schemas.microsoft.com/office/drawing/2014/main" id="{31EB26A7-C75D-40CF-95C4-74A1B4B3EDF5}"/>
            </a:ext>
            <a:ext uri="{147F2762-F138-4A5C-976F-8EAC2B608ADB}">
              <a16:predDERef xmlns:a16="http://schemas.microsoft.com/office/drawing/2014/main" pred="{7A023A7F-ACAC-4469-A756-CFA6D099251D}"/>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0" name="CuadroTexto 3">
          <a:extLst>
            <a:ext uri="{FF2B5EF4-FFF2-40B4-BE49-F238E27FC236}">
              <a16:creationId xmlns:a16="http://schemas.microsoft.com/office/drawing/2014/main" id="{55F35E57-3771-4B10-8F36-69097F48FFED}"/>
            </a:ext>
            <a:ext uri="{147F2762-F138-4A5C-976F-8EAC2B608ADB}">
              <a16:predDERef xmlns:a16="http://schemas.microsoft.com/office/drawing/2014/main" pred="{1A01653D-0C8C-4DE5-99A9-C9643501625A}"/>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6" name="CuadroTexto 3">
          <a:extLst>
            <a:ext uri="{FF2B5EF4-FFF2-40B4-BE49-F238E27FC236}">
              <a16:creationId xmlns:a16="http://schemas.microsoft.com/office/drawing/2014/main" id="{BE5F88C8-5FB5-4C11-91ED-AAAC96981AAD}"/>
            </a:ext>
            <a:ext uri="{147F2762-F138-4A5C-976F-8EAC2B608ADB}">
              <a16:predDERef xmlns:a16="http://schemas.microsoft.com/office/drawing/2014/main" pred="{5BAF5DDC-2F83-44D2-B7E7-DB62050FDA09}"/>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5" name="CuadroTexto 3">
          <a:extLst>
            <a:ext uri="{FF2B5EF4-FFF2-40B4-BE49-F238E27FC236}">
              <a16:creationId xmlns:a16="http://schemas.microsoft.com/office/drawing/2014/main" id="{702A2D0C-271A-440E-B29F-DCD36663D37E}"/>
            </a:ext>
            <a:ext uri="{147F2762-F138-4A5C-976F-8EAC2B608ADB}">
              <a16:predDERef xmlns:a16="http://schemas.microsoft.com/office/drawing/2014/main" pred="{7A791BA5-3BB6-494D-A0B4-4034B912C759}"/>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6" name="CuadroTexto 3">
          <a:extLst>
            <a:ext uri="{FF2B5EF4-FFF2-40B4-BE49-F238E27FC236}">
              <a16:creationId xmlns:a16="http://schemas.microsoft.com/office/drawing/2014/main" id="{000907D0-07F3-414C-92B1-B89F52A5CBEA}"/>
            </a:ext>
            <a:ext uri="{147F2762-F138-4A5C-976F-8EAC2B608ADB}">
              <a16:predDERef xmlns:a16="http://schemas.microsoft.com/office/drawing/2014/main" pred="{D62DD087-3DFE-4E8A-B582-FCC837EADD3D}"/>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7" name="CuadroTexto 3">
          <a:extLst>
            <a:ext uri="{FF2B5EF4-FFF2-40B4-BE49-F238E27FC236}">
              <a16:creationId xmlns:a16="http://schemas.microsoft.com/office/drawing/2014/main" id="{98983E40-E374-482D-BB85-2519E613D79C}"/>
            </a:ext>
            <a:ext uri="{147F2762-F138-4A5C-976F-8EAC2B608ADB}">
              <a16:predDERef xmlns:a16="http://schemas.microsoft.com/office/drawing/2014/main" pred="{D5AF66AF-9EF9-4DA9-A1EC-14283049BA29}"/>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8" name="CuadroTexto 3">
          <a:extLst>
            <a:ext uri="{FF2B5EF4-FFF2-40B4-BE49-F238E27FC236}">
              <a16:creationId xmlns:a16="http://schemas.microsoft.com/office/drawing/2014/main" id="{D15C2347-C1D2-49E3-AEF2-84EB79B5DAB7}"/>
            </a:ext>
            <a:ext uri="{147F2762-F138-4A5C-976F-8EAC2B608ADB}">
              <a16:predDERef xmlns:a16="http://schemas.microsoft.com/office/drawing/2014/main" pred="{BD168305-C513-4294-A6F4-9AE4E9D994AA}"/>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3" name="CuadroTexto 3">
          <a:extLst>
            <a:ext uri="{FF2B5EF4-FFF2-40B4-BE49-F238E27FC236}">
              <a16:creationId xmlns:a16="http://schemas.microsoft.com/office/drawing/2014/main" id="{E17DC603-0A1A-481B-9CE0-EE9FDE7966A1}"/>
            </a:ext>
            <a:ext uri="{147F2762-F138-4A5C-976F-8EAC2B608ADB}">
              <a16:predDERef xmlns:a16="http://schemas.microsoft.com/office/drawing/2014/main" pred="{8C814242-8242-4061-A4CE-77573E4C6131}"/>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4" name="CuadroTexto 3">
          <a:extLst>
            <a:ext uri="{FF2B5EF4-FFF2-40B4-BE49-F238E27FC236}">
              <a16:creationId xmlns:a16="http://schemas.microsoft.com/office/drawing/2014/main" id="{FA22EC06-AF97-4A70-9195-1EE69D529FB3}"/>
            </a:ext>
            <a:ext uri="{147F2762-F138-4A5C-976F-8EAC2B608ADB}">
              <a16:predDERef xmlns:a16="http://schemas.microsoft.com/office/drawing/2014/main" pred="{E3CB59C0-0516-4AFF-AD0D-568F6CC28F26}"/>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5" name="CuadroTexto 3">
          <a:extLst>
            <a:ext uri="{FF2B5EF4-FFF2-40B4-BE49-F238E27FC236}">
              <a16:creationId xmlns:a16="http://schemas.microsoft.com/office/drawing/2014/main" id="{0A496AC0-69A5-40A2-AB5D-23114657A3F5}"/>
            </a:ext>
            <a:ext uri="{147F2762-F138-4A5C-976F-8EAC2B608ADB}">
              <a16:predDERef xmlns:a16="http://schemas.microsoft.com/office/drawing/2014/main" pred="{2F72AB9A-B38F-4C19-828F-DA2571315D5B}"/>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318150</xdr:colOff>
      <xdr:row>27</xdr:row>
      <xdr:rowOff>0</xdr:rowOff>
    </xdr:from>
    <xdr:ext cx="184731" cy="264560"/>
    <xdr:sp macro="" textlink="">
      <xdr:nvSpPr>
        <xdr:cNvPr id="186" name="CuadroTexto 3">
          <a:extLst>
            <a:ext uri="{FF2B5EF4-FFF2-40B4-BE49-F238E27FC236}">
              <a16:creationId xmlns:a16="http://schemas.microsoft.com/office/drawing/2014/main" id="{3A247AC4-2946-4352-905C-545356F6A21D}"/>
            </a:ext>
            <a:ext uri="{147F2762-F138-4A5C-976F-8EAC2B608ADB}">
              <a16:predDERef xmlns:a16="http://schemas.microsoft.com/office/drawing/2014/main" pred="{753C9B2B-4474-4AAC-B4E0-DAA8A127B7DB}"/>
            </a:ext>
          </a:extLst>
        </xdr:cNvPr>
        <xdr:cNvSpPr txBox="1"/>
      </xdr:nvSpPr>
      <xdr:spPr>
        <a:xfrm>
          <a:off x="14462775"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8" name="CuadroTexto 3">
          <a:extLst>
            <a:ext uri="{FF2B5EF4-FFF2-40B4-BE49-F238E27FC236}">
              <a16:creationId xmlns:a16="http://schemas.microsoft.com/office/drawing/2014/main" id="{904EC34A-35CE-4335-9E17-DE23C9F47B63}"/>
            </a:ext>
            <a:ext uri="{147F2762-F138-4A5C-976F-8EAC2B608ADB}">
              <a16:predDERef xmlns:a16="http://schemas.microsoft.com/office/drawing/2014/main" pred="{B72B594A-BD94-456C-A8E9-C963FA1B0F0C}"/>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07" name="CuadroTexto 3">
          <a:extLst>
            <a:ext uri="{FF2B5EF4-FFF2-40B4-BE49-F238E27FC236}">
              <a16:creationId xmlns:a16="http://schemas.microsoft.com/office/drawing/2014/main" id="{CF5D14C7-CEB5-4389-B57A-6F9B0D7E1EF0}"/>
            </a:ext>
            <a:ext uri="{147F2762-F138-4A5C-976F-8EAC2B608ADB}">
              <a16:predDERef xmlns:a16="http://schemas.microsoft.com/office/drawing/2014/main" pred="{A5528288-18A6-4B41-B778-3D4CD6B4579A}"/>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08" name="CuadroTexto 3">
          <a:extLst>
            <a:ext uri="{FF2B5EF4-FFF2-40B4-BE49-F238E27FC236}">
              <a16:creationId xmlns:a16="http://schemas.microsoft.com/office/drawing/2014/main" id="{5F1EA63A-2F69-4E83-B41A-72BEE54F7125}"/>
            </a:ext>
            <a:ext uri="{147F2762-F138-4A5C-976F-8EAC2B608ADB}">
              <a16:predDERef xmlns:a16="http://schemas.microsoft.com/office/drawing/2014/main" pred="{1F115C58-F7AC-43EC-9236-C83C0D811978}"/>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09" name="CuadroTexto 3">
          <a:extLst>
            <a:ext uri="{FF2B5EF4-FFF2-40B4-BE49-F238E27FC236}">
              <a16:creationId xmlns:a16="http://schemas.microsoft.com/office/drawing/2014/main" id="{9B22A12C-76FD-42EF-B35F-FFE12F8E701E}"/>
            </a:ext>
            <a:ext uri="{147F2762-F138-4A5C-976F-8EAC2B608ADB}">
              <a16:predDERef xmlns:a16="http://schemas.microsoft.com/office/drawing/2014/main" pred="{B0E5664C-D472-4DE4-8DAF-D2F256A643B6}"/>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10" name="CuadroTexto 3">
          <a:extLst>
            <a:ext uri="{FF2B5EF4-FFF2-40B4-BE49-F238E27FC236}">
              <a16:creationId xmlns:a16="http://schemas.microsoft.com/office/drawing/2014/main" id="{7B6473C2-B572-47FB-AB43-999C11DCEE6F}"/>
            </a:ext>
            <a:ext uri="{147F2762-F138-4A5C-976F-8EAC2B608ADB}">
              <a16:predDERef xmlns:a16="http://schemas.microsoft.com/office/drawing/2014/main" pred="{4B868380-51D4-4F2C-8019-A0FD6BE19F7D}"/>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15" name="CuadroTexto 3">
          <a:extLst>
            <a:ext uri="{FF2B5EF4-FFF2-40B4-BE49-F238E27FC236}">
              <a16:creationId xmlns:a16="http://schemas.microsoft.com/office/drawing/2014/main" id="{52EFBED9-B750-4183-A466-8D4D793AF712}"/>
            </a:ext>
            <a:ext uri="{147F2762-F138-4A5C-976F-8EAC2B608ADB}">
              <a16:predDERef xmlns:a16="http://schemas.microsoft.com/office/drawing/2014/main" pred="{63F2E93A-F2D3-462E-8D1C-10EEC6D90C97}"/>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16" name="CuadroTexto 3">
          <a:extLst>
            <a:ext uri="{FF2B5EF4-FFF2-40B4-BE49-F238E27FC236}">
              <a16:creationId xmlns:a16="http://schemas.microsoft.com/office/drawing/2014/main" id="{53979D19-FEB9-44F9-9953-797AB8DBD290}"/>
            </a:ext>
            <a:ext uri="{147F2762-F138-4A5C-976F-8EAC2B608ADB}">
              <a16:predDERef xmlns:a16="http://schemas.microsoft.com/office/drawing/2014/main" pred="{F5CECEF6-1D20-48EB-B837-A680E4DBBF51}"/>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17" name="CuadroTexto 3">
          <a:extLst>
            <a:ext uri="{FF2B5EF4-FFF2-40B4-BE49-F238E27FC236}">
              <a16:creationId xmlns:a16="http://schemas.microsoft.com/office/drawing/2014/main" id="{3DE9868E-2481-430A-B938-9D1B44DF37E2}"/>
            </a:ext>
            <a:ext uri="{147F2762-F138-4A5C-976F-8EAC2B608ADB}">
              <a16:predDERef xmlns:a16="http://schemas.microsoft.com/office/drawing/2014/main" pred="{2D69AB49-9F18-465A-92B6-5DECF4EE61AC}"/>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20" name="CuadroTexto 3">
          <a:extLst>
            <a:ext uri="{FF2B5EF4-FFF2-40B4-BE49-F238E27FC236}">
              <a16:creationId xmlns:a16="http://schemas.microsoft.com/office/drawing/2014/main" id="{FE697F47-21CB-475B-88A7-38537B9A6411}"/>
            </a:ext>
            <a:ext uri="{147F2762-F138-4A5C-976F-8EAC2B608ADB}">
              <a16:predDERef xmlns:a16="http://schemas.microsoft.com/office/drawing/2014/main" pred="{6EACFB98-F23F-499B-96E4-3528B6AEE5A9}"/>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31" name="CuadroTexto 3">
          <a:extLst>
            <a:ext uri="{FF2B5EF4-FFF2-40B4-BE49-F238E27FC236}">
              <a16:creationId xmlns:a16="http://schemas.microsoft.com/office/drawing/2014/main" id="{CF5CF8B9-F0F6-4B18-B944-C0CC59516F3A}"/>
            </a:ext>
            <a:ext uri="{147F2762-F138-4A5C-976F-8EAC2B608ADB}">
              <a16:predDERef xmlns:a16="http://schemas.microsoft.com/office/drawing/2014/main" pred="{DEC112E3-911E-428C-BA37-D38B549B20EA}"/>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32" name="CuadroTexto 3">
          <a:extLst>
            <a:ext uri="{FF2B5EF4-FFF2-40B4-BE49-F238E27FC236}">
              <a16:creationId xmlns:a16="http://schemas.microsoft.com/office/drawing/2014/main" id="{1AA6D677-EA2E-45F5-80EF-7F44CF7B6837}"/>
            </a:ext>
            <a:ext uri="{147F2762-F138-4A5C-976F-8EAC2B608ADB}">
              <a16:predDERef xmlns:a16="http://schemas.microsoft.com/office/drawing/2014/main" pred="{7A023A7F-ACAC-4469-A756-CFA6D099251D}"/>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12</xdr:col>
      <xdr:colOff>229178</xdr:colOff>
      <xdr:row>12</xdr:row>
      <xdr:rowOff>99291</xdr:rowOff>
    </xdr:from>
    <xdr:to>
      <xdr:col>12</xdr:col>
      <xdr:colOff>550413</xdr:colOff>
      <xdr:row>13</xdr:row>
      <xdr:rowOff>72803</xdr:rowOff>
    </xdr:to>
    <xdr:sp macro="" textlink="">
      <xdr:nvSpPr>
        <xdr:cNvPr id="2" name="Flecha: a la derecha 1">
          <a:extLst>
            <a:ext uri="{FF2B5EF4-FFF2-40B4-BE49-F238E27FC236}">
              <a16:creationId xmlns:a16="http://schemas.microsoft.com/office/drawing/2014/main" id="{02EB1FC0-C645-4DC2-A43D-7A12969D2EF6}"/>
            </a:ext>
          </a:extLst>
        </xdr:cNvPr>
        <xdr:cNvSpPr/>
      </xdr:nvSpPr>
      <xdr:spPr>
        <a:xfrm flipV="1">
          <a:off x="12821228" y="5017366"/>
          <a:ext cx="321235" cy="243387"/>
        </a:xfrm>
        <a:prstGeom prst="rightArrow">
          <a:avLst/>
        </a:prstGeom>
        <a:solidFill>
          <a:srgbClr val="004571"/>
        </a:solidFill>
        <a:ln>
          <a:solidFill>
            <a:srgbClr val="00457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editAs="oneCell">
    <xdr:from>
      <xdr:col>12</xdr:col>
      <xdr:colOff>285750</xdr:colOff>
      <xdr:row>0</xdr:row>
      <xdr:rowOff>0</xdr:rowOff>
    </xdr:from>
    <xdr:to>
      <xdr:col>14</xdr:col>
      <xdr:colOff>415363</xdr:colOff>
      <xdr:row>0</xdr:row>
      <xdr:rowOff>452974</xdr:rowOff>
    </xdr:to>
    <xdr:pic>
      <xdr:nvPicPr>
        <xdr:cNvPr id="3" name="Imagen 2">
          <a:extLst>
            <a:ext uri="{FF2B5EF4-FFF2-40B4-BE49-F238E27FC236}">
              <a16:creationId xmlns:a16="http://schemas.microsoft.com/office/drawing/2014/main" id="{6974E974-5AEE-4A30-B01D-B6E548238D4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877800" y="0"/>
          <a:ext cx="1440890" cy="43582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00022835/Downloads/Plantilla%20M&#233;trica%20Positiva&amp;PLGD%20(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asnatural-my.sharepoint.com/Users/uf350410/Desktop/m&#233;trica%20positiva/PGLF/Propuesta%20PGLF/Propuesta%20Plantilla%20PLGF-%20Ej%20Acec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gasnatural.sharepoint.com/Users/uf350410/Desktop/m&#233;trica%20positiva/PGLF/Propuesta%20PGLF/Propuesta%20Plantilla%20PLGF-%20Ej%20Acec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ciones (Métrica positiva"/>
      <sheetName val="Instrucciones (PLGF)"/>
      <sheetName val="Métrica positiva"/>
      <sheetName val="Paralizaciones"/>
      <sheetName val="Metrica Positiva"/>
      <sheetName val="Sucesos"/>
      <sheetName val="Equipos"/>
      <sheetName val="pms v1"/>
      <sheetName val="Rangos"/>
      <sheetName val="Instalaciones"/>
      <sheetName val="Plantilla Métrica Positiva&amp;PLGD"/>
    </sheetNames>
    <sheetDataSet>
      <sheetData sheetId="0" refreshError="1"/>
      <sheetData sheetId="1" refreshError="1"/>
      <sheetData sheetId="2" refreshError="1"/>
      <sheetData sheetId="3"/>
      <sheetData sheetId="4" refreshError="1"/>
      <sheetData sheetId="5"/>
      <sheetData sheetId="6"/>
      <sheetData sheetId="7"/>
      <sheetData sheetId="8"/>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Métreica positiva 3"/>
      <sheetName val="Métrica positiva (2)"/>
      <sheetName val="Instrucciones"/>
      <sheetName val="Aceca Incidentes"/>
      <sheetName val="Rango"/>
      <sheetName val="Hoja5"/>
      <sheetName val="Rangos"/>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Métreica positiva 3"/>
      <sheetName val="Métrica positiva (2)"/>
      <sheetName val="Instrucciones"/>
      <sheetName val="Aceca Incidentes"/>
      <sheetName val="Rango"/>
      <sheetName val="Hoja5"/>
      <sheetName val="Rangos"/>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Ibañez Gonzalez, Miguel" id="{F708A562-1417-4C5D-BF1C-2CE08D90EB4F}" userId="S::00012157@es.naturgy.com::5f44406a-9b77-4af4-a2b5-9a0d645452a5" providerId="AD"/>
  <person displayName="Sutil Ortiz, David" id="{BA93479B-0425-4F03-8ACA-BC3BA086B30A}" userId="S::00022878@es.naturgy.com::01326e7f-6bfc-4231-ad5d-138a3e3a1dbc" providerId="AD"/>
  <person displayName="Iglesias Lopez, Mª Rosario" id="{7BB874E3-E84F-4871-85B2-3AC1F25ED120}" userId="S::UF775730@es.naturgy.com::94f57dec-a081-48fc-a86f-92edf8c4bd64" providerId="AD"/>
  <person displayName="Diaz Lopez, Monica" id="{2050942B-DC5E-4197-84D8-7A34AB41CDEF}" userId="S::UF777576@es.naturgy.com::0aeef4e5-0769-4993-bd71-ff798e49b20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nandez Garcia, Alvaro" refreshedDate="45552.513725578705" createdVersion="7" refreshedVersion="8" minRefreshableVersion="3" recordCount="376" xr:uid="{08297B27-2ADB-42BE-B8E1-568409A1A4C5}">
  <cacheSource type="worksheet">
    <worksheetSource name="Tabla9"/>
  </cacheSource>
  <cacheFields count="3">
    <cacheField name="Nombre editado del empleado o candidato" numFmtId="0">
      <sharedItems/>
    </cacheField>
    <cacheField name="Equipo inicial" numFmtId="0">
      <sharedItems/>
    </cacheField>
    <cacheField name="Nombre equipo" numFmtId="0">
      <sharedItems count="21">
        <s v="EXPLOTACION SABON"/>
        <s v="ZONA CENTRO / LEVANTE"/>
        <s v="EXPLOTACION CARTAGENA"/>
        <s v="ZONA CATALUÑA"/>
        <s v="EXPLOTACION SAN ROQUE- CAMPO 10"/>
        <s v="TECNOLOGIA GENERACION"/>
        <s v="EXPLOTACION ACECA"/>
        <s v="DESMANTELAMIENTO"/>
        <s v="OFICINAS"/>
        <s v="EXPLOTACION MALAGA"/>
        <s v="EXPLOTACION PUERTO DE BARCELONA"/>
        <s v="EXPLOTACION SAGUNTO"/>
        <s v="EXPLOTACION BESOS"/>
        <s v="ZONA ANDALUCÍA"/>
        <s v="INGENIERIA NUCLEAR"/>
        <s v="EXPLOTACION NGS"/>
        <s v="EXPLOTACION PALOS"/>
        <s v="EECC"/>
        <s v="CCR"/>
        <s v="CCC Sagunto"/>
        <s v="Sin notificador asignad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6">
  <r>
    <s v="ABAD RIVAS, DANIEL"/>
    <s v="EXPLOTACION SABON"/>
    <x v="0"/>
  </r>
  <r>
    <s v="ACOSTA MARTINEZ, JUAN ANTONIO"/>
    <s v="ZONA CENTRO / LEVANTE"/>
    <x v="1"/>
  </r>
  <r>
    <s v="AGUADO RODRIGUEZ, EDUARDO JOSE"/>
    <s v="EXPLOTACION CARTAGENA"/>
    <x v="2"/>
  </r>
  <r>
    <s v="AIRA PAN, ISAAC"/>
    <s v="ZONA CATALUÑA"/>
    <x v="3"/>
  </r>
  <r>
    <s v="ALCOBA RODRIGUEZ, VICENTE"/>
    <s v="EXPLOTACION SAN ROQUE- CAMPO 10"/>
    <x v="4"/>
  </r>
  <r>
    <s v="ALDA LOZANO, FRANCISCO JAVIER"/>
    <s v="TECNOLOGIA GENERACION"/>
    <x v="5"/>
  </r>
  <r>
    <s v="ALEGRE MORENO, MIGUEL"/>
    <s v="EXPLOTACION ACECA"/>
    <x v="6"/>
  </r>
  <r>
    <s v="ALFARO GUTIERREZ, DICK EUGENIO"/>
    <s v="EXPLOTACION CARTAGENA"/>
    <x v="2"/>
  </r>
  <r>
    <s v="ALGABA REDONDO, RAFAEL"/>
    <s v="DESMANTELAMIENTO"/>
    <x v="7"/>
  </r>
  <r>
    <s v="ALONSO TOLEDO, MARIA JESUS"/>
    <s v="OFICINAS"/>
    <x v="8"/>
  </r>
  <r>
    <s v="ALVAREZ LOMBAN, VICENTE"/>
    <s v="EXPLOTACION SABON"/>
    <x v="0"/>
  </r>
  <r>
    <s v="ALVAREZ MUÑIZ, BORJA"/>
    <s v="DESMANTELAMIENTO"/>
    <x v="7"/>
  </r>
  <r>
    <s v="ALVAREZ REJO, FERNANDO"/>
    <s v="EXPLOTACION SABON"/>
    <x v="0"/>
  </r>
  <r>
    <s v="ALVAREZ RODRIGUEZ, VICTOR MANUEL"/>
    <s v="DESMANTELAMIENTO"/>
    <x v="7"/>
  </r>
  <r>
    <s v="ALVES GONZALEZ, ANTONIO"/>
    <s v="EXPLOTACION MALAGA"/>
    <x v="9"/>
  </r>
  <r>
    <s v="ALVITE LEMA, JOSE LUIS"/>
    <s v="EXPLOTACION SABON"/>
    <x v="0"/>
  </r>
  <r>
    <s v="AMAYA SANTOS, JOSE"/>
    <s v="EXPLOTACION MALAGA"/>
    <x v="9"/>
  </r>
  <r>
    <s v="ANDRES CASTRO, ALBERTO"/>
    <s v="TECNOLOGIA GENERACION"/>
    <x v="5"/>
  </r>
  <r>
    <s v="ANTON GARCIA, SANTIAGO"/>
    <s v="DESMANTELAMIENTO"/>
    <x v="7"/>
  </r>
  <r>
    <s v="APARICIO MONTERO, IGNACIO"/>
    <s v="EXPLOTACION SABON"/>
    <x v="0"/>
  </r>
  <r>
    <s v="APARICIO SAN FAUSTO, JONATHAN"/>
    <s v="ZONA CATALUÑA"/>
    <x v="3"/>
  </r>
  <r>
    <s v="ARAGON RAMIREZ, JUAN ANTONIO"/>
    <s v="EXPLOTACION SAN ROQUE- CAMPO 10"/>
    <x v="4"/>
  </r>
  <r>
    <s v="ARENAS OTERO, MIGUEL ANGEL"/>
    <s v="EXPLOTACION SAN ROQUE- CAMPO 10"/>
    <x v="4"/>
  </r>
  <r>
    <s v="ARIAS BLANCO, VERONICA"/>
    <s v="DESMANTELAMIENTO"/>
    <x v="7"/>
  </r>
  <r>
    <s v="ARRIBAS SANCHEZ, ELENA"/>
    <s v="ZONA CATALUÑA"/>
    <x v="3"/>
  </r>
  <r>
    <s v="ATAIDE BARRAGAN, ALEJANDRO"/>
    <s v="EXPLOTACION MALAGA"/>
    <x v="9"/>
  </r>
  <r>
    <s v="AYMERICH RICO, MIGUEL ANGEL"/>
    <s v="TECNOLOGIA GENERACION"/>
    <x v="5"/>
  </r>
  <r>
    <s v="AZNAR BONILLO, LAURA"/>
    <s v="ZONA CENTRO / LEVANTE"/>
    <x v="1"/>
  </r>
  <r>
    <s v="BACH IRURE, BLANCA"/>
    <s v="EXPLOTACION PUERTO DE BARCELONA"/>
    <x v="10"/>
  </r>
  <r>
    <s v="BADAL SAMPER, JOAQUIN"/>
    <s v="EXPLOTACION SAGUNTO"/>
    <x v="11"/>
  </r>
  <r>
    <s v="BALLESTEROS PINTO, JORGE"/>
    <s v="OFICINAS"/>
    <x v="8"/>
  </r>
  <r>
    <s v="BALLESTEROS VENTURA, ROGER"/>
    <s v="EXPLOTACION BESOS"/>
    <x v="12"/>
  </r>
  <r>
    <s v="BARRAGAN RODRIGUEZ, FRANCISCO"/>
    <s v="EXPLOTACION PUERTO DE BARCELONA"/>
    <x v="10"/>
  </r>
  <r>
    <s v="BARRO ROMERO, ANGEL"/>
    <s v="TECNOLOGIA GENERACION"/>
    <x v="5"/>
  </r>
  <r>
    <s v="BARTRONS CASADEMONT, JORDI"/>
    <s v="EXPLOTACION PUERTO DE BARCELONA"/>
    <x v="10"/>
  </r>
  <r>
    <s v="BAUS, CHRISTINA DESIREE"/>
    <s v="ZONA ANDALUCÍA"/>
    <x v="13"/>
  </r>
  <r>
    <s v="BENITO HERNANDEZ, MARIA MARGARITA"/>
    <s v="INGENIERIA NUCLEAR"/>
    <x v="14"/>
  </r>
  <r>
    <s v="BERMEJO CIGANDA, LEIRE"/>
    <s v="OFICINAS"/>
    <x v="8"/>
  </r>
  <r>
    <s v="BLANCO APARICIO, ANGEL MANUEL"/>
    <s v="EXPLOTACION SABON"/>
    <x v="0"/>
  </r>
  <r>
    <s v="BOADA PORTILLO, MARTA"/>
    <s v="OFICINAS"/>
    <x v="8"/>
  </r>
  <r>
    <s v="BORJA PEREZ, VICTOR JOSE"/>
    <s v="EXPLOTACION CARTAGENA"/>
    <x v="2"/>
  </r>
  <r>
    <s v="BORREGA CLAVER, MIGUEL PABLO"/>
    <s v="EXPLOTACION ACECA"/>
    <x v="6"/>
  </r>
  <r>
    <s v="BOUZA HURTADO, MIGUEL ANGEL"/>
    <s v="EXPLOTACION SABON"/>
    <x v="0"/>
  </r>
  <r>
    <s v="BOZA TIRADO, JUAN IGNACIO"/>
    <s v="EXPLOTACION SAN ROQUE- CAMPO 10"/>
    <x v="4"/>
  </r>
  <r>
    <s v="BRUN SORRIBAS, PABLO"/>
    <s v="EXPLOTACION BESOS"/>
    <x v="12"/>
  </r>
  <r>
    <s v="BURNETT ALMAGRO, JAIME"/>
    <s v="EXPLOTACION NGS"/>
    <x v="15"/>
  </r>
  <r>
    <s v="CABRERA ARIZA, PAULA"/>
    <s v="OFICINAS"/>
    <x v="8"/>
  </r>
  <r>
    <s v="CADENAS MENDICOA, ANDREA MIREIA"/>
    <s v="INGENIERIA NUCLEAR"/>
    <x v="14"/>
  </r>
  <r>
    <s v="CALLEJA ALBALADEJO, RICARDO"/>
    <s v="EXPLOTACION SAGUNTO"/>
    <x v="11"/>
  </r>
  <r>
    <s v="CALLEJA MARTIN, M.ELENA"/>
    <s v="OFICINAS"/>
    <x v="8"/>
  </r>
  <r>
    <s v="CAMPOS GONZALEZ DEL VALLE, ALFONSO"/>
    <s v="OFICINAS"/>
    <x v="8"/>
  </r>
  <r>
    <s v="CAMUÑAS CONTRERAS, SERGI"/>
    <s v="EXPLOTACION PUERTO DE BARCELONA"/>
    <x v="10"/>
  </r>
  <r>
    <s v="CANCHA DOMINGUEZ, FAUSTINA"/>
    <s v="TECNOLOGIA GENERACION"/>
    <x v="5"/>
  </r>
  <r>
    <s v="CANTALAPIEDRA CORDERO, ANGEL FELIPE"/>
    <s v="ZONA ANDALUCÍA"/>
    <x v="13"/>
  </r>
  <r>
    <s v="CANTO CASTRO, MARGARITA"/>
    <s v="TECNOLOGIA GENERACION"/>
    <x v="5"/>
  </r>
  <r>
    <s v="CARDENO CARDENA, INOCENCIO"/>
    <s v="EXPLOTACION PALOS"/>
    <x v="16"/>
  </r>
  <r>
    <s v="CARDIEL TORQUEMADA, SERGIO"/>
    <s v="EXPLOTACION CARTAGENA"/>
    <x v="2"/>
  </r>
  <r>
    <s v="CARMONA IRUSTETA, FERNANDO"/>
    <s v="EXPLOTACION ACECA"/>
    <x v="6"/>
  </r>
  <r>
    <s v="CARO MARTINEZ, JOSE ANTONIO"/>
    <s v="EXPLOTACION CARTAGENA"/>
    <x v="2"/>
  </r>
  <r>
    <s v="CARRILLO GARCIA, JOSE MANUEL"/>
    <s v="EXPLOTACION CARTAGENA"/>
    <x v="2"/>
  </r>
  <r>
    <s v="CASAS FRIAS, SONIA"/>
    <s v="OFICINAS"/>
    <x v="8"/>
  </r>
  <r>
    <s v="CASTRO GOMEZ, JESUS VICENTE"/>
    <s v="TECNOLOGIA GENERACION"/>
    <x v="5"/>
  </r>
  <r>
    <s v="CASTRO SEVILLA, JOSE"/>
    <s v="EXPLOTACION NGS"/>
    <x v="15"/>
  </r>
  <r>
    <s v="CEBALLOS ESCALERA FERNANDEZ, MARTIN"/>
    <s v="TECNOLOGIA GENERACION"/>
    <x v="5"/>
  </r>
  <r>
    <s v="CEBRIAN HERNANDEZ, EMILIO JOSE"/>
    <s v="EXPLOTACION SAGUNTO"/>
    <x v="11"/>
  </r>
  <r>
    <s v="CIRERA MARTINEZ, MARIA JOSE"/>
    <s v="ZONA CATALUÑA"/>
    <x v="3"/>
  </r>
  <r>
    <s v="COBOS SANCHEZ, DAVID"/>
    <s v="ZONA CATALUÑA"/>
    <x v="3"/>
  </r>
  <r>
    <s v="COLOMER DILMER, XAVIER"/>
    <s v="EXPLOTACION PUERTO DE BARCELONA"/>
    <x v="10"/>
  </r>
  <r>
    <s v="COLOMINA GARCIA, FRANCISCO JOSE"/>
    <s v="EXPLOTACION PALOS"/>
    <x v="16"/>
  </r>
  <r>
    <s v="CONTRERAS NIEVES, JAVIER"/>
    <s v="EXPLOTACION ACECA"/>
    <x v="6"/>
  </r>
  <r>
    <s v="CORONEL PEREZ, PEDRO JOSE"/>
    <s v="EXPLOTACION PALOS"/>
    <x v="16"/>
  </r>
  <r>
    <s v="CORREA PINO, JOHN ANDERSON"/>
    <s v="EXPLOTACION MALAGA"/>
    <x v="9"/>
  </r>
  <r>
    <s v="CORTES LUQUE, MARIA CRUZ"/>
    <s v="EXPLOTACION MALAGA"/>
    <x v="9"/>
  </r>
  <r>
    <s v="COSTALES PARRONDO, JUAN MANUEL"/>
    <s v="TECNOLOGIA GENERACION"/>
    <x v="5"/>
  </r>
  <r>
    <s v="CRESPO GONZALEZ, JOSE MARIA"/>
    <s v="EXPLOTACION PUERTO DE BARCELONA"/>
    <x v="10"/>
  </r>
  <r>
    <s v="CRUZ HERNANDEZ, MANUEL JESUS"/>
    <s v="EXPLOTACION PALOS"/>
    <x v="16"/>
  </r>
  <r>
    <s v="CUACOS ARAUJO, MANUEL LORENZO"/>
    <s v="EXPLOTACION SAGUNTO"/>
    <x v="11"/>
  </r>
  <r>
    <s v="CUENCA GALLARDO, ANTONIO JAVIER"/>
    <s v="EXPLOTACION CARTAGENA"/>
    <x v="2"/>
  </r>
  <r>
    <s v="CUESTA ARAGON, TEODORO"/>
    <s v="ZONA CENTRO / LEVANTE"/>
    <x v="1"/>
  </r>
  <r>
    <s v="CUMELLES ORTEGA, LAIA"/>
    <s v="TECNOLOGIA GENERACION"/>
    <x v="5"/>
  </r>
  <r>
    <s v="DAVILA DAVILA, MARIA JESUS"/>
    <s v="OFICINAS"/>
    <x v="8"/>
  </r>
  <r>
    <s v="DE CARLOS ALONSO, JAVIER"/>
    <s v="EXPLOTACION PUERTO DE BARCELONA"/>
    <x v="10"/>
  </r>
  <r>
    <s v="DE LA ENCINA ORTEGA, GEMA DE AFRICA"/>
    <s v="ZONA ANDALUCÍA"/>
    <x v="13"/>
  </r>
  <r>
    <s v="DEL AMOR GARCIA, GERMAN"/>
    <s v="ZONA CENTRO / LEVANTE"/>
    <x v="1"/>
  </r>
  <r>
    <s v="DEL POZO DIAZ, DAVID"/>
    <s v="TECNOLOGIA GENERACION"/>
    <x v="5"/>
  </r>
  <r>
    <s v="DELGADO SANCHEZ, EMILIO"/>
    <s v="TECNOLOGIA GENERACION"/>
    <x v="5"/>
  </r>
  <r>
    <s v="DIAZ ARROYO, SEBASTIAN"/>
    <s v="EXPLOTACION MALAGA"/>
    <x v="9"/>
  </r>
  <r>
    <s v="DIAZ JIMENEZ, ALBERTO"/>
    <s v="EXPLOTACION ACECA"/>
    <x v="6"/>
  </r>
  <r>
    <s v="DIAZ LOPEZ, MONICA"/>
    <s v="TECNOLOGIA GENERACION"/>
    <x v="5"/>
  </r>
  <r>
    <s v="DIAZ MONTEIL, ANA ISABEL"/>
    <s v="OFICINAS"/>
    <x v="8"/>
  </r>
  <r>
    <s v="DIEZ DIEZ, LUIS"/>
    <s v="DESMANTELAMIENTO"/>
    <x v="7"/>
  </r>
  <r>
    <s v="DOBLADO ARRAYAS, MANUEL"/>
    <s v="OFICINAS"/>
    <x v="8"/>
  </r>
  <r>
    <s v="DOMINGO CRUZ, CRISTINA"/>
    <s v="INGENIERIA NUCLEAR"/>
    <x v="14"/>
  </r>
  <r>
    <s v="DOMINGUEZ FLORENTIN, ISRAEL"/>
    <s v="EXPLOTACION PALOS"/>
    <x v="16"/>
  </r>
  <r>
    <s v="DOMINGUEZ MARTIN, DAVID"/>
    <s v="EXPLOTACION PALOS"/>
    <x v="16"/>
  </r>
  <r>
    <s v="DOMINGUEZ MORENO, JUAN ANTONIO"/>
    <s v="EXPLOTACION SAN ROQUE- CAMPO 10"/>
    <x v="4"/>
  </r>
  <r>
    <s v="DOMINGUEZ ORTEGA, SIMON"/>
    <s v="ZONA ANDALUCÍA"/>
    <x v="13"/>
  </r>
  <r>
    <s v="DONCEL RIOS, ROCIO"/>
    <s v="EXPLOTACION NGS"/>
    <x v="15"/>
  </r>
  <r>
    <s v="DUEÑAS PESTAÑA, JAVIER"/>
    <s v="EXPLOTACION SABON"/>
    <x v="0"/>
  </r>
  <r>
    <s v="EECC"/>
    <s v="EECC"/>
    <x v="17"/>
  </r>
  <r>
    <s v="ESCAMILLA BENITO, RAQUEL"/>
    <s v="INGENIERIA NUCLEAR"/>
    <x v="14"/>
  </r>
  <r>
    <s v="ESCUDERO CASCON, DAVID"/>
    <s v="EXPLOTACION SABON"/>
    <x v="0"/>
  </r>
  <r>
    <s v="ESCUDERO SANTANA, ANTONIO"/>
    <s v="EXPLOTACION PALOS"/>
    <x v="16"/>
  </r>
  <r>
    <s v="ESPINOSA APARICIO, ANDRES"/>
    <s v="ZONA ANDALUCÍA"/>
    <x v="13"/>
  </r>
  <r>
    <s v="ESTEVE SILLA, CARLOS"/>
    <s v="EXPLOTACION SAGUNTO"/>
    <x v="11"/>
  </r>
  <r>
    <s v="EZCURRA SANTACREU, JAVIER"/>
    <s v="OFICINAS"/>
    <x v="8"/>
  </r>
  <r>
    <s v="FARRE GASCON, LLUIS"/>
    <s v="EXPLOTACION BESOS"/>
    <x v="12"/>
  </r>
  <r>
    <s v="FENOY CRUZ, ALVARO"/>
    <s v="INGENIERIA NUCLEAR"/>
    <x v="14"/>
  </r>
  <r>
    <s v="FERNANDEZ CARACENA, JORGE"/>
    <s v="EXPLOTACION SAN ROQUE- CAMPO 10"/>
    <x v="4"/>
  </r>
  <r>
    <s v="FERNANDEZ CONTERO, CARLOS"/>
    <s v="EXPLOTACION SAN ROQUE- CAMPO 10"/>
    <x v="4"/>
  </r>
  <r>
    <s v="FERNANDEZ COTO, ALBERTO"/>
    <s v="DESMANTELAMIENTO"/>
    <x v="7"/>
  </r>
  <r>
    <s v="FERNANDEZ GARCIA, ANTONIO MANUEL"/>
    <s v="EXPLOTACION SAN ROQUE- CAMPO 10"/>
    <x v="4"/>
  </r>
  <r>
    <s v="FERNANDEZ GONZALEZ, PABLO"/>
    <s v="OFICINAS"/>
    <x v="8"/>
  </r>
  <r>
    <s v="FERNANDEZ HERNANDEZ, ENRIC"/>
    <s v="OFICINAS"/>
    <x v="8"/>
  </r>
  <r>
    <s v="FERNANDEZ MARTINEZ, VICTORIA EUGENIA"/>
    <s v="EXPLOTACION SAN ROQUE- CAMPO 10"/>
    <x v="4"/>
  </r>
  <r>
    <s v="FERNANDEZ NIETO, HECTOR"/>
    <s v="EXPLOTACION SAN ROQUE- CAMPO 10"/>
    <x v="4"/>
  </r>
  <r>
    <s v="FERNANDEZ NIETO, OSCAR"/>
    <s v="CCR"/>
    <x v="18"/>
  </r>
  <r>
    <s v="FERNANDEZ SANTAMARIA, IKER"/>
    <s v="EXPLOTACION PUERTO DE BARCELONA"/>
    <x v="10"/>
  </r>
  <r>
    <s v="FERNANDEZ-CABRERA MARTIN-DELGADO, FERNANDO"/>
    <s v="EXPLOTACION ACECA"/>
    <x v="6"/>
  </r>
  <r>
    <s v="FONTANEDA SANTAMARIA, JESUS IGNACIO"/>
    <s v="EXPLOTACION BESOS"/>
    <x v="12"/>
  </r>
  <r>
    <s v="FUDILI MORENO, ANGEL"/>
    <s v="DESMANTELAMIENTO"/>
    <x v="7"/>
  </r>
  <r>
    <s v="FUDILI MORENO, HAMADI"/>
    <s v="TECNOLOGIA GENERACION"/>
    <x v="5"/>
  </r>
  <r>
    <s v="FUENTES CAÑAMERO, SENADOR CARLOS"/>
    <s v="TECNOLOGIA GENERACION"/>
    <x v="5"/>
  </r>
  <r>
    <s v="FUNES PEREZ, FRANCISCO LUIS"/>
    <s v="EXPLOTACION MALAGA"/>
    <x v="9"/>
  </r>
  <r>
    <s v="GALLEGO GARCIA, FCO MARTIN"/>
    <s v="EXPLOTACION CARTAGENA"/>
    <x v="2"/>
  </r>
  <r>
    <s v="GALLEGO GARCIA, JUAN CARLOS"/>
    <s v="EXPLOTACION CARTAGENA"/>
    <x v="2"/>
  </r>
  <r>
    <s v="GAMBIN GUERRERO, JUAN MIGUEL"/>
    <s v="EXPLOTACION MALAGA"/>
    <x v="9"/>
  </r>
  <r>
    <s v="GARCIA BASCO, LUIS MIGUEL"/>
    <s v="EXPLOTACION ACECA"/>
    <x v="6"/>
  </r>
  <r>
    <s v="GARCIA CEREZUELA, JUAN MARIA"/>
    <s v="EXPLOTACION SAGUNTO"/>
    <x v="11"/>
  </r>
  <r>
    <s v="GARCIA CLIMENT, JOSE IGNACIO"/>
    <s v="EXPLOTACION SAGUNTO"/>
    <x v="11"/>
  </r>
  <r>
    <s v="GARCIA DE LA ROSA, GONZALO"/>
    <s v="EXPLOTACION ACECA"/>
    <x v="6"/>
  </r>
  <r>
    <s v="GARCIA DEL RIO, JUAN CARLOS"/>
    <s v="TECNOLOGIA GENERACION"/>
    <x v="5"/>
  </r>
  <r>
    <s v="GARCIA FERNANDEZ, JOAQUIN"/>
    <s v="EXPLOTACION MALAGA"/>
    <x v="9"/>
  </r>
  <r>
    <s v="GARCIA GARCIA, ALVARO"/>
    <s v="ZONA ANDALUCÍA"/>
    <x v="13"/>
  </r>
  <r>
    <s v="GARCÍA GARCÍA, DAVID"/>
    <s v="EXPLOTACION NGS"/>
    <x v="15"/>
  </r>
  <r>
    <s v="GARCIA GARCIA, JUAN ANTONIO"/>
    <s v="ZONA CENTRO / LEVANTE"/>
    <x v="1"/>
  </r>
  <r>
    <s v="GARCIA GARCIA, MONICA JUANA"/>
    <s v="OFICINAS"/>
    <x v="8"/>
  </r>
  <r>
    <s v="GARCIA GONZALEZ, JAVIER"/>
    <s v="TECNOLOGIA GENERACION"/>
    <x v="5"/>
  </r>
  <r>
    <s v="GARCIA LLAMAS, AVELINO"/>
    <s v="EXPLOTACION MALAGA"/>
    <x v="9"/>
  </r>
  <r>
    <s v="GARCIA LLAMAZARES, MARTA MONICA"/>
    <s v="EXPLOTACION SABON"/>
    <x v="0"/>
  </r>
  <r>
    <s v="GARCIA MARTINEZ, JOSE RAUL"/>
    <s v="EXPLOTACION SAGUNTO"/>
    <x v="11"/>
  </r>
  <r>
    <s v="GARCIA OREÑA, FCO SANTIAGO"/>
    <s v="EXPLOTACION CARTAGENA"/>
    <x v="2"/>
  </r>
  <r>
    <s v="GARCIA OSMA, SILVIA"/>
    <s v="OFICINAS"/>
    <x v="8"/>
  </r>
  <r>
    <s v="GARCIA RODRIGUEZ, CARLOS"/>
    <s v="OFICINAS"/>
    <x v="8"/>
  </r>
  <r>
    <s v="GARCIA SANCHEZ, MANUEL"/>
    <s v="EXPLOTACION SAGUNTO"/>
    <x v="11"/>
  </r>
  <r>
    <s v="GARCIA TOSCANO, DAVID"/>
    <s v="EXPLOTACION PALOS"/>
    <x v="16"/>
  </r>
  <r>
    <s v="GARRIDO CHILLARON, MARIA ANGELES"/>
    <s v="EXPLOTACION NGS"/>
    <x v="15"/>
  </r>
  <r>
    <s v="GEA FO, SERGIO"/>
    <s v="EXPLOTACION SAGUNTO"/>
    <x v="11"/>
  </r>
  <r>
    <s v="GENS ABUJAS, JORGE"/>
    <s v="EXPLOTACION CARTAGENA"/>
    <x v="2"/>
  </r>
  <r>
    <s v="GIL ANDRADES, JUAN JESUS"/>
    <s v="EXPLOTACION SAN ROQUE- CAMPO 10"/>
    <x v="4"/>
  </r>
  <r>
    <s v="GIMENEZ ALBERT, JUAN VICENTE"/>
    <s v="ZONA CENTRO / LEVANTE"/>
    <x v="1"/>
  </r>
  <r>
    <s v="GIMENO RAMON, IRENE"/>
    <s v="OFICINAS"/>
    <x v="8"/>
  </r>
  <r>
    <s v="GOMEZ DUEÑAS, CAROLINA"/>
    <s v="INGENIERIA NUCLEAR"/>
    <x v="14"/>
  </r>
  <r>
    <s v="GOMEZ LOPEZ, ENRIQUE"/>
    <s v="TECNOLOGIA GENERACION"/>
    <x v="5"/>
  </r>
  <r>
    <s v="GOMEZ MEDINA, FRANCISCO JAVIER"/>
    <s v="ZONA CENTRO / LEVANTE"/>
    <x v="1"/>
  </r>
  <r>
    <s v="GOMEZ MUIÑO, JUAN CARLOS"/>
    <s v="DESMANTELAMIENTO"/>
    <x v="7"/>
  </r>
  <r>
    <s v="GOMEZ ORTEGA, CARLOS ALBERTO"/>
    <s v="EXPLOTACION NGS"/>
    <x v="15"/>
  </r>
  <r>
    <s v="GOMEZ ORTEGA, CRISTIAN"/>
    <s v="EXPLOTACION NGS"/>
    <x v="15"/>
  </r>
  <r>
    <s v="GOMEZ RODRIGUEZ, CARLOS ALFONSO"/>
    <s v="INGENIERIA NUCLEAR"/>
    <x v="14"/>
  </r>
  <r>
    <s v="GONZALEZ ESPARCIA, JORGE"/>
    <s v="EXPLOTACION CARTAGENA"/>
    <x v="2"/>
  </r>
  <r>
    <s v="GONZALEZ GANDAL, ROSA"/>
    <s v="INGENIERIA NUCLEAR"/>
    <x v="14"/>
  </r>
  <r>
    <s v="GONZALEZ GARCIA, PAZ"/>
    <s v="OFICINAS"/>
    <x v="8"/>
  </r>
  <r>
    <s v="GONZALEZ GARCIA, ROBERTO"/>
    <s v="EXPLOTACION SABON"/>
    <x v="0"/>
  </r>
  <r>
    <s v="GONZALEZ LAZARO, JERONIMO"/>
    <s v="EXPLOTACION SAN ROQUE- CAMPO 10"/>
    <x v="4"/>
  </r>
  <r>
    <s v="GONZALEZ LOPEZ, JOSE ANTONIO"/>
    <s v="EXPLOTACION SAGUNTO"/>
    <x v="11"/>
  </r>
  <r>
    <s v="GONZALEZ OCHOA, NURIA"/>
    <s v="TECNOLOGIA GENERACION"/>
    <x v="5"/>
  </r>
  <r>
    <s v="GONZALO GALAN, JESUS CARLOS"/>
    <s v="ZONA ANDALUCÍA"/>
    <x v="13"/>
  </r>
  <r>
    <s v="GONZALVO MANOVEL, ADRIAN"/>
    <s v="INGENIERIA NUCLEAR"/>
    <x v="14"/>
  </r>
  <r>
    <s v="GRAMUNT COLILLAS, JOSEP"/>
    <s v="EXPLOTACION BESOS"/>
    <x v="12"/>
  </r>
  <r>
    <s v="GUILLEM CARPENA, RAMON"/>
    <s v="EXPLOTACION SAGUNTO"/>
    <x v="11"/>
  </r>
  <r>
    <s v="GUILLEN ROSALENY, FRANCISCO JOSE"/>
    <s v="EXPLOTACION SAGUNTO"/>
    <x v="11"/>
  </r>
  <r>
    <s v="GUIRAO MUNS, JORDI"/>
    <s v="EXPLOTACION BESOS"/>
    <x v="12"/>
  </r>
  <r>
    <s v="GUISADO VALADES, DAVID"/>
    <s v="EXPLOTACION PUERTO DE BARCELONA"/>
    <x v="10"/>
  </r>
  <r>
    <s v="HERAS ALONSO, OSCAR"/>
    <s v="EXPLOTACION PUERTO DE BARCELONA"/>
    <x v="10"/>
  </r>
  <r>
    <s v="HERNAEZ DELGADO, FRANCISCO JAVIER"/>
    <s v="INGENIERIA NUCLEAR"/>
    <x v="14"/>
  </r>
  <r>
    <s v="HERNANDEZ BARCELO, ENCARNACION"/>
    <s v="EXPLOTACION CARTAGENA"/>
    <x v="2"/>
  </r>
  <r>
    <s v="HERNANDEZ PANADERO, RUBEN"/>
    <s v="TECNOLOGIA GENERACION"/>
    <x v="5"/>
  </r>
  <r>
    <s v="HIDALGO SERRANO, INMACULADA"/>
    <s v="EXPLOTACION SAN ROQUE- CAMPO 10"/>
    <x v="4"/>
  </r>
  <r>
    <s v="HUELAMO SAN MIGUEL, OSCAR"/>
    <s v="EXPLOTACION CARTAGENA"/>
    <x v="2"/>
  </r>
  <r>
    <s v="IBAÑEZ GONZALEZ, MIGUEL"/>
    <s v="TECNOLOGIA GENERACION"/>
    <x v="5"/>
  </r>
  <r>
    <s v="IBAÑEZ JANEIRO, IBAN ANDRES"/>
    <s v="EXPLOTACION NGS"/>
    <x v="15"/>
  </r>
  <r>
    <s v="IGLESIAS LOPEZ, Mª ROSARIO"/>
    <s v="TECNOLOGIA GENERACION"/>
    <x v="5"/>
  </r>
  <r>
    <s v="IGLESIAS MENENDEZ, ALEJANDRO"/>
    <s v="TECNOLOGIA GENERACION"/>
    <x v="5"/>
  </r>
  <r>
    <s v="IGLESIAS MESIAS, MIGUEL ANGEL"/>
    <s v="DESMANTELAMIENTO"/>
    <x v="7"/>
  </r>
  <r>
    <s v="ILLAN SERRANO, ANTONIO VICENTE"/>
    <s v="TECNOLOGIA GENERACION"/>
    <x v="5"/>
  </r>
  <r>
    <s v="JEREZ ESTEBAN, MARCOS"/>
    <s v="EXPLOTACION ACECA"/>
    <x v="6"/>
  </r>
  <r>
    <s v="JEREZ JUAREZ, MARCOS"/>
    <s v="EXPLOTACION ACECA"/>
    <x v="6"/>
  </r>
  <r>
    <s v="JIMENEZ BARCO, ELENA"/>
    <s v="EXPLOTACION PALOS"/>
    <x v="16"/>
  </r>
  <r>
    <s v="JIMENEZ COLLADO, LUIS MIGUEL"/>
    <s v="ZONA CENTRO / LEVANTE"/>
    <x v="1"/>
  </r>
  <r>
    <s v="JIMENEZ MARTIN, FELIX ALBERTO"/>
    <s v="EXPLOTACION SAGUNTO"/>
    <x v="11"/>
  </r>
  <r>
    <s v="JIMENEZ RODRIGUEZ, CARLOS"/>
    <s v="EXPLOTACION BESOS"/>
    <x v="12"/>
  </r>
  <r>
    <s v="LAFUENTE CANDELA, CRISTINA"/>
    <s v="TECNOLOGIA GENERACION"/>
    <x v="5"/>
  </r>
  <r>
    <s v="LATORRE VAZQUEZ, JORGE"/>
    <s v="EXPLOTACION SAGUNTO"/>
    <x v="11"/>
  </r>
  <r>
    <s v="LAVARA SANZ, ARTURO"/>
    <s v="INGENIERIA NUCLEAR"/>
    <x v="14"/>
  </r>
  <r>
    <s v="LEDO CHAO, JUAN"/>
    <s v="EXPLOTACION PUERTO DE BARCELONA"/>
    <x v="10"/>
  </r>
  <r>
    <s v="LEIZA LOPEZ, CASIMIRO"/>
    <s v="DESMANTELAMIENTO"/>
    <x v="7"/>
  </r>
  <r>
    <s v="LOBO LOBO, JOSE LUIS"/>
    <s v="ZONA ANDALUCÍA"/>
    <x v="13"/>
  </r>
  <r>
    <s v="LOPEZ BARBEITO, JUAN JOSE"/>
    <s v="EXPLOTACION SABON"/>
    <x v="0"/>
  </r>
  <r>
    <s v="LOPEZ BENZAL, JOSE MANUEL"/>
    <s v="EXPLOTACION CARTAGENA"/>
    <x v="2"/>
  </r>
  <r>
    <s v="LOPEZ CASTILLO, FRANCISCO"/>
    <s v="EXPLOTACION SAGUNTO"/>
    <x v="11"/>
  </r>
  <r>
    <s v="LOPEZ EGUILAZ SOBRADO, MIGUEL"/>
    <s v="ZONA CATALUÑA"/>
    <x v="3"/>
  </r>
  <r>
    <s v="LOPEZ ESTORNELL, JORDI"/>
    <s v="EXPLOTACION PUERTO DE BARCELONA"/>
    <x v="10"/>
  </r>
  <r>
    <s v="LOPEZ FERNANDEZ, MARCOS"/>
    <s v="TECNOLOGIA GENERACION"/>
    <x v="5"/>
  </r>
  <r>
    <s v="LOPEZ GOMEZ, FERNANDO"/>
    <s v="EXPLOTACION SABON"/>
    <x v="0"/>
  </r>
  <r>
    <s v="LOPEZ IZQUIERDO, DEMETRIO"/>
    <s v="ZONA ANDALUCÍA"/>
    <x v="13"/>
  </r>
  <r>
    <s v="LOPEZ MORCILLO, MARAVILLAS"/>
    <s v="ZONA CENTRO / LEVANTE"/>
    <x v="1"/>
  </r>
  <r>
    <s v="LOPEZ ORTA, JUAN MANUEL"/>
    <s v="EXPLOTACION MALAGA"/>
    <x v="9"/>
  </r>
  <r>
    <s v="LOPEZ TIRADO, YOLANDA"/>
    <s v="EXPLOTACION NGS"/>
    <x v="15"/>
  </r>
  <r>
    <s v="LOPEZ VAZQUEZ, CARLOS"/>
    <s v="EXPLOTACION SABON"/>
    <x v="0"/>
  </r>
  <r>
    <s v="LOPEZ-ESCOBAR ABRIL, CARLOS"/>
    <s v="EXPLOTACION SAN ROQUE- CAMPO 10"/>
    <x v="4"/>
  </r>
  <r>
    <s v="MACIAS PIREZ, CRISTOBAL"/>
    <s v="EXPLOTACION SAN ROQUE- CAMPO 10"/>
    <x v="4"/>
  </r>
  <r>
    <s v="MANSELL VILLANUEVA, MARIA LUISA"/>
    <s v="OFICINAS"/>
    <x v="8"/>
  </r>
  <r>
    <s v="MANZANARES CAPARROS, OSCAR"/>
    <s v="EXPLOTACION PUERTO DE BARCELONA"/>
    <x v="10"/>
  </r>
  <r>
    <s v="MARABOT FERNANDEZ, FRANCISCO JOSE"/>
    <s v="EXPLOTACION NGS"/>
    <x v="15"/>
  </r>
  <r>
    <s v="MARIJUAN LAHOZ, RUBEN"/>
    <s v="EXPLOTACION PUERTO DE BARCELONA"/>
    <x v="10"/>
  </r>
  <r>
    <s v="MARTIN CABRERA, DANIEL"/>
    <s v="EXPLOTACION PALOS"/>
    <x v="16"/>
  </r>
  <r>
    <s v="MARTINEZ ALVAREZ, PEDRO PABLO"/>
    <s v="DESMANTELAMIENTO"/>
    <x v="7"/>
  </r>
  <r>
    <s v="MARTINEZ BECERRA, XOSE MARIA"/>
    <s v="EXPLOTACION SABON"/>
    <x v="0"/>
  </r>
  <r>
    <s v="MARTINEZ CASTEJON, SERGIO"/>
    <s v="EXPLOTACION CARTAGENA"/>
    <x v="2"/>
  </r>
  <r>
    <s v="MARTINEZ FERNANDEZ, CELESTINO"/>
    <s v="OFICINAS"/>
    <x v="8"/>
  </r>
  <r>
    <s v="MARTINEZ SERRET, MARCELA"/>
    <s v="OFICINAS"/>
    <x v="8"/>
  </r>
  <r>
    <s v="MARTINEZ VALENCIA, ALEJANDRO"/>
    <s v="EXPLOTACION SAGUNTO"/>
    <x v="11"/>
  </r>
  <r>
    <s v="MARTINEZ VICTORIA, MARIA GEMA"/>
    <s v="OFICINAS"/>
    <x v="8"/>
  </r>
  <r>
    <s v="MATAS MUÑOZ, ALMUDENA"/>
    <s v="EXPLOTACION MALAGA"/>
    <x v="9"/>
  </r>
  <r>
    <s v="MATA RECIO, ALBERT"/>
    <s v="EXPLOTACION BESOS"/>
    <x v="12"/>
  </r>
  <r>
    <s v="MATENCIO PEREZ, PEDRO JOSE"/>
    <s v="EXPLOTACION CARTAGENA"/>
    <x v="2"/>
  </r>
  <r>
    <s v="MAYORDOMO GIL, DAVID"/>
    <s v="EXPLOTACION SAN ROQUE- CAMPO 10"/>
    <x v="4"/>
  </r>
  <r>
    <s v="MENA CRESPO, FRANCISCO JOSE"/>
    <s v="EXPLOTACION NGS"/>
    <x v="15"/>
  </r>
  <r>
    <s v="MENENDEZ GONZALEZ, PABLO"/>
    <s v="EXPLOTACION SABON"/>
    <x v="0"/>
  </r>
  <r>
    <s v="MENENDEZ-TOLOSA ALCINA, JOSE IGNACIO"/>
    <s v="EXPLOTACION SAN ROQUE- CAMPO 10"/>
    <x v="4"/>
  </r>
  <r>
    <s v="MERCADAL FERNANDEZ, JOSUE"/>
    <s v="EXPLOTACION CARTAGENA"/>
    <x v="2"/>
  </r>
  <r>
    <s v="MEROÑO VIVES, BLAS MAURICIO"/>
    <s v="EXPLOTACION CARTAGENA"/>
    <x v="2"/>
  </r>
  <r>
    <s v="MESAS CENTENO, CARLOS ANTONIO"/>
    <s v="DESMANTELAMIENTO"/>
    <x v="7"/>
  </r>
  <r>
    <s v="MEZQUITA VIVAR, TOMAS"/>
    <s v="EXPLOTACION PALOS"/>
    <x v="16"/>
  </r>
  <r>
    <s v="MIJARES COTO, LUIS FERNANDO"/>
    <s v="DESMANTELAMIENTO"/>
    <x v="7"/>
  </r>
  <r>
    <s v="MILLAN BUISAN, JUAN JAVIER"/>
    <s v="ZONA CATALUÑA"/>
    <x v="3"/>
  </r>
  <r>
    <s v="MINGUELA SANTANA, FRANCISCO JAVIER"/>
    <s v="EXPLOTACION BESOS"/>
    <x v="12"/>
  </r>
  <r>
    <s v="MOLINA CUELLAR, JESUS"/>
    <s v="ZONA CENTRO / LEVANTE"/>
    <x v="1"/>
  </r>
  <r>
    <s v="MOLINA OCHOA, JOSE LUIS"/>
    <s v="ZONA ANDALUCÍA"/>
    <x v="13"/>
  </r>
  <r>
    <s v="MONAR HERNANDEZ, VICTOR"/>
    <s v="EXPLOTACION SAGUNTO"/>
    <x v="11"/>
  </r>
  <r>
    <s v="MONAR MORENO, SERGIO"/>
    <s v="EXPLOTACION SAGUNTO"/>
    <x v="11"/>
  </r>
  <r>
    <s v="MONCAYO JIMENEZ, ANGEL NICOLAS"/>
    <s v="EXPLOTACION ACECA"/>
    <x v="6"/>
  </r>
  <r>
    <s v="MONLEON PEREZ, HECTOR"/>
    <s v="EXPLOTACION SAGUNTO"/>
    <x v="11"/>
  </r>
  <r>
    <s v="MOQUILLAZA MIRANDA, FRANCISCO JAVIER"/>
    <s v="TECNOLOGIA GENERACION"/>
    <x v="5"/>
  </r>
  <r>
    <s v="MORALES CANTERO, NEREA"/>
    <s v="EXPLOTACION MALAGA"/>
    <x v="9"/>
  </r>
  <r>
    <s v="MORALES SAENZ DE RODRIGAÑEZ, MARIA BELEN"/>
    <s v="EXPLOTACION SAN ROQUE- CAMPO 10"/>
    <x v="4"/>
  </r>
  <r>
    <s v="MOREDA OLIVO, LIDIA"/>
    <s v="OFICINAS"/>
    <x v="8"/>
  </r>
  <r>
    <s v="MORENO DEL VALLE, FRANCISCO"/>
    <s v="EXPLOTACION BESOS"/>
    <x v="12"/>
  </r>
  <r>
    <s v="MORENO GARCIA, PABLO"/>
    <s v="TECNOLOGIA GENERACION"/>
    <x v="5"/>
  </r>
  <r>
    <s v="MORENO GARCIA, RAUL"/>
    <s v="EXPLOTACION BESOS"/>
    <x v="12"/>
  </r>
  <r>
    <s v="MOURE LISTE, JESUS"/>
    <s v="EXPLOTACION SABON"/>
    <x v="0"/>
  </r>
  <r>
    <s v="MÜLLER, GUSTAVO EUGENIO"/>
    <s v="EXPLOTACION SAGUNTO"/>
    <x v="11"/>
  </r>
  <r>
    <s v="MUÑOZ CAÑETE, VICTOR JAVIER"/>
    <s v="EXPLOTACION MALAGA"/>
    <x v="9"/>
  </r>
  <r>
    <s v="MUÑOZ DOMINGUEZ, MANUELA ROSA"/>
    <s v="OFICINAS"/>
    <x v="8"/>
  </r>
  <r>
    <s v="MUÑOZ MENDEZ, INNMACULADA"/>
    <s v="EXPLOTACION SAN ROQUE- CAMPO 10"/>
    <x v="4"/>
  </r>
  <r>
    <s v="NAVALMORAL PANTOJA, VICENTE MANUEL"/>
    <s v="EXPLOTACION ACECA"/>
    <x v="6"/>
  </r>
  <r>
    <s v="NEIRA DUEÑAS, BORJA"/>
    <s v="TECNOLOGIA GENERACION"/>
    <x v="5"/>
  </r>
  <r>
    <s v="NUÑEZ FERNANDEZ, FERNANDO"/>
    <s v="DESMANTELAMIENTO"/>
    <x v="7"/>
  </r>
  <r>
    <s v="NUÑEZ GONZALEZ, FRANCISCO JAVIER"/>
    <s v="INGENIERIA NUCLEAR"/>
    <x v="14"/>
  </r>
  <r>
    <s v="OLIVA RODRIGUEZ, PATRICIA"/>
    <s v="EXPLOTACION SAN ROQUE- CAMPO 10"/>
    <x v="4"/>
  </r>
  <r>
    <s v="OLTRA LOPEZ, DANIEL"/>
    <s v="EXPLOTACION CARTAGENA"/>
    <x v="2"/>
  </r>
  <r>
    <s v="ONDARO DEL PINO, CARLOS"/>
    <s v="OFICINAS"/>
    <x v="8"/>
  </r>
  <r>
    <s v="ORTIZ DEVIA, VICTOR MANUEL"/>
    <s v="EXPLOTACION BESOS"/>
    <x v="12"/>
  </r>
  <r>
    <s v="ORTOLA SANCHO, CARMEN "/>
    <s v="CCC Sagunto"/>
    <x v="19"/>
  </r>
  <r>
    <s v="PALENCIA ESTELLER, OSCAR"/>
    <s v="EXPLOTACION PUERTO DE BARCELONA"/>
    <x v="10"/>
  </r>
  <r>
    <s v="PALOMAR RUIZ, JAVIER"/>
    <s v="OFICINAS"/>
    <x v="8"/>
  </r>
  <r>
    <s v="PALOMO RODRIGUEZ, FERNANDO"/>
    <s v="EXPLOTACION BESOS"/>
    <x v="12"/>
  </r>
  <r>
    <s v="PARRA REY, AURELIO"/>
    <s v="EXPLOTACION SAGUNTO"/>
    <x v="11"/>
  </r>
  <r>
    <s v="PARRA ROCO, JOSE MANUEL"/>
    <s v="EXPLOTACION ACECA"/>
    <x v="6"/>
  </r>
  <r>
    <s v="PASTRANA MOLINA, FRANCISCO"/>
    <s v="ZONA ANDALUCÍA"/>
    <x v="13"/>
  </r>
  <r>
    <s v="PEDRERO CANOVAS, JOSE MANUEL"/>
    <s v="ZONA CENTRO / LEVANTE"/>
    <x v="1"/>
  </r>
  <r>
    <s v="PELEGRINA TARANCON, JAVIER"/>
    <s v="EXPLOTACION PUERTO DE BARCELONA"/>
    <x v="10"/>
  </r>
  <r>
    <s v="PENSADO MENDEZ, JUAN LUIS"/>
    <s v="EXPLOTACION SABON"/>
    <x v="0"/>
  </r>
  <r>
    <s v="PEÑA GIL, FRANCISCO"/>
    <s v="EXPLOTACION PALOS"/>
    <x v="16"/>
  </r>
  <r>
    <s v="PERALTA FUENTES, AGUSTIN"/>
    <s v="EXPLOTACION SAN ROQUE- CAMPO 10"/>
    <x v="4"/>
  </r>
  <r>
    <s v="PEREZ LOPEZ, LORENZO"/>
    <s v="DESMANTELAMIENTO"/>
    <x v="7"/>
  </r>
  <r>
    <s v="PERIS LORENTE, IGNACIO"/>
    <s v="EXPLOTACION SAGUNTO"/>
    <x v="11"/>
  </r>
  <r>
    <s v="PILLING GOMEZ, ROBERTO CLIFF"/>
    <s v="TECNOLOGIA GENERACION"/>
    <x v="5"/>
  </r>
  <r>
    <s v="PIÑANA BAÑOS, ENRIQUE"/>
    <s v="ZONA CENTRO / LEVANTE"/>
    <x v="1"/>
  </r>
  <r>
    <s v="POBO GRACIA, ENRIQUE"/>
    <s v="EXPLOTACION SAGUNTO"/>
    <x v="11"/>
  </r>
  <r>
    <s v="POSSE FERNANDEZ, IGNACIO"/>
    <s v="TECNOLOGIA GENERACION"/>
    <x v="5"/>
  </r>
  <r>
    <s v="POYATOS FERNANDEZ, JUAN CARLOS"/>
    <s v="ZONA ANDALUCÍA"/>
    <x v="13"/>
  </r>
  <r>
    <s v="PRADO MULERO, RAUL"/>
    <s v="EXPLOTACION CARTAGENA"/>
    <x v="2"/>
  </r>
  <r>
    <s v="PRIETO GARCIA, JOSE MANUEL"/>
    <s v="DESMANTELAMIENTO"/>
    <x v="7"/>
  </r>
  <r>
    <s v="PUENTE GARCIA, DANIEL"/>
    <s v="EXPLOTACION PUERTO DE BARCELONA"/>
    <x v="10"/>
  </r>
  <r>
    <s v="PUENTE GARCIA, RUBEN"/>
    <s v="DESMANTELAMIENTO"/>
    <x v="7"/>
  </r>
  <r>
    <s v="QUINTERO DOMINGUEZ, PEDRO RAUL"/>
    <s v="EXPLOTACION PALOS"/>
    <x v="16"/>
  </r>
  <r>
    <s v="RABANAL GARCIA, RUBEN"/>
    <s v="DESMANTELAMIENTO"/>
    <x v="7"/>
  </r>
  <r>
    <s v="RAFAEL PONCE, JOSE LUIS"/>
    <s v="EXPLOTACION SAGUNTO"/>
    <x v="11"/>
  </r>
  <r>
    <s v="RAMILO COMESAÑA, JUDIT"/>
    <s v="OFICINAS"/>
    <x v="8"/>
  </r>
  <r>
    <s v="RAMIREZ DOMINGUEZ, CARLOS"/>
    <s v="EXPLOTACION PALOS"/>
    <x v="16"/>
  </r>
  <r>
    <s v="RAMOS CUERVO, MARIA CRISTINA"/>
    <s v="TECNOLOGIA GENERACION"/>
    <x v="5"/>
  </r>
  <r>
    <s v="RAYO GONZALEZ, ANA MARIA"/>
    <s v="TECNOLOGIA GENERACION"/>
    <x v="5"/>
  </r>
  <r>
    <s v="REDONDO MUÑOZ, RAUL"/>
    <s v="EXPLOTACION ACECA"/>
    <x v="6"/>
  </r>
  <r>
    <s v="REDONDO OLIVA, JAVIER"/>
    <s v="EXPLOTACION BESOS"/>
    <x v="12"/>
  </r>
  <r>
    <s v="REQUENA FRESNO, JUAN CARLOS"/>
    <s v="EXPLOTACION SAGUNTO"/>
    <x v="11"/>
  </r>
  <r>
    <s v="RIERA GUIVERNAU, JORDI"/>
    <s v="ZONA CATALUÑA"/>
    <x v="3"/>
  </r>
  <r>
    <s v="RINCON PEREZ, DAVID"/>
    <s v="EXPLOTACION SAGUNTO"/>
    <x v="11"/>
  </r>
  <r>
    <s v="RIPOLL LAO, JOAQUIM"/>
    <s v="EXPLOTACION BESOS"/>
    <x v="12"/>
  </r>
  <r>
    <s v="RISQUETE TELLO, LUIS"/>
    <s v="EXPLOTACION PALOS"/>
    <x v="16"/>
  </r>
  <r>
    <s v="RIVERA SANCHEZ, ANA ISABEL"/>
    <s v="EXPLOTACION SAN ROQUE- CAMPO 10"/>
    <x v="4"/>
  </r>
  <r>
    <s v="RIVERA YELA, LETICIA"/>
    <s v="TECNOLOGIA GENERACION"/>
    <x v="5"/>
  </r>
  <r>
    <s v="ROCA MELERO, JUAN CARLOS"/>
    <s v="DESMANTELAMIENTO"/>
    <x v="7"/>
  </r>
  <r>
    <s v="RODRIGUEZ CANDAL, JUAN CARLOS"/>
    <s v="DESMANTELAMIENTO"/>
    <x v="7"/>
  </r>
  <r>
    <s v="RODRIGUEZ CAÑAS, GREGORIO"/>
    <s v="EXPLOTACION BESOS"/>
    <x v="12"/>
  </r>
  <r>
    <s v="RODRIGUEZ CORREA, ANA MARIA"/>
    <s v="EXPLOTACION PALOS"/>
    <x v="16"/>
  </r>
  <r>
    <s v="RODRIGUEZ GOMEZ, MIGUEL ANGEL"/>
    <s v="INGENIERIA NUCLEAR"/>
    <x v="14"/>
  </r>
  <r>
    <s v="RODRIGUEZ GONZALEZ, HUGO"/>
    <s v="TECNOLOGIA GENERACION"/>
    <x v="5"/>
  </r>
  <r>
    <s v="RODRIGUEZ MARTIN, DAMIAN"/>
    <s v="ZONA CATALUÑA"/>
    <x v="3"/>
  </r>
  <r>
    <s v="RODRIGUEZ RODRIGUEZ, RUBEN"/>
    <s v="EXPLOTACION SABON"/>
    <x v="0"/>
  </r>
  <r>
    <s v="RODRIGUEZ RUIZ, DAVID MIGUEL"/>
    <s v="ZONA CATALUÑA"/>
    <x v="3"/>
  </r>
  <r>
    <s v="RODRIGUEZ-TABARES CAMINERO, MIGUEL"/>
    <s v="EXPLOTACION ACECA"/>
    <x v="6"/>
  </r>
  <r>
    <s v="ROLDAN SANCHEZ, MIGUEL ANGEL"/>
    <s v="EXPLOTACION BESOS"/>
    <x v="12"/>
  </r>
  <r>
    <s v="RONDAN MORENO, MARIA ISABEL"/>
    <s v="ZONA CENTRO / LEVANTE"/>
    <x v="1"/>
  </r>
  <r>
    <s v="ROS SANCHEZ, CARLES"/>
    <s v="OFICINAS"/>
    <x v="8"/>
  </r>
  <r>
    <s v="RUBIALES GALLARDO, LAURA"/>
    <s v="TECNOLOGIA GENERACION"/>
    <x v="5"/>
  </r>
  <r>
    <s v="RUIZ JIMENEZ, FRANCISCO JOSE"/>
    <s v="EXPLOTACION MALAGA"/>
    <x v="9"/>
  </r>
  <r>
    <s v="SAFONT RICHARTE, PRIMITIU"/>
    <s v="EXPLOTACION SAGUNTO"/>
    <x v="11"/>
  </r>
  <r>
    <s v="SANCHEZ BARRACHINA, DAVID"/>
    <s v="EXPLOTACION SAGUNTO"/>
    <x v="11"/>
  </r>
  <r>
    <s v="SANCHEZ CARLOS, DANIEL"/>
    <s v="EXPLOTACION PUERTO DE BARCELONA"/>
    <x v="10"/>
  </r>
  <r>
    <s v="SANCHEZ FERNANDEZ, MIGUEL ANGEL"/>
    <s v="EXPLOTACION ACECA"/>
    <x v="6"/>
  </r>
  <r>
    <s v="SANCHEZ FERNANDEZ, RAFAEL"/>
    <s v="INGENIERIA NUCLEAR"/>
    <x v="14"/>
  </r>
  <r>
    <s v="SANCHEZ MOYA, NICOLAS"/>
    <s v="TECNOLOGIA GENERACION"/>
    <x v="5"/>
  </r>
  <r>
    <s v="SANCHEZ SANCHEZ, RAFAEL"/>
    <s v="EXPLOTACION CARTAGENA"/>
    <x v="2"/>
  </r>
  <r>
    <s v="SANCHEZ UBEDA, MARIANO"/>
    <s v="TECNOLOGIA GENERACION"/>
    <x v="5"/>
  </r>
  <r>
    <s v="SANCHEZ YEBRA, JUAN PEDRO"/>
    <s v="INGENIERIA NUCLEAR"/>
    <x v="14"/>
  </r>
  <r>
    <s v="SANCHEZ-ROLDAN MARTINEZ, JOSE DAVID"/>
    <s v="EXPLOTACION ACECA"/>
    <x v="6"/>
  </r>
  <r>
    <s v="SANCHO MARTIN, RAFAEL"/>
    <s v="TECNOLOGIA GENERACION"/>
    <x v="5"/>
  </r>
  <r>
    <s v="SANTAELLA GARCIA, JOAQUIN"/>
    <s v="EXPLOTACION PALOS"/>
    <x v="16"/>
  </r>
  <r>
    <s v="SANTAINES MUÑOZ, JAVIER"/>
    <s v="EXPLOTACION BESOS"/>
    <x v="12"/>
  </r>
  <r>
    <s v="SASTRE GARCIA-ASENJO, JOSE ANTONIO"/>
    <s v="EXPLOTACION ACECA"/>
    <x v="6"/>
  </r>
  <r>
    <s v="SASTRE MARTIN, MARIA NOELIA"/>
    <s v="TECNOLOGIA GENERACION"/>
    <x v="5"/>
  </r>
  <r>
    <s v="SAURA JIMENEZ, JOSE ANTONIO"/>
    <s v="EXPLOTACION CARTAGENA"/>
    <x v="2"/>
  </r>
  <r>
    <s v="SERRANO BECERRA, JOSE ANTONIO"/>
    <s v="EXPLOTACION SAN ROQUE- CAMPO 10"/>
    <x v="4"/>
  </r>
  <r>
    <s v="SERRANO IRANZO, ANTONIO"/>
    <s v="EXPLOTACION SAGUNTO"/>
    <x v="11"/>
  </r>
  <r>
    <s v="Sin notificador asignado"/>
    <s v="Sin notificador asignado"/>
    <x v="20"/>
  </r>
  <r>
    <s v="SOCORRO GARCIA, GREGORIO"/>
    <s v="INGENIERIA NUCLEAR"/>
    <x v="14"/>
  </r>
  <r>
    <s v="SOLDEVILA RIVEROLA, CAYETANA"/>
    <s v="OFICINAS"/>
    <x v="8"/>
  </r>
  <r>
    <s v="SOSA PEREZ, MANUEL"/>
    <s v="EXPLOTACION PALOS"/>
    <x v="16"/>
  </r>
  <r>
    <s v="SOTO LISON, MATEO"/>
    <s v="EXPLOTACION MALAGA"/>
    <x v="9"/>
  </r>
  <r>
    <s v="SUAREZ MENENDEZ, MARIA CRISTINA"/>
    <s v="DESMANTELAMIENTO"/>
    <x v="7"/>
  </r>
  <r>
    <s v="SUREDA RIGO, ENRIQUE"/>
    <s v="EXPLOTACION BESOS"/>
    <x v="12"/>
  </r>
  <r>
    <s v="SUTIL ORTIZ, DAVID"/>
    <s v="TECNOLOGIA GENERACION"/>
    <x v="5"/>
  </r>
  <r>
    <s v="TARANCON PEREZ, INES"/>
    <s v="EXPLOTACION SAGUNTO"/>
    <x v="11"/>
  </r>
  <r>
    <s v="TATAY GOMEZ, MARTA"/>
    <s v="TECNOLOGIA GENERACION"/>
    <x v="5"/>
  </r>
  <r>
    <s v="TERCEIRO SANCHEZ, DIEGO"/>
    <s v="EXPLOTACION SABON"/>
    <x v="0"/>
  </r>
  <r>
    <s v="TEVAR DE OZAETA, CRISTINA"/>
    <s v="INGENIERIA NUCLEAR"/>
    <x v="14"/>
  </r>
  <r>
    <s v="TORRES NOGUERA, ENRIQUE"/>
    <s v="EXPLOTACION PUERTO DE BARCELONA"/>
    <x v="10"/>
  </r>
  <r>
    <s v="TORTOSA IZQUIERDO, JAVIER"/>
    <s v="EXPLOTACION SAGUNTO"/>
    <x v="11"/>
  </r>
  <r>
    <s v="TORTOSA VILLALBA, JOSE ANTONIO"/>
    <s v="EXPLOTACION CARTAGENA"/>
    <x v="2"/>
  </r>
  <r>
    <s v="TRUJILLO ANDRADES, ANTONIO"/>
    <s v="EXPLOTACION SAN ROQUE- CAMPO 10"/>
    <x v="4"/>
  </r>
  <r>
    <s v="TRUJILLO SAEZ, FRANCISCO"/>
    <s v="EXPLOTACION SAN ROQUE- CAMPO 10"/>
    <x v="4"/>
  </r>
  <r>
    <s v="UBACH NUÑEZ, ALFREDO"/>
    <s v="ZONA CENTRO / LEVANTE"/>
    <x v="1"/>
  </r>
  <r>
    <s v="ULIBARRENA UMARAN, FRANCISCO JAVIER"/>
    <s v="ZONA ANDALUCÍA"/>
    <x v="13"/>
  </r>
  <r>
    <s v="VALIENTE UTRERA, FERNANDO"/>
    <s v="EXPLOTACION SAN ROQUE- CAMPO 10"/>
    <x v="4"/>
  </r>
  <r>
    <s v="VALVERDE SANCHEZ DE BUSTAMANTE, DANIEL"/>
    <s v="EXPLOTACION CARTAGENA"/>
    <x v="2"/>
  </r>
  <r>
    <s v="VARELA DOPICO, JOSE JORGE"/>
    <s v="EXPLOTACION SABON"/>
    <x v="0"/>
  </r>
  <r>
    <s v="VAZQUEZ BLANCO, CARLOS"/>
    <s v="EXPLOTACION ACECA"/>
    <x v="6"/>
  </r>
  <r>
    <s v="VAZQUEZ HACHERO, MARIA DEL MAR"/>
    <s v="EXPLOTACION PALOS"/>
    <x v="16"/>
  </r>
  <r>
    <s v="VEIRA TORRES, ANGEL"/>
    <s v="EXPLOTACION SABON"/>
    <x v="0"/>
  </r>
  <r>
    <s v="VERA BERMEJO, JOSE MANUEL"/>
    <s v="EXPLOTACION PALOS"/>
    <x v="16"/>
  </r>
  <r>
    <s v="VERA MELGAREJO, ALBERTO"/>
    <s v="EXPLOTACION CARTAGENA"/>
    <x v="2"/>
  </r>
  <r>
    <s v="VICENTE RODRIGUEZ, ANGEL"/>
    <s v="OFICINAS"/>
    <x v="8"/>
  </r>
  <r>
    <s v="VIDAL ARES, PAULA"/>
    <s v="EXPLOTACION SABON"/>
    <x v="0"/>
  </r>
  <r>
    <s v="VIDES SANCHEZ, ALFONSO LUIS"/>
    <s v="EXPLOTACION MALAGA"/>
    <x v="9"/>
  </r>
  <r>
    <s v="VILA GONZALEZ, CARLOS JESUS"/>
    <s v="EXPLOTACION SAN ROQUE- CAMPO 10"/>
    <x v="4"/>
  </r>
  <r>
    <s v="VILLA ALVAREZ, REINERIO"/>
    <s v="EXPLOTACION SABON"/>
    <x v="0"/>
  </r>
  <r>
    <s v="VISGLERIO BALLESTEROS, MANUEL"/>
    <s v="EXPLOTACION SAN ROQUE- CAMPO 10"/>
    <x v="4"/>
  </r>
  <r>
    <s v="WALL FELIPE, RAUL"/>
    <s v="ZONA ANDALUCÍA"/>
    <x v="13"/>
  </r>
  <r>
    <s v="WEFFER BRACHO, LUIS GABRIEL"/>
    <s v="EXPLOTACION PUERTO DE BARCELONA"/>
    <x v="10"/>
  </r>
  <r>
    <s v="ZAMORANO REYES, ANA ISABEL"/>
    <s v="EXPLOTACION PALOS"/>
    <x v="16"/>
  </r>
  <r>
    <s v="ZARAUZA QUIROS, LUIS"/>
    <s v="OFICINAS"/>
    <x v="8"/>
  </r>
  <r>
    <s v="ZULUETA GOMEZ-APARICI, ANDRES"/>
    <s v="ZONA CENTRO / LEVANTE"/>
    <x v="1"/>
  </r>
  <r>
    <s v="ZUNICA GARCIA, ADRIAN"/>
    <s v="ZONA CENTRO / LEVANTE"/>
    <x v="1"/>
  </r>
  <r>
    <s v="ZUNICA GARCIA, GERMAN"/>
    <s v="EXPLOTACION SAGUNTO"/>
    <x v="11"/>
  </r>
  <r>
    <s v="GONZALEZ MENDEZ, PATRICIA"/>
    <s v="EXPLOTACION BESOS"/>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FB4817-3D5D-43E2-957C-4DD1BF1514CF}" name="TablaDinámica1" cacheId="0" applyNumberFormats="0" applyBorderFormats="0" applyFontFormats="0" applyPatternFormats="0" applyAlignmentFormats="0" applyWidthHeightFormats="1" dataCaption="Valores" updatedVersion="8" minRefreshableVersion="3" useAutoFormatting="1" itemPrintTitles="1" createdVersion="7" indent="0" outline="1" outlineData="1" multipleFieldFilters="0">
  <location ref="A3:B21" firstHeaderRow="1" firstDataRow="1" firstDataCol="1"/>
  <pivotFields count="3">
    <pivotField dataField="1" showAll="0"/>
    <pivotField showAll="0"/>
    <pivotField axis="axisRow" showAll="0">
      <items count="22">
        <item x="7"/>
        <item h="1" x="17"/>
        <item x="6"/>
        <item x="12"/>
        <item x="2"/>
        <item x="9"/>
        <item x="15"/>
        <item x="16"/>
        <item x="10"/>
        <item x="0"/>
        <item x="11"/>
        <item x="4"/>
        <item x="14"/>
        <item x="8"/>
        <item h="1" x="20"/>
        <item x="5"/>
        <item x="13"/>
        <item x="3"/>
        <item x="1"/>
        <item h="1" x="19"/>
        <item h="1" x="18"/>
        <item t="default"/>
      </items>
    </pivotField>
  </pivotFields>
  <rowFields count="1">
    <field x="2"/>
  </rowFields>
  <rowItems count="18">
    <i>
      <x/>
    </i>
    <i>
      <x v="2"/>
    </i>
    <i>
      <x v="3"/>
    </i>
    <i>
      <x v="4"/>
    </i>
    <i>
      <x v="5"/>
    </i>
    <i>
      <x v="6"/>
    </i>
    <i>
      <x v="7"/>
    </i>
    <i>
      <x v="8"/>
    </i>
    <i>
      <x v="9"/>
    </i>
    <i>
      <x v="10"/>
    </i>
    <i>
      <x v="11"/>
    </i>
    <i>
      <x v="12"/>
    </i>
    <i>
      <x v="13"/>
    </i>
    <i>
      <x v="15"/>
    </i>
    <i>
      <x v="16"/>
    </i>
    <i>
      <x v="17"/>
    </i>
    <i>
      <x v="18"/>
    </i>
    <i t="grand">
      <x/>
    </i>
  </rowItems>
  <colItems count="1">
    <i/>
  </colItems>
  <dataFields count="1">
    <dataField name="Cuenta de Nombre editado del empleado o candidat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13C4183-2688-4E50-B09D-BCB92516F96C}" name="CENTROTRABAJO" displayName="CENTROTRABAJO" ref="A3:D47" totalsRowShown="0">
  <autoFilter ref="A3:D47" xr:uid="{8D591D56-0714-44C5-8C85-28AC08D37603}"/>
  <tableColumns count="4">
    <tableColumn id="1" xr3:uid="{ED5B0AF0-EAA6-4BD2-B7BD-D35184AF96CE}" name="CENTRO DE TRABAJO" dataDxfId="138"/>
    <tableColumn id="2" xr3:uid="{A874B50B-6D7B-4237-9B3C-995C5C2D5BF8}" name="TECNOLOGÍA"/>
    <tableColumn id="4" xr3:uid="{5B4B97A6-3B02-407F-B914-6A0FCC1F93DF}" name="Plantilla" dataDxfId="137"/>
    <tableColumn id="3" xr3:uid="{CDBEF835-31D8-41EA-AFB0-733AA7AC23F5}" name="ZON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83D4CD-EFDB-49C3-A5FD-C6A8983022E9}" name="Paral" displayName="Paral" ref="B25:R218" totalsRowShown="0" headerRowDxfId="136" dataDxfId="135">
  <autoFilter ref="B25:R218" xr:uid="{F183D4CD-EFDB-49C3-A5FD-C6A8983022E9}"/>
  <sortState xmlns:xlrd2="http://schemas.microsoft.com/office/spreadsheetml/2017/richdata2" ref="B26:R218">
    <sortCondition ref="C25:C218"/>
  </sortState>
  <tableColumns count="17">
    <tableColumn id="1" xr3:uid="{B7F7D837-0A7C-42EB-BF11-30FE70967499}" name="Suceso Nº" dataDxfId="134"/>
    <tableColumn id="4" xr3:uid="{7D60313B-D04C-4B7F-963C-851E6E595A46}" name="Fecha / hora del suceso" dataDxfId="133"/>
    <tableColumn id="5" xr3:uid="{9A96D2AC-7F2C-4D07-B392-545D3AF4DDEC}" name="Tipo" dataDxfId="132"/>
    <tableColumn id="32" xr3:uid="{DDCE047E-3375-47C6-B0F6-07E0F6FBE2B0}" name="Centro de trabajo" dataDxfId="131" totalsRowDxfId="130"/>
    <tableColumn id="8" xr3:uid="{A7EBDC5B-F034-486B-864D-300CA7F6C33F}" name="Suceso Propio/Contratista/Mixto/Histórico" dataDxfId="129"/>
    <tableColumn id="2" xr3:uid="{D5BE2976-4536-4BF5-9B5C-846699E7F20F}" name="Descripción detallada del suceso" dataDxfId="128"/>
    <tableColumn id="275" xr3:uid="{23BD9E27-E896-4783-AF2A-7304F9C50387}" name="Empresa contratista" dataDxfId="127"/>
    <tableColumn id="279" xr3:uid="{C2E87EF0-40D5-42D2-87D6-621AF60A1855}" name="Empresa Subcontratista" dataDxfId="126"/>
    <tableColumn id="267" xr3:uid="{59835CF2-F607-4C66-9611-38EC47D3E156}" name="Métrica Positiva (Si/No)" dataDxfId="125"/>
    <tableColumn id="268" xr3:uid="{78BFDD2C-D510-4877-81FA-F39DE6554036}" name="Severidad" dataDxfId="124"/>
    <tableColumn id="269" xr3:uid="{D97106C3-7799-4AFD-85C8-6E40A15556E8}" name="Probabilidad" dataDxfId="123"/>
    <tableColumn id="277" xr3:uid="{F38C6FE2-6A59-463E-8EAC-D4176038F372}" name="Impacto" dataDxfId="122"/>
    <tableColumn id="271" xr3:uid="{F45A8376-44EF-4E03-99B7-644D4571206F}" name="Ámbito" dataDxfId="121"/>
    <tableColumn id="278" xr3:uid="{561DFDB8-4D98-4446-9722-2287B805A50F}" name="Puntuación" dataDxfId="120"/>
    <tableColumn id="3" xr3:uid="{D5F922CA-CCE8-4345-B4BB-FAFDDE69907D}" name="Creador" dataDxfId="119"/>
    <tableColumn id="6" xr3:uid="{99825F1E-6994-4C24-896E-FE0340B300F1}" name="Equipo" dataDxfId="118" totalsRowDxfId="117">
      <calculatedColumnFormula>VLOOKUP(Paral[[#This Row],[Creador]],Tabla9[#All],3,0)</calculatedColumnFormula>
    </tableColumn>
    <tableColumn id="7" xr3:uid="{BBE07A7A-FEE8-40A8-8F5A-E119B8252E30}" name="Concurso" dataDxfId="116" totalsRowDxfId="115"/>
  </tableColumns>
  <tableStyleInfo name="Estilo de tabla Métrica Positiva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6C376C-FFC6-4658-8B25-6205A1B8250E}" name="Sucesos" displayName="Sucesos" ref="A27:Z100" totalsRowShown="0" headerRowDxfId="114" dataDxfId="113">
  <autoFilter ref="A27:Z100" xr:uid="{EE6C376C-FFC6-4658-8B25-6205A1B8250E}"/>
  <sortState xmlns:xlrd2="http://schemas.microsoft.com/office/spreadsheetml/2017/richdata2" ref="A28:Z100">
    <sortCondition ref="B27:B100"/>
  </sortState>
  <tableColumns count="26">
    <tableColumn id="1" xr3:uid="{5CB03CBE-6DA7-48F2-8F12-ECC2287A6969}" name="Suceso Nº" dataDxfId="112" totalsRowDxfId="111"/>
    <tableColumn id="2" xr3:uid="{F4BDA75D-DBF1-4FA9-B1A9-03FDA4891DC8}" name="Fecha / hora del suceso" dataDxfId="110" totalsRowDxfId="109"/>
    <tableColumn id="3" xr3:uid="{5300FED5-ACB3-4BFE-9E8A-FFC0259794A2}" name="Tipo" dataDxfId="108" totalsRowDxfId="107"/>
    <tableColumn id="4" xr3:uid="{4D63220B-133E-4DF1-B60C-0DE6E4141689}" name="Suceso Propio/Contratista/Mixto/Histórico" dataDxfId="106" totalsRowDxfId="105"/>
    <tableColumn id="5" xr3:uid="{99337EDD-6DBE-4F75-8689-9B231B214141}" name="Según la baja" dataDxfId="104" totalsRowDxfId="103"/>
    <tableColumn id="6" xr3:uid="{A40585CE-3090-4446-B0D4-4BF20A2943DB}" name="Centro Trabajo" dataDxfId="102" totalsRowDxfId="101"/>
    <tableColumn id="7" xr3:uid="{F1B026B9-393D-43C8-84DF-CDDC7DCFAAB1}" name="Descripción" dataDxfId="100" totalsRowDxfId="99"/>
    <tableColumn id="8" xr3:uid="{52084072-7259-4ACD-AA83-B2D28BE70EF7}" name="Empresa contratista suceso" dataDxfId="98" totalsRowDxfId="97"/>
    <tableColumn id="9" xr3:uid="{FC0E66D3-4B06-4C49-BC3C-4F6FA9B4E106}" name="Empresa subcontratista" dataDxfId="96" totalsRowDxfId="95"/>
    <tableColumn id="10" xr3:uid="{11431EE9-F469-4FEA-AA33-EE4639F5C9A6}" name="Métrica positiva (Sí/No)" dataDxfId="94" totalsRowDxfId="93"/>
    <tableColumn id="11" xr3:uid="{7B48D061-DF86-4AA4-8E34-D71C68CA4E72}" name="Severidad" dataDxfId="92" totalsRowDxfId="91"/>
    <tableColumn id="12" xr3:uid="{9FC5E2BF-DB12-43B3-8B7C-F47C77E4F23E}" name="Probabilidad" dataDxfId="90" totalsRowDxfId="89"/>
    <tableColumn id="13" xr3:uid="{49BECE7C-2325-46E3-B3D6-0D2236F7CC15}" name="Impacto" dataDxfId="88" totalsRowDxfId="87">
      <calculatedColumnFormula>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calculatedColumnFormula>
    </tableColumn>
    <tableColumn id="14" xr3:uid="{696C3622-79D0-444B-B957-C61F7B76FA00}" name="Ámbito" dataDxfId="86" totalsRowDxfId="85"/>
    <tableColumn id="15" xr3:uid="{CCCCD369-B18B-4F44-B49C-98728674FDB7}" name="Puntuación" dataDxfId="84" totalsRowDxfId="83"/>
    <tableColumn id="16" xr3:uid="{BE304AE7-5D47-49B7-9E69-2DEB6A0D1145}" name="Suceso (PLGF)Prosafety" dataDxfId="82" totalsRowDxfId="81"/>
    <tableColumn id="17" xr3:uid="{2DF05857-0E27-4991-B873-2A24AA4E3248}" name="PLGF" dataDxfId="80" totalsRowDxfId="79"/>
    <tableColumn id="18" xr3:uid="{834F82BE-BF97-4E3A-9FA2-D005ECBF8147}" name="Actividad (Precusor)" dataDxfId="78" totalsRowDxfId="77"/>
    <tableColumn id="19" xr3:uid="{202CC487-6308-422E-80A7-6D2B2C12A281}" name="Factor de riesgo (Precursor)" dataDxfId="76" totalsRowDxfId="75"/>
    <tableColumn id="20" xr3:uid="{DE73FEEA-D1AD-4BCE-8807-E3AA72559443}" name="Causa raíz" dataDxfId="74" totalsRowDxfId="73"/>
    <tableColumn id="21" xr3:uid="{04F23E5E-7BBD-4FDB-BC45-F15A0AF6D4EC}" name="Plazo de acción &lt; 7 días" dataDxfId="72" totalsRowDxfId="71"/>
    <tableColumn id="22" xr3:uid="{74637925-F548-4F7C-8D2D-2A1F57480101}" name="Acciones caducadas" dataDxfId="70" totalsRowDxfId="69"/>
    <tableColumn id="23" xr3:uid="{117CDF09-2BC9-47A8-86D0-F7D2AB1CFB3C}" name="Notificado por" dataDxfId="68" totalsRowDxfId="67"/>
    <tableColumn id="27" xr3:uid="{0FC118A5-1FBC-44ED-94C1-CD1C5FF564EB}" name="Notificado EECC" dataDxfId="66" totalsRowDxfId="65"/>
    <tableColumn id="24" xr3:uid="{C9037778-4EE0-4433-961E-94167054216E}" name="Equipo" dataDxfId="64" totalsRowDxfId="63"/>
    <tableColumn id="25" xr3:uid="{B8E16ED8-CEDF-4835-B3A3-75FC20D0C26B}" name="Concurso" dataDxfId="62" totalsRowDxfId="61"/>
  </tableColumns>
  <tableStyleInfo name="Estilo de tabla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02F374-C439-414B-A087-EF0BD63DAE88}" name="PMS_812" displayName="PMS_812" ref="B25:R45" totalsRowShown="0" headerRowDxfId="60" dataDxfId="59" totalsRowDxfId="58">
  <autoFilter ref="B25:R45" xr:uid="{9502F374-C439-414B-A087-EF0BD63DAE88}"/>
  <sortState xmlns:xlrd2="http://schemas.microsoft.com/office/spreadsheetml/2017/richdata2" ref="B26:R45">
    <sortCondition ref="C25:C45"/>
  </sortState>
  <tableColumns count="17">
    <tableColumn id="1" xr3:uid="{6DE1DD0A-0D07-450E-9686-332897B56E87}" name="Suceso Nº" dataDxfId="57" totalsRowDxfId="56"/>
    <tableColumn id="4" xr3:uid="{0DAFEBD9-4788-4E1F-8DC3-E3FD5C8BDA8A}" name="Fecha / hora del suceso" dataDxfId="55" totalsRowDxfId="54"/>
    <tableColumn id="5" xr3:uid="{1BB79D02-6D80-49C0-8793-BB6066A8CE2E}" name="Tipo" dataDxfId="53" totalsRowDxfId="52"/>
    <tableColumn id="32" xr3:uid="{8C55C2D8-0994-453F-8EA7-EDBB42802C08}" name="Centro de trabajo" dataDxfId="51" totalsRowDxfId="50"/>
    <tableColumn id="8" xr3:uid="{CDCC429F-7C5D-44A9-9A43-76FD2D329C3F}" name="Suceso Propio/Contratista/Mixto/Histórico" dataDxfId="49" totalsRowDxfId="48"/>
    <tableColumn id="2" xr3:uid="{8A3C5B0E-759E-4203-AC98-B8F08722E458}" name="Descripción detallada del suceso" dataDxfId="47" totalsRowDxfId="46"/>
    <tableColumn id="275" xr3:uid="{6BDEC83B-3803-495C-93C2-3730DCB9AA6A}" name="Empresa contratista" dataDxfId="45" totalsRowDxfId="44"/>
    <tableColumn id="279" xr3:uid="{08BBCC47-90EE-42BB-B32E-6B92B7D80C10}" name="Empresa Subcontratista" dataDxfId="43" totalsRowDxfId="42"/>
    <tableColumn id="267" xr3:uid="{421068A8-F525-4504-AEE3-32F421278D59}" name="Métrica Positiva (Si/No)" dataDxfId="41" totalsRowDxfId="40"/>
    <tableColumn id="268" xr3:uid="{6CA9791C-C63B-4D67-95D9-A68BD079AEB8}" name="Severidad" dataDxfId="39" totalsRowDxfId="38"/>
    <tableColumn id="269" xr3:uid="{C69E167E-3E45-4A46-AE14-5C045ED8D903}" name="Probabilidad" dataDxfId="37" totalsRowDxfId="36"/>
    <tableColumn id="277" xr3:uid="{C15049B7-46D6-42B1-85A8-B7DE4A1048D4}" name="Impacto" dataDxfId="35" totalsRowDxfId="34"/>
    <tableColumn id="271" xr3:uid="{1A41DE81-0831-4416-BB39-B4CAB9DCD42E}" name="Ámbito" dataDxfId="33" totalsRowDxfId="32"/>
    <tableColumn id="278" xr3:uid="{C1687678-FAF3-448D-AAD7-69ECA5921FF5}" name="Puntuación" dataDxfId="31" totalsRowDxfId="30">
      <calculatedColumnFormula>IF(OR(PMS_812[[#This Row],[Impacto]]="",PMS_812[[#This Row],[Ámbito]]=""),0,
IF(AND(PMS_812[[#This Row],[Impacto]]="Riesgo leve",PMS_812[[#This Row],[Ámbito]]="Local"),1,
IF(AND(PMS_812[[#This Row],[Impacto]]="Riesgo leve",PMS_812[[#This Row],[Ámbito]]="Negocio"),5,
IF(AND(PMS_812[[#This Row],[Impacto]]="Riesgo leve",PMS_812[[#This Row],[Ámbito]]="Grupo"),20,
IF(AND(PMS_812[[#This Row],[Impacto]]="Riesgo medio",PMS_812[[#This Row],[Ámbito]]="Local"),5,
IF(AND(PMS_812[[#This Row],[Impacto]]="Riesgo medio",PMS_812[[#This Row],[Ámbito]]="Negocio"),25,
IF(AND(PMS_812[[#This Row],[Impacto]]="Riesgo medio",PMS_812[[#This Row],[Ámbito]]="Grupo"),100,
IF(AND(PMS_812[[#This Row],[Impacto]]="Riesgo alto",PMS_812[[#This Row],[Ámbito]]="Local"),10,
IF(AND(PMS_812[[#This Row],[Impacto]]="Riesgo alto",PMS_812[[#This Row],[Ámbito]]="Negocio"),50,
IF(AND(PMS_812[[#This Row],[Impacto]]="Riesgo alto",PMS_812[[#This Row],[Ámbito]]="Grupo"),200,
IF(PMS_812[[#This Row],[Impacto]]="n/a",0)))))))))))</calculatedColumnFormula>
    </tableColumn>
    <tableColumn id="3" xr3:uid="{A26FFB23-DDA3-45C7-B251-361AEE46420E}" name="Proponente" dataDxfId="29" totalsRowDxfId="28"/>
    <tableColumn id="6" xr3:uid="{6A85D73D-837B-4801-AC3B-BE13A9A1F4F6}" name="EQUIPO" dataDxfId="27" totalsRowDxfId="26">
      <calculatedColumnFormula>VLOOKUP(PMS_812[[#This Row],[Proponente]],Tabla9[#All],3,0)</calculatedColumnFormula>
    </tableColumn>
    <tableColumn id="7" xr3:uid="{710C7D72-D262-4650-B226-0806BF133D36}" name="Concurso" dataDxfId="25" totalsRowDxfId="24"/>
  </tableColumns>
  <tableStyleInfo name="Estilo de tabla Métrica Positiva 2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AE24E3-2B80-4145-8EE7-1F00F35CEA9E}" name="Tabla9" displayName="Tabla9" ref="B4:D385" totalsRowShown="0" dataDxfId="23" tableBorderDxfId="22">
  <autoFilter ref="B4:D385" xr:uid="{70AE24E3-2B80-4145-8EE7-1F00F35CEA9E}"/>
  <sortState xmlns:xlrd2="http://schemas.microsoft.com/office/spreadsheetml/2017/richdata2" ref="B5:D380">
    <sortCondition ref="B4:B380"/>
  </sortState>
  <tableColumns count="3">
    <tableColumn id="1" xr3:uid="{91964562-2D73-4893-9CAE-BA63AFC3D23A}" name="Nombre editado del empleado o candidato" dataDxfId="21"/>
    <tableColumn id="2" xr3:uid="{2044117A-3292-41F3-ABC9-320163E2FC2F}" name="Equipo inicial" dataDxfId="20"/>
    <tableColumn id="3" xr3:uid="{00D08C28-C3E5-45BC-8093-6B2D4FCD49B7}" name="Nombre equipo" dataDxfId="19"/>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04" dT="2024-08-08T08:05:54.26" personId="{2050942B-DC5E-4197-84D8-7A34AB41CDEF}" id="{4F58FAAD-33FA-4277-BC07-B0A95D3EFE7A}">
    <text>Borrar registro. Repetido con 2024-02619</text>
  </threadedComment>
  <threadedComment ref="B205" dT="2024-08-08T08:06:30.45" personId="{2050942B-DC5E-4197-84D8-7A34AB41CDEF}" id="{F610664D-B61B-46A7-ABBD-30FA6104B5C3}">
    <text>Borrar registro. Repetido con 2024-02573</text>
  </threadedComment>
</ThreadedComments>
</file>

<file path=xl/threadedComments/threadedComment2.xml><?xml version="1.0" encoding="utf-8"?>
<ThreadedComments xmlns="http://schemas.microsoft.com/office/spreadsheetml/2018/threadedcomments" xmlns:x="http://schemas.openxmlformats.org/spreadsheetml/2006/main">
  <threadedComment ref="G28" dT="2024-07-15T09:34:09.79" personId="{7BB874E3-E84F-4871-85B2-3AC1F25ED120}" id="{271F403B-7408-4CCC-BC53-4B7A9730C2E6}">
    <text>RPG / AGA miraran si hay otras opciones/instrucciones para transportar las botellas.</text>
  </threadedComment>
  <threadedComment ref="G28" dT="2024-07-15T09:37:02.36" personId="{7BB874E3-E84F-4871-85B2-3AC1F25ED120}" id="{752D7546-B3F2-4192-9A9C-EAABB8AF4FB8}" parentId="{271F403B-7408-4CCC-BC53-4B7A9730C2E6}">
    <text>En función de lo que encuentren se trasladará a la planta para implementar
 las acciones.</text>
  </threadedComment>
  <threadedComment ref="G29" dT="2024-04-29T08:53:52.94" personId="{F708A562-1417-4C5D-BF1C-2CE08D90EB4F}" id="{F6F7853B-1B00-41DA-B17C-4FDCA877A90B}">
    <text>Suceso pendiente de validar</text>
  </threadedComment>
  <threadedComment ref="G29" dT="2024-08-26T10:11:00.50" personId="{BA93479B-0425-4F03-8ACA-BC3BA086B30A}" id="{74174F46-8BC8-48DA-8942-802D5E27E780}" parentId="{F6F7853B-1B00-41DA-B17C-4FDCA877A90B}">
    <text>Suceso validado e investigado, se puntúa M+</text>
  </threadedComment>
  <threadedComment ref="G31" dT="2024-05-20T09:46:19.22" personId="{7BB874E3-E84F-4871-85B2-3AC1F25ED120}" id="{DBEBC20C-A49F-4258-8936-022A7FDD2C6F}">
    <text>Revisión de causa raíz e idoneidad del material frente al tiempo de uso que se le ha dado más allá de la protección en voladuras. RIL</text>
  </threadedComment>
  <threadedComment ref="G32" dT="2024-05-20T09:50:51.28" personId="{7BB874E3-E84F-4871-85B2-3AC1F25ED120}" id="{BF796069-FD5D-41D2-A57E-D4DF72BC5999}">
    <text>RIL pedirá más información sobre este suceso.</text>
  </threadedComment>
  <threadedComment ref="G32" dT="2024-05-24T09:33:31.41" personId="{7BB874E3-E84F-4871-85B2-3AC1F25ED120}" id="{096FF69E-AB5C-4964-BB87-D5259B8C61CD}" parentId="{BF796069-FD5D-41D2-A57E-D4DF72BC5999}">
    <text>RIL ha pedido más información a Mónica quien enviará correo ampliando información.</text>
  </threadedComment>
  <threadedComment ref="G32" dT="2024-06-19T07:53:33.30" personId="{7BB874E3-E84F-4871-85B2-3AC1F25ED120}" id="{CC411438-E1B1-43E2-BD7F-F597D313F050}" parentId="{BF796069-FD5D-41D2-A57E-D4DF72BC5999}">
    <text>RIL pedirá más información ya que con la aportada seguimos con dudas.</text>
  </threadedComment>
  <threadedComment ref="G32" dT="2024-06-25T11:40:56.39" personId="{7BB874E3-E84F-4871-85B2-3AC1F25ED120}" id="{7CF98452-8A59-40A7-AE73-C03FDF159F76}" parentId="{BF796069-FD5D-41D2-A57E-D4DF72BC5999}">
    <text>La piedra se cayó en una cuneta, fuera del vial por lo que no se recoge. No es normal que se caigan las piedras, de hecho es la primera vez que lo detectan y al ser un transporte interno no se tapa, no sé supo porque cayó y las condiciones de transporte están recogidas en el PSS.</text>
  </threadedComment>
  <threadedComment ref="G33" dT="2024-05-20T09:59:46.68" personId="{7BB874E3-E84F-4871-85B2-3AC1F25ED120}" id="{F0CDB703-8255-4635-88B4-E080ABEAAB1E}">
    <text xml:space="preserve">RIL pedirá más información sobre la nueva ruta, señalista, distracción, analizada la nueva ruta. </text>
  </threadedComment>
  <threadedComment ref="G33" dT="2024-05-24T09:33:44.94" personId="{7BB874E3-E84F-4871-85B2-3AC1F25ED120}" id="{E6A14219-3D6A-4899-A54B-47F8E2017B50}" parentId="{F0CDB703-8255-4635-88B4-E080ABEAAB1E}">
    <text>RIL ha pedido más información a Mónica quien enviará correo ampliando información.</text>
  </threadedComment>
  <threadedComment ref="G33" dT="2024-06-19T08:02:14.66" personId="{7BB874E3-E84F-4871-85B2-3AC1F25ED120}" id="{4FBBADEF-ECB1-4046-9865-84753F51BF61}" parentId="{F0CDB703-8255-4635-88B4-E080ABEAAB1E}">
    <text>RIL pedirá más información sobre el despiste del conductor, poner algún elemento más visible … plan de acción.</text>
  </threadedComment>
  <threadedComment ref="G33" dT="2024-06-28T08:04:11.96" personId="{7BB874E3-E84F-4871-85B2-3AC1F25ED120}" id="{F7EBC591-2DE2-4629-9B49-6F98CC5350F1}" parentId="{F0CDB703-8255-4635-88B4-E080ABEAAB1E}">
    <text>La señalización se pudo haber mejorado, aunque al finalizar la investigación del suceso, los camiones ya habían dejado de pasar por esa zona (que fue temporal) de ahí el insistir en comunicar en tiempo y forma las desviaciones detectadas.</text>
  </threadedComment>
  <threadedComment ref="G38" dT="2024-09-13T08:22:20.67" personId="{7BB874E3-E84F-4871-85B2-3AC1F25ED120}" id="{9492B7A0-8FC7-4C4A-9C4B-95782228DF25}">
    <text>DSO enviará mail a la unidad comentando la causa raíz (falta de orden y limpieza) y profundizar en la investigación (cierre PT con materiales y elementos en la zona de trabajo).</text>
  </threadedComment>
  <threadedComment ref="G38" dT="2024-09-16T06:40:47.46" personId="{BA93479B-0425-4F03-8ACA-BC3BA086B30A}" id="{D3D70727-014A-4369-AE4E-644482E9D465}" parentId="{9492B7A0-8FC7-4C4A-9C4B-95782228DF25}">
    <text>eL PT no se había cerrado, la Unidad está de acuerdo en que la causa es falta de orden y limpieza, pero solicitan no reabrir el registro</text>
  </threadedComment>
  <threadedComment ref="G38" dT="2024-09-16T09:31:05.42" personId="{BA93479B-0425-4F03-8ACA-BC3BA086B30A}" id="{77744BA8-2F05-4410-AB8B-1A007BF5AC60}" parentId="{9492B7A0-8FC7-4C4A-9C4B-95782228DF25}">
    <text>Cambiar causa</text>
  </threadedComment>
  <threadedComment ref="G56" dT="2024-07-08T09:25:31.24" personId="{7BB874E3-E84F-4871-85B2-3AC1F25ED120}" id="{1544CBC1-E5BF-476F-8314-0AE17A8188ED}">
    <text>Roberto consultará a Ignacio si el suceso 1193 y este están relacionados y se ha determinado la causa de ambos y si el cable en mal estado estaba o no fuera de servicio.</text>
  </threadedComment>
  <threadedComment ref="G56" dT="2024-07-10T09:41:50.02" personId="{7BB874E3-E84F-4871-85B2-3AC1F25ED120}" id="{BB077248-82A6-464D-9814-5217CEE17EEF}" parentId="{1544CBC1-E5BF-476F-8314-0AE17A8188ED}">
    <text>Recibida las respuestas pasamos a valorar.</text>
  </threadedComment>
  <threadedComment ref="G57" dT="2024-07-08T09:37:21.80" personId="{7BB874E3-E84F-4871-85B2-3AC1F25ED120}" id="{754C3EDA-DA83-4B65-9E5C-892A54F5CDFD}">
    <text>Antonio, preguntará a Leticia, si disponen del informe de estrés térmico de la planta de turbina de gas, actividad que realizaba el trabajador en el momento y complementar el informe con los datos aportados en el informe por Fielcore. Pendiente informe definitivo.</text>
  </threadedComment>
  <threadedComment ref="G57" dT="2024-07-29T09:17:27.74" personId="{7BB874E3-E84F-4871-85B2-3AC1F25ED120}" id="{941D2787-F88F-4F7B-92C0-92D11116AE82}" parentId="{754C3EDA-DA83-4B65-9E5C-892A54F5CDFD}">
    <text>Pendiente en prosafety el informe definitivo. Informe de estrés térmico entregado a Antonio por Leticia. Leticia nos traslada que el trabajador estába algo estresado por diferentes problemas y no estába atendiendo a las indicaciones de descansar.</text>
  </threadedComment>
  <threadedComment ref="G57" dT="2024-07-29T09:18:51.56" personId="{7BB874E3-E84F-4871-85B2-3AC1F25ED120}" id="{4C40C963-EC87-44C0-9814-D271B4D10555}" parentId="{754C3EDA-DA83-4B65-9E5C-892A54F5CDFD}">
    <text>DSO pedirá a planta el informe último de Fielcore.</text>
  </threadedComment>
  <threadedComment ref="G57" dT="2024-08-26T10:12:25.32" personId="{BA93479B-0425-4F03-8ACA-BC3BA086B30A}" id="{B365523D-B2EE-414E-93EA-A0DC77C8CFC7}" parentId="{754C3EDA-DA83-4B65-9E5C-892A54F5CDFD}">
    <text>El día 29 de julio no tienen informe definitivo de EECC, se vuelve a solicitar el día 26 de agosto</text>
  </threadedComment>
  <threadedComment ref="G57" dT="2024-09-16T06:42:04.28" personId="{BA93479B-0425-4F03-8ACA-BC3BA086B30A}" id="{3C8F7A81-FB8E-4150-901E-DD25E2E9E834}" parentId="{754C3EDA-DA83-4B65-9E5C-892A54F5CDFD}">
    <text>La Unidad informa que han realizado cambios y dan por cerrada la investigación, aunque siguen reclamando el informe final como acción FIELDCORE</text>
  </threadedComment>
  <threadedComment ref="G58" dT="2024-07-08T09:53:57.59" personId="{7BB874E3-E84F-4871-85B2-3AC1F25ED120}" id="{080E24D2-884A-499C-8B6C-AEFEDBA32A4C}">
    <text>Hablar con Angel y añadir LA sobre el hecho de acudir enfermo al trabajo.</text>
  </threadedComment>
  <threadedComment ref="G58" dT="2024-07-08T10:37:24.54" personId="{7BB874E3-E84F-4871-85B2-3AC1F25ED120}" id="{89831121-83E1-46E0-B691-75C152C08A3D}" parentId="{080E24D2-884A-499C-8B6C-AEFEDBA32A4C}">
    <text xml:space="preserve">Hablado con AFM añadimos como acción elaborar LA. </text>
  </threadedComment>
  <threadedComment ref="G59" dT="2024-07-08T09:57:55.94" personId="{7BB874E3-E84F-4871-85B2-3AC1F25ED120}" id="{823B6D0B-4B01-4996-A0D8-C1C789E4E822}">
    <text xml:space="preserve">Mónica, porque factor de criticidad "Manipulación mecánica de cargas" </text>
  </threadedComment>
  <threadedComment ref="G59" dT="2024-07-08T09:59:56.96" personId="{7BB874E3-E84F-4871-85B2-3AC1F25ED120}" id="{69D3CFAA-A259-4DBC-85C5-EDD5C2DE99E2}" parentId="{823B6D0B-4B01-4996-A0D8-C1C789E4E822}">
    <text>Fotos y se ha regado previamente?</text>
  </threadedComment>
  <threadedComment ref="G59" dT="2024-07-08T10:03:21.51" personId="{7BB874E3-E84F-4871-85B2-3AC1F25ED120}" id="{15EA8DB7-FD58-4245-B05E-3D9DDC62B557}" parentId="{823B6D0B-4B01-4996-A0D8-C1C789E4E822}">
    <text xml:space="preserve">Cómo viene recogido en el procedimiento de ejecución? Valdeos previos? Sería un incumplimiento de procedimiento. </text>
  </threadedComment>
  <threadedComment ref="G60" dT="2024-07-15T09:49:26.34" personId="{7BB874E3-E84F-4871-85B2-3AC1F25ED120}" id="{F0A3FD41-C66E-4BF4-B399-2A827A0263B3}">
    <text>RPilling, hará consulta de la posibilidad de poner chapa en el hueco.</text>
  </threadedComment>
  <threadedComment ref="G60" dT="2024-07-29T09:22:50.06" personId="{7BB874E3-E84F-4871-85B2-3AC1F25ED120}" id="{78F78C53-3913-45CF-A8AE-1137177970C8}" parentId="{F0A3FD41-C66E-4BF4-B399-2A827A0263B3}">
    <text>Realizada consulta, se valora.</text>
  </threadedComment>
  <threadedComment ref="G61" dT="2024-07-15T10:07:05.34" personId="{7BB874E3-E84F-4871-85B2-3AC1F25ED120}" id="{114BDBBB-67D9-45DE-B88C-175C5DED6AB9}">
    <text>RP preguntará a compañera de ergonomía si hay gamas de revisión de sillas y Dsutil a MAR.</text>
  </threadedComment>
  <threadedComment ref="G61" dT="2024-07-29T09:55:54.59" personId="{7BB874E3-E84F-4871-85B2-3AC1F25ED120}" id="{E9298C8C-FE72-4AB0-AFFD-C458E1CC0EE8}" parentId="{114BDBBB-67D9-45DE-B88C-175C5DED6AB9}">
    <text>FFP modificará el plan de acción incorporando una acción transversal de difusión del suceso y su plan de acción.</text>
  </threadedComment>
  <threadedComment ref="G61" dT="2024-07-29T10:02:23.93" personId="{7BB874E3-E84F-4871-85B2-3AC1F25ED120}" id="{AF3EAA58-C606-4FDE-857C-124776FB7E3D}" parentId="{114BDBBB-67D9-45DE-B88C-175C5DED6AB9}">
    <text xml:space="preserve">Comentarlo con JC en la reunión de septiembre. </text>
  </threadedComment>
  <threadedComment ref="G61" dT="2024-09-18T08:29:17.55" personId="{7BB874E3-E84F-4871-85B2-3AC1F25ED120}" id="{F89AA069-3499-4191-9FED-F80F9A07F6AD}" parentId="{114BDBBB-67D9-45DE-B88C-175C5DED6AB9}">
    <text>Se comenta en reunión semanal del SPM y se indica elaborar lección aprendida por la Red junto con el SPM.</text>
  </threadedComment>
  <threadedComment ref="G71" dT="2024-08-26T10:04:20.05" personId="{BA93479B-0425-4F03-8ACA-BC3BA086B30A}" id="{886FFBB3-98A4-4CA1-BED8-02C2990B5B4B}">
    <text xml:space="preserve">RI solicitar completar investigación con dimensiones de peldaños y desniveles, y valorar aprendizajes en la habilitación de accesos a casetas de obra </text>
  </threadedComment>
  <threadedComment ref="G72" dT="2024-09-13T10:55:38.08" personId="{7BB874E3-E84F-4871-85B2-3AC1F25ED120}" id="{8850383B-D26C-479B-8CC0-507B3C70A40C}">
    <text xml:space="preserve">RP hablará con Simón sobre revisar el procedimiento. </text>
  </threadedComment>
  <threadedComment ref="G77" dT="2024-09-18T09:36:19.52" personId="{7BB874E3-E84F-4871-85B2-3AC1F25ED120}" id="{8FFC1560-509F-415D-9178-4C033365B2AB}">
    <text>DSO-Revisar factor de riesgo y se solicita también más información sobre la causa de porque estaba la puerta apoyada sobre la otra puerta, si habian finalizado el trabajo, si el PT estaba cerrado o seguía abierto...</text>
  </threadedComment>
  <threadedComment ref="G78" dT="2024-09-09T08:47:10.17" personId="{7BB874E3-E84F-4871-85B2-3AC1F25ED120}" id="{F0A8EA0F-B0DF-4DCB-9FB3-A841E1B98E01}">
    <text>Suceso revisado y NO validado.</text>
  </threadedComment>
  <threadedComment ref="G79" dT="2024-08-26T10:04:48.74" personId="{BA93479B-0425-4F03-8ACA-BC3BA086B30A}" id="{F677D294-B9AB-4E37-9042-42C6C50135B6}">
    <text>Se considera paralización de trabajos, que RI informe a la Unidad</text>
  </threadedComment>
  <threadedComment ref="G80" dT="2024-09-09T08:45:46.04" personId="{7BB874E3-E84F-4871-85B2-3AC1F25ED120}" id="{41EA322B-7D76-43FC-865D-EF921880D2BB}">
    <text>Suceso revisado y NO validado.</text>
  </threadedComment>
  <threadedComment ref="G85" dT="2024-09-16T10:02:35.58" personId="{BA93479B-0425-4F03-8ACA-BC3BA086B30A}" id="{9D01ED59-5F69-4F1F-A554-29A32AAB10FF}">
    <text>Se valida plan de acción e informa a la Unidad.</text>
  </threadedComment>
  <threadedComment ref="G86" dT="2024-09-18T09:39:20.75" personId="{7BB874E3-E84F-4871-85B2-3AC1F25ED120}" id="{483F4F59-DFFE-4993-A9ED-8977AE43AF01}">
    <text xml:space="preserve">DSO-Estamos a la espera del regreso de vacaciones de Simón para dar respuesta a la solicitud de la Red (Añadir acción de comunicación trasversal al resto de ciclos).
</text>
  </threadedComment>
  <threadedComment ref="G86" dT="2024-10-04T11:08:14.26" personId="{7BB874E3-E84F-4871-85B2-3AC1F25ED120}" id="{06ABD807-8868-4769-B213-696FA7B7FA7C}" parentId="{483F4F59-DFFE-4993-A9ED-8977AE43AF01}">
    <text>Incluida la acción. Se valora.</text>
  </threadedComment>
  <threadedComment ref="G88" dT="2024-09-09T09:11:31.30" personId="{7BB874E3-E84F-4871-85B2-3AC1F25ED120}" id="{AA0D1BBC-6942-4657-89A5-54B93034EDF5}">
    <text>RIL: Solicitar informe de investigación a Mónica, que lo suba a prosafety.</text>
  </threadedComment>
  <threadedComment ref="G88" dT="2024-09-09T10:05:44.08" personId="{7BB874E3-E84F-4871-85B2-3AC1F25ED120}" id="{3C2D5AE9-7202-42C0-8F41-32B20E5AFCDF}" parentId="{AA0D1BBC-6942-4657-89A5-54B93034EDF5}">
    <text>Solicitado informe a Mónica.</text>
  </threadedComment>
  <threadedComment ref="G88" dT="2024-09-12T12:33:57.35" personId="{7BB874E3-E84F-4871-85B2-3AC1F25ED120}" id="{FEB4A269-21D0-4453-8B01-C2A056E92565}" parentId="{AA0D1BBC-6942-4657-89A5-54B93034EDF5}">
    <text xml:space="preserve">Buenos días.
Acabo de revocar mi firma.
Tengo un problema de acceso al sharepoint y no me deja acceder al informe, aunque te adelanto que contiene exactamente el mismo texto que Prosafety, así que trato de aclarar yo ese punto:
¿Qué fue lo que se quemó? Principalmente trozos de bandas transportadoras,  quedaban algunas partes que todavía no habían sido retiradas. 
He cargado también un par de fotos que espero sirvan de ayuda.
</text>
  </threadedComment>
  <threadedComment ref="G96" dT="2024-09-09T09:35:20.99" personId="{7BB874E3-E84F-4871-85B2-3AC1F25ED120}" id="{64A0CAC2-45B7-41FD-A244-B583783B8BAE}">
    <text>Validadas las acciones, RIL comunicará a Pedro Pablo.</text>
  </threadedComment>
  <threadedComment ref="G96" dT="2024-09-09T10:19:16.83" personId="{7BB874E3-E84F-4871-85B2-3AC1F25ED120}" id="{E06C1094-ADA9-48D4-8C04-3E44F4BED5A0}" parentId="{64A0CAC2-45B7-41FD-A244-B583783B8BAE}">
    <text>Comunicado a Pedro Pablo y a Luis Mijares.</text>
  </threadedComment>
  <threadedComment ref="G96" dT="2024-09-12T12:37:21.19" personId="{7BB874E3-E84F-4871-85B2-3AC1F25ED120}" id="{4C202339-E857-4B92-88EB-17AB84632815}" parentId="{64A0CAC2-45B7-41FD-A244-B583783B8BAE}">
    <text>Recordar a Luis Mijares que ya puede firmar la investigación.</text>
  </threadedComment>
  <threadedComment ref="G100" dT="2024-09-09T09:20:44.62" personId="{7BB874E3-E84F-4871-85B2-3AC1F25ED120}" id="{2EDDCE58-6EE3-44F2-AFE6-0A2931C10254}">
    <text>Pendiente acciones.</text>
  </threadedComment>
  <threadedComment ref="G100" dT="2024-09-09T10:08:56.72" personId="{7BB874E3-E84F-4871-85B2-3AC1F25ED120}" id="{AE39B607-5FF0-4370-8040-943EA4F71FE6}" parentId="{2EDDCE58-6EE3-44F2-AFE6-0A2931C10254}">
    <text>Solicitadas a Miguel Alegre.</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omments" Target="../comments3.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72D19-56F6-435C-BD85-40C3A9832AE3}">
  <dimension ref="A3:E47"/>
  <sheetViews>
    <sheetView topLeftCell="A9" workbookViewId="0">
      <selection activeCell="A27" sqref="A27"/>
    </sheetView>
  </sheetViews>
  <sheetFormatPr baseColWidth="10" defaultColWidth="11.5703125" defaultRowHeight="15"/>
  <cols>
    <col min="1" max="1" width="33" customWidth="1"/>
    <col min="2" max="3" width="13.5703125" customWidth="1"/>
    <col min="4" max="4" width="19.5703125" customWidth="1"/>
  </cols>
  <sheetData>
    <row r="3" spans="1:5" ht="15.75" thickBot="1">
      <c r="A3" t="s">
        <v>0</v>
      </c>
      <c r="B3" t="s">
        <v>1</v>
      </c>
      <c r="C3" t="s">
        <v>2</v>
      </c>
      <c r="D3" t="s">
        <v>3</v>
      </c>
    </row>
    <row r="4" spans="1:5">
      <c r="A4" s="152" t="s">
        <v>4</v>
      </c>
      <c r="B4" s="125" t="s">
        <v>5</v>
      </c>
      <c r="C4" s="125"/>
      <c r="D4" s="125" t="s">
        <v>5</v>
      </c>
      <c r="E4" s="125"/>
    </row>
    <row r="5" spans="1:5">
      <c r="A5" s="153" t="s">
        <v>6</v>
      </c>
      <c r="B5" s="125" t="s">
        <v>5</v>
      </c>
      <c r="C5" s="125"/>
      <c r="D5" s="125" t="s">
        <v>5</v>
      </c>
      <c r="E5" s="125"/>
    </row>
    <row r="6" spans="1:5">
      <c r="A6" s="153" t="s">
        <v>7</v>
      </c>
      <c r="B6" s="125" t="s">
        <v>5</v>
      </c>
      <c r="C6" s="125"/>
      <c r="D6" s="125" t="s">
        <v>5</v>
      </c>
      <c r="E6" s="125"/>
    </row>
    <row r="7" spans="1:5">
      <c r="A7" s="153" t="s">
        <v>8</v>
      </c>
      <c r="B7" s="125" t="s">
        <v>5</v>
      </c>
      <c r="C7" s="125"/>
      <c r="D7" s="125" t="s">
        <v>5</v>
      </c>
      <c r="E7" s="125"/>
    </row>
    <row r="8" spans="1:5">
      <c r="A8" s="153" t="s">
        <v>9</v>
      </c>
      <c r="B8" s="125" t="s">
        <v>10</v>
      </c>
      <c r="C8" s="125"/>
      <c r="D8" s="125" t="s">
        <v>11</v>
      </c>
      <c r="E8" s="125"/>
    </row>
    <row r="9" spans="1:5">
      <c r="A9" s="153" t="s">
        <v>12</v>
      </c>
      <c r="B9" s="125" t="s">
        <v>10</v>
      </c>
      <c r="C9" s="125"/>
      <c r="D9" s="125" t="s">
        <v>11</v>
      </c>
      <c r="E9" s="125"/>
    </row>
    <row r="10" spans="1:5">
      <c r="A10" t="s">
        <v>13</v>
      </c>
      <c r="B10" s="125" t="s">
        <v>10</v>
      </c>
      <c r="C10" s="125"/>
      <c r="D10" s="125" t="s">
        <v>11</v>
      </c>
      <c r="E10" s="125"/>
    </row>
    <row r="11" spans="1:5">
      <c r="A11" s="153" t="s">
        <v>14</v>
      </c>
      <c r="B11" s="125" t="s">
        <v>10</v>
      </c>
      <c r="C11" s="125"/>
      <c r="D11" s="125" t="s">
        <v>11</v>
      </c>
      <c r="E11" s="125"/>
    </row>
    <row r="12" spans="1:5">
      <c r="A12" t="s">
        <v>15</v>
      </c>
      <c r="B12" s="125" t="s">
        <v>10</v>
      </c>
      <c r="C12" s="125"/>
      <c r="D12" s="125" t="s">
        <v>16</v>
      </c>
      <c r="E12" s="125"/>
    </row>
    <row r="13" spans="1:5">
      <c r="A13" s="154" t="s">
        <v>17</v>
      </c>
      <c r="B13" s="125" t="s">
        <v>10</v>
      </c>
      <c r="C13" s="125"/>
      <c r="D13" s="125" t="s">
        <v>16</v>
      </c>
      <c r="E13" s="125"/>
    </row>
    <row r="14" spans="1:5">
      <c r="A14" s="153" t="s">
        <v>18</v>
      </c>
      <c r="B14" s="125" t="s">
        <v>10</v>
      </c>
      <c r="C14" s="125"/>
      <c r="D14" s="125" t="s">
        <v>19</v>
      </c>
      <c r="E14" s="125"/>
    </row>
    <row r="15" spans="1:5">
      <c r="A15" s="100" t="s">
        <v>20</v>
      </c>
      <c r="B15" s="125" t="s">
        <v>10</v>
      </c>
      <c r="C15" s="125"/>
      <c r="D15" s="125" t="s">
        <v>19</v>
      </c>
      <c r="E15" s="125"/>
    </row>
    <row r="16" spans="1:5">
      <c r="A16" s="154" t="s">
        <v>21</v>
      </c>
      <c r="B16" s="125" t="s">
        <v>10</v>
      </c>
      <c r="C16" s="125"/>
      <c r="D16" s="125" t="s">
        <v>19</v>
      </c>
      <c r="E16" s="125"/>
    </row>
    <row r="17" spans="1:5">
      <c r="A17" s="153" t="s">
        <v>22</v>
      </c>
      <c r="B17" s="125" t="s">
        <v>10</v>
      </c>
      <c r="C17" s="125"/>
      <c r="D17" s="125" t="s">
        <v>19</v>
      </c>
      <c r="E17" s="125"/>
    </row>
    <row r="18" spans="1:5">
      <c r="A18" s="154" t="s">
        <v>23</v>
      </c>
      <c r="B18" s="154" t="s">
        <v>23</v>
      </c>
      <c r="C18" s="154"/>
      <c r="D18" s="154" t="s">
        <v>23</v>
      </c>
      <c r="E18" s="125"/>
    </row>
    <row r="19" spans="1:5">
      <c r="A19" s="154" t="s">
        <v>24</v>
      </c>
      <c r="B19" s="154" t="s">
        <v>24</v>
      </c>
      <c r="C19" s="154"/>
      <c r="D19" s="154" t="s">
        <v>24</v>
      </c>
      <c r="E19" s="125"/>
    </row>
    <row r="20" spans="1:5" ht="25.5">
      <c r="A20" s="114" t="s">
        <v>25</v>
      </c>
      <c r="B20" s="114" t="s">
        <v>25</v>
      </c>
      <c r="C20" s="154"/>
      <c r="D20" s="155" t="s">
        <v>26</v>
      </c>
      <c r="E20" s="125"/>
    </row>
    <row r="21" spans="1:5" ht="24">
      <c r="A21" s="150" t="s">
        <v>27</v>
      </c>
      <c r="B21" s="150" t="s">
        <v>27</v>
      </c>
      <c r="C21" s="154"/>
      <c r="D21" s="155" t="s">
        <v>26</v>
      </c>
      <c r="E21" s="125"/>
    </row>
    <row r="22" spans="1:5">
      <c r="A22" s="150" t="s">
        <v>28</v>
      </c>
      <c r="B22" s="154"/>
      <c r="C22" s="154"/>
      <c r="D22" s="154"/>
      <c r="E22" s="125"/>
    </row>
    <row r="23" spans="1:5">
      <c r="A23" s="150" t="s">
        <v>29</v>
      </c>
      <c r="B23" s="154"/>
      <c r="C23" s="154"/>
      <c r="D23" s="154"/>
      <c r="E23" s="125"/>
    </row>
    <row r="24" spans="1:5">
      <c r="A24" s="150" t="s">
        <v>30</v>
      </c>
      <c r="B24" s="154"/>
      <c r="C24" s="154"/>
      <c r="D24" s="154"/>
      <c r="E24" s="125"/>
    </row>
    <row r="25" spans="1:5">
      <c r="A25" s="156" t="s">
        <v>31</v>
      </c>
      <c r="B25" s="155" t="s">
        <v>26</v>
      </c>
      <c r="C25" s="125"/>
      <c r="D25" t="s">
        <v>32</v>
      </c>
    </row>
    <row r="26" spans="1:5">
      <c r="A26" s="156" t="s">
        <v>33</v>
      </c>
      <c r="B26" s="155" t="s">
        <v>26</v>
      </c>
      <c r="C26" s="125"/>
      <c r="D26" t="s">
        <v>34</v>
      </c>
    </row>
    <row r="27" spans="1:5">
      <c r="A27" s="156" t="s">
        <v>35</v>
      </c>
      <c r="B27" s="155" t="s">
        <v>26</v>
      </c>
      <c r="C27" s="125"/>
      <c r="D27" t="s">
        <v>32</v>
      </c>
    </row>
    <row r="28" spans="1:5">
      <c r="A28" s="156" t="s">
        <v>36</v>
      </c>
      <c r="B28" s="155" t="s">
        <v>26</v>
      </c>
      <c r="C28" s="125"/>
      <c r="D28" t="s">
        <v>32</v>
      </c>
    </row>
    <row r="29" spans="1:5">
      <c r="A29" s="156" t="s">
        <v>37</v>
      </c>
      <c r="B29" s="155" t="s">
        <v>26</v>
      </c>
      <c r="C29" s="125"/>
      <c r="D29" t="s">
        <v>32</v>
      </c>
    </row>
    <row r="30" spans="1:5">
      <c r="A30" s="156" t="s">
        <v>38</v>
      </c>
      <c r="B30" s="155" t="s">
        <v>26</v>
      </c>
      <c r="C30" s="125"/>
      <c r="D30" t="s">
        <v>32</v>
      </c>
    </row>
    <row r="31" spans="1:5">
      <c r="A31" s="156" t="s">
        <v>39</v>
      </c>
      <c r="B31" s="155" t="s">
        <v>26</v>
      </c>
      <c r="C31" s="125"/>
      <c r="D31" t="s">
        <v>34</v>
      </c>
    </row>
    <row r="32" spans="1:5">
      <c r="A32" s="156" t="s">
        <v>40</v>
      </c>
      <c r="B32" s="155" t="s">
        <v>26</v>
      </c>
      <c r="C32" s="125"/>
      <c r="D32" t="s">
        <v>34</v>
      </c>
    </row>
    <row r="33" spans="1:4">
      <c r="A33" s="156" t="s">
        <v>41</v>
      </c>
      <c r="B33" s="155" t="s">
        <v>26</v>
      </c>
      <c r="C33" s="125"/>
      <c r="D33" t="s">
        <v>34</v>
      </c>
    </row>
    <row r="34" spans="1:4">
      <c r="A34" s="156" t="s">
        <v>42</v>
      </c>
      <c r="B34" s="155" t="s">
        <v>26</v>
      </c>
      <c r="C34" s="125"/>
      <c r="D34" t="s">
        <v>34</v>
      </c>
    </row>
    <row r="35" spans="1:4">
      <c r="A35" s="156" t="s">
        <v>43</v>
      </c>
      <c r="B35" s="155" t="s">
        <v>26</v>
      </c>
      <c r="C35" s="125"/>
      <c r="D35" t="s">
        <v>34</v>
      </c>
    </row>
    <row r="36" spans="1:4">
      <c r="A36" s="156" t="s">
        <v>44</v>
      </c>
      <c r="B36" s="155" t="s">
        <v>26</v>
      </c>
      <c r="C36" s="125"/>
      <c r="D36" t="s">
        <v>32</v>
      </c>
    </row>
    <row r="37" spans="1:4">
      <c r="A37" s="156" t="s">
        <v>45</v>
      </c>
      <c r="B37" s="155" t="s">
        <v>26</v>
      </c>
      <c r="C37" s="125"/>
      <c r="D37" t="s">
        <v>32</v>
      </c>
    </row>
    <row r="38" spans="1:4">
      <c r="A38" s="156" t="s">
        <v>46</v>
      </c>
      <c r="B38" s="155" t="s">
        <v>26</v>
      </c>
      <c r="C38" s="125"/>
      <c r="D38" t="s">
        <v>47</v>
      </c>
    </row>
    <row r="39" spans="1:4">
      <c r="A39" s="156" t="s">
        <v>48</v>
      </c>
      <c r="B39" s="155" t="s">
        <v>26</v>
      </c>
      <c r="C39" s="125"/>
      <c r="D39" t="s">
        <v>32</v>
      </c>
    </row>
    <row r="40" spans="1:4">
      <c r="A40" s="156" t="s">
        <v>49</v>
      </c>
      <c r="B40" s="155" t="s">
        <v>26</v>
      </c>
      <c r="C40" s="125"/>
      <c r="D40" t="s">
        <v>32</v>
      </c>
    </row>
    <row r="41" spans="1:4">
      <c r="A41" s="156" t="s">
        <v>50</v>
      </c>
      <c r="B41" s="155" t="s">
        <v>26</v>
      </c>
      <c r="C41" s="125"/>
      <c r="D41" t="s">
        <v>32</v>
      </c>
    </row>
    <row r="42" spans="1:4">
      <c r="A42" s="156" t="s">
        <v>51</v>
      </c>
      <c r="B42" s="155" t="s">
        <v>26</v>
      </c>
      <c r="C42" s="125"/>
      <c r="D42" t="s">
        <v>32</v>
      </c>
    </row>
    <row r="43" spans="1:4">
      <c r="A43" s="156" t="s">
        <v>52</v>
      </c>
      <c r="B43" s="155" t="s">
        <v>26</v>
      </c>
      <c r="C43" s="125"/>
      <c r="D43" t="s">
        <v>32</v>
      </c>
    </row>
    <row r="44" spans="1:4">
      <c r="A44" s="156" t="s">
        <v>53</v>
      </c>
      <c r="B44" s="155" t="s">
        <v>26</v>
      </c>
      <c r="C44" s="125"/>
      <c r="D44" t="s">
        <v>32</v>
      </c>
    </row>
    <row r="45" spans="1:4">
      <c r="A45" s="156" t="s">
        <v>54</v>
      </c>
      <c r="B45" s="155" t="s">
        <v>26</v>
      </c>
      <c r="C45" s="125"/>
      <c r="D45" t="s">
        <v>34</v>
      </c>
    </row>
    <row r="46" spans="1:4">
      <c r="A46" s="156" t="s">
        <v>55</v>
      </c>
      <c r="B46" s="155" t="s">
        <v>26</v>
      </c>
      <c r="C46" s="125"/>
      <c r="D46" t="s">
        <v>34</v>
      </c>
    </row>
    <row r="47" spans="1:4">
      <c r="A47" s="157" t="s">
        <v>56</v>
      </c>
      <c r="B47" s="158" t="s">
        <v>26</v>
      </c>
      <c r="C47" s="125"/>
      <c r="D47" t="s">
        <v>34</v>
      </c>
    </row>
  </sheetData>
  <conditionalFormatting sqref="A13">
    <cfRule type="expression" dxfId="18" priority="4">
      <formula>_xludf.mod(columna10)=0</formula>
    </cfRule>
  </conditionalFormatting>
  <conditionalFormatting sqref="A16 A18:A19">
    <cfRule type="expression" dxfId="17" priority="5">
      <formula>_xludf.mod(columna10)=0</formula>
    </cfRule>
  </conditionalFormatting>
  <conditionalFormatting sqref="B18:C19 C20:C21 B22:C24">
    <cfRule type="expression" dxfId="16" priority="3">
      <formula>_xludf.mod(columna10)=0</formula>
    </cfRule>
  </conditionalFormatting>
  <conditionalFormatting sqref="D18:D19 D22:D24">
    <cfRule type="expression" dxfId="15" priority="1">
      <formula>_xludf.mod(columna10)=0</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F729A-39A8-4C50-BCC0-2D01B6648A7E}">
  <sheetPr>
    <tabColor theme="2" tint="-0.499984740745262"/>
  </sheetPr>
  <dimension ref="B2:R218"/>
  <sheetViews>
    <sheetView tabSelected="1" topLeftCell="A60" zoomScale="90" zoomScaleNormal="90" workbookViewId="0">
      <selection activeCell="G67" sqref="G67"/>
    </sheetView>
  </sheetViews>
  <sheetFormatPr baseColWidth="10" defaultColWidth="10.85546875" defaultRowHeight="15"/>
  <cols>
    <col min="1" max="1" width="2.140625" customWidth="1"/>
    <col min="2" max="2" width="26.140625" customWidth="1"/>
    <col min="3" max="3" width="20.85546875" customWidth="1"/>
    <col min="4" max="4" width="15.140625" bestFit="1" customWidth="1"/>
    <col min="5" max="5" width="31.85546875" bestFit="1" customWidth="1"/>
    <col min="6" max="6" width="14.140625" customWidth="1"/>
    <col min="7" max="7" width="47" customWidth="1"/>
    <col min="8" max="8" width="15.42578125" customWidth="1"/>
    <col min="9" max="15" width="9.5703125" customWidth="1"/>
    <col min="16" max="16" width="21.42578125" customWidth="1"/>
    <col min="17" max="17" width="13.42578125" customWidth="1"/>
  </cols>
  <sheetData>
    <row r="2" spans="2:16" ht="18.75">
      <c r="B2" s="272" t="s">
        <v>57</v>
      </c>
      <c r="C2" s="272"/>
      <c r="D2" s="273">
        <f>Sucesos!C2</f>
        <v>45547</v>
      </c>
      <c r="E2" s="273"/>
    </row>
    <row r="4" spans="2:16">
      <c r="B4" s="1"/>
      <c r="C4" s="1"/>
      <c r="D4" s="1"/>
      <c r="E4" s="1"/>
      <c r="F4" s="1"/>
      <c r="G4" s="1"/>
      <c r="H4" s="1"/>
      <c r="I4" s="1"/>
      <c r="J4" s="1"/>
      <c r="K4" s="1"/>
      <c r="L4" s="1"/>
      <c r="M4" s="1"/>
      <c r="N4" s="1"/>
      <c r="O4" s="1"/>
      <c r="P4" s="1"/>
    </row>
    <row r="5" spans="2:16">
      <c r="B5" s="1"/>
      <c r="C5" s="1"/>
      <c r="D5" s="1"/>
      <c r="E5" s="1"/>
      <c r="F5" s="1"/>
      <c r="G5" s="1"/>
      <c r="H5" s="1"/>
      <c r="I5" s="1"/>
      <c r="J5" s="1"/>
      <c r="K5" s="1"/>
      <c r="L5" s="1"/>
      <c r="M5" s="1"/>
      <c r="N5" s="1"/>
      <c r="O5" s="1"/>
      <c r="P5" s="1"/>
    </row>
    <row r="6" spans="2:16" ht="32.25" thickBot="1">
      <c r="B6" s="2" t="s">
        <v>58</v>
      </c>
      <c r="C6" s="1"/>
      <c r="D6" s="1"/>
      <c r="E6" s="1"/>
      <c r="F6" s="1"/>
      <c r="G6" s="1"/>
      <c r="H6" s="1"/>
      <c r="I6" s="1"/>
      <c r="J6" s="1"/>
      <c r="K6" s="1"/>
      <c r="L6" s="1"/>
      <c r="M6" s="1"/>
      <c r="N6" s="1"/>
      <c r="O6" s="1"/>
      <c r="P6" s="1"/>
    </row>
    <row r="7" spans="2:16" ht="4.5" customHeight="1">
      <c r="B7" s="3"/>
      <c r="C7" s="4"/>
      <c r="D7" s="4"/>
      <c r="E7" s="4"/>
      <c r="F7" s="4"/>
      <c r="G7" s="1"/>
      <c r="H7" s="1"/>
      <c r="I7" s="1"/>
      <c r="J7" s="1"/>
      <c r="K7" s="1"/>
      <c r="L7" s="1"/>
      <c r="M7" s="1"/>
      <c r="N7" s="1"/>
      <c r="O7" s="1"/>
      <c r="P7" s="1"/>
    </row>
    <row r="8" spans="2:16" ht="21">
      <c r="B8" s="5" t="s">
        <v>59</v>
      </c>
      <c r="C8" s="1"/>
      <c r="D8" s="1"/>
      <c r="E8" s="1"/>
      <c r="F8" s="1"/>
      <c r="G8" s="1"/>
      <c r="H8" s="1"/>
      <c r="I8" s="1"/>
      <c r="J8" s="1"/>
      <c r="K8" s="1"/>
      <c r="L8" s="1"/>
      <c r="M8" s="1"/>
      <c r="N8" s="1"/>
      <c r="O8" s="1"/>
      <c r="P8" s="1"/>
    </row>
    <row r="9" spans="2:16" ht="21.6" customHeight="1">
      <c r="B9" s="6">
        <v>2022</v>
      </c>
      <c r="C9" s="1"/>
      <c r="D9" s="1"/>
      <c r="E9" s="1"/>
      <c r="F9" s="1"/>
      <c r="G9" s="1"/>
      <c r="H9" s="1"/>
      <c r="I9" s="1"/>
      <c r="J9" s="1"/>
      <c r="K9" s="1"/>
      <c r="L9" s="1"/>
      <c r="M9" s="1"/>
      <c r="N9" s="1"/>
      <c r="O9" s="1"/>
      <c r="P9" s="1"/>
    </row>
    <row r="10" spans="2:16" ht="5.0999999999999996" customHeight="1">
      <c r="B10" s="7"/>
    </row>
    <row r="11" spans="2:16" ht="5.0999999999999996" customHeight="1" thickBot="1">
      <c r="B11" s="7"/>
    </row>
    <row r="12" spans="2:16" ht="3.95" customHeight="1">
      <c r="B12" s="8"/>
      <c r="C12" s="9"/>
      <c r="D12" s="9"/>
      <c r="E12" s="9"/>
      <c r="F12" s="9"/>
      <c r="G12" s="9"/>
      <c r="H12" s="9"/>
      <c r="I12" s="9"/>
      <c r="J12" s="9"/>
      <c r="K12" s="9"/>
      <c r="L12" s="9"/>
      <c r="M12" s="9"/>
      <c r="N12" s="9"/>
      <c r="O12" s="9"/>
      <c r="P12" s="9"/>
    </row>
    <row r="13" spans="2:16" ht="20.45" customHeight="1">
      <c r="B13" s="274" t="s">
        <v>60</v>
      </c>
      <c r="C13" s="274"/>
      <c r="D13" s="275">
        <f>COUNTIF(Paral[[#All],[Métrica Positiva (Si/No)]],"Sí")</f>
        <v>152</v>
      </c>
      <c r="E13" s="276" t="s">
        <v>61</v>
      </c>
      <c r="F13" s="271">
        <f>SUMIFS(Paral[[#All],[Puntuación]],Paral[[#All],[Métrica Positiva (Si/No)]],"Sí")</f>
        <v>805</v>
      </c>
      <c r="G13" s="276"/>
      <c r="I13" s="10"/>
      <c r="J13" s="277" t="s">
        <v>62</v>
      </c>
      <c r="K13" s="277"/>
      <c r="L13" s="277"/>
      <c r="M13" s="10"/>
      <c r="N13" s="277" t="s">
        <v>63</v>
      </c>
      <c r="O13" s="277"/>
      <c r="P13" s="277"/>
    </row>
    <row r="14" spans="2:16" ht="20.100000000000001" customHeight="1">
      <c r="B14" s="274"/>
      <c r="C14" s="274"/>
      <c r="D14" s="275">
        <f>COUNTIFS($C$26:$C$1047299,"Incidente",$J$26:$J$1047299,"Sí")</f>
        <v>0</v>
      </c>
      <c r="E14" s="276"/>
      <c r="F14" s="271">
        <f>SUMIFS($O$26:$O$1047299,$C$26:$C$1047299,"Incidente",$J$26:$J$1047299,"Sí")</f>
        <v>0</v>
      </c>
      <c r="G14" s="276"/>
      <c r="I14" s="11"/>
      <c r="J14" s="278" t="s">
        <v>64</v>
      </c>
      <c r="K14" s="278"/>
      <c r="L14" s="278"/>
      <c r="M14" s="12"/>
      <c r="N14" s="278" t="s">
        <v>65</v>
      </c>
      <c r="O14" s="278"/>
      <c r="P14" s="278"/>
    </row>
    <row r="15" spans="2:16" ht="20.100000000000001" customHeight="1">
      <c r="B15" s="274"/>
      <c r="C15" s="274"/>
      <c r="D15" s="275">
        <f>COUNTIFS($C$26:$C$1047299,"Incidente",$J$26:$J$1047299,"Sí")</f>
        <v>0</v>
      </c>
      <c r="E15" s="276"/>
      <c r="F15" s="271">
        <f>SUMIFS($O$26:$O$1047299,$C$26:$C$1047299,"Incidente",$J$26:$J$1047299,"Sí")</f>
        <v>0</v>
      </c>
      <c r="G15" s="276"/>
      <c r="I15" s="13"/>
      <c r="J15" s="14" t="s">
        <v>66</v>
      </c>
      <c r="K15" s="14" t="s">
        <v>67</v>
      </c>
      <c r="L15" s="14" t="s">
        <v>68</v>
      </c>
      <c r="M15" s="13"/>
      <c r="N15" s="14" t="s">
        <v>69</v>
      </c>
      <c r="O15" s="14" t="s">
        <v>70</v>
      </c>
      <c r="P15" s="14" t="s">
        <v>71</v>
      </c>
    </row>
    <row r="16" spans="2:16" ht="5.45" customHeight="1">
      <c r="B16" s="15"/>
      <c r="C16" s="15"/>
      <c r="D16" s="16"/>
      <c r="E16" s="15"/>
      <c r="G16" s="17"/>
      <c r="I16" s="13"/>
      <c r="J16" s="13"/>
      <c r="K16" s="13"/>
      <c r="L16" s="13"/>
      <c r="M16" s="13"/>
      <c r="N16" s="13"/>
      <c r="O16" s="13"/>
      <c r="P16" s="13"/>
    </row>
    <row r="17" spans="2:18" ht="20.100000000000001" customHeight="1">
      <c r="B17" s="18"/>
      <c r="C17" s="19" t="s">
        <v>72</v>
      </c>
      <c r="D17" s="20">
        <f>COUNTIFS(Paral[[#All],[Métrica Positiva (Si/No)]],"Sí",Paral[[#All],[Impacto]],"Riesgo leve")</f>
        <v>70</v>
      </c>
      <c r="E17" s="21" t="s">
        <v>73</v>
      </c>
      <c r="F17" s="22">
        <f>COUNTIFS(Paral[[#All],[Métrica Positiva (Si/No)]],"Sí",Paral[[#All],[Ámbito]],"Local")</f>
        <v>0</v>
      </c>
      <c r="G17" s="23"/>
      <c r="I17" s="24" t="s">
        <v>74</v>
      </c>
      <c r="J17" s="25" t="s">
        <v>75</v>
      </c>
      <c r="K17" s="25" t="s">
        <v>75</v>
      </c>
      <c r="L17" s="25" t="s">
        <v>76</v>
      </c>
      <c r="M17" s="26" t="s">
        <v>77</v>
      </c>
      <c r="N17" s="27">
        <v>1</v>
      </c>
      <c r="O17" s="27">
        <v>5</v>
      </c>
      <c r="P17" s="27">
        <v>20</v>
      </c>
    </row>
    <row r="18" spans="2:18" ht="2.1" customHeight="1">
      <c r="B18" s="18"/>
      <c r="C18" s="28"/>
      <c r="D18" s="29"/>
      <c r="E18" s="30"/>
      <c r="F18" s="31"/>
      <c r="G18" s="32"/>
      <c r="I18" s="24"/>
      <c r="J18" s="33"/>
      <c r="K18" s="33"/>
      <c r="L18" s="33"/>
      <c r="M18" s="26"/>
      <c r="N18" s="34"/>
      <c r="O18" s="34"/>
      <c r="P18" s="34"/>
    </row>
    <row r="19" spans="2:18" ht="20.100000000000001" customHeight="1">
      <c r="B19" s="18"/>
      <c r="C19" s="19" t="s">
        <v>78</v>
      </c>
      <c r="D19" s="20">
        <f>COUNTIFS(Paral[[#All],[Métrica Positiva (Si/No)]],"Sí",Paral[[#All],[Impacto]],"Riesgo Medio")</f>
        <v>65</v>
      </c>
      <c r="E19" s="21" t="s">
        <v>79</v>
      </c>
      <c r="F19" s="22">
        <f>COUNTIFS(Paral[[#All],[Métrica Positiva (Si/No)]],"Sí",Paral[[#All],[Ámbito]],"Negocio")</f>
        <v>0</v>
      </c>
      <c r="G19" s="23"/>
      <c r="I19" s="24" t="s">
        <v>80</v>
      </c>
      <c r="J19" s="35" t="s">
        <v>75</v>
      </c>
      <c r="K19" s="35" t="s">
        <v>76</v>
      </c>
      <c r="L19" s="35" t="s">
        <v>81</v>
      </c>
      <c r="M19" s="26" t="s">
        <v>82</v>
      </c>
      <c r="N19" s="27">
        <v>5</v>
      </c>
      <c r="O19" s="27">
        <v>25</v>
      </c>
      <c r="P19" s="27">
        <v>100</v>
      </c>
    </row>
    <row r="20" spans="2:18" ht="2.1" customHeight="1">
      <c r="B20" s="18"/>
      <c r="C20" s="28"/>
      <c r="D20" s="29"/>
      <c r="E20" s="30"/>
      <c r="F20" s="31"/>
      <c r="G20" s="32"/>
      <c r="I20" s="24"/>
      <c r="J20" s="36"/>
      <c r="K20" s="36"/>
      <c r="L20" s="36"/>
      <c r="M20" s="26"/>
      <c r="N20" s="34"/>
      <c r="O20" s="34"/>
      <c r="P20" s="34"/>
    </row>
    <row r="21" spans="2:18" ht="20.100000000000001" customHeight="1">
      <c r="B21" s="18"/>
      <c r="C21" s="19" t="s">
        <v>83</v>
      </c>
      <c r="D21" s="20">
        <f>COUNTIFS(Paral[[#All],[Métrica Positiva (Si/No)]],"Sí",Paral[[#All],[Impacto]],"Riesgo alto")</f>
        <v>17</v>
      </c>
      <c r="E21" s="21" t="s">
        <v>84</v>
      </c>
      <c r="F21" s="22">
        <f>COUNTIFS(Paral[[#All],[Métrica Positiva (Si/No)]],"Sí",Paral[[#All],[Ámbito]],"Grupo")</f>
        <v>0</v>
      </c>
      <c r="G21" s="23"/>
      <c r="I21" s="24" t="s">
        <v>85</v>
      </c>
      <c r="J21" s="25" t="s">
        <v>76</v>
      </c>
      <c r="K21" s="25" t="s">
        <v>81</v>
      </c>
      <c r="L21" s="25" t="s">
        <v>86</v>
      </c>
      <c r="M21" s="26" t="s">
        <v>87</v>
      </c>
      <c r="N21" s="27">
        <v>10</v>
      </c>
      <c r="O21" s="27">
        <v>50</v>
      </c>
      <c r="P21" s="27">
        <v>200</v>
      </c>
    </row>
    <row r="22" spans="2:18" ht="3.6" customHeight="1" thickBot="1">
      <c r="B22" s="37"/>
      <c r="C22" s="38"/>
      <c r="D22" s="39"/>
      <c r="E22" s="40"/>
      <c r="F22" s="41"/>
      <c r="G22" s="39"/>
      <c r="H22" s="42"/>
      <c r="I22" s="43"/>
      <c r="J22" s="43"/>
      <c r="K22" s="43"/>
      <c r="L22" s="44"/>
      <c r="M22" s="45"/>
      <c r="N22" s="45"/>
      <c r="O22" s="45"/>
      <c r="P22" s="46"/>
    </row>
    <row r="23" spans="2:18" ht="4.5" customHeight="1">
      <c r="H23" s="46"/>
      <c r="I23" s="46"/>
      <c r="J23" s="46"/>
      <c r="K23" s="46"/>
      <c r="L23" s="47"/>
      <c r="M23" s="46"/>
      <c r="N23" s="46"/>
      <c r="O23" s="46"/>
      <c r="P23" s="48"/>
    </row>
    <row r="24" spans="2:18" ht="6.95" customHeight="1"/>
    <row r="25" spans="2:18" s="50" customFormat="1" ht="51">
      <c r="B25" s="49" t="s">
        <v>88</v>
      </c>
      <c r="C25" s="49" t="s">
        <v>89</v>
      </c>
      <c r="D25" s="49" t="s">
        <v>90</v>
      </c>
      <c r="E25" s="49" t="s">
        <v>91</v>
      </c>
      <c r="F25" s="49" t="s">
        <v>92</v>
      </c>
      <c r="G25" s="49" t="s">
        <v>93</v>
      </c>
      <c r="H25" s="49" t="s">
        <v>94</v>
      </c>
      <c r="I25" s="49" t="s">
        <v>95</v>
      </c>
      <c r="J25" s="49" t="s">
        <v>96</v>
      </c>
      <c r="K25" s="49" t="s">
        <v>97</v>
      </c>
      <c r="L25" s="49" t="s">
        <v>98</v>
      </c>
      <c r="M25" s="49" t="s">
        <v>99</v>
      </c>
      <c r="N25" s="49" t="s">
        <v>100</v>
      </c>
      <c r="O25" s="49" t="s">
        <v>101</v>
      </c>
      <c r="P25" s="49" t="s">
        <v>102</v>
      </c>
      <c r="Q25" s="49" t="s">
        <v>103</v>
      </c>
      <c r="R25" s="49" t="s">
        <v>104</v>
      </c>
    </row>
    <row r="26" spans="2:18" ht="150">
      <c r="B26" s="51" t="s">
        <v>267</v>
      </c>
      <c r="C26" s="62">
        <v>45425.731898148151</v>
      </c>
      <c r="D26" s="226" t="s">
        <v>105</v>
      </c>
      <c r="E26" s="57" t="s">
        <v>8</v>
      </c>
      <c r="F26" s="51" t="s">
        <v>112</v>
      </c>
      <c r="G26" s="52" t="s">
        <v>268</v>
      </c>
      <c r="H26" s="51" t="s">
        <v>113</v>
      </c>
      <c r="I26" s="58"/>
      <c r="J26" s="53"/>
      <c r="K26" s="53"/>
      <c r="L26" s="53"/>
      <c r="M26"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26" s="53"/>
      <c r="O26"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26" s="56" t="s">
        <v>116</v>
      </c>
      <c r="Q26" s="56" t="str">
        <f>VLOOKUP(Paral[[#This Row],[Creador]],Tabla9[#All],3,0)</f>
        <v>EECC</v>
      </c>
      <c r="R26" s="56">
        <v>6</v>
      </c>
    </row>
    <row r="27" spans="2:18" ht="150">
      <c r="B27" s="51" t="s">
        <v>270</v>
      </c>
      <c r="C27" s="62">
        <v>45432.664212962962</v>
      </c>
      <c r="D27" s="226" t="s">
        <v>105</v>
      </c>
      <c r="E27" s="57" t="s">
        <v>22</v>
      </c>
      <c r="F27" s="51" t="s">
        <v>112</v>
      </c>
      <c r="G27" s="52" t="s">
        <v>271</v>
      </c>
      <c r="H27" s="51" t="s">
        <v>190</v>
      </c>
      <c r="I27" s="58"/>
      <c r="J27" s="53"/>
      <c r="K27" s="53"/>
      <c r="L27" s="53"/>
      <c r="M27"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27" s="53"/>
      <c r="O27"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27" s="56" t="s">
        <v>116</v>
      </c>
      <c r="Q27" s="56" t="str">
        <f>VLOOKUP(Paral[[#This Row],[Creador]],Tabla9[#All],3,0)</f>
        <v>EECC</v>
      </c>
      <c r="R27" s="56">
        <v>6</v>
      </c>
    </row>
    <row r="28" spans="2:18" ht="150">
      <c r="B28" s="51" t="s">
        <v>272</v>
      </c>
      <c r="C28" s="62">
        <v>45433.712407407409</v>
      </c>
      <c r="D28" s="226" t="s">
        <v>105</v>
      </c>
      <c r="E28" s="57" t="s">
        <v>7</v>
      </c>
      <c r="F28" s="17" t="s">
        <v>106</v>
      </c>
      <c r="G28" s="52" t="s">
        <v>273</v>
      </c>
      <c r="H28" s="51"/>
      <c r="I28" s="58"/>
      <c r="J28" s="53" t="s">
        <v>107</v>
      </c>
      <c r="K28" s="53" t="s">
        <v>108</v>
      </c>
      <c r="L28" s="53" t="s">
        <v>109</v>
      </c>
      <c r="M28"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28" s="61" t="s">
        <v>135</v>
      </c>
      <c r="O28"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28" s="57" t="s">
        <v>161</v>
      </c>
      <c r="Q28" s="56" t="str">
        <f>VLOOKUP(Paral[[#This Row],[Creador]],Tabla9[#All],3,0)</f>
        <v>DESMANTELAMIENTO</v>
      </c>
      <c r="R28" s="56">
        <v>6</v>
      </c>
    </row>
    <row r="29" spans="2:18" ht="45">
      <c r="B29" s="148" t="s">
        <v>274</v>
      </c>
      <c r="C29" s="161">
        <v>45434.640104166669</v>
      </c>
      <c r="D29" s="148" t="s">
        <v>105</v>
      </c>
      <c r="E29" s="63" t="s">
        <v>8</v>
      </c>
      <c r="F29" s="163" t="s">
        <v>106</v>
      </c>
      <c r="G29" s="162" t="s">
        <v>275</v>
      </c>
      <c r="H29" s="51" t="s">
        <v>173</v>
      </c>
      <c r="I29" s="164"/>
      <c r="J29" s="170" t="s">
        <v>107</v>
      </c>
      <c r="K29" s="170" t="s">
        <v>114</v>
      </c>
      <c r="L29" s="170" t="s">
        <v>109</v>
      </c>
      <c r="M29"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29" s="170" t="s">
        <v>135</v>
      </c>
      <c r="O29"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29" s="57" t="s">
        <v>198</v>
      </c>
      <c r="Q29" s="149" t="str">
        <f>VLOOKUP(Paral[[#This Row],[Creador]],Tabla9[#All],3,0)</f>
        <v>DESMANTELAMIENTO</v>
      </c>
      <c r="R29" s="56">
        <v>6</v>
      </c>
    </row>
    <row r="30" spans="2:18" ht="157.5">
      <c r="B30" s="51" t="s">
        <v>276</v>
      </c>
      <c r="C30" s="62">
        <v>45436.555625000001</v>
      </c>
      <c r="D30" s="51" t="s">
        <v>105</v>
      </c>
      <c r="E30" s="57" t="s">
        <v>8</v>
      </c>
      <c r="F30" t="s">
        <v>112</v>
      </c>
      <c r="G30" s="60" t="s">
        <v>277</v>
      </c>
      <c r="H30" s="51" t="s">
        <v>113</v>
      </c>
      <c r="I30" s="58"/>
      <c r="J30" s="61" t="s">
        <v>107</v>
      </c>
      <c r="K30" s="61" t="s">
        <v>114</v>
      </c>
      <c r="L30" s="61" t="s">
        <v>109</v>
      </c>
      <c r="M3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30" s="61" t="s">
        <v>135</v>
      </c>
      <c r="O3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30" s="57" t="s">
        <v>116</v>
      </c>
      <c r="Q30" s="56" t="str">
        <f>VLOOKUP(Paral[[#This Row],[Creador]],Tabla9[#All],3,0)</f>
        <v>EECC</v>
      </c>
      <c r="R30" s="56">
        <v>6</v>
      </c>
    </row>
    <row r="31" spans="2:18" ht="112.5">
      <c r="B31" s="51" t="s">
        <v>279</v>
      </c>
      <c r="C31" s="62">
        <v>45439.51771990741</v>
      </c>
      <c r="D31" s="51" t="s">
        <v>105</v>
      </c>
      <c r="E31" s="57" t="s">
        <v>8</v>
      </c>
      <c r="F31" t="s">
        <v>112</v>
      </c>
      <c r="G31" s="60" t="s">
        <v>280</v>
      </c>
      <c r="H31" s="51" t="s">
        <v>113</v>
      </c>
      <c r="I31" s="58"/>
      <c r="J31" s="61" t="s">
        <v>107</v>
      </c>
      <c r="K31" s="61" t="s">
        <v>114</v>
      </c>
      <c r="L31" s="61" t="s">
        <v>109</v>
      </c>
      <c r="M3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31" s="61" t="s">
        <v>135</v>
      </c>
      <c r="O3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31" s="57" t="s">
        <v>116</v>
      </c>
      <c r="Q31" s="56" t="str">
        <f>VLOOKUP(Paral[[#This Row],[Creador]],Tabla9[#All],3,0)</f>
        <v>EECC</v>
      </c>
      <c r="R31" s="56">
        <v>6</v>
      </c>
    </row>
    <row r="32" spans="2:18" ht="33.75">
      <c r="B32" s="51" t="s">
        <v>282</v>
      </c>
      <c r="C32" s="62">
        <v>45446.55296296296</v>
      </c>
      <c r="D32" s="51" t="s">
        <v>105</v>
      </c>
      <c r="E32" s="57" t="s">
        <v>18</v>
      </c>
      <c r="F32" s="51" t="s">
        <v>112</v>
      </c>
      <c r="G32" s="60" t="s">
        <v>283</v>
      </c>
      <c r="H32" s="51" t="s">
        <v>214</v>
      </c>
      <c r="I32" s="58"/>
      <c r="J32" s="61" t="s">
        <v>107</v>
      </c>
      <c r="K32" s="61" t="s">
        <v>114</v>
      </c>
      <c r="L32" s="61" t="s">
        <v>109</v>
      </c>
      <c r="M3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32" s="61" t="s">
        <v>135</v>
      </c>
      <c r="O3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32" s="56" t="s">
        <v>116</v>
      </c>
      <c r="Q32" s="56" t="str">
        <f>VLOOKUP(Paral[[#This Row],[Creador]],Tabla9[#All],3,0)</f>
        <v>EECC</v>
      </c>
      <c r="R32" s="56">
        <v>6</v>
      </c>
    </row>
    <row r="33" spans="2:18" ht="33.75">
      <c r="B33" s="51" t="s">
        <v>284</v>
      </c>
      <c r="C33" s="62">
        <v>45446.556562500002</v>
      </c>
      <c r="D33" s="51" t="s">
        <v>105</v>
      </c>
      <c r="E33" s="57" t="s">
        <v>18</v>
      </c>
      <c r="F33" s="51" t="s">
        <v>112</v>
      </c>
      <c r="G33" s="60" t="s">
        <v>285</v>
      </c>
      <c r="H33" s="51" t="s">
        <v>214</v>
      </c>
      <c r="I33" s="58"/>
      <c r="J33" s="61" t="s">
        <v>117</v>
      </c>
      <c r="K33" s="61"/>
      <c r="L33" s="61"/>
      <c r="M33"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33" s="61"/>
      <c r="O33"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33" s="56" t="s">
        <v>116</v>
      </c>
      <c r="Q33" s="56" t="str">
        <f>VLOOKUP(Paral[[#This Row],[Creador]],Tabla9[#All],3,0)</f>
        <v>EECC</v>
      </c>
      <c r="R33" s="56">
        <v>6</v>
      </c>
    </row>
    <row r="34" spans="2:18" ht="45">
      <c r="B34" s="51" t="s">
        <v>286</v>
      </c>
      <c r="C34" s="62">
        <v>45446.693032407406</v>
      </c>
      <c r="D34" s="51" t="s">
        <v>105</v>
      </c>
      <c r="E34" s="57" t="s">
        <v>18</v>
      </c>
      <c r="F34" s="51" t="s">
        <v>112</v>
      </c>
      <c r="G34" s="60" t="s">
        <v>287</v>
      </c>
      <c r="H34" s="51" t="s">
        <v>208</v>
      </c>
      <c r="I34" s="58"/>
      <c r="J34" s="61" t="s">
        <v>107</v>
      </c>
      <c r="K34" s="61" t="s">
        <v>108</v>
      </c>
      <c r="L34" s="61" t="s">
        <v>109</v>
      </c>
      <c r="M3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34" s="61" t="s">
        <v>135</v>
      </c>
      <c r="O3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34" s="56" t="s">
        <v>116</v>
      </c>
      <c r="Q34" s="56" t="str">
        <f>VLOOKUP(Paral[[#This Row],[Creador]],Tabla9[#All],3,0)</f>
        <v>EECC</v>
      </c>
      <c r="R34" s="56">
        <v>6</v>
      </c>
    </row>
    <row r="35" spans="2:18" ht="56.25">
      <c r="B35" s="51" t="s">
        <v>288</v>
      </c>
      <c r="C35" s="62">
        <v>45446.697488425925</v>
      </c>
      <c r="D35" s="51" t="s">
        <v>105</v>
      </c>
      <c r="E35" s="57" t="s">
        <v>18</v>
      </c>
      <c r="F35" s="51" t="s">
        <v>112</v>
      </c>
      <c r="G35" s="60" t="s">
        <v>289</v>
      </c>
      <c r="H35" s="51" t="s">
        <v>208</v>
      </c>
      <c r="I35" s="58"/>
      <c r="J35" s="61" t="s">
        <v>107</v>
      </c>
      <c r="K35" s="61" t="s">
        <v>114</v>
      </c>
      <c r="L35" s="61" t="s">
        <v>109</v>
      </c>
      <c r="M3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35" s="61" t="s">
        <v>135</v>
      </c>
      <c r="O3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35" s="56" t="s">
        <v>116</v>
      </c>
      <c r="Q35" s="56" t="str">
        <f>VLOOKUP(Paral[[#This Row],[Creador]],Tabla9[#All],3,0)</f>
        <v>EECC</v>
      </c>
      <c r="R35" s="56">
        <v>6</v>
      </c>
    </row>
    <row r="36" spans="2:18" ht="56.25">
      <c r="B36" s="51" t="s">
        <v>290</v>
      </c>
      <c r="C36" s="62">
        <v>45446.700833333336</v>
      </c>
      <c r="D36" s="51" t="s">
        <v>105</v>
      </c>
      <c r="E36" s="57" t="s">
        <v>18</v>
      </c>
      <c r="F36" s="51" t="s">
        <v>112</v>
      </c>
      <c r="G36" s="60" t="s">
        <v>291</v>
      </c>
      <c r="H36" s="51" t="s">
        <v>208</v>
      </c>
      <c r="I36" s="58"/>
      <c r="J36" s="53" t="s">
        <v>107</v>
      </c>
      <c r="K36" s="53" t="s">
        <v>114</v>
      </c>
      <c r="L36" s="53" t="s">
        <v>109</v>
      </c>
      <c r="M36"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36" s="53" t="s">
        <v>135</v>
      </c>
      <c r="O36"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36" s="56" t="s">
        <v>116</v>
      </c>
      <c r="Q36" s="56" t="str">
        <f>VLOOKUP(Paral[[#This Row],[Creador]],Tabla9[#All],3,0)</f>
        <v>EECC</v>
      </c>
      <c r="R36" s="56">
        <v>6</v>
      </c>
    </row>
    <row r="37" spans="2:18" ht="45">
      <c r="B37" s="51" t="s">
        <v>292</v>
      </c>
      <c r="C37" s="62">
        <v>45447.351655092592</v>
      </c>
      <c r="D37" s="51" t="s">
        <v>105</v>
      </c>
      <c r="E37" s="57" t="s">
        <v>18</v>
      </c>
      <c r="F37" s="51" t="s">
        <v>112</v>
      </c>
      <c r="G37" s="60" t="s">
        <v>293</v>
      </c>
      <c r="H37" s="51" t="s">
        <v>214</v>
      </c>
      <c r="I37" s="58"/>
      <c r="J37" s="61" t="s">
        <v>107</v>
      </c>
      <c r="K37" s="61" t="s">
        <v>108</v>
      </c>
      <c r="L37" s="61" t="s">
        <v>109</v>
      </c>
      <c r="M37"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37" s="61" t="s">
        <v>135</v>
      </c>
      <c r="O37"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37" s="56" t="s">
        <v>116</v>
      </c>
      <c r="Q37" s="56" t="str">
        <f>VLOOKUP(Paral[[#This Row],[Creador]],Tabla9[#All],3,0)</f>
        <v>EECC</v>
      </c>
      <c r="R37" s="56">
        <v>6</v>
      </c>
    </row>
    <row r="38" spans="2:18" ht="33.75">
      <c r="B38" s="51" t="s">
        <v>294</v>
      </c>
      <c r="C38" s="62">
        <v>45447.355324074073</v>
      </c>
      <c r="D38" s="51" t="s">
        <v>105</v>
      </c>
      <c r="E38" s="57" t="s">
        <v>18</v>
      </c>
      <c r="F38" s="51" t="s">
        <v>112</v>
      </c>
      <c r="G38" s="60" t="s">
        <v>295</v>
      </c>
      <c r="H38" s="51" t="s">
        <v>214</v>
      </c>
      <c r="I38" s="58"/>
      <c r="J38" s="61" t="s">
        <v>117</v>
      </c>
      <c r="K38" s="61"/>
      <c r="L38" s="61"/>
      <c r="M38"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38" s="61"/>
      <c r="O38"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38" s="56" t="s">
        <v>116</v>
      </c>
      <c r="Q38" s="56" t="str">
        <f>VLOOKUP(Paral[[#This Row],[Creador]],Tabla9[#All],3,0)</f>
        <v>EECC</v>
      </c>
      <c r="R38" s="56">
        <v>6</v>
      </c>
    </row>
    <row r="39" spans="2:18" ht="67.5">
      <c r="B39" s="51" t="s">
        <v>296</v>
      </c>
      <c r="C39" s="62">
        <v>45447.425162037034</v>
      </c>
      <c r="D39" s="51" t="s">
        <v>105</v>
      </c>
      <c r="E39" s="57" t="s">
        <v>18</v>
      </c>
      <c r="F39" s="51" t="s">
        <v>112</v>
      </c>
      <c r="G39" s="60" t="s">
        <v>297</v>
      </c>
      <c r="H39" s="51" t="s">
        <v>208</v>
      </c>
      <c r="I39" s="58"/>
      <c r="J39" s="53" t="s">
        <v>107</v>
      </c>
      <c r="K39" s="53" t="s">
        <v>114</v>
      </c>
      <c r="L39" s="53" t="s">
        <v>109</v>
      </c>
      <c r="M39"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39" s="53" t="s">
        <v>135</v>
      </c>
      <c r="O39"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39" s="56" t="s">
        <v>116</v>
      </c>
      <c r="Q39" s="56" t="str">
        <f>VLOOKUP(Paral[[#This Row],[Creador]],Tabla9[#All],3,0)</f>
        <v>EECC</v>
      </c>
      <c r="R39" s="56">
        <v>6</v>
      </c>
    </row>
    <row r="40" spans="2:18" ht="33.75">
      <c r="B40" s="51" t="s">
        <v>298</v>
      </c>
      <c r="C40" s="62">
        <v>45447.551203703704</v>
      </c>
      <c r="D40" s="51" t="s">
        <v>105</v>
      </c>
      <c r="E40" s="57" t="s">
        <v>18</v>
      </c>
      <c r="F40" s="51" t="s">
        <v>112</v>
      </c>
      <c r="G40" s="60" t="s">
        <v>299</v>
      </c>
      <c r="H40" s="51" t="s">
        <v>214</v>
      </c>
      <c r="I40" s="58"/>
      <c r="J40" s="61" t="s">
        <v>107</v>
      </c>
      <c r="K40" s="61" t="s">
        <v>114</v>
      </c>
      <c r="L40" s="61" t="s">
        <v>109</v>
      </c>
      <c r="M4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40" s="61" t="s">
        <v>135</v>
      </c>
      <c r="O4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40" s="56" t="s">
        <v>116</v>
      </c>
      <c r="Q40" s="56" t="str">
        <f>VLOOKUP(Paral[[#This Row],[Creador]],Tabla9[#All],3,0)</f>
        <v>EECC</v>
      </c>
      <c r="R40" s="56">
        <v>6</v>
      </c>
    </row>
    <row r="41" spans="2:18" ht="146.25">
      <c r="B41" s="51" t="s">
        <v>300</v>
      </c>
      <c r="C41" s="62">
        <v>45447.652800925927</v>
      </c>
      <c r="D41" s="51" t="s">
        <v>105</v>
      </c>
      <c r="E41" s="57" t="s">
        <v>18</v>
      </c>
      <c r="F41" s="51" t="s">
        <v>112</v>
      </c>
      <c r="G41" s="60" t="s">
        <v>301</v>
      </c>
      <c r="H41" s="51" t="s">
        <v>208</v>
      </c>
      <c r="I41" s="58"/>
      <c r="J41" s="61" t="s">
        <v>107</v>
      </c>
      <c r="K41" s="61" t="s">
        <v>108</v>
      </c>
      <c r="L41" s="61" t="s">
        <v>109</v>
      </c>
      <c r="M4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41" s="61" t="s">
        <v>135</v>
      </c>
      <c r="O4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41" s="56" t="s">
        <v>116</v>
      </c>
      <c r="Q41" s="56" t="str">
        <f>VLOOKUP(Paral[[#This Row],[Creador]],Tabla9[#All],3,0)</f>
        <v>EECC</v>
      </c>
      <c r="R41" s="56">
        <v>6</v>
      </c>
    </row>
    <row r="42" spans="2:18" ht="56.25">
      <c r="B42" s="51" t="s">
        <v>302</v>
      </c>
      <c r="C42" s="62">
        <v>45447.656643518516</v>
      </c>
      <c r="D42" s="51" t="s">
        <v>105</v>
      </c>
      <c r="E42" s="57" t="s">
        <v>18</v>
      </c>
      <c r="F42" s="51" t="s">
        <v>112</v>
      </c>
      <c r="G42" s="60" t="s">
        <v>303</v>
      </c>
      <c r="H42" s="51" t="s">
        <v>208</v>
      </c>
      <c r="I42" s="58"/>
      <c r="J42" s="53" t="s">
        <v>107</v>
      </c>
      <c r="K42" s="53" t="s">
        <v>114</v>
      </c>
      <c r="L42" s="53" t="s">
        <v>109</v>
      </c>
      <c r="M4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42" s="53" t="s">
        <v>135</v>
      </c>
      <c r="O4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42" s="56" t="s">
        <v>116</v>
      </c>
      <c r="Q42" s="56" t="str">
        <f>VLOOKUP(Paral[[#This Row],[Creador]],Tabla9[#All],3,0)</f>
        <v>EECC</v>
      </c>
      <c r="R42" s="56">
        <v>6</v>
      </c>
    </row>
    <row r="43" spans="2:18" ht="135">
      <c r="B43" s="51" t="s">
        <v>304</v>
      </c>
      <c r="C43" s="62">
        <v>45447.663900462961</v>
      </c>
      <c r="D43" s="51" t="s">
        <v>105</v>
      </c>
      <c r="E43" s="57" t="s">
        <v>18</v>
      </c>
      <c r="F43" s="51" t="s">
        <v>112</v>
      </c>
      <c r="G43" s="60" t="s">
        <v>305</v>
      </c>
      <c r="H43" s="51" t="s">
        <v>208</v>
      </c>
      <c r="I43" s="58"/>
      <c r="J43" s="61" t="s">
        <v>107</v>
      </c>
      <c r="K43" s="61" t="s">
        <v>108</v>
      </c>
      <c r="L43" s="61" t="s">
        <v>109</v>
      </c>
      <c r="M43"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43" s="61" t="s">
        <v>135</v>
      </c>
      <c r="O43"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43" s="56" t="s">
        <v>116</v>
      </c>
      <c r="Q43" s="56" t="str">
        <f>VLOOKUP(Paral[[#This Row],[Creador]],Tabla9[#All],3,0)</f>
        <v>EECC</v>
      </c>
      <c r="R43" s="56">
        <v>6</v>
      </c>
    </row>
    <row r="44" spans="2:18" ht="33.75">
      <c r="B44" s="51" t="s">
        <v>306</v>
      </c>
      <c r="C44" s="62">
        <v>45447.775439814817</v>
      </c>
      <c r="D44" s="51" t="s">
        <v>105</v>
      </c>
      <c r="E44" s="57" t="s">
        <v>18</v>
      </c>
      <c r="F44" s="51" t="s">
        <v>112</v>
      </c>
      <c r="G44" s="60" t="s">
        <v>307</v>
      </c>
      <c r="H44" s="51" t="s">
        <v>214</v>
      </c>
      <c r="I44" s="58"/>
      <c r="J44" s="61" t="s">
        <v>107</v>
      </c>
      <c r="K44" s="61" t="s">
        <v>114</v>
      </c>
      <c r="L44" s="61" t="s">
        <v>109</v>
      </c>
      <c r="M4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44" s="61" t="s">
        <v>135</v>
      </c>
      <c r="O4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44" s="56" t="s">
        <v>116</v>
      </c>
      <c r="Q44" s="56" t="str">
        <f>VLOOKUP(Paral[[#This Row],[Creador]],Tabla9[#All],3,0)</f>
        <v>EECC</v>
      </c>
      <c r="R44" s="56">
        <v>6</v>
      </c>
    </row>
    <row r="45" spans="2:18" ht="78.75">
      <c r="B45" s="51" t="s">
        <v>308</v>
      </c>
      <c r="C45" s="62">
        <v>45448.40216435185</v>
      </c>
      <c r="D45" s="51" t="s">
        <v>105</v>
      </c>
      <c r="E45" s="57" t="s">
        <v>7</v>
      </c>
      <c r="F45" s="51" t="s">
        <v>112</v>
      </c>
      <c r="G45" s="60" t="s">
        <v>309</v>
      </c>
      <c r="H45" s="51" t="s">
        <v>128</v>
      </c>
      <c r="I45" s="58"/>
      <c r="J45" s="61" t="s">
        <v>107</v>
      </c>
      <c r="K45" s="61" t="s">
        <v>114</v>
      </c>
      <c r="L45" s="61" t="s">
        <v>109</v>
      </c>
      <c r="M4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45" s="61" t="s">
        <v>135</v>
      </c>
      <c r="O4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45" s="56" t="s">
        <v>116</v>
      </c>
      <c r="Q45" s="56" t="str">
        <f>VLOOKUP(Paral[[#This Row],[Creador]],Tabla9[#All],3,0)</f>
        <v>EECC</v>
      </c>
      <c r="R45" s="56">
        <v>6</v>
      </c>
    </row>
    <row r="46" spans="2:18" ht="45">
      <c r="B46" s="51" t="s">
        <v>310</v>
      </c>
      <c r="C46" s="62">
        <v>45448.542314814818</v>
      </c>
      <c r="D46" s="51" t="s">
        <v>105</v>
      </c>
      <c r="E46" s="57" t="s">
        <v>15</v>
      </c>
      <c r="F46" s="51" t="s">
        <v>106</v>
      </c>
      <c r="G46" s="60" t="s">
        <v>311</v>
      </c>
      <c r="H46" s="51" t="s">
        <v>175</v>
      </c>
      <c r="I46" s="58"/>
      <c r="J46" s="53" t="s">
        <v>107</v>
      </c>
      <c r="K46" s="53" t="s">
        <v>114</v>
      </c>
      <c r="L46" s="53" t="s">
        <v>109</v>
      </c>
      <c r="M46"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46" s="53" t="s">
        <v>135</v>
      </c>
      <c r="O46"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46" s="56" t="s">
        <v>240</v>
      </c>
      <c r="Q46" s="56" t="str">
        <f>VLOOKUP(Paral[[#This Row],[Creador]],Tabla9[#All],3,0)</f>
        <v>EXPLOTACION PUERTO DE BARCELONA</v>
      </c>
      <c r="R46" s="56">
        <v>6</v>
      </c>
    </row>
    <row r="47" spans="2:18" ht="78.75">
      <c r="B47" s="51" t="s">
        <v>312</v>
      </c>
      <c r="C47" s="62">
        <v>45448.543217592596</v>
      </c>
      <c r="D47" s="51" t="s">
        <v>105</v>
      </c>
      <c r="E47" s="57" t="s">
        <v>7</v>
      </c>
      <c r="F47" s="51" t="s">
        <v>112</v>
      </c>
      <c r="G47" s="60" t="s">
        <v>313</v>
      </c>
      <c r="H47" s="51" t="s">
        <v>128</v>
      </c>
      <c r="I47" s="58"/>
      <c r="J47" s="61" t="s">
        <v>107</v>
      </c>
      <c r="K47" s="61" t="s">
        <v>108</v>
      </c>
      <c r="L47" s="61" t="s">
        <v>109</v>
      </c>
      <c r="M47"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47" s="61" t="s">
        <v>135</v>
      </c>
      <c r="O47"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47" s="56" t="s">
        <v>116</v>
      </c>
      <c r="Q47" s="56" t="str">
        <f>VLOOKUP(Paral[[#This Row],[Creador]],Tabla9[#All],3,0)</f>
        <v>EECC</v>
      </c>
      <c r="R47" s="56">
        <v>6</v>
      </c>
    </row>
    <row r="48" spans="2:18" ht="90">
      <c r="B48" s="51" t="s">
        <v>314</v>
      </c>
      <c r="C48" s="62">
        <v>45448.548391203702</v>
      </c>
      <c r="D48" s="51" t="s">
        <v>105</v>
      </c>
      <c r="E48" s="57" t="s">
        <v>18</v>
      </c>
      <c r="F48" s="51" t="s">
        <v>112</v>
      </c>
      <c r="G48" s="60" t="s">
        <v>315</v>
      </c>
      <c r="H48" s="51" t="s">
        <v>208</v>
      </c>
      <c r="I48" s="58"/>
      <c r="J48" s="53" t="s">
        <v>107</v>
      </c>
      <c r="K48" s="53" t="s">
        <v>108</v>
      </c>
      <c r="L48" s="53" t="s">
        <v>109</v>
      </c>
      <c r="M48"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48" s="53" t="s">
        <v>135</v>
      </c>
      <c r="O48"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48" s="56" t="s">
        <v>116</v>
      </c>
      <c r="Q48" s="56" t="str">
        <f>VLOOKUP(Paral[[#This Row],[Creador]],Tabla9[#All],3,0)</f>
        <v>EECC</v>
      </c>
      <c r="R48" s="56">
        <v>6</v>
      </c>
    </row>
    <row r="49" spans="2:18" ht="45">
      <c r="B49" s="51" t="s">
        <v>316</v>
      </c>
      <c r="C49" s="62">
        <v>45448.556840277779</v>
      </c>
      <c r="D49" s="51" t="s">
        <v>105</v>
      </c>
      <c r="E49" s="57" t="s">
        <v>15</v>
      </c>
      <c r="F49" s="51" t="s">
        <v>106</v>
      </c>
      <c r="G49" s="60" t="s">
        <v>317</v>
      </c>
      <c r="H49" s="51" t="s">
        <v>187</v>
      </c>
      <c r="I49" s="58"/>
      <c r="J49" s="53" t="s">
        <v>107</v>
      </c>
      <c r="K49" s="53" t="s">
        <v>108</v>
      </c>
      <c r="L49" s="53" t="s">
        <v>109</v>
      </c>
      <c r="M49"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49" s="53" t="s">
        <v>135</v>
      </c>
      <c r="O49"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49" s="56" t="s">
        <v>240</v>
      </c>
      <c r="Q49" s="56" t="str">
        <f>VLOOKUP(Paral[[#This Row],[Creador]],Tabla9[#All],3,0)</f>
        <v>EXPLOTACION PUERTO DE BARCELONA</v>
      </c>
      <c r="R49" s="56">
        <v>6</v>
      </c>
    </row>
    <row r="50" spans="2:18" ht="67.5">
      <c r="B50" s="51" t="s">
        <v>318</v>
      </c>
      <c r="C50" s="62">
        <v>45448.574016203704</v>
      </c>
      <c r="D50" s="51" t="s">
        <v>105</v>
      </c>
      <c r="E50" s="57" t="s">
        <v>7</v>
      </c>
      <c r="F50" s="51" t="s">
        <v>112</v>
      </c>
      <c r="G50" s="60" t="s">
        <v>319</v>
      </c>
      <c r="H50" s="51" t="s">
        <v>128</v>
      </c>
      <c r="I50" s="58"/>
      <c r="J50" s="53" t="s">
        <v>107</v>
      </c>
      <c r="K50" s="53" t="s">
        <v>114</v>
      </c>
      <c r="L50" s="53" t="s">
        <v>109</v>
      </c>
      <c r="M5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50" s="53" t="s">
        <v>135</v>
      </c>
      <c r="O5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50" s="56" t="s">
        <v>116</v>
      </c>
      <c r="Q50" s="56" t="str">
        <f>VLOOKUP(Paral[[#This Row],[Creador]],Tabla9[#All],3,0)</f>
        <v>EECC</v>
      </c>
      <c r="R50" s="56">
        <v>6</v>
      </c>
    </row>
    <row r="51" spans="2:18" ht="90">
      <c r="B51" s="51" t="s">
        <v>320</v>
      </c>
      <c r="C51" s="62">
        <v>45448.605127314811</v>
      </c>
      <c r="D51" s="51" t="s">
        <v>105</v>
      </c>
      <c r="E51" s="57" t="s">
        <v>8</v>
      </c>
      <c r="F51" s="51" t="s">
        <v>112</v>
      </c>
      <c r="G51" s="60" t="s">
        <v>321</v>
      </c>
      <c r="H51" s="51" t="s">
        <v>113</v>
      </c>
      <c r="I51" s="58"/>
      <c r="J51" s="61" t="s">
        <v>107</v>
      </c>
      <c r="K51" s="61" t="s">
        <v>114</v>
      </c>
      <c r="L51" s="61" t="s">
        <v>109</v>
      </c>
      <c r="M5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51" s="61" t="s">
        <v>129</v>
      </c>
      <c r="O5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51" s="56" t="s">
        <v>116</v>
      </c>
      <c r="Q51" s="56" t="str">
        <f>VLOOKUP(Paral[[#This Row],[Creador]],Tabla9[#All],3,0)</f>
        <v>EECC</v>
      </c>
      <c r="R51" s="56">
        <v>6</v>
      </c>
    </row>
    <row r="52" spans="2:18" ht="33.75">
      <c r="B52" s="51" t="s">
        <v>322</v>
      </c>
      <c r="C52" s="62">
        <v>45448.779108796298</v>
      </c>
      <c r="D52" s="51" t="s">
        <v>105</v>
      </c>
      <c r="E52" s="57" t="s">
        <v>18</v>
      </c>
      <c r="F52" s="51" t="s">
        <v>112</v>
      </c>
      <c r="G52" s="60" t="s">
        <v>323</v>
      </c>
      <c r="H52" s="51" t="s">
        <v>214</v>
      </c>
      <c r="I52" s="58"/>
      <c r="J52" s="53" t="s">
        <v>107</v>
      </c>
      <c r="K52" s="53" t="s">
        <v>108</v>
      </c>
      <c r="L52" s="53" t="s">
        <v>109</v>
      </c>
      <c r="M5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52" s="53" t="s">
        <v>135</v>
      </c>
      <c r="O5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52" s="56" t="s">
        <v>116</v>
      </c>
      <c r="Q52" s="56" t="str">
        <f>VLOOKUP(Paral[[#This Row],[Creador]],Tabla9[#All],3,0)</f>
        <v>EECC</v>
      </c>
      <c r="R52" s="56">
        <v>6</v>
      </c>
    </row>
    <row r="53" spans="2:18" ht="33.75">
      <c r="B53" s="51" t="s">
        <v>324</v>
      </c>
      <c r="C53" s="62">
        <v>45449.349398148152</v>
      </c>
      <c r="D53" s="51" t="s">
        <v>105</v>
      </c>
      <c r="E53" s="57" t="s">
        <v>18</v>
      </c>
      <c r="F53" s="51" t="s">
        <v>112</v>
      </c>
      <c r="G53" s="60" t="s">
        <v>325</v>
      </c>
      <c r="H53" s="51" t="s">
        <v>214</v>
      </c>
      <c r="I53" s="58"/>
      <c r="J53" s="61" t="s">
        <v>117</v>
      </c>
      <c r="K53" s="61"/>
      <c r="L53" s="61"/>
      <c r="M53"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53" s="61"/>
      <c r="O53"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53" s="56" t="s">
        <v>116</v>
      </c>
      <c r="Q53" s="56" t="str">
        <f>VLOOKUP(Paral[[#This Row],[Creador]],Tabla9[#All],3,0)</f>
        <v>EECC</v>
      </c>
      <c r="R53" s="56">
        <v>6</v>
      </c>
    </row>
    <row r="54" spans="2:18" ht="67.5">
      <c r="B54" s="51" t="s">
        <v>326</v>
      </c>
      <c r="C54" s="62">
        <v>45449.414571759262</v>
      </c>
      <c r="D54" s="51" t="s">
        <v>105</v>
      </c>
      <c r="E54" s="57" t="s">
        <v>18</v>
      </c>
      <c r="F54" s="51" t="s">
        <v>112</v>
      </c>
      <c r="G54" s="60" t="s">
        <v>327</v>
      </c>
      <c r="H54" s="51" t="s">
        <v>208</v>
      </c>
      <c r="I54" s="58"/>
      <c r="J54" s="61" t="s">
        <v>107</v>
      </c>
      <c r="K54" s="61" t="s">
        <v>108</v>
      </c>
      <c r="L54" s="61" t="s">
        <v>109</v>
      </c>
      <c r="M5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54" s="61" t="s">
        <v>135</v>
      </c>
      <c r="O5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54" s="56" t="s">
        <v>116</v>
      </c>
      <c r="Q54" s="56" t="str">
        <f>VLOOKUP(Paral[[#This Row],[Creador]],Tabla9[#All],3,0)</f>
        <v>EECC</v>
      </c>
      <c r="R54" s="56">
        <v>6</v>
      </c>
    </row>
    <row r="55" spans="2:18" ht="56.25">
      <c r="B55" s="51" t="s">
        <v>328</v>
      </c>
      <c r="C55" s="62">
        <v>45449.503877314812</v>
      </c>
      <c r="D55" s="51" t="s">
        <v>105</v>
      </c>
      <c r="E55" s="57" t="s">
        <v>13</v>
      </c>
      <c r="F55" s="51" t="s">
        <v>106</v>
      </c>
      <c r="G55" s="60" t="s">
        <v>329</v>
      </c>
      <c r="H55" s="51" t="s">
        <v>330</v>
      </c>
      <c r="I55" s="58"/>
      <c r="J55" s="53" t="s">
        <v>107</v>
      </c>
      <c r="K55" s="53" t="s">
        <v>108</v>
      </c>
      <c r="L55" s="53" t="s">
        <v>109</v>
      </c>
      <c r="M5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55" s="53" t="s">
        <v>135</v>
      </c>
      <c r="O5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55" s="56" t="s">
        <v>134</v>
      </c>
      <c r="Q55" s="56" t="str">
        <f>VLOOKUP(Paral[[#This Row],[Creador]],Tabla9[#All],3,0)</f>
        <v>EXPLOTACION CARTAGENA</v>
      </c>
      <c r="R55" s="56">
        <v>6</v>
      </c>
    </row>
    <row r="56" spans="2:18" ht="33.75">
      <c r="B56" s="51" t="s">
        <v>331</v>
      </c>
      <c r="C56" s="62">
        <v>45449.607881944445</v>
      </c>
      <c r="D56" s="51" t="s">
        <v>105</v>
      </c>
      <c r="E56" s="57" t="s">
        <v>21</v>
      </c>
      <c r="F56" s="51" t="s">
        <v>106</v>
      </c>
      <c r="G56" s="60" t="s">
        <v>332</v>
      </c>
      <c r="H56" s="51" t="s">
        <v>333</v>
      </c>
      <c r="I56" s="58"/>
      <c r="J56" s="53" t="s">
        <v>107</v>
      </c>
      <c r="K56" s="53" t="s">
        <v>108</v>
      </c>
      <c r="L56" s="53" t="s">
        <v>109</v>
      </c>
      <c r="M56"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56" s="53" t="s">
        <v>135</v>
      </c>
      <c r="O56"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56" s="56" t="s">
        <v>141</v>
      </c>
      <c r="Q56" s="56" t="str">
        <f>VLOOKUP(Paral[[#This Row],[Creador]],Tabla9[#All],3,0)</f>
        <v>ZONA ANDALUCÍA</v>
      </c>
      <c r="R56" s="56">
        <v>6</v>
      </c>
    </row>
    <row r="57" spans="2:18" ht="33.75">
      <c r="B57" s="51" t="s">
        <v>334</v>
      </c>
      <c r="C57" s="62">
        <v>45449.771226851852</v>
      </c>
      <c r="D57" s="51" t="s">
        <v>105</v>
      </c>
      <c r="E57" s="57" t="s">
        <v>18</v>
      </c>
      <c r="F57" s="51" t="s">
        <v>112</v>
      </c>
      <c r="G57" s="60" t="s">
        <v>335</v>
      </c>
      <c r="H57" s="51" t="s">
        <v>214</v>
      </c>
      <c r="I57" s="58"/>
      <c r="J57" s="53" t="s">
        <v>117</v>
      </c>
      <c r="K57" s="53"/>
      <c r="L57" s="53"/>
      <c r="M57"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57" s="53"/>
      <c r="O57"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57" s="56" t="s">
        <v>116</v>
      </c>
      <c r="Q57" s="56" t="str">
        <f>VLOOKUP(Paral[[#This Row],[Creador]],Tabla9[#All],3,0)</f>
        <v>EECC</v>
      </c>
      <c r="R57" s="56">
        <v>6</v>
      </c>
    </row>
    <row r="58" spans="2:18" ht="33.75">
      <c r="B58" s="51" t="s">
        <v>336</v>
      </c>
      <c r="C58" s="62">
        <v>45449.774583333332</v>
      </c>
      <c r="D58" s="51" t="s">
        <v>105</v>
      </c>
      <c r="E58" s="57" t="s">
        <v>18</v>
      </c>
      <c r="F58" s="51" t="s">
        <v>112</v>
      </c>
      <c r="G58" s="60" t="s">
        <v>337</v>
      </c>
      <c r="H58" s="51" t="s">
        <v>214</v>
      </c>
      <c r="I58" s="58"/>
      <c r="J58" s="53" t="s">
        <v>107</v>
      </c>
      <c r="K58" s="53" t="s">
        <v>108</v>
      </c>
      <c r="L58" s="53" t="s">
        <v>109</v>
      </c>
      <c r="M58"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58" s="53" t="s">
        <v>135</v>
      </c>
      <c r="O58"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58" s="56" t="s">
        <v>116</v>
      </c>
      <c r="Q58" s="56" t="str">
        <f>VLOOKUP(Paral[[#This Row],[Creador]],Tabla9[#All],3,0)</f>
        <v>EECC</v>
      </c>
      <c r="R58" s="56">
        <v>6</v>
      </c>
    </row>
    <row r="59" spans="2:18" ht="56.25">
      <c r="B59" s="51" t="s">
        <v>338</v>
      </c>
      <c r="C59" s="62">
        <v>45450.176435185182</v>
      </c>
      <c r="D59" s="51" t="s">
        <v>105</v>
      </c>
      <c r="E59" s="57" t="s">
        <v>18</v>
      </c>
      <c r="F59" s="51" t="s">
        <v>106</v>
      </c>
      <c r="G59" s="60" t="s">
        <v>339</v>
      </c>
      <c r="H59" s="51" t="s">
        <v>120</v>
      </c>
      <c r="I59" s="58"/>
      <c r="J59" s="53" t="s">
        <v>107</v>
      </c>
      <c r="K59" s="53" t="s">
        <v>155</v>
      </c>
      <c r="L59" s="53" t="s">
        <v>109</v>
      </c>
      <c r="M59"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59" s="53" t="s">
        <v>135</v>
      </c>
      <c r="O59"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10</v>
      </c>
      <c r="P59" s="56" t="s">
        <v>130</v>
      </c>
      <c r="Q59" s="56" t="str">
        <f>VLOOKUP(Paral[[#This Row],[Creador]],Tabla9[#All],3,0)</f>
        <v>ZONA ANDALUCÍA</v>
      </c>
      <c r="R59" s="56">
        <v>6</v>
      </c>
    </row>
    <row r="60" spans="2:18" ht="45">
      <c r="B60" s="51" t="s">
        <v>340</v>
      </c>
      <c r="C60" s="62">
        <v>45450.588750000003</v>
      </c>
      <c r="D60" s="51" t="s">
        <v>105</v>
      </c>
      <c r="E60" s="57" t="s">
        <v>18</v>
      </c>
      <c r="F60" s="51" t="s">
        <v>112</v>
      </c>
      <c r="G60" s="60" t="s">
        <v>341</v>
      </c>
      <c r="H60" s="51" t="s">
        <v>214</v>
      </c>
      <c r="I60" s="58"/>
      <c r="J60" s="53" t="s">
        <v>107</v>
      </c>
      <c r="K60" s="53" t="s">
        <v>108</v>
      </c>
      <c r="L60" s="53" t="s">
        <v>109</v>
      </c>
      <c r="M6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60" s="53" t="s">
        <v>135</v>
      </c>
      <c r="O6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60" s="56" t="s">
        <v>116</v>
      </c>
      <c r="Q60" s="56" t="str">
        <f>VLOOKUP(Paral[[#This Row],[Creador]],Tabla9[#All],3,0)</f>
        <v>EECC</v>
      </c>
      <c r="R60" s="56">
        <v>6</v>
      </c>
    </row>
    <row r="61" spans="2:18" ht="33.75">
      <c r="B61" s="51" t="s">
        <v>342</v>
      </c>
      <c r="C61" s="62">
        <v>45450.593692129631</v>
      </c>
      <c r="D61" s="51" t="s">
        <v>105</v>
      </c>
      <c r="E61" s="57" t="s">
        <v>18</v>
      </c>
      <c r="F61" s="51" t="s">
        <v>112</v>
      </c>
      <c r="G61" s="60" t="s">
        <v>343</v>
      </c>
      <c r="H61" s="51" t="s">
        <v>214</v>
      </c>
      <c r="I61" s="58"/>
      <c r="J61" s="53" t="s">
        <v>107</v>
      </c>
      <c r="K61" s="53" t="s">
        <v>114</v>
      </c>
      <c r="L61" s="53" t="s">
        <v>109</v>
      </c>
      <c r="M6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61" s="53" t="s">
        <v>135</v>
      </c>
      <c r="O6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61" s="56" t="s">
        <v>116</v>
      </c>
      <c r="Q61" s="56" t="str">
        <f>VLOOKUP(Paral[[#This Row],[Creador]],Tabla9[#All],3,0)</f>
        <v>EECC</v>
      </c>
      <c r="R61" s="56">
        <v>6</v>
      </c>
    </row>
    <row r="62" spans="2:18" ht="33.75">
      <c r="B62" s="51" t="s">
        <v>344</v>
      </c>
      <c r="C62" s="62">
        <v>45451.529131944444</v>
      </c>
      <c r="D62" s="51" t="s">
        <v>105</v>
      </c>
      <c r="E62" s="57" t="s">
        <v>18</v>
      </c>
      <c r="F62" s="51" t="s">
        <v>112</v>
      </c>
      <c r="G62" s="60" t="s">
        <v>345</v>
      </c>
      <c r="H62" s="51" t="s">
        <v>214</v>
      </c>
      <c r="I62" s="58"/>
      <c r="J62" s="53" t="s">
        <v>117</v>
      </c>
      <c r="K62" s="53"/>
      <c r="L62" s="53"/>
      <c r="M6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62" s="53"/>
      <c r="O6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62" s="56" t="s">
        <v>116</v>
      </c>
      <c r="Q62" s="56" t="str">
        <f>VLOOKUP(Paral[[#This Row],[Creador]],Tabla9[#All],3,0)</f>
        <v>EECC</v>
      </c>
      <c r="R62" s="56">
        <v>6</v>
      </c>
    </row>
    <row r="63" spans="2:18" ht="45">
      <c r="B63" s="51" t="s">
        <v>346</v>
      </c>
      <c r="C63" s="62">
        <v>45453.520277777781</v>
      </c>
      <c r="D63" s="51" t="s">
        <v>105</v>
      </c>
      <c r="E63" s="57" t="s">
        <v>18</v>
      </c>
      <c r="F63" s="51" t="s">
        <v>106</v>
      </c>
      <c r="G63" s="60" t="s">
        <v>347</v>
      </c>
      <c r="H63" s="51" t="s">
        <v>175</v>
      </c>
      <c r="I63" s="58"/>
      <c r="J63" s="53" t="s">
        <v>107</v>
      </c>
      <c r="K63" s="53" t="s">
        <v>108</v>
      </c>
      <c r="L63" s="53" t="s">
        <v>109</v>
      </c>
      <c r="M63"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63" s="53" t="s">
        <v>135</v>
      </c>
      <c r="O63"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63" s="56" t="s">
        <v>348</v>
      </c>
      <c r="Q63" s="56" t="str">
        <f>VLOOKUP(Paral[[#This Row],[Creador]],Tabla9[#All],3,0)</f>
        <v>EXPLOTACION PALOS</v>
      </c>
      <c r="R63" s="56">
        <v>6</v>
      </c>
    </row>
    <row r="64" spans="2:18" ht="67.5">
      <c r="B64" s="51" t="s">
        <v>349</v>
      </c>
      <c r="C64" s="62">
        <v>45453.530555555553</v>
      </c>
      <c r="D64" s="51" t="s">
        <v>105</v>
      </c>
      <c r="E64" s="57" t="s">
        <v>18</v>
      </c>
      <c r="F64" s="51" t="s">
        <v>106</v>
      </c>
      <c r="G64" s="60" t="s">
        <v>350</v>
      </c>
      <c r="H64" s="51" t="s">
        <v>217</v>
      </c>
      <c r="I64" s="58"/>
      <c r="J64" s="53" t="s">
        <v>107</v>
      </c>
      <c r="K64" s="53" t="s">
        <v>108</v>
      </c>
      <c r="L64" s="53" t="s">
        <v>109</v>
      </c>
      <c r="M6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64" s="53" t="s">
        <v>135</v>
      </c>
      <c r="O6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64" s="56" t="s">
        <v>263</v>
      </c>
      <c r="Q64" s="56" t="str">
        <f>VLOOKUP(Paral[[#This Row],[Creador]],Tabla9[#All],3,0)</f>
        <v>EXPLOTACION PALOS</v>
      </c>
      <c r="R64" s="56">
        <v>6</v>
      </c>
    </row>
    <row r="65" spans="2:18" ht="33.75">
      <c r="B65" s="51" t="s">
        <v>351</v>
      </c>
      <c r="C65" s="62">
        <v>45453.559756944444</v>
      </c>
      <c r="D65" s="51" t="s">
        <v>105</v>
      </c>
      <c r="E65" s="57" t="s">
        <v>18</v>
      </c>
      <c r="F65" s="51" t="s">
        <v>112</v>
      </c>
      <c r="G65" s="60" t="s">
        <v>352</v>
      </c>
      <c r="H65" s="51" t="s">
        <v>214</v>
      </c>
      <c r="I65" s="58"/>
      <c r="J65" s="61" t="s">
        <v>117</v>
      </c>
      <c r="K65" s="61"/>
      <c r="L65" s="61"/>
      <c r="M6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65" s="61"/>
      <c r="O6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65" s="56" t="s">
        <v>116</v>
      </c>
      <c r="Q65" s="56" t="str">
        <f>VLOOKUP(Paral[[#This Row],[Creador]],Tabla9[#All],3,0)</f>
        <v>EECC</v>
      </c>
      <c r="R65" s="56">
        <v>6</v>
      </c>
    </row>
    <row r="66" spans="2:18" ht="33.75">
      <c r="B66" s="51" t="s">
        <v>353</v>
      </c>
      <c r="C66" s="62">
        <v>45453.562962962962</v>
      </c>
      <c r="D66" s="51" t="s">
        <v>105</v>
      </c>
      <c r="E66" s="57" t="s">
        <v>18</v>
      </c>
      <c r="F66" s="51" t="s">
        <v>112</v>
      </c>
      <c r="G66" s="60" t="s">
        <v>1215</v>
      </c>
      <c r="H66" s="51" t="s">
        <v>214</v>
      </c>
      <c r="I66" s="58"/>
      <c r="J66" s="53" t="s">
        <v>117</v>
      </c>
      <c r="K66" s="53"/>
      <c r="L66" s="53"/>
      <c r="M66"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66" s="53"/>
      <c r="O66"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66" s="56" t="s">
        <v>116</v>
      </c>
      <c r="Q66" s="56" t="str">
        <f>VLOOKUP(Paral[[#This Row],[Creador]],Tabla9[#All],3,0)</f>
        <v>EECC</v>
      </c>
      <c r="R66" s="56">
        <v>6</v>
      </c>
    </row>
    <row r="67" spans="2:18" ht="56.25">
      <c r="B67" s="51" t="s">
        <v>354</v>
      </c>
      <c r="C67" s="62">
        <v>45454.533842592595</v>
      </c>
      <c r="D67" s="51" t="s">
        <v>105</v>
      </c>
      <c r="E67" s="57" t="s">
        <v>18</v>
      </c>
      <c r="F67" s="51" t="s">
        <v>106</v>
      </c>
      <c r="G67" s="289" t="s">
        <v>355</v>
      </c>
      <c r="H67" s="51" t="s">
        <v>356</v>
      </c>
      <c r="I67" s="58"/>
      <c r="J67" s="61" t="s">
        <v>107</v>
      </c>
      <c r="K67" s="61" t="s">
        <v>114</v>
      </c>
      <c r="L67" s="61" t="s">
        <v>119</v>
      </c>
      <c r="M67"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67" s="61" t="s">
        <v>135</v>
      </c>
      <c r="O67"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67" s="56" t="s">
        <v>223</v>
      </c>
      <c r="Q67" s="56" t="str">
        <f>VLOOKUP(Paral[[#This Row],[Creador]],Tabla9[#All],3,0)</f>
        <v>ZONA ANDALUCÍA</v>
      </c>
      <c r="R67" s="56">
        <v>6</v>
      </c>
    </row>
    <row r="68" spans="2:18" ht="67.5">
      <c r="B68" s="51" t="s">
        <v>357</v>
      </c>
      <c r="C68" s="62">
        <v>45454.538993055554</v>
      </c>
      <c r="D68" s="51" t="s">
        <v>105</v>
      </c>
      <c r="E68" s="57" t="s">
        <v>18</v>
      </c>
      <c r="F68" s="51" t="s">
        <v>106</v>
      </c>
      <c r="G68" s="60" t="s">
        <v>358</v>
      </c>
      <c r="H68" s="51" t="s">
        <v>253</v>
      </c>
      <c r="I68" s="58"/>
      <c r="J68" s="53" t="s">
        <v>107</v>
      </c>
      <c r="K68" s="53" t="s">
        <v>114</v>
      </c>
      <c r="L68" s="53" t="s">
        <v>119</v>
      </c>
      <c r="M68"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68" s="53" t="s">
        <v>135</v>
      </c>
      <c r="O68"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68" s="56" t="s">
        <v>223</v>
      </c>
      <c r="Q68" s="56" t="str">
        <f>VLOOKUP(Paral[[#This Row],[Creador]],Tabla9[#All],3,0)</f>
        <v>ZONA ANDALUCÍA</v>
      </c>
      <c r="R68" s="56">
        <v>6</v>
      </c>
    </row>
    <row r="69" spans="2:18" ht="56.25">
      <c r="B69" s="51" t="s">
        <v>359</v>
      </c>
      <c r="C69" s="62">
        <v>45454.565208333333</v>
      </c>
      <c r="D69" s="51" t="s">
        <v>105</v>
      </c>
      <c r="E69" s="57" t="s">
        <v>13</v>
      </c>
      <c r="F69" s="51" t="s">
        <v>106</v>
      </c>
      <c r="G69" s="60" t="s">
        <v>360</v>
      </c>
      <c r="H69" s="51" t="s">
        <v>153</v>
      </c>
      <c r="I69" s="58"/>
      <c r="J69" s="53" t="s">
        <v>107</v>
      </c>
      <c r="K69" s="53" t="s">
        <v>108</v>
      </c>
      <c r="L69" s="53" t="s">
        <v>119</v>
      </c>
      <c r="M69"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69" s="53" t="s">
        <v>135</v>
      </c>
      <c r="O69"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10</v>
      </c>
      <c r="P69" s="56" t="s">
        <v>126</v>
      </c>
      <c r="Q69" s="56" t="str">
        <f>VLOOKUP(Paral[[#This Row],[Creador]],Tabla9[#All],3,0)</f>
        <v>EXPLOTACION CARTAGENA</v>
      </c>
      <c r="R69" s="56">
        <v>6</v>
      </c>
    </row>
    <row r="70" spans="2:18" ht="33.75">
      <c r="B70" s="51" t="s">
        <v>361</v>
      </c>
      <c r="C70" s="62">
        <v>45454.58384259259</v>
      </c>
      <c r="D70" s="51" t="s">
        <v>105</v>
      </c>
      <c r="E70" s="57" t="s">
        <v>18</v>
      </c>
      <c r="F70" s="51" t="s">
        <v>112</v>
      </c>
      <c r="G70" s="60" t="s">
        <v>362</v>
      </c>
      <c r="H70" s="51" t="s">
        <v>214</v>
      </c>
      <c r="I70" s="58"/>
      <c r="J70" s="53" t="s">
        <v>117</v>
      </c>
      <c r="K70" s="53"/>
      <c r="L70" s="53"/>
      <c r="M7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70" s="53"/>
      <c r="O7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70" s="56" t="s">
        <v>116</v>
      </c>
      <c r="Q70" s="56" t="str">
        <f>VLOOKUP(Paral[[#This Row],[Creador]],Tabla9[#All],3,0)</f>
        <v>EECC</v>
      </c>
      <c r="R70" s="56">
        <v>6</v>
      </c>
    </row>
    <row r="71" spans="2:18" ht="33.75">
      <c r="B71" s="51" t="s">
        <v>363</v>
      </c>
      <c r="C71" s="62">
        <v>45454.586851851855</v>
      </c>
      <c r="D71" s="51" t="s">
        <v>105</v>
      </c>
      <c r="E71" s="57" t="s">
        <v>18</v>
      </c>
      <c r="F71" s="51" t="s">
        <v>112</v>
      </c>
      <c r="G71" s="60" t="s">
        <v>364</v>
      </c>
      <c r="H71" s="51" t="s">
        <v>214</v>
      </c>
      <c r="I71" s="58"/>
      <c r="J71" s="53" t="s">
        <v>117</v>
      </c>
      <c r="K71" s="53"/>
      <c r="L71" s="53"/>
      <c r="M7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71" s="53"/>
      <c r="O7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71" s="56" t="s">
        <v>116</v>
      </c>
      <c r="Q71" s="56" t="str">
        <f>VLOOKUP(Paral[[#This Row],[Creador]],Tabla9[#All],3,0)</f>
        <v>EECC</v>
      </c>
      <c r="R71" s="56">
        <v>6</v>
      </c>
    </row>
    <row r="72" spans="2:18" ht="101.25">
      <c r="B72" s="51" t="s">
        <v>365</v>
      </c>
      <c r="C72" s="62">
        <v>45455.490023148152</v>
      </c>
      <c r="D72" s="51" t="s">
        <v>105</v>
      </c>
      <c r="E72" s="57" t="s">
        <v>4</v>
      </c>
      <c r="F72" s="51" t="s">
        <v>112</v>
      </c>
      <c r="G72" s="60" t="s">
        <v>366</v>
      </c>
      <c r="H72" s="51" t="s">
        <v>113</v>
      </c>
      <c r="I72" s="58"/>
      <c r="J72" s="53" t="s">
        <v>107</v>
      </c>
      <c r="K72" s="53" t="s">
        <v>114</v>
      </c>
      <c r="L72" s="53" t="s">
        <v>109</v>
      </c>
      <c r="M7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72" s="53" t="s">
        <v>135</v>
      </c>
      <c r="O7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72" s="56" t="s">
        <v>116</v>
      </c>
      <c r="Q72" s="56" t="str">
        <f>VLOOKUP(Paral[[#This Row],[Creador]],Tabla9[#All],3,0)</f>
        <v>EECC</v>
      </c>
      <c r="R72" s="56">
        <v>6</v>
      </c>
    </row>
    <row r="73" spans="2:18" ht="45">
      <c r="B73" s="51" t="s">
        <v>367</v>
      </c>
      <c r="C73" s="62">
        <v>45455.610138888886</v>
      </c>
      <c r="D73" s="51" t="s">
        <v>105</v>
      </c>
      <c r="E73" s="57" t="s">
        <v>18</v>
      </c>
      <c r="F73" s="51" t="s">
        <v>112</v>
      </c>
      <c r="G73" s="60" t="s">
        <v>368</v>
      </c>
      <c r="H73" s="51" t="s">
        <v>214</v>
      </c>
      <c r="I73" s="58"/>
      <c r="J73" s="61" t="s">
        <v>117</v>
      </c>
      <c r="K73" s="61"/>
      <c r="L73" s="61"/>
      <c r="M73"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73" s="61"/>
      <c r="O73"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73" s="56" t="s">
        <v>116</v>
      </c>
      <c r="Q73" s="56" t="str">
        <f>VLOOKUP(Paral[[#This Row],[Creador]],Tabla9[#All],3,0)</f>
        <v>EECC</v>
      </c>
      <c r="R73" s="56">
        <v>6</v>
      </c>
    </row>
    <row r="74" spans="2:18" ht="56.25">
      <c r="B74" s="51" t="s">
        <v>369</v>
      </c>
      <c r="C74" s="62">
        <v>45455.614421296297</v>
      </c>
      <c r="D74" s="51" t="s">
        <v>105</v>
      </c>
      <c r="E74" s="57" t="s">
        <v>18</v>
      </c>
      <c r="F74" s="51" t="s">
        <v>112</v>
      </c>
      <c r="G74" s="60" t="s">
        <v>370</v>
      </c>
      <c r="H74" s="51" t="s">
        <v>214</v>
      </c>
      <c r="I74" s="58"/>
      <c r="J74" s="61" t="s">
        <v>107</v>
      </c>
      <c r="K74" s="61" t="s">
        <v>114</v>
      </c>
      <c r="L74" s="61" t="s">
        <v>109</v>
      </c>
      <c r="M7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74" s="61" t="s">
        <v>135</v>
      </c>
      <c r="O7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74" s="56" t="s">
        <v>116</v>
      </c>
      <c r="Q74" s="56" t="str">
        <f>VLOOKUP(Paral[[#This Row],[Creador]],Tabla9[#All],3,0)</f>
        <v>EECC</v>
      </c>
      <c r="R74" s="56">
        <v>6</v>
      </c>
    </row>
    <row r="75" spans="2:18" ht="45">
      <c r="B75" s="51" t="s">
        <v>371</v>
      </c>
      <c r="C75" s="62">
        <v>45456.32435185185</v>
      </c>
      <c r="D75" s="51" t="s">
        <v>105</v>
      </c>
      <c r="E75" s="57" t="s">
        <v>18</v>
      </c>
      <c r="F75" s="51" t="s">
        <v>106</v>
      </c>
      <c r="G75" s="60" t="s">
        <v>372</v>
      </c>
      <c r="H75" s="51" t="s">
        <v>234</v>
      </c>
      <c r="I75" s="58"/>
      <c r="J75" s="61" t="s">
        <v>107</v>
      </c>
      <c r="K75" s="61" t="s">
        <v>114</v>
      </c>
      <c r="L75" s="61" t="s">
        <v>119</v>
      </c>
      <c r="M7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75" s="61" t="s">
        <v>135</v>
      </c>
      <c r="O7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75" s="56" t="s">
        <v>263</v>
      </c>
      <c r="Q75" s="56" t="str">
        <f>VLOOKUP(Paral[[#This Row],[Creador]],Tabla9[#All],3,0)</f>
        <v>EXPLOTACION PALOS</v>
      </c>
      <c r="R75" s="56">
        <v>6</v>
      </c>
    </row>
    <row r="76" spans="2:18" ht="33.75">
      <c r="B76" s="51" t="s">
        <v>373</v>
      </c>
      <c r="C76" s="62">
        <v>45456.591006944444</v>
      </c>
      <c r="D76" s="51" t="s">
        <v>105</v>
      </c>
      <c r="E76" s="57" t="s">
        <v>18</v>
      </c>
      <c r="F76" s="51" t="s">
        <v>112</v>
      </c>
      <c r="G76" s="60" t="s">
        <v>374</v>
      </c>
      <c r="H76" s="51" t="s">
        <v>214</v>
      </c>
      <c r="I76" s="58"/>
      <c r="J76" s="61" t="s">
        <v>107</v>
      </c>
      <c r="K76" s="61" t="s">
        <v>114</v>
      </c>
      <c r="L76" s="61" t="s">
        <v>109</v>
      </c>
      <c r="M76"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76" s="61" t="s">
        <v>135</v>
      </c>
      <c r="O76"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76" s="56" t="s">
        <v>116</v>
      </c>
      <c r="Q76" s="56" t="str">
        <f>VLOOKUP(Paral[[#This Row],[Creador]],Tabla9[#All],3,0)</f>
        <v>EECC</v>
      </c>
      <c r="R76" s="56">
        <v>6</v>
      </c>
    </row>
    <row r="77" spans="2:18" ht="33.75">
      <c r="B77" s="51" t="s">
        <v>375</v>
      </c>
      <c r="C77" s="62">
        <v>45456.593587962961</v>
      </c>
      <c r="D77" s="51" t="s">
        <v>105</v>
      </c>
      <c r="E77" s="57" t="s">
        <v>18</v>
      </c>
      <c r="F77" s="51" t="s">
        <v>112</v>
      </c>
      <c r="G77" s="60" t="s">
        <v>376</v>
      </c>
      <c r="H77" s="51" t="s">
        <v>214</v>
      </c>
      <c r="I77" s="58"/>
      <c r="J77" s="61" t="s">
        <v>107</v>
      </c>
      <c r="K77" s="61" t="s">
        <v>108</v>
      </c>
      <c r="L77" s="61" t="s">
        <v>109</v>
      </c>
      <c r="M77"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77" s="61" t="s">
        <v>135</v>
      </c>
      <c r="O77"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77" s="56" t="s">
        <v>116</v>
      </c>
      <c r="Q77" s="56" t="str">
        <f>VLOOKUP(Paral[[#This Row],[Creador]],Tabla9[#All],3,0)</f>
        <v>EECC</v>
      </c>
      <c r="R77" s="56">
        <v>6</v>
      </c>
    </row>
    <row r="78" spans="2:18" ht="56.25">
      <c r="B78" s="51" t="s">
        <v>377</v>
      </c>
      <c r="C78" s="62">
        <v>45456.669953703706</v>
      </c>
      <c r="D78" s="51" t="s">
        <v>105</v>
      </c>
      <c r="E78" s="57" t="s">
        <v>18</v>
      </c>
      <c r="F78" s="51" t="s">
        <v>221</v>
      </c>
      <c r="G78" s="60" t="s">
        <v>378</v>
      </c>
      <c r="H78" s="51" t="s">
        <v>379</v>
      </c>
      <c r="I78" s="58"/>
      <c r="J78" s="61" t="s">
        <v>107</v>
      </c>
      <c r="K78" s="61" t="s">
        <v>108</v>
      </c>
      <c r="L78" s="61" t="s">
        <v>119</v>
      </c>
      <c r="M78"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78" s="61" t="s">
        <v>135</v>
      </c>
      <c r="O78"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10</v>
      </c>
      <c r="P78" s="56" t="s">
        <v>380</v>
      </c>
      <c r="Q78" s="56" t="str">
        <f>VLOOKUP(Paral[[#This Row],[Creador]],Tabla9[#All],3,0)</f>
        <v>EXPLOTACION PALOS</v>
      </c>
      <c r="R78" s="56">
        <v>6</v>
      </c>
    </row>
    <row r="79" spans="2:18" ht="33.75">
      <c r="B79" s="51" t="s">
        <v>381</v>
      </c>
      <c r="C79" s="62">
        <v>45457.549513888887</v>
      </c>
      <c r="D79" s="51" t="s">
        <v>105</v>
      </c>
      <c r="E79" s="57" t="s">
        <v>18</v>
      </c>
      <c r="F79" s="51" t="s">
        <v>112</v>
      </c>
      <c r="G79" s="60" t="s">
        <v>382</v>
      </c>
      <c r="H79" s="51" t="s">
        <v>214</v>
      </c>
      <c r="I79" s="58"/>
      <c r="J79" s="61" t="s">
        <v>107</v>
      </c>
      <c r="K79" s="61" t="s">
        <v>108</v>
      </c>
      <c r="L79" s="61" t="s">
        <v>109</v>
      </c>
      <c r="M79"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79" s="61" t="s">
        <v>135</v>
      </c>
      <c r="O79"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79" s="56" t="s">
        <v>116</v>
      </c>
      <c r="Q79" s="56" t="str">
        <f>VLOOKUP(Paral[[#This Row],[Creador]],Tabla9[#All],3,0)</f>
        <v>EECC</v>
      </c>
      <c r="R79" s="56">
        <v>6</v>
      </c>
    </row>
    <row r="80" spans="2:18" ht="45">
      <c r="B80" s="51" t="s">
        <v>383</v>
      </c>
      <c r="C80" s="62">
        <v>45457.554259259261</v>
      </c>
      <c r="D80" s="51" t="s">
        <v>105</v>
      </c>
      <c r="E80" s="57" t="s">
        <v>18</v>
      </c>
      <c r="F80" s="51" t="s">
        <v>112</v>
      </c>
      <c r="G80" s="60" t="s">
        <v>384</v>
      </c>
      <c r="H80" s="51" t="s">
        <v>214</v>
      </c>
      <c r="I80" s="58"/>
      <c r="J80" s="61" t="s">
        <v>107</v>
      </c>
      <c r="K80" s="61" t="s">
        <v>114</v>
      </c>
      <c r="L80" s="61" t="s">
        <v>109</v>
      </c>
      <c r="M8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80" s="61" t="s">
        <v>135</v>
      </c>
      <c r="O8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80" s="56" t="s">
        <v>116</v>
      </c>
      <c r="Q80" s="56" t="str">
        <f>VLOOKUP(Paral[[#This Row],[Creador]],Tabla9[#All],3,0)</f>
        <v>EECC</v>
      </c>
      <c r="R80" s="56">
        <v>6</v>
      </c>
    </row>
    <row r="81" spans="2:18" ht="45">
      <c r="B81" s="51" t="s">
        <v>385</v>
      </c>
      <c r="C81" s="62">
        <v>45458.560173611113</v>
      </c>
      <c r="D81" s="51" t="s">
        <v>105</v>
      </c>
      <c r="E81" s="57" t="s">
        <v>18</v>
      </c>
      <c r="F81" t="s">
        <v>112</v>
      </c>
      <c r="G81" s="60" t="s">
        <v>386</v>
      </c>
      <c r="H81" s="51" t="s">
        <v>214</v>
      </c>
      <c r="I81" s="58"/>
      <c r="J81" s="61" t="s">
        <v>117</v>
      </c>
      <c r="K81" s="61"/>
      <c r="L81" s="61"/>
      <c r="M8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81" s="61"/>
      <c r="O8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81" s="57" t="s">
        <v>116</v>
      </c>
      <c r="Q81" s="56" t="str">
        <f>VLOOKUP(Paral[[#This Row],[Creador]],Tabla9[#All],3,0)</f>
        <v>EECC</v>
      </c>
      <c r="R81" s="56">
        <v>6</v>
      </c>
    </row>
    <row r="82" spans="2:18" ht="56.25">
      <c r="B82" s="51" t="s">
        <v>387</v>
      </c>
      <c r="C82" s="62">
        <v>45460.556215277778</v>
      </c>
      <c r="D82" s="51" t="s">
        <v>105</v>
      </c>
      <c r="E82" s="57" t="s">
        <v>18</v>
      </c>
      <c r="F82" t="s">
        <v>112</v>
      </c>
      <c r="G82" s="60" t="s">
        <v>388</v>
      </c>
      <c r="H82" s="51" t="s">
        <v>214</v>
      </c>
      <c r="I82" s="58"/>
      <c r="J82" s="61" t="s">
        <v>117</v>
      </c>
      <c r="K82" s="61"/>
      <c r="L82" s="61"/>
      <c r="M8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82" s="61"/>
      <c r="O8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82" s="57" t="s">
        <v>116</v>
      </c>
      <c r="Q82" s="56" t="str">
        <f>VLOOKUP(Paral[[#This Row],[Creador]],Tabla9[#All],3,0)</f>
        <v>EECC</v>
      </c>
      <c r="R82" s="56">
        <v>6</v>
      </c>
    </row>
    <row r="83" spans="2:18" ht="191.25">
      <c r="B83" s="51" t="s">
        <v>389</v>
      </c>
      <c r="C83" s="62">
        <v>45460.660682870373</v>
      </c>
      <c r="D83" s="51" t="s">
        <v>105</v>
      </c>
      <c r="E83" s="57" t="s">
        <v>18</v>
      </c>
      <c r="F83" s="51" t="s">
        <v>221</v>
      </c>
      <c r="G83" s="60" t="s">
        <v>390</v>
      </c>
      <c r="H83" s="51" t="s">
        <v>391</v>
      </c>
      <c r="I83" s="58"/>
      <c r="J83" s="53" t="s">
        <v>107</v>
      </c>
      <c r="K83" s="53" t="s">
        <v>155</v>
      </c>
      <c r="L83" s="53" t="s">
        <v>109</v>
      </c>
      <c r="M83"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83" s="53" t="s">
        <v>135</v>
      </c>
      <c r="O83"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10</v>
      </c>
      <c r="P83" s="57" t="s">
        <v>196</v>
      </c>
      <c r="Q83" s="56" t="str">
        <f>VLOOKUP(Paral[[#This Row],[Creador]],Tabla9[#All],3,0)</f>
        <v>TECNOLOGIA GENERACION</v>
      </c>
      <c r="R83" s="56">
        <v>6</v>
      </c>
    </row>
    <row r="84" spans="2:18" ht="33.75">
      <c r="B84" s="51" t="s">
        <v>392</v>
      </c>
      <c r="C84" s="62">
        <v>45460.768587962964</v>
      </c>
      <c r="D84" s="51" t="s">
        <v>105</v>
      </c>
      <c r="E84" s="57" t="s">
        <v>18</v>
      </c>
      <c r="F84" t="s">
        <v>112</v>
      </c>
      <c r="G84" s="60" t="s">
        <v>393</v>
      </c>
      <c r="H84" s="51" t="s">
        <v>214</v>
      </c>
      <c r="I84" s="58"/>
      <c r="J84" s="61" t="s">
        <v>117</v>
      </c>
      <c r="K84" s="61"/>
      <c r="L84" s="61"/>
      <c r="M8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84" s="61"/>
      <c r="O8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84" s="57" t="s">
        <v>116</v>
      </c>
      <c r="Q84" s="56" t="str">
        <f>VLOOKUP(Paral[[#This Row],[Creador]],Tabla9[#All],3,0)</f>
        <v>EECC</v>
      </c>
      <c r="R84" s="56">
        <v>6</v>
      </c>
    </row>
    <row r="85" spans="2:18" ht="45">
      <c r="B85" s="51" t="s">
        <v>394</v>
      </c>
      <c r="C85" s="62">
        <v>45461.558113425926</v>
      </c>
      <c r="D85" s="51" t="s">
        <v>105</v>
      </c>
      <c r="E85" s="57" t="s">
        <v>18</v>
      </c>
      <c r="F85" t="s">
        <v>112</v>
      </c>
      <c r="G85" s="60" t="s">
        <v>395</v>
      </c>
      <c r="H85" s="51" t="s">
        <v>214</v>
      </c>
      <c r="I85" s="58"/>
      <c r="J85" s="53" t="s">
        <v>117</v>
      </c>
      <c r="K85" s="53"/>
      <c r="L85" s="61"/>
      <c r="M8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85" s="61"/>
      <c r="O8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85" s="57" t="s">
        <v>116</v>
      </c>
      <c r="Q85" s="56" t="str">
        <f>VLOOKUP(Paral[[#This Row],[Creador]],Tabla9[#All],3,0)</f>
        <v>EECC</v>
      </c>
      <c r="R85" s="56">
        <v>6</v>
      </c>
    </row>
    <row r="86" spans="2:18" ht="56.25">
      <c r="B86" s="51" t="s">
        <v>396</v>
      </c>
      <c r="C86" s="62">
        <v>45461.585787037038</v>
      </c>
      <c r="D86" s="51" t="s">
        <v>105</v>
      </c>
      <c r="E86" s="57" t="s">
        <v>13</v>
      </c>
      <c r="F86" s="51" t="s">
        <v>221</v>
      </c>
      <c r="G86" s="60" t="s">
        <v>397</v>
      </c>
      <c r="H86" s="51" t="s">
        <v>217</v>
      </c>
      <c r="I86" s="58"/>
      <c r="J86" s="61" t="s">
        <v>107</v>
      </c>
      <c r="K86" s="61" t="s">
        <v>108</v>
      </c>
      <c r="L86" s="61" t="s">
        <v>109</v>
      </c>
      <c r="M86"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86" s="61" t="s">
        <v>135</v>
      </c>
      <c r="O86"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86" s="57" t="s">
        <v>126</v>
      </c>
      <c r="Q86" s="56" t="str">
        <f>VLOOKUP(Paral[[#This Row],[Creador]],Tabla9[#All],3,0)</f>
        <v>EXPLOTACION CARTAGENA</v>
      </c>
      <c r="R86" s="56">
        <v>6</v>
      </c>
    </row>
    <row r="87" spans="2:18" ht="33.75">
      <c r="B87" s="51" t="s">
        <v>398</v>
      </c>
      <c r="C87" s="62">
        <v>45461.769594907404</v>
      </c>
      <c r="D87" s="51" t="s">
        <v>105</v>
      </c>
      <c r="E87" s="57" t="s">
        <v>18</v>
      </c>
      <c r="F87" t="s">
        <v>112</v>
      </c>
      <c r="G87" s="60" t="s">
        <v>399</v>
      </c>
      <c r="H87" s="51" t="s">
        <v>214</v>
      </c>
      <c r="I87" s="58"/>
      <c r="J87" s="61" t="s">
        <v>117</v>
      </c>
      <c r="K87" s="61"/>
      <c r="L87" s="61"/>
      <c r="M87"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87" s="61"/>
      <c r="O87"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87" s="57" t="s">
        <v>116</v>
      </c>
      <c r="Q87" s="56" t="str">
        <f>VLOOKUP(Paral[[#This Row],[Creador]],Tabla9[#All],3,0)</f>
        <v>EECC</v>
      </c>
      <c r="R87" s="56">
        <v>6</v>
      </c>
    </row>
    <row r="88" spans="2:18" ht="56.25">
      <c r="B88" s="51" t="s">
        <v>400</v>
      </c>
      <c r="C88" s="62">
        <v>45462.549907407411</v>
      </c>
      <c r="D88" s="51" t="s">
        <v>105</v>
      </c>
      <c r="E88" s="57" t="s">
        <v>18</v>
      </c>
      <c r="F88" t="s">
        <v>112</v>
      </c>
      <c r="G88" s="60" t="s">
        <v>401</v>
      </c>
      <c r="H88" s="51" t="s">
        <v>214</v>
      </c>
      <c r="I88" s="58"/>
      <c r="J88" s="61" t="s">
        <v>107</v>
      </c>
      <c r="K88" s="61" t="s">
        <v>108</v>
      </c>
      <c r="L88" s="61" t="s">
        <v>109</v>
      </c>
      <c r="M88"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88" s="61" t="s">
        <v>129</v>
      </c>
      <c r="O88"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25</v>
      </c>
      <c r="P88" s="57" t="s">
        <v>116</v>
      </c>
      <c r="Q88" s="56" t="str">
        <f>VLOOKUP(Paral[[#This Row],[Creador]],Tabla9[#All],3,0)</f>
        <v>EECC</v>
      </c>
      <c r="R88" s="56">
        <v>6</v>
      </c>
    </row>
    <row r="89" spans="2:18" ht="33.75">
      <c r="B89" s="51" t="s">
        <v>402</v>
      </c>
      <c r="C89" s="62">
        <v>45462.555011574077</v>
      </c>
      <c r="D89" s="51" t="s">
        <v>105</v>
      </c>
      <c r="E89" s="57" t="s">
        <v>18</v>
      </c>
      <c r="F89" t="s">
        <v>112</v>
      </c>
      <c r="G89" s="60" t="s">
        <v>403</v>
      </c>
      <c r="H89" s="51" t="s">
        <v>214</v>
      </c>
      <c r="I89" s="58"/>
      <c r="J89" s="53" t="s">
        <v>117</v>
      </c>
      <c r="K89" s="53"/>
      <c r="L89" s="53"/>
      <c r="M89"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89" s="53"/>
      <c r="O89"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89" s="57" t="s">
        <v>116</v>
      </c>
      <c r="Q89" s="56" t="str">
        <f>VLOOKUP(Paral[[#This Row],[Creador]],Tabla9[#All],3,0)</f>
        <v>EECC</v>
      </c>
      <c r="R89" s="56">
        <v>6</v>
      </c>
    </row>
    <row r="90" spans="2:18" ht="67.5">
      <c r="B90" s="51" t="s">
        <v>404</v>
      </c>
      <c r="C90" s="62">
        <v>45462.65766203704</v>
      </c>
      <c r="D90" s="51" t="s">
        <v>105</v>
      </c>
      <c r="E90" s="57" t="s">
        <v>18</v>
      </c>
      <c r="F90" t="s">
        <v>112</v>
      </c>
      <c r="G90" s="60" t="s">
        <v>405</v>
      </c>
      <c r="H90" s="51" t="s">
        <v>208</v>
      </c>
      <c r="I90" s="58"/>
      <c r="J90" s="61" t="s">
        <v>117</v>
      </c>
      <c r="K90" s="61"/>
      <c r="L90" s="61"/>
      <c r="M9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90" s="61"/>
      <c r="O9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90" s="57" t="s">
        <v>116</v>
      </c>
      <c r="Q90" s="56" t="str">
        <f>VLOOKUP(Paral[[#This Row],[Creador]],Tabla9[#All],3,0)</f>
        <v>EECC</v>
      </c>
      <c r="R90" s="56">
        <v>6</v>
      </c>
    </row>
    <row r="91" spans="2:18" s="163" customFormat="1" ht="157.5">
      <c r="B91" s="51" t="s">
        <v>406</v>
      </c>
      <c r="C91" s="62">
        <v>45462.659432870372</v>
      </c>
      <c r="D91" s="51" t="s">
        <v>105</v>
      </c>
      <c r="E91" s="57" t="s">
        <v>4</v>
      </c>
      <c r="F91" s="51" t="s">
        <v>112</v>
      </c>
      <c r="G91" s="60" t="s">
        <v>407</v>
      </c>
      <c r="H91" s="51" t="s">
        <v>113</v>
      </c>
      <c r="I91" s="58"/>
      <c r="J91" s="61" t="s">
        <v>107</v>
      </c>
      <c r="K91" s="61" t="s">
        <v>114</v>
      </c>
      <c r="L91" s="61" t="s">
        <v>109</v>
      </c>
      <c r="M9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91" s="61" t="s">
        <v>129</v>
      </c>
      <c r="O9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91" s="57" t="s">
        <v>116</v>
      </c>
      <c r="Q91" s="56" t="str">
        <f>VLOOKUP(Paral[[#This Row],[Creador]],Tabla9[#All],3,0)</f>
        <v>EECC</v>
      </c>
      <c r="R91" s="56">
        <v>6</v>
      </c>
    </row>
    <row r="92" spans="2:18" ht="56.25">
      <c r="B92" s="51" t="s">
        <v>408</v>
      </c>
      <c r="C92" s="62">
        <v>45462.662673611114</v>
      </c>
      <c r="D92" s="51" t="s">
        <v>105</v>
      </c>
      <c r="E92" s="57" t="s">
        <v>18</v>
      </c>
      <c r="F92" t="s">
        <v>112</v>
      </c>
      <c r="G92" s="60" t="s">
        <v>409</v>
      </c>
      <c r="H92" s="51" t="s">
        <v>208</v>
      </c>
      <c r="I92" s="58"/>
      <c r="J92" s="53" t="s">
        <v>107</v>
      </c>
      <c r="K92" s="53" t="s">
        <v>108</v>
      </c>
      <c r="L92" s="61" t="s">
        <v>109</v>
      </c>
      <c r="M9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92" s="61" t="s">
        <v>129</v>
      </c>
      <c r="O9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25</v>
      </c>
      <c r="P92" s="57" t="s">
        <v>116</v>
      </c>
      <c r="Q92" s="56" t="str">
        <f>VLOOKUP(Paral[[#This Row],[Creador]],Tabla9[#All],3,0)</f>
        <v>EECC</v>
      </c>
      <c r="R92" s="56">
        <v>6</v>
      </c>
    </row>
    <row r="93" spans="2:18" ht="45">
      <c r="B93" s="51" t="s">
        <v>410</v>
      </c>
      <c r="C93" s="62">
        <v>45462.666307870371</v>
      </c>
      <c r="D93" s="51" t="s">
        <v>105</v>
      </c>
      <c r="E93" s="57" t="s">
        <v>18</v>
      </c>
      <c r="F93" t="s">
        <v>112</v>
      </c>
      <c r="G93" s="60" t="s">
        <v>411</v>
      </c>
      <c r="H93" s="51" t="s">
        <v>208</v>
      </c>
      <c r="I93" s="58"/>
      <c r="J93" s="53" t="s">
        <v>117</v>
      </c>
      <c r="K93" s="53"/>
      <c r="L93" s="61"/>
      <c r="M93"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93" s="61"/>
      <c r="O93"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93" s="57" t="s">
        <v>116</v>
      </c>
      <c r="Q93" s="56" t="str">
        <f>VLOOKUP(Paral[[#This Row],[Creador]],Tabla9[#All],3,0)</f>
        <v>EECC</v>
      </c>
      <c r="R93" s="56">
        <v>6</v>
      </c>
    </row>
    <row r="94" spans="2:18" ht="33.75">
      <c r="B94" s="51" t="s">
        <v>412</v>
      </c>
      <c r="C94" s="62">
        <v>45462.767835648148</v>
      </c>
      <c r="D94" s="51" t="s">
        <v>105</v>
      </c>
      <c r="E94" s="57" t="s">
        <v>18</v>
      </c>
      <c r="F94" t="s">
        <v>112</v>
      </c>
      <c r="G94" s="60" t="s">
        <v>413</v>
      </c>
      <c r="H94" s="51" t="s">
        <v>214</v>
      </c>
      <c r="I94" s="58"/>
      <c r="J94" s="53"/>
      <c r="K94" s="53"/>
      <c r="L94" s="53"/>
      <c r="M9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94" s="53"/>
      <c r="O9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94" s="57" t="s">
        <v>116</v>
      </c>
      <c r="Q94" s="56" t="str">
        <f>VLOOKUP(Paral[[#This Row],[Creador]],Tabla9[#All],3,0)</f>
        <v>EECC</v>
      </c>
      <c r="R94" s="56">
        <v>6</v>
      </c>
    </row>
    <row r="95" spans="2:18" ht="56.25">
      <c r="B95" s="51" t="s">
        <v>414</v>
      </c>
      <c r="C95" s="62">
        <v>45462.784641203703</v>
      </c>
      <c r="D95" s="51" t="s">
        <v>105</v>
      </c>
      <c r="E95" s="57" t="s">
        <v>18</v>
      </c>
      <c r="F95" t="s">
        <v>106</v>
      </c>
      <c r="G95" s="60" t="s">
        <v>415</v>
      </c>
      <c r="H95" s="51" t="s">
        <v>120</v>
      </c>
      <c r="I95" s="58"/>
      <c r="J95" s="61" t="s">
        <v>107</v>
      </c>
      <c r="K95" s="61" t="s">
        <v>114</v>
      </c>
      <c r="L95" s="61" t="s">
        <v>119</v>
      </c>
      <c r="M9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95" s="61" t="s">
        <v>135</v>
      </c>
      <c r="O9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95" s="57" t="s">
        <v>130</v>
      </c>
      <c r="Q95" s="56" t="str">
        <f>VLOOKUP(Paral[[#This Row],[Creador]],Tabla9[#All],3,0)</f>
        <v>ZONA ANDALUCÍA</v>
      </c>
      <c r="R95" s="56">
        <v>6</v>
      </c>
    </row>
    <row r="96" spans="2:18" ht="45">
      <c r="B96" s="51" t="s">
        <v>416</v>
      </c>
      <c r="C96" s="62">
        <v>45462.79111111111</v>
      </c>
      <c r="D96" s="51" t="s">
        <v>105</v>
      </c>
      <c r="E96" s="57" t="s">
        <v>18</v>
      </c>
      <c r="F96" t="s">
        <v>106</v>
      </c>
      <c r="G96" s="60" t="s">
        <v>417</v>
      </c>
      <c r="H96" s="51" t="s">
        <v>220</v>
      </c>
      <c r="I96" s="58"/>
      <c r="J96" s="53" t="s">
        <v>107</v>
      </c>
      <c r="K96" s="53" t="s">
        <v>114</v>
      </c>
      <c r="L96" s="53" t="s">
        <v>119</v>
      </c>
      <c r="M96"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96" s="53" t="s">
        <v>135</v>
      </c>
      <c r="O96"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96" s="57" t="s">
        <v>130</v>
      </c>
      <c r="Q96" s="56" t="str">
        <f>VLOOKUP(Paral[[#This Row],[Creador]],Tabla9[#All],3,0)</f>
        <v>ZONA ANDALUCÍA</v>
      </c>
      <c r="R96" s="56">
        <v>6</v>
      </c>
    </row>
    <row r="97" spans="2:18" ht="56.25">
      <c r="B97" s="51" t="s">
        <v>418</v>
      </c>
      <c r="C97" s="62">
        <v>45462.798321759263</v>
      </c>
      <c r="D97" s="51" t="s">
        <v>105</v>
      </c>
      <c r="E97" s="57" t="s">
        <v>18</v>
      </c>
      <c r="F97" t="s">
        <v>106</v>
      </c>
      <c r="G97" s="60" t="s">
        <v>419</v>
      </c>
      <c r="H97" s="51" t="s">
        <v>220</v>
      </c>
      <c r="I97" s="58"/>
      <c r="J97" s="61" t="s">
        <v>107</v>
      </c>
      <c r="K97" s="61" t="s">
        <v>155</v>
      </c>
      <c r="L97" s="61" t="s">
        <v>122</v>
      </c>
      <c r="M97"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97" s="61" t="s">
        <v>129</v>
      </c>
      <c r="O97"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25</v>
      </c>
      <c r="P97" s="57" t="s">
        <v>130</v>
      </c>
      <c r="Q97" s="56" t="str">
        <f>VLOOKUP(Paral[[#This Row],[Creador]],Tabla9[#All],3,0)</f>
        <v>ZONA ANDALUCÍA</v>
      </c>
      <c r="R97" s="56">
        <v>6</v>
      </c>
    </row>
    <row r="98" spans="2:18" ht="56.25">
      <c r="B98" s="51" t="s">
        <v>420</v>
      </c>
      <c r="C98" s="62">
        <v>45462.807696759257</v>
      </c>
      <c r="D98" s="51" t="s">
        <v>105</v>
      </c>
      <c r="E98" s="57" t="s">
        <v>18</v>
      </c>
      <c r="F98" t="s">
        <v>106</v>
      </c>
      <c r="G98" s="60" t="s">
        <v>421</v>
      </c>
      <c r="H98" s="51" t="s">
        <v>120</v>
      </c>
      <c r="I98" s="58"/>
      <c r="J98" s="53" t="s">
        <v>107</v>
      </c>
      <c r="K98" s="53" t="s">
        <v>114</v>
      </c>
      <c r="L98" s="53" t="s">
        <v>119</v>
      </c>
      <c r="M98"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98" s="53" t="s">
        <v>129</v>
      </c>
      <c r="O98"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25</v>
      </c>
      <c r="P98" s="57" t="s">
        <v>130</v>
      </c>
      <c r="Q98" s="56" t="str">
        <f>VLOOKUP(Paral[[#This Row],[Creador]],Tabla9[#All],3,0)</f>
        <v>ZONA ANDALUCÍA</v>
      </c>
      <c r="R98" s="56">
        <v>6</v>
      </c>
    </row>
    <row r="99" spans="2:18" ht="135">
      <c r="B99" s="51" t="s">
        <v>422</v>
      </c>
      <c r="C99" s="62">
        <v>45463.338877314818</v>
      </c>
      <c r="D99" s="51" t="s">
        <v>105</v>
      </c>
      <c r="E99" s="57" t="s">
        <v>8</v>
      </c>
      <c r="F99" t="s">
        <v>106</v>
      </c>
      <c r="G99" s="162" t="s">
        <v>423</v>
      </c>
      <c r="H99" s="148" t="s">
        <v>173</v>
      </c>
      <c r="I99" s="164"/>
      <c r="J99" s="165" t="s">
        <v>107</v>
      </c>
      <c r="K99" s="165" t="s">
        <v>108</v>
      </c>
      <c r="L99" s="165" t="s">
        <v>119</v>
      </c>
      <c r="M99" s="166"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99" s="165" t="s">
        <v>135</v>
      </c>
      <c r="O99" s="167">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10</v>
      </c>
      <c r="P99" s="63" t="s">
        <v>198</v>
      </c>
      <c r="Q99" s="149" t="str">
        <f>VLOOKUP(Paral[[#This Row],[Creador]],Tabla9[#All],3,0)</f>
        <v>DESMANTELAMIENTO</v>
      </c>
      <c r="R99" s="149">
        <v>6</v>
      </c>
    </row>
    <row r="100" spans="2:18" ht="135">
      <c r="B100" s="51" t="s">
        <v>424</v>
      </c>
      <c r="C100" s="62">
        <v>45463.401944444442</v>
      </c>
      <c r="D100" s="51" t="s">
        <v>105</v>
      </c>
      <c r="E100" s="57" t="s">
        <v>12</v>
      </c>
      <c r="F100" s="51" t="s">
        <v>221</v>
      </c>
      <c r="G100" s="60" t="s">
        <v>425</v>
      </c>
      <c r="H100" s="51" t="s">
        <v>175</v>
      </c>
      <c r="I100" s="58"/>
      <c r="J100" s="53" t="s">
        <v>107</v>
      </c>
      <c r="K100" s="53" t="s">
        <v>155</v>
      </c>
      <c r="L100" s="53" t="s">
        <v>109</v>
      </c>
      <c r="M10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100" s="53" t="s">
        <v>129</v>
      </c>
      <c r="O10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50</v>
      </c>
      <c r="P100" s="57" t="s">
        <v>152</v>
      </c>
      <c r="Q100" s="56" t="str">
        <f>VLOOKUP(Paral[[#This Row],[Creador]],Tabla9[#All],3,0)</f>
        <v>EXPLOTACION SAGUNTO</v>
      </c>
      <c r="R100" s="56">
        <v>6</v>
      </c>
    </row>
    <row r="101" spans="2:18" ht="112.5">
      <c r="B101" s="51" t="s">
        <v>426</v>
      </c>
      <c r="C101" s="62">
        <v>45463.418206018519</v>
      </c>
      <c r="D101" s="51" t="s">
        <v>105</v>
      </c>
      <c r="E101" s="57" t="s">
        <v>8</v>
      </c>
      <c r="F101" t="s">
        <v>112</v>
      </c>
      <c r="G101" s="60" t="s">
        <v>427</v>
      </c>
      <c r="H101" s="51" t="s">
        <v>113</v>
      </c>
      <c r="I101" s="58"/>
      <c r="J101" s="61" t="s">
        <v>107</v>
      </c>
      <c r="K101" s="61" t="s">
        <v>114</v>
      </c>
      <c r="L101" s="61" t="s">
        <v>109</v>
      </c>
      <c r="M10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01" s="61" t="s">
        <v>135</v>
      </c>
      <c r="O10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01" s="57" t="s">
        <v>116</v>
      </c>
      <c r="Q101" s="56" t="str">
        <f>VLOOKUP(Paral[[#This Row],[Creador]],Tabla9[#All],3,0)</f>
        <v>EECC</v>
      </c>
      <c r="R101" s="56">
        <v>6</v>
      </c>
    </row>
    <row r="102" spans="2:18" ht="33.75">
      <c r="B102" s="51" t="s">
        <v>428</v>
      </c>
      <c r="C102" s="62">
        <v>45463.561238425929</v>
      </c>
      <c r="D102" s="51" t="s">
        <v>105</v>
      </c>
      <c r="E102" s="57" t="s">
        <v>18</v>
      </c>
      <c r="F102" t="s">
        <v>112</v>
      </c>
      <c r="G102" s="60" t="s">
        <v>429</v>
      </c>
      <c r="H102" s="51" t="s">
        <v>214</v>
      </c>
      <c r="I102" s="58"/>
      <c r="J102" s="53" t="s">
        <v>107</v>
      </c>
      <c r="K102" s="53" t="s">
        <v>114</v>
      </c>
      <c r="L102" s="53" t="s">
        <v>109</v>
      </c>
      <c r="M10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02" s="53" t="s">
        <v>135</v>
      </c>
      <c r="O10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02" s="57" t="s">
        <v>116</v>
      </c>
      <c r="Q102" s="56" t="str">
        <f>VLOOKUP(Paral[[#This Row],[Creador]],Tabla9[#All],3,0)</f>
        <v>EECC</v>
      </c>
      <c r="R102" s="56">
        <v>6</v>
      </c>
    </row>
    <row r="103" spans="2:18" ht="67.5">
      <c r="B103" s="51" t="s">
        <v>430</v>
      </c>
      <c r="C103" s="62">
        <v>45463.635682870372</v>
      </c>
      <c r="D103" s="51" t="s">
        <v>105</v>
      </c>
      <c r="E103" s="57" t="s">
        <v>7</v>
      </c>
      <c r="F103" s="51" t="s">
        <v>112</v>
      </c>
      <c r="G103" s="60" t="s">
        <v>431</v>
      </c>
      <c r="H103" s="51" t="s">
        <v>128</v>
      </c>
      <c r="I103" s="58"/>
      <c r="J103" s="53" t="s">
        <v>117</v>
      </c>
      <c r="K103" s="53"/>
      <c r="L103" s="53"/>
      <c r="M103" s="54"/>
      <c r="N103" s="53"/>
      <c r="O103" s="55"/>
      <c r="P103" s="57" t="s">
        <v>116</v>
      </c>
      <c r="Q103" s="56" t="str">
        <f>VLOOKUP(Paral[[#This Row],[Creador]],Tabla9[#All],3,0)</f>
        <v>EECC</v>
      </c>
      <c r="R103" s="56">
        <v>6</v>
      </c>
    </row>
    <row r="104" spans="2:18" ht="56.25">
      <c r="B104" s="51" t="s">
        <v>432</v>
      </c>
      <c r="C104" s="62">
        <v>45463.683333333334</v>
      </c>
      <c r="D104" s="51" t="s">
        <v>105</v>
      </c>
      <c r="E104" s="57" t="s">
        <v>18</v>
      </c>
      <c r="F104" t="s">
        <v>112</v>
      </c>
      <c r="G104" s="60" t="s">
        <v>433</v>
      </c>
      <c r="H104" s="51" t="s">
        <v>208</v>
      </c>
      <c r="I104" s="58"/>
      <c r="J104" s="53" t="s">
        <v>117</v>
      </c>
      <c r="K104" s="53"/>
      <c r="L104" s="53"/>
      <c r="M10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104" s="53"/>
      <c r="O10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104" s="57" t="s">
        <v>116</v>
      </c>
      <c r="Q104" s="56" t="str">
        <f>VLOOKUP(Paral[[#This Row],[Creador]],Tabla9[#All],3,0)</f>
        <v>EECC</v>
      </c>
      <c r="R104" s="56">
        <v>6</v>
      </c>
    </row>
    <row r="105" spans="2:18" ht="78.75">
      <c r="B105" s="51" t="s">
        <v>434</v>
      </c>
      <c r="C105" s="62">
        <v>45463.702361111114</v>
      </c>
      <c r="D105" s="51" t="s">
        <v>105</v>
      </c>
      <c r="E105" s="57" t="s">
        <v>7</v>
      </c>
      <c r="F105" s="51" t="s">
        <v>112</v>
      </c>
      <c r="G105" s="60" t="s">
        <v>435</v>
      </c>
      <c r="H105" s="51" t="s">
        <v>128</v>
      </c>
      <c r="I105" s="58"/>
      <c r="J105" s="53" t="s">
        <v>107</v>
      </c>
      <c r="K105" s="53" t="s">
        <v>108</v>
      </c>
      <c r="L105" s="53" t="s">
        <v>109</v>
      </c>
      <c r="M10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05" s="53" t="s">
        <v>129</v>
      </c>
      <c r="O10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25</v>
      </c>
      <c r="P105" s="57" t="s">
        <v>116</v>
      </c>
      <c r="Q105" s="56" t="str">
        <f>VLOOKUP(Paral[[#This Row],[Creador]],Tabla9[#All],3,0)</f>
        <v>EECC</v>
      </c>
      <c r="R105" s="56">
        <v>6</v>
      </c>
    </row>
    <row r="106" spans="2:18" ht="67.5">
      <c r="B106" s="51" t="s">
        <v>436</v>
      </c>
      <c r="C106" s="62">
        <v>45463.7346875</v>
      </c>
      <c r="D106" s="51" t="s">
        <v>105</v>
      </c>
      <c r="E106" s="57" t="s">
        <v>7</v>
      </c>
      <c r="F106" s="51" t="s">
        <v>112</v>
      </c>
      <c r="G106" s="60" t="s">
        <v>437</v>
      </c>
      <c r="H106" s="51" t="s">
        <v>128</v>
      </c>
      <c r="I106" s="58"/>
      <c r="J106" s="53" t="s">
        <v>117</v>
      </c>
      <c r="K106" s="53"/>
      <c r="L106" s="53"/>
      <c r="M106"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106" s="53"/>
      <c r="O106"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106" s="56" t="s">
        <v>116</v>
      </c>
      <c r="Q106" s="56" t="str">
        <f>VLOOKUP(Paral[[#This Row],[Creador]],Tabla9[#All],3,0)</f>
        <v>EECC</v>
      </c>
      <c r="R106" s="56">
        <v>6</v>
      </c>
    </row>
    <row r="107" spans="2:18" ht="101.25">
      <c r="B107" s="51" t="s">
        <v>438</v>
      </c>
      <c r="C107" s="62">
        <v>45464.357418981483</v>
      </c>
      <c r="D107" s="51" t="s">
        <v>105</v>
      </c>
      <c r="E107" s="57" t="s">
        <v>22</v>
      </c>
      <c r="F107" t="s">
        <v>112</v>
      </c>
      <c r="G107" s="60" t="s">
        <v>439</v>
      </c>
      <c r="H107" s="51" t="s">
        <v>190</v>
      </c>
      <c r="I107" s="58"/>
      <c r="J107" s="53" t="s">
        <v>107</v>
      </c>
      <c r="K107" s="53" t="s">
        <v>114</v>
      </c>
      <c r="L107" s="53" t="s">
        <v>119</v>
      </c>
      <c r="M107"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07" s="53" t="s">
        <v>135</v>
      </c>
      <c r="O107"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07" s="57" t="s">
        <v>116</v>
      </c>
      <c r="Q107" s="56" t="str">
        <f>VLOOKUP(Paral[[#This Row],[Creador]],Tabla9[#All],3,0)</f>
        <v>EECC</v>
      </c>
      <c r="R107" s="56">
        <v>6</v>
      </c>
    </row>
    <row r="108" spans="2:18" ht="56.25">
      <c r="B108" s="51" t="s">
        <v>440</v>
      </c>
      <c r="C108" s="62">
        <v>45464.551886574074</v>
      </c>
      <c r="D108" s="51" t="s">
        <v>105</v>
      </c>
      <c r="E108" s="57" t="s">
        <v>7</v>
      </c>
      <c r="F108" s="51" t="s">
        <v>112</v>
      </c>
      <c r="G108" s="60" t="s">
        <v>441</v>
      </c>
      <c r="H108" s="51" t="s">
        <v>128</v>
      </c>
      <c r="I108" s="58"/>
      <c r="J108" s="53" t="s">
        <v>107</v>
      </c>
      <c r="K108" s="53" t="s">
        <v>114</v>
      </c>
      <c r="L108" s="53" t="s">
        <v>109</v>
      </c>
      <c r="M108"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08" s="53" t="s">
        <v>129</v>
      </c>
      <c r="O108"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08" s="56" t="s">
        <v>116</v>
      </c>
      <c r="Q108" s="56" t="str">
        <f>VLOOKUP(Paral[[#This Row],[Creador]],Tabla9[#All],3,0)</f>
        <v>EECC</v>
      </c>
      <c r="R108" s="56">
        <v>6</v>
      </c>
    </row>
    <row r="109" spans="2:18" ht="33.75">
      <c r="B109" s="51" t="s">
        <v>442</v>
      </c>
      <c r="C109" s="62">
        <v>45464.558206018519</v>
      </c>
      <c r="D109" s="51" t="s">
        <v>105</v>
      </c>
      <c r="E109" s="57" t="s">
        <v>18</v>
      </c>
      <c r="F109" t="s">
        <v>112</v>
      </c>
      <c r="G109" s="60" t="s">
        <v>443</v>
      </c>
      <c r="H109" s="51" t="s">
        <v>214</v>
      </c>
      <c r="I109" s="58"/>
      <c r="J109" s="61" t="s">
        <v>117</v>
      </c>
      <c r="K109" s="61"/>
      <c r="L109" s="61"/>
      <c r="M109"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109" s="61"/>
      <c r="O109"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109" s="57" t="s">
        <v>116</v>
      </c>
      <c r="Q109" s="56" t="str">
        <f>VLOOKUP(Paral[[#This Row],[Creador]],Tabla9[#All],3,0)</f>
        <v>EECC</v>
      </c>
      <c r="R109" s="56">
        <v>6</v>
      </c>
    </row>
    <row r="110" spans="2:18" ht="33.75">
      <c r="B110" s="51" t="s">
        <v>444</v>
      </c>
      <c r="C110" s="62">
        <v>45464.570810185185</v>
      </c>
      <c r="D110" s="51" t="s">
        <v>105</v>
      </c>
      <c r="E110" s="57" t="s">
        <v>18</v>
      </c>
      <c r="F110" t="s">
        <v>112</v>
      </c>
      <c r="G110" s="60" t="s">
        <v>445</v>
      </c>
      <c r="H110" s="51" t="s">
        <v>214</v>
      </c>
      <c r="I110" s="58"/>
      <c r="J110" s="53" t="s">
        <v>117</v>
      </c>
      <c r="K110" s="53"/>
      <c r="L110" s="53"/>
      <c r="M11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110" s="53"/>
      <c r="O11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110" s="57" t="s">
        <v>116</v>
      </c>
      <c r="Q110" s="56" t="str">
        <f>VLOOKUP(Paral[[#This Row],[Creador]],Tabla9[#All],3,0)</f>
        <v>EECC</v>
      </c>
      <c r="R110" s="56">
        <v>6</v>
      </c>
    </row>
    <row r="111" spans="2:18" ht="45">
      <c r="B111" s="51" t="s">
        <v>446</v>
      </c>
      <c r="C111" s="62">
        <v>45465.172384259262</v>
      </c>
      <c r="D111" s="51" t="s">
        <v>105</v>
      </c>
      <c r="E111" s="57" t="s">
        <v>18</v>
      </c>
      <c r="F111" t="s">
        <v>112</v>
      </c>
      <c r="G111" s="60" t="s">
        <v>447</v>
      </c>
      <c r="H111" s="51" t="s">
        <v>214</v>
      </c>
      <c r="I111" s="58"/>
      <c r="J111" s="61" t="s">
        <v>107</v>
      </c>
      <c r="K111" s="61" t="s">
        <v>108</v>
      </c>
      <c r="L111" s="61" t="s">
        <v>109</v>
      </c>
      <c r="M11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11" s="61" t="s">
        <v>135</v>
      </c>
      <c r="O11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11" s="57" t="s">
        <v>116</v>
      </c>
      <c r="Q111" s="56" t="str">
        <f>VLOOKUP(Paral[[#This Row],[Creador]],Tabla9[#All],3,0)</f>
        <v>EECC</v>
      </c>
      <c r="R111" s="56">
        <v>6</v>
      </c>
    </row>
    <row r="112" spans="2:18" ht="33.75">
      <c r="B112" s="51" t="s">
        <v>448</v>
      </c>
      <c r="C112" s="62">
        <v>45467.537974537037</v>
      </c>
      <c r="D112" s="51" t="s">
        <v>105</v>
      </c>
      <c r="E112" s="57" t="s">
        <v>18</v>
      </c>
      <c r="F112" t="s">
        <v>112</v>
      </c>
      <c r="G112" s="60" t="s">
        <v>449</v>
      </c>
      <c r="H112" s="51" t="s">
        <v>214</v>
      </c>
      <c r="I112" s="58"/>
      <c r="J112" s="61" t="s">
        <v>117</v>
      </c>
      <c r="K112" s="61"/>
      <c r="L112" s="61"/>
      <c r="M11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112" s="61"/>
      <c r="O11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112" s="57" t="s">
        <v>116</v>
      </c>
      <c r="Q112" s="56" t="str">
        <f>VLOOKUP(Paral[[#This Row],[Creador]],Tabla9[#All],3,0)</f>
        <v>EECC</v>
      </c>
      <c r="R112" s="56">
        <v>6</v>
      </c>
    </row>
    <row r="113" spans="2:18" ht="45">
      <c r="B113" s="51" t="s">
        <v>450</v>
      </c>
      <c r="C113" s="62">
        <v>45467.611435185187</v>
      </c>
      <c r="D113" s="51" t="s">
        <v>105</v>
      </c>
      <c r="E113" s="57" t="s">
        <v>18</v>
      </c>
      <c r="F113" t="s">
        <v>112</v>
      </c>
      <c r="G113" s="60" t="s">
        <v>451</v>
      </c>
      <c r="H113" s="51" t="s">
        <v>214</v>
      </c>
      <c r="I113" s="58"/>
      <c r="J113" s="61" t="s">
        <v>117</v>
      </c>
      <c r="K113" s="61"/>
      <c r="L113" s="61"/>
      <c r="M113"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113" s="61"/>
      <c r="O113"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113" s="57" t="s">
        <v>116</v>
      </c>
      <c r="Q113" s="56" t="str">
        <f>VLOOKUP(Paral[[#This Row],[Creador]],Tabla9[#All],3,0)</f>
        <v>EECC</v>
      </c>
      <c r="R113" s="56">
        <v>6</v>
      </c>
    </row>
    <row r="114" spans="2:18" ht="45">
      <c r="B114" s="51" t="s">
        <v>452</v>
      </c>
      <c r="C114" s="62">
        <v>45467.672025462962</v>
      </c>
      <c r="D114" s="51" t="s">
        <v>105</v>
      </c>
      <c r="E114" s="57" t="s">
        <v>18</v>
      </c>
      <c r="F114" t="s">
        <v>112</v>
      </c>
      <c r="G114" s="60" t="s">
        <v>453</v>
      </c>
      <c r="H114" s="51" t="s">
        <v>208</v>
      </c>
      <c r="I114" s="58"/>
      <c r="J114" s="53" t="s">
        <v>117</v>
      </c>
      <c r="K114" s="53"/>
      <c r="L114" s="53"/>
      <c r="M11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114" s="53"/>
      <c r="O11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114" s="57" t="s">
        <v>116</v>
      </c>
      <c r="Q114" s="56" t="str">
        <f>VLOOKUP(Paral[[#This Row],[Creador]],Tabla9[#All],3,0)</f>
        <v>EECC</v>
      </c>
      <c r="R114" s="56">
        <v>6</v>
      </c>
    </row>
    <row r="115" spans="2:18" ht="67.5">
      <c r="B115" s="51" t="s">
        <v>454</v>
      </c>
      <c r="C115" s="62">
        <v>45467.674942129626</v>
      </c>
      <c r="D115" s="51" t="s">
        <v>105</v>
      </c>
      <c r="E115" s="57" t="s">
        <v>18</v>
      </c>
      <c r="F115" t="s">
        <v>112</v>
      </c>
      <c r="G115" s="60" t="s">
        <v>455</v>
      </c>
      <c r="H115" s="51" t="s">
        <v>208</v>
      </c>
      <c r="I115" s="58"/>
      <c r="J115" s="53" t="s">
        <v>117</v>
      </c>
      <c r="K115" s="53"/>
      <c r="L115" s="53"/>
      <c r="M11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115" s="53"/>
      <c r="O11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115" s="57" t="s">
        <v>116</v>
      </c>
      <c r="Q115" s="56" t="str">
        <f>VLOOKUP(Paral[[#This Row],[Creador]],Tabla9[#All],3,0)</f>
        <v>EECC</v>
      </c>
      <c r="R115" s="56">
        <v>6</v>
      </c>
    </row>
    <row r="116" spans="2:18" ht="45">
      <c r="B116" s="51" t="s">
        <v>456</v>
      </c>
      <c r="C116" s="62">
        <v>45467.811666666668</v>
      </c>
      <c r="D116" s="51" t="s">
        <v>105</v>
      </c>
      <c r="E116" s="57" t="s">
        <v>18</v>
      </c>
      <c r="F116" t="s">
        <v>112</v>
      </c>
      <c r="G116" s="60" t="s">
        <v>457</v>
      </c>
      <c r="H116" s="51" t="s">
        <v>214</v>
      </c>
      <c r="I116" s="58"/>
      <c r="J116" s="53" t="s">
        <v>107</v>
      </c>
      <c r="K116" s="53" t="s">
        <v>108</v>
      </c>
      <c r="L116" s="53" t="s">
        <v>109</v>
      </c>
      <c r="M116"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16" s="53" t="s">
        <v>135</v>
      </c>
      <c r="O116"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16" s="57" t="s">
        <v>116</v>
      </c>
      <c r="Q116" s="56" t="str">
        <f>VLOOKUP(Paral[[#This Row],[Creador]],Tabla9[#All],3,0)</f>
        <v>EECC</v>
      </c>
      <c r="R116" s="56">
        <v>6</v>
      </c>
    </row>
    <row r="117" spans="2:18" ht="45">
      <c r="B117" s="51" t="s">
        <v>458</v>
      </c>
      <c r="C117" s="62">
        <v>45468.433067129627</v>
      </c>
      <c r="D117" s="51" t="s">
        <v>105</v>
      </c>
      <c r="E117" s="57" t="s">
        <v>18</v>
      </c>
      <c r="F117" t="s">
        <v>112</v>
      </c>
      <c r="G117" s="60" t="s">
        <v>459</v>
      </c>
      <c r="H117" s="51" t="s">
        <v>214</v>
      </c>
      <c r="I117" s="58"/>
      <c r="J117" s="53" t="s">
        <v>107</v>
      </c>
      <c r="K117" s="53" t="s">
        <v>108</v>
      </c>
      <c r="L117" s="53" t="s">
        <v>109</v>
      </c>
      <c r="M117"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17" s="53" t="s">
        <v>135</v>
      </c>
      <c r="O117"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17" s="57" t="s">
        <v>116</v>
      </c>
      <c r="Q117" s="56" t="str">
        <f>VLOOKUP(Paral[[#This Row],[Creador]],Tabla9[#All],3,0)</f>
        <v>EECC</v>
      </c>
      <c r="R117" s="56">
        <v>6</v>
      </c>
    </row>
    <row r="118" spans="2:18" ht="56.25">
      <c r="B118" s="51" t="s">
        <v>460</v>
      </c>
      <c r="C118" s="62">
        <v>45468.561550925922</v>
      </c>
      <c r="D118" s="51" t="s">
        <v>105</v>
      </c>
      <c r="E118" s="57" t="s">
        <v>13</v>
      </c>
      <c r="F118" s="51" t="s">
        <v>221</v>
      </c>
      <c r="G118" s="60" t="s">
        <v>461</v>
      </c>
      <c r="H118" s="51" t="s">
        <v>192</v>
      </c>
      <c r="I118" s="58"/>
      <c r="J118" s="53" t="s">
        <v>107</v>
      </c>
      <c r="K118" s="53" t="s">
        <v>108</v>
      </c>
      <c r="L118" s="53" t="s">
        <v>109</v>
      </c>
      <c r="M118"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18" s="53" t="s">
        <v>135</v>
      </c>
      <c r="O118"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18" s="57" t="s">
        <v>126</v>
      </c>
      <c r="Q118" s="56" t="str">
        <f>VLOOKUP(Paral[[#This Row],[Creador]],Tabla9[#All],3,0)</f>
        <v>EXPLOTACION CARTAGENA</v>
      </c>
      <c r="R118" s="56">
        <v>6</v>
      </c>
    </row>
    <row r="119" spans="2:18" ht="67.5">
      <c r="B119" s="51" t="s">
        <v>462</v>
      </c>
      <c r="C119" s="62">
        <v>45468.566863425927</v>
      </c>
      <c r="D119" s="51" t="s">
        <v>105</v>
      </c>
      <c r="E119" s="57" t="s">
        <v>13</v>
      </c>
      <c r="F119" s="51" t="s">
        <v>221</v>
      </c>
      <c r="G119" s="60" t="s">
        <v>463</v>
      </c>
      <c r="H119" s="51" t="s">
        <v>217</v>
      </c>
      <c r="I119" s="58"/>
      <c r="J119" s="53" t="s">
        <v>107</v>
      </c>
      <c r="K119" s="53" t="s">
        <v>108</v>
      </c>
      <c r="L119" s="53" t="s">
        <v>109</v>
      </c>
      <c r="M119"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19" s="53" t="s">
        <v>135</v>
      </c>
      <c r="O119"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19" s="57" t="s">
        <v>126</v>
      </c>
      <c r="Q119" s="56" t="str">
        <f>VLOOKUP(Paral[[#This Row],[Creador]],Tabla9[#All],3,0)</f>
        <v>EXPLOTACION CARTAGENA</v>
      </c>
      <c r="R119" s="56">
        <v>6</v>
      </c>
    </row>
    <row r="120" spans="2:18" ht="33.75">
      <c r="B120" s="51" t="s">
        <v>464</v>
      </c>
      <c r="C120" s="62">
        <v>45468.579247685186</v>
      </c>
      <c r="D120" s="51" t="s">
        <v>105</v>
      </c>
      <c r="E120" s="57" t="s">
        <v>18</v>
      </c>
      <c r="F120" t="s">
        <v>112</v>
      </c>
      <c r="G120" s="60" t="s">
        <v>465</v>
      </c>
      <c r="H120" s="51" t="s">
        <v>214</v>
      </c>
      <c r="I120" s="58"/>
      <c r="J120" s="53" t="s">
        <v>117</v>
      </c>
      <c r="K120" s="53"/>
      <c r="L120" s="53"/>
      <c r="M12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120" s="53"/>
      <c r="O12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120" s="57" t="s">
        <v>116</v>
      </c>
      <c r="Q120" s="56" t="str">
        <f>VLOOKUP(Paral[[#This Row],[Creador]],Tabla9[#All],3,0)</f>
        <v>EECC</v>
      </c>
      <c r="R120" s="56">
        <v>6</v>
      </c>
    </row>
    <row r="121" spans="2:18" ht="45">
      <c r="B121" s="51" t="s">
        <v>466</v>
      </c>
      <c r="C121" s="62">
        <v>45468.58630787037</v>
      </c>
      <c r="D121" s="51" t="s">
        <v>105</v>
      </c>
      <c r="E121" s="57" t="s">
        <v>18</v>
      </c>
      <c r="F121" t="s">
        <v>112</v>
      </c>
      <c r="G121" s="60" t="s">
        <v>467</v>
      </c>
      <c r="H121" s="51" t="s">
        <v>214</v>
      </c>
      <c r="I121" s="58"/>
      <c r="J121" s="53" t="s">
        <v>117</v>
      </c>
      <c r="K121" s="53"/>
      <c r="L121" s="53"/>
      <c r="M12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121" s="53"/>
      <c r="O12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121" s="57" t="s">
        <v>116</v>
      </c>
      <c r="Q121" s="56" t="str">
        <f>VLOOKUP(Paral[[#This Row],[Creador]],Tabla9[#All],3,0)</f>
        <v>EECC</v>
      </c>
      <c r="R121" s="56">
        <v>6</v>
      </c>
    </row>
    <row r="122" spans="2:18" ht="56.25">
      <c r="B122" s="51" t="s">
        <v>468</v>
      </c>
      <c r="C122" s="62">
        <v>45468.716967592591</v>
      </c>
      <c r="D122" s="51" t="s">
        <v>105</v>
      </c>
      <c r="E122" s="57" t="s">
        <v>8</v>
      </c>
      <c r="F122" s="51" t="s">
        <v>112</v>
      </c>
      <c r="G122" s="60" t="s">
        <v>469</v>
      </c>
      <c r="H122" s="51" t="s">
        <v>113</v>
      </c>
      <c r="I122" s="58"/>
      <c r="J122" s="53" t="s">
        <v>107</v>
      </c>
      <c r="K122" s="53" t="s">
        <v>114</v>
      </c>
      <c r="L122" s="53" t="s">
        <v>109</v>
      </c>
      <c r="M12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22" s="53" t="s">
        <v>135</v>
      </c>
      <c r="O12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22" s="56" t="s">
        <v>116</v>
      </c>
      <c r="Q122" s="56" t="str">
        <f>VLOOKUP(Paral[[#This Row],[Creador]],Tabla9[#All],3,0)</f>
        <v>EECC</v>
      </c>
      <c r="R122" s="56">
        <v>6</v>
      </c>
    </row>
    <row r="123" spans="2:18" ht="56.25">
      <c r="B123" s="51" t="s">
        <v>470</v>
      </c>
      <c r="C123" s="62">
        <v>45469.573483796295</v>
      </c>
      <c r="D123" s="51" t="s">
        <v>105</v>
      </c>
      <c r="E123" s="57" t="s">
        <v>18</v>
      </c>
      <c r="F123" t="s">
        <v>112</v>
      </c>
      <c r="G123" s="60" t="s">
        <v>471</v>
      </c>
      <c r="H123" s="51" t="s">
        <v>214</v>
      </c>
      <c r="I123" s="58"/>
      <c r="J123" s="53" t="s">
        <v>107</v>
      </c>
      <c r="K123" s="53" t="s">
        <v>108</v>
      </c>
      <c r="L123" s="53" t="s">
        <v>109</v>
      </c>
      <c r="M123"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23" s="53" t="s">
        <v>135</v>
      </c>
      <c r="O123"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23" s="57" t="s">
        <v>116</v>
      </c>
      <c r="Q123" s="56" t="str">
        <f>VLOOKUP(Paral[[#This Row],[Creador]],Tabla9[#All],3,0)</f>
        <v>EECC</v>
      </c>
      <c r="R123" s="56">
        <v>6</v>
      </c>
    </row>
    <row r="124" spans="2:18" ht="67.5">
      <c r="B124" s="51" t="s">
        <v>472</v>
      </c>
      <c r="C124" s="62">
        <v>45469.577372685184</v>
      </c>
      <c r="D124" s="51" t="s">
        <v>105</v>
      </c>
      <c r="E124" s="57" t="s">
        <v>22</v>
      </c>
      <c r="F124" t="s">
        <v>112</v>
      </c>
      <c r="G124" s="60" t="s">
        <v>473</v>
      </c>
      <c r="H124" s="51" t="s">
        <v>190</v>
      </c>
      <c r="I124" s="58"/>
      <c r="J124" s="61" t="s">
        <v>107</v>
      </c>
      <c r="K124" s="61" t="s">
        <v>108</v>
      </c>
      <c r="L124" s="61" t="s">
        <v>109</v>
      </c>
      <c r="M12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24" s="61" t="s">
        <v>135</v>
      </c>
      <c r="O12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24" s="57" t="s">
        <v>116</v>
      </c>
      <c r="Q124" s="56" t="str">
        <f>VLOOKUP(Paral[[#This Row],[Creador]],Tabla9[#All],3,0)</f>
        <v>EECC</v>
      </c>
      <c r="R124" s="56">
        <v>6</v>
      </c>
    </row>
    <row r="125" spans="2:18" ht="33.75">
      <c r="B125" s="51" t="s">
        <v>474</v>
      </c>
      <c r="C125" s="62">
        <v>45469.581203703703</v>
      </c>
      <c r="D125" s="51" t="s">
        <v>105</v>
      </c>
      <c r="E125" s="57" t="s">
        <v>22</v>
      </c>
      <c r="F125" t="s">
        <v>112</v>
      </c>
      <c r="G125" s="60" t="s">
        <v>475</v>
      </c>
      <c r="H125" s="51" t="s">
        <v>190</v>
      </c>
      <c r="I125" s="58"/>
      <c r="J125" s="53" t="s">
        <v>107</v>
      </c>
      <c r="K125" s="53" t="s">
        <v>114</v>
      </c>
      <c r="L125" s="53" t="s">
        <v>109</v>
      </c>
      <c r="M12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25" s="53" t="s">
        <v>135</v>
      </c>
      <c r="O12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25" s="57" t="s">
        <v>116</v>
      </c>
      <c r="Q125" s="56" t="str">
        <f>VLOOKUP(Paral[[#This Row],[Creador]],Tabla9[#All],3,0)</f>
        <v>EECC</v>
      </c>
      <c r="R125" s="56">
        <v>6</v>
      </c>
    </row>
    <row r="126" spans="2:18" ht="33.75">
      <c r="B126" s="51" t="s">
        <v>476</v>
      </c>
      <c r="C126" s="62">
        <v>45470.225590277776</v>
      </c>
      <c r="D126" s="51" t="s">
        <v>105</v>
      </c>
      <c r="E126" s="57" t="s">
        <v>22</v>
      </c>
      <c r="F126" t="s">
        <v>106</v>
      </c>
      <c r="G126" s="60" t="s">
        <v>477</v>
      </c>
      <c r="H126" s="51" t="s">
        <v>478</v>
      </c>
      <c r="I126" s="58"/>
      <c r="J126" s="53" t="s">
        <v>107</v>
      </c>
      <c r="K126" s="53" t="s">
        <v>114</v>
      </c>
      <c r="L126" s="53" t="s">
        <v>109</v>
      </c>
      <c r="M126"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26" s="53" t="s">
        <v>129</v>
      </c>
      <c r="O126"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26" s="57" t="s">
        <v>479</v>
      </c>
      <c r="Q126" s="56" t="str">
        <f>VLOOKUP(Paral[[#This Row],[Creador]],Tabla9[#All],3,0)</f>
        <v>EXPLOTACION MALAGA</v>
      </c>
      <c r="R126" s="56">
        <v>6</v>
      </c>
    </row>
    <row r="127" spans="2:18" ht="101.25">
      <c r="B127" s="51" t="s">
        <v>480</v>
      </c>
      <c r="C127" s="62">
        <v>45470.430555555555</v>
      </c>
      <c r="D127" s="51" t="s">
        <v>105</v>
      </c>
      <c r="E127" s="57" t="s">
        <v>4</v>
      </c>
      <c r="F127" s="51" t="s">
        <v>112</v>
      </c>
      <c r="G127" s="60" t="s">
        <v>481</v>
      </c>
      <c r="H127" s="51" t="s">
        <v>113</v>
      </c>
      <c r="I127" s="58"/>
      <c r="J127" s="53" t="s">
        <v>107</v>
      </c>
      <c r="K127" s="53" t="s">
        <v>114</v>
      </c>
      <c r="L127" s="53" t="s">
        <v>109</v>
      </c>
      <c r="M127"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27" s="53" t="s">
        <v>135</v>
      </c>
      <c r="O127"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27" s="57" t="s">
        <v>116</v>
      </c>
      <c r="Q127" s="56" t="str">
        <f>VLOOKUP(Paral[[#This Row],[Creador]],Tabla9[#All],3,0)</f>
        <v>EECC</v>
      </c>
      <c r="R127" s="56">
        <v>6</v>
      </c>
    </row>
    <row r="128" spans="2:18" ht="56.25">
      <c r="B128" s="51" t="s">
        <v>482</v>
      </c>
      <c r="C128" s="62">
        <v>45470.4450462963</v>
      </c>
      <c r="D128" s="51" t="s">
        <v>105</v>
      </c>
      <c r="E128" s="57" t="s">
        <v>13</v>
      </c>
      <c r="F128" s="51" t="s">
        <v>221</v>
      </c>
      <c r="G128" s="60" t="s">
        <v>483</v>
      </c>
      <c r="H128" s="51" t="s">
        <v>207</v>
      </c>
      <c r="I128" s="58"/>
      <c r="J128" s="53" t="s">
        <v>107</v>
      </c>
      <c r="K128" s="53" t="s">
        <v>108</v>
      </c>
      <c r="L128" s="53" t="s">
        <v>119</v>
      </c>
      <c r="M128"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128" s="53" t="s">
        <v>135</v>
      </c>
      <c r="O128"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10</v>
      </c>
      <c r="P128" s="57" t="s">
        <v>204</v>
      </c>
      <c r="Q128" s="56" t="str">
        <f>VLOOKUP(Paral[[#This Row],[Creador]],Tabla9[#All],3,0)</f>
        <v>EXPLOTACION CARTAGENA</v>
      </c>
      <c r="R128" s="56">
        <v>6</v>
      </c>
    </row>
    <row r="129" spans="2:18" ht="67.5">
      <c r="B129" s="51" t="s">
        <v>484</v>
      </c>
      <c r="C129" s="62">
        <v>45470.487719907411</v>
      </c>
      <c r="D129" s="226" t="s">
        <v>105</v>
      </c>
      <c r="E129" s="57" t="s">
        <v>20</v>
      </c>
      <c r="F129" s="17" t="s">
        <v>106</v>
      </c>
      <c r="G129" s="228" t="s">
        <v>485</v>
      </c>
      <c r="H129" s="51" t="s">
        <v>486</v>
      </c>
      <c r="I129" s="58"/>
      <c r="J129" s="53" t="s">
        <v>107</v>
      </c>
      <c r="K129" s="53" t="s">
        <v>155</v>
      </c>
      <c r="L129" s="53" t="s">
        <v>109</v>
      </c>
      <c r="M129"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129" s="53" t="s">
        <v>135</v>
      </c>
      <c r="O129"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10</v>
      </c>
      <c r="P129" s="57" t="s">
        <v>487</v>
      </c>
      <c r="Q129" s="56" t="str">
        <f>VLOOKUP(Paral[[#This Row],[Creador]],Tabla9[#All],3,0)</f>
        <v>EXPLOTACION NGS</v>
      </c>
      <c r="R129" s="56">
        <v>6</v>
      </c>
    </row>
    <row r="130" spans="2:18" ht="45">
      <c r="B130" s="51" t="s">
        <v>488</v>
      </c>
      <c r="C130" s="62">
        <v>45470.48914351852</v>
      </c>
      <c r="D130" s="51" t="s">
        <v>105</v>
      </c>
      <c r="E130" s="57" t="s">
        <v>17</v>
      </c>
      <c r="F130" t="s">
        <v>106</v>
      </c>
      <c r="G130" s="60" t="s">
        <v>489</v>
      </c>
      <c r="H130" s="51" t="s">
        <v>490</v>
      </c>
      <c r="I130" s="58"/>
      <c r="J130" s="53" t="s">
        <v>107</v>
      </c>
      <c r="K130" s="53" t="s">
        <v>114</v>
      </c>
      <c r="L130" s="53" t="s">
        <v>109</v>
      </c>
      <c r="M13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30" s="53" t="s">
        <v>135</v>
      </c>
      <c r="O13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30" s="57" t="s">
        <v>244</v>
      </c>
      <c r="Q130" s="56" t="str">
        <f>VLOOKUP(Paral[[#This Row],[Creador]],Tabla9[#All],3,0)</f>
        <v>EXPLOTACION BESOS</v>
      </c>
      <c r="R130" s="56">
        <v>6</v>
      </c>
    </row>
    <row r="131" spans="2:18" ht="45">
      <c r="B131" s="51" t="s">
        <v>491</v>
      </c>
      <c r="C131" s="62">
        <v>45470.540567129632</v>
      </c>
      <c r="D131" s="51" t="s">
        <v>105</v>
      </c>
      <c r="E131" s="57" t="s">
        <v>13</v>
      </c>
      <c r="F131" s="51" t="s">
        <v>221</v>
      </c>
      <c r="G131" s="60" t="s">
        <v>492</v>
      </c>
      <c r="H131" s="51" t="s">
        <v>258</v>
      </c>
      <c r="I131" s="58"/>
      <c r="J131" s="53" t="s">
        <v>107</v>
      </c>
      <c r="K131" s="53" t="s">
        <v>114</v>
      </c>
      <c r="L131" s="53" t="s">
        <v>109</v>
      </c>
      <c r="M13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31" s="53" t="s">
        <v>135</v>
      </c>
      <c r="O13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31" s="57" t="s">
        <v>204</v>
      </c>
      <c r="Q131" s="56" t="str">
        <f>VLOOKUP(Paral[[#This Row],[Creador]],Tabla9[#All],3,0)</f>
        <v>EXPLOTACION CARTAGENA</v>
      </c>
      <c r="R131" s="56">
        <v>6</v>
      </c>
    </row>
    <row r="132" spans="2:18" ht="45">
      <c r="B132" s="51" t="s">
        <v>493</v>
      </c>
      <c r="C132" s="62">
        <v>45470.547418981485</v>
      </c>
      <c r="D132" s="51" t="s">
        <v>105</v>
      </c>
      <c r="E132" s="57" t="s">
        <v>18</v>
      </c>
      <c r="F132" t="s">
        <v>112</v>
      </c>
      <c r="G132" s="60" t="s">
        <v>494</v>
      </c>
      <c r="H132" s="51" t="s">
        <v>214</v>
      </c>
      <c r="I132" s="58"/>
      <c r="J132" s="53" t="s">
        <v>117</v>
      </c>
      <c r="K132" s="53"/>
      <c r="L132" s="53"/>
      <c r="M13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132" s="53"/>
      <c r="O13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132" s="57" t="s">
        <v>116</v>
      </c>
      <c r="Q132" s="56" t="str">
        <f>VLOOKUP(Paral[[#This Row],[Creador]],Tabla9[#All],3,0)</f>
        <v>EECC</v>
      </c>
      <c r="R132" s="56">
        <v>6</v>
      </c>
    </row>
    <row r="133" spans="2:18" ht="56.25">
      <c r="B133" s="51" t="s">
        <v>495</v>
      </c>
      <c r="C133" s="62">
        <v>45471.409317129626</v>
      </c>
      <c r="D133" s="51" t="s">
        <v>105</v>
      </c>
      <c r="E133" s="57" t="s">
        <v>15</v>
      </c>
      <c r="F133" t="s">
        <v>106</v>
      </c>
      <c r="G133" s="60" t="s">
        <v>496</v>
      </c>
      <c r="H133" s="51" t="s">
        <v>127</v>
      </c>
      <c r="I133" s="58"/>
      <c r="J133" s="61" t="s">
        <v>107</v>
      </c>
      <c r="K133" s="61" t="s">
        <v>114</v>
      </c>
      <c r="L133" s="61" t="s">
        <v>109</v>
      </c>
      <c r="M133"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33" s="61" t="s">
        <v>129</v>
      </c>
      <c r="O133"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33" s="57" t="s">
        <v>123</v>
      </c>
      <c r="Q133" s="56" t="str">
        <f>VLOOKUP(Paral[[#This Row],[Creador]],Tabla9[#All],3,0)</f>
        <v>EXPLOTACION PUERTO DE BARCELONA</v>
      </c>
      <c r="R133" s="56">
        <v>6</v>
      </c>
    </row>
    <row r="134" spans="2:18" ht="56.25">
      <c r="B134" s="51" t="s">
        <v>497</v>
      </c>
      <c r="C134" s="62">
        <v>45471.480150462965</v>
      </c>
      <c r="D134" s="51" t="s">
        <v>105</v>
      </c>
      <c r="E134" s="57" t="s">
        <v>7</v>
      </c>
      <c r="F134" s="51" t="s">
        <v>221</v>
      </c>
      <c r="G134" s="60" t="s">
        <v>498</v>
      </c>
      <c r="H134" s="51" t="s">
        <v>499</v>
      </c>
      <c r="I134" s="58"/>
      <c r="J134" s="53" t="s">
        <v>107</v>
      </c>
      <c r="K134" s="53" t="s">
        <v>155</v>
      </c>
      <c r="L134" s="53" t="s">
        <v>109</v>
      </c>
      <c r="M13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134" s="53" t="s">
        <v>135</v>
      </c>
      <c r="O13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10</v>
      </c>
      <c r="P134" s="57" t="s">
        <v>206</v>
      </c>
      <c r="Q134" s="56" t="str">
        <f>VLOOKUP(Paral[[#This Row],[Creador]],Tabla9[#All],3,0)</f>
        <v>DESMANTELAMIENTO</v>
      </c>
      <c r="R134" s="56">
        <v>6</v>
      </c>
    </row>
    <row r="135" spans="2:18" ht="33.75">
      <c r="B135" s="51" t="s">
        <v>500</v>
      </c>
      <c r="C135" s="62">
        <v>45471.56046296296</v>
      </c>
      <c r="D135" s="51" t="s">
        <v>105</v>
      </c>
      <c r="E135" s="57" t="s">
        <v>18</v>
      </c>
      <c r="F135" t="s">
        <v>112</v>
      </c>
      <c r="G135" s="60" t="s">
        <v>501</v>
      </c>
      <c r="H135" s="51" t="s">
        <v>214</v>
      </c>
      <c r="I135" s="58"/>
      <c r="J135" s="53" t="s">
        <v>107</v>
      </c>
      <c r="K135" s="53" t="s">
        <v>108</v>
      </c>
      <c r="L135" s="53" t="s">
        <v>109</v>
      </c>
      <c r="M13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35" s="53" t="s">
        <v>135</v>
      </c>
      <c r="O13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35" s="57" t="s">
        <v>116</v>
      </c>
      <c r="Q135" s="56" t="str">
        <f>VLOOKUP(Paral[[#This Row],[Creador]],Tabla9[#All],3,0)</f>
        <v>EECC</v>
      </c>
      <c r="R135" s="56">
        <v>6</v>
      </c>
    </row>
    <row r="136" spans="2:18" ht="45">
      <c r="B136" s="51" t="s">
        <v>502</v>
      </c>
      <c r="C136" s="62">
        <v>45472.487500000003</v>
      </c>
      <c r="D136" s="51" t="s">
        <v>105</v>
      </c>
      <c r="E136" s="57" t="s">
        <v>18</v>
      </c>
      <c r="F136" t="s">
        <v>112</v>
      </c>
      <c r="G136" s="60" t="s">
        <v>503</v>
      </c>
      <c r="H136" s="51" t="s">
        <v>214</v>
      </c>
      <c r="I136" s="58"/>
      <c r="J136" s="53" t="s">
        <v>117</v>
      </c>
      <c r="K136" s="53"/>
      <c r="L136" s="53"/>
      <c r="M136"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136" s="53"/>
      <c r="O136"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136" s="57" t="s">
        <v>116</v>
      </c>
      <c r="Q136" s="56" t="str">
        <f>VLOOKUP(Paral[[#This Row],[Creador]],Tabla9[#All],3,0)</f>
        <v>EECC</v>
      </c>
      <c r="R136" s="56">
        <v>6</v>
      </c>
    </row>
    <row r="137" spans="2:18" ht="67.5">
      <c r="B137" s="51" t="s">
        <v>504</v>
      </c>
      <c r="C137" s="62">
        <v>45474.555752314816</v>
      </c>
      <c r="D137" s="51" t="s">
        <v>105</v>
      </c>
      <c r="E137" s="57" t="s">
        <v>17</v>
      </c>
      <c r="F137" s="51" t="s">
        <v>221</v>
      </c>
      <c r="G137" s="60" t="s">
        <v>505</v>
      </c>
      <c r="H137" s="51" t="s">
        <v>127</v>
      </c>
      <c r="I137" s="58"/>
      <c r="J137" s="53" t="s">
        <v>107</v>
      </c>
      <c r="K137" s="53" t="s">
        <v>108</v>
      </c>
      <c r="L137" s="53" t="s">
        <v>119</v>
      </c>
      <c r="M137"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137" s="53" t="s">
        <v>135</v>
      </c>
      <c r="O137"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10</v>
      </c>
      <c r="P137" s="57" t="s">
        <v>170</v>
      </c>
      <c r="Q137" s="56" t="str">
        <f>VLOOKUP(Paral[[#This Row],[Creador]],Tabla9[#All],3,0)</f>
        <v>EXPLOTACION BESOS</v>
      </c>
      <c r="R137" s="56">
        <v>6</v>
      </c>
    </row>
    <row r="138" spans="2:18" ht="56.25">
      <c r="B138" s="51" t="s">
        <v>506</v>
      </c>
      <c r="C138" s="62">
        <v>45474.558078703703</v>
      </c>
      <c r="D138" s="51" t="s">
        <v>105</v>
      </c>
      <c r="E138" s="57" t="s">
        <v>15</v>
      </c>
      <c r="F138" s="51" t="s">
        <v>221</v>
      </c>
      <c r="G138" s="60" t="s">
        <v>507</v>
      </c>
      <c r="H138" s="51" t="s">
        <v>127</v>
      </c>
      <c r="I138" s="58"/>
      <c r="J138" s="53" t="s">
        <v>107</v>
      </c>
      <c r="K138" s="53" t="s">
        <v>108</v>
      </c>
      <c r="L138" s="53" t="s">
        <v>109</v>
      </c>
      <c r="M138"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38" s="53" t="s">
        <v>135</v>
      </c>
      <c r="O138"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38" s="57" t="s">
        <v>254</v>
      </c>
      <c r="Q138" s="56" t="str">
        <f>VLOOKUP(Paral[[#This Row],[Creador]],Tabla9[#All],3,0)</f>
        <v>ZONA CATALUÑA</v>
      </c>
      <c r="R138" s="56">
        <v>6</v>
      </c>
    </row>
    <row r="139" spans="2:18" ht="56.25">
      <c r="B139" s="51" t="s">
        <v>508</v>
      </c>
      <c r="C139" s="62">
        <v>45474.577673611115</v>
      </c>
      <c r="D139" s="51" t="s">
        <v>105</v>
      </c>
      <c r="E139" s="57" t="s">
        <v>18</v>
      </c>
      <c r="F139" t="s">
        <v>112</v>
      </c>
      <c r="G139" s="60" t="s">
        <v>509</v>
      </c>
      <c r="H139" s="51" t="s">
        <v>214</v>
      </c>
      <c r="I139" s="58"/>
      <c r="J139" s="53" t="s">
        <v>107</v>
      </c>
      <c r="K139" s="53" t="s">
        <v>108</v>
      </c>
      <c r="L139" s="53" t="s">
        <v>109</v>
      </c>
      <c r="M139"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39" s="53" t="s">
        <v>135</v>
      </c>
      <c r="O139"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39" s="57" t="s">
        <v>116</v>
      </c>
      <c r="Q139" s="56" t="str">
        <f>VLOOKUP(Paral[[#This Row],[Creador]],Tabla9[#All],3,0)</f>
        <v>EECC</v>
      </c>
      <c r="R139" s="56">
        <v>6</v>
      </c>
    </row>
    <row r="140" spans="2:18" ht="56.25">
      <c r="B140" s="51" t="s">
        <v>510</v>
      </c>
      <c r="C140" s="62">
        <v>45475.307546296295</v>
      </c>
      <c r="D140" s="51" t="s">
        <v>105</v>
      </c>
      <c r="E140" s="57" t="s">
        <v>15</v>
      </c>
      <c r="F140" t="s">
        <v>221</v>
      </c>
      <c r="G140" s="60" t="s">
        <v>511</v>
      </c>
      <c r="H140" s="51" t="s">
        <v>127</v>
      </c>
      <c r="I140" s="58"/>
      <c r="J140" s="53" t="s">
        <v>107</v>
      </c>
      <c r="K140" s="53" t="s">
        <v>114</v>
      </c>
      <c r="L140" s="53" t="s">
        <v>109</v>
      </c>
      <c r="M14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40" s="53" t="s">
        <v>135</v>
      </c>
      <c r="O14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40" s="57" t="s">
        <v>254</v>
      </c>
      <c r="Q140" s="56" t="str">
        <f>VLOOKUP(Paral[[#This Row],[Creador]],Tabla9[#All],3,0)</f>
        <v>ZONA CATALUÑA</v>
      </c>
      <c r="R140" s="56">
        <v>6</v>
      </c>
    </row>
    <row r="141" spans="2:18" ht="33.75">
      <c r="B141" s="51" t="s">
        <v>512</v>
      </c>
      <c r="C141" s="62">
        <v>45475.348310185182</v>
      </c>
      <c r="D141" s="51" t="s">
        <v>105</v>
      </c>
      <c r="E141" s="57" t="s">
        <v>15</v>
      </c>
      <c r="F141" t="s">
        <v>221</v>
      </c>
      <c r="G141" s="60" t="s">
        <v>513</v>
      </c>
      <c r="H141" s="51" t="s">
        <v>138</v>
      </c>
      <c r="I141" s="58"/>
      <c r="J141" s="53" t="s">
        <v>107</v>
      </c>
      <c r="K141" s="53" t="s">
        <v>114</v>
      </c>
      <c r="L141" s="53" t="s">
        <v>109</v>
      </c>
      <c r="M14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41" s="53" t="s">
        <v>135</v>
      </c>
      <c r="O14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41" s="57" t="s">
        <v>236</v>
      </c>
      <c r="Q141" s="56" t="str">
        <f>VLOOKUP(Paral[[#This Row],[Creador]],Tabla9[#All],3,0)</f>
        <v>ZONA CATALUÑA</v>
      </c>
      <c r="R141" s="56">
        <v>6</v>
      </c>
    </row>
    <row r="142" spans="2:18" ht="33.75">
      <c r="B142" s="51" t="s">
        <v>514</v>
      </c>
      <c r="C142" s="62">
        <v>45475.358634259261</v>
      </c>
      <c r="D142" s="51" t="s">
        <v>105</v>
      </c>
      <c r="E142" s="57" t="s">
        <v>15</v>
      </c>
      <c r="F142" t="s">
        <v>221</v>
      </c>
      <c r="G142" s="60" t="s">
        <v>515</v>
      </c>
      <c r="H142" s="51" t="s">
        <v>149</v>
      </c>
      <c r="I142" s="58"/>
      <c r="J142" s="53" t="s">
        <v>107</v>
      </c>
      <c r="K142" s="53" t="s">
        <v>108</v>
      </c>
      <c r="L142" s="53" t="s">
        <v>109</v>
      </c>
      <c r="M14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42" s="53" t="s">
        <v>135</v>
      </c>
      <c r="O14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42" s="57" t="s">
        <v>236</v>
      </c>
      <c r="Q142" s="56" t="str">
        <f>VLOOKUP(Paral[[#This Row],[Creador]],Tabla9[#All],3,0)</f>
        <v>ZONA CATALUÑA</v>
      </c>
      <c r="R142" s="56">
        <v>6</v>
      </c>
    </row>
    <row r="143" spans="2:18" ht="56.25">
      <c r="B143" s="51" t="s">
        <v>516</v>
      </c>
      <c r="C143" s="62">
        <v>45475.370694444442</v>
      </c>
      <c r="D143" s="51" t="s">
        <v>105</v>
      </c>
      <c r="E143" s="57" t="s">
        <v>15</v>
      </c>
      <c r="F143" t="s">
        <v>221</v>
      </c>
      <c r="G143" s="60" t="s">
        <v>517</v>
      </c>
      <c r="H143" s="51" t="s">
        <v>127</v>
      </c>
      <c r="I143" s="58"/>
      <c r="J143" s="53" t="s">
        <v>107</v>
      </c>
      <c r="K143" s="53" t="s">
        <v>114</v>
      </c>
      <c r="L143" s="53" t="s">
        <v>109</v>
      </c>
      <c r="M143"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43" s="53" t="s">
        <v>135</v>
      </c>
      <c r="O143"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43" s="57" t="s">
        <v>236</v>
      </c>
      <c r="Q143" s="56" t="str">
        <f>VLOOKUP(Paral[[#This Row],[Creador]],Tabla9[#All],3,0)</f>
        <v>ZONA CATALUÑA</v>
      </c>
      <c r="R143" s="56">
        <v>6</v>
      </c>
    </row>
    <row r="144" spans="2:18" ht="45">
      <c r="B144" s="51" t="s">
        <v>518</v>
      </c>
      <c r="C144" s="62">
        <v>45475.552222222221</v>
      </c>
      <c r="D144" s="51" t="s">
        <v>105</v>
      </c>
      <c r="E144" s="57" t="s">
        <v>13</v>
      </c>
      <c r="F144" t="s">
        <v>221</v>
      </c>
      <c r="G144" s="60" t="s">
        <v>519</v>
      </c>
      <c r="H144" s="51" t="s">
        <v>520</v>
      </c>
      <c r="I144" s="58"/>
      <c r="J144" s="53" t="s">
        <v>107</v>
      </c>
      <c r="K144" s="53" t="s">
        <v>114</v>
      </c>
      <c r="L144" s="53" t="s">
        <v>109</v>
      </c>
      <c r="M14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44" s="53" t="s">
        <v>135</v>
      </c>
      <c r="O14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44" s="57" t="s">
        <v>126</v>
      </c>
      <c r="Q144" s="56" t="str">
        <f>VLOOKUP(Paral[[#This Row],[Creador]],Tabla9[#All],3,0)</f>
        <v>EXPLOTACION CARTAGENA</v>
      </c>
      <c r="R144" s="56">
        <v>6</v>
      </c>
    </row>
    <row r="145" spans="2:18" ht="101.25">
      <c r="B145" s="51" t="s">
        <v>521</v>
      </c>
      <c r="C145" s="62">
        <v>45475.5625462963</v>
      </c>
      <c r="D145" s="51" t="s">
        <v>105</v>
      </c>
      <c r="E145" s="57" t="s">
        <v>13</v>
      </c>
      <c r="F145" t="s">
        <v>221</v>
      </c>
      <c r="G145" s="60" t="s">
        <v>522</v>
      </c>
      <c r="H145" s="51" t="s">
        <v>207</v>
      </c>
      <c r="I145" s="58"/>
      <c r="J145" s="53" t="s">
        <v>107</v>
      </c>
      <c r="K145" s="53" t="s">
        <v>108</v>
      </c>
      <c r="L145" s="53" t="s">
        <v>119</v>
      </c>
      <c r="M14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145" s="53" t="s">
        <v>129</v>
      </c>
      <c r="O14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50</v>
      </c>
      <c r="P145" s="57" t="s">
        <v>126</v>
      </c>
      <c r="Q145" s="56" t="str">
        <f>VLOOKUP(Paral[[#This Row],[Creador]],Tabla9[#All],3,0)</f>
        <v>EXPLOTACION CARTAGENA</v>
      </c>
      <c r="R145" s="56">
        <v>6</v>
      </c>
    </row>
    <row r="146" spans="2:18" ht="67.5">
      <c r="B146" s="51" t="s">
        <v>523</v>
      </c>
      <c r="C146" s="62">
        <v>45475.565393518518</v>
      </c>
      <c r="D146" s="51" t="s">
        <v>105</v>
      </c>
      <c r="E146" s="57" t="s">
        <v>18</v>
      </c>
      <c r="F146" t="s">
        <v>112</v>
      </c>
      <c r="G146" s="60" t="s">
        <v>524</v>
      </c>
      <c r="H146" s="51" t="s">
        <v>214</v>
      </c>
      <c r="I146" s="58"/>
      <c r="J146" s="53" t="s">
        <v>107</v>
      </c>
      <c r="K146" s="53" t="s">
        <v>108</v>
      </c>
      <c r="L146" s="53" t="s">
        <v>109</v>
      </c>
      <c r="M146"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46" s="53" t="s">
        <v>135</v>
      </c>
      <c r="O146"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46" s="57" t="s">
        <v>116</v>
      </c>
      <c r="Q146" s="56" t="str">
        <f>VLOOKUP(Paral[[#This Row],[Creador]],Tabla9[#All],3,0)</f>
        <v>EECC</v>
      </c>
      <c r="R146" s="56">
        <v>6</v>
      </c>
    </row>
    <row r="147" spans="2:18" ht="67.5">
      <c r="B147" s="51" t="s">
        <v>682</v>
      </c>
      <c r="C147" s="62">
        <v>45475.574050925927</v>
      </c>
      <c r="D147" s="226" t="s">
        <v>105</v>
      </c>
      <c r="E147" s="57" t="s">
        <v>22</v>
      </c>
      <c r="F147" t="s">
        <v>269</v>
      </c>
      <c r="G147" s="228" t="s">
        <v>683</v>
      </c>
      <c r="H147" s="226" t="s">
        <v>144</v>
      </c>
      <c r="I147" s="58"/>
      <c r="J147" s="53" t="s">
        <v>107</v>
      </c>
      <c r="K147" s="53" t="s">
        <v>114</v>
      </c>
      <c r="L147" s="53" t="s">
        <v>109</v>
      </c>
      <c r="M147"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47" s="53" t="s">
        <v>129</v>
      </c>
      <c r="O147"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47" s="57" t="s">
        <v>116</v>
      </c>
      <c r="Q147" s="56" t="str">
        <f>VLOOKUP(Paral[[#This Row],[Creador]],Tabla9[#All],3,0)</f>
        <v>EECC</v>
      </c>
      <c r="R147" s="266">
        <v>7</v>
      </c>
    </row>
    <row r="148" spans="2:18" ht="78.75">
      <c r="B148" s="51" t="s">
        <v>1210</v>
      </c>
      <c r="C148" s="62">
        <v>45475.581423611111</v>
      </c>
      <c r="D148" s="226" t="s">
        <v>105</v>
      </c>
      <c r="E148" s="51" t="s">
        <v>22</v>
      </c>
      <c r="F148" t="s">
        <v>112</v>
      </c>
      <c r="G148" s="228" t="s">
        <v>1211</v>
      </c>
      <c r="H148" s="226" t="s">
        <v>144</v>
      </c>
      <c r="I148" s="58"/>
      <c r="J148" s="53"/>
      <c r="K148" s="53"/>
      <c r="L148" s="53"/>
      <c r="M148"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148" s="53"/>
      <c r="O148"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148" s="56" t="s">
        <v>116</v>
      </c>
      <c r="Q148" s="56" t="str">
        <f>VLOOKUP(Paral[[#This Row],[Creador]],Tabla9[#All],3,0)</f>
        <v>EECC</v>
      </c>
      <c r="R148" s="266">
        <v>7</v>
      </c>
    </row>
    <row r="149" spans="2:18" ht="67.5">
      <c r="B149" s="51" t="s">
        <v>525</v>
      </c>
      <c r="C149" s="62">
        <v>45475.626689814817</v>
      </c>
      <c r="D149" s="51" t="s">
        <v>105</v>
      </c>
      <c r="E149" s="57" t="s">
        <v>22</v>
      </c>
      <c r="F149" t="s">
        <v>112</v>
      </c>
      <c r="G149" s="60" t="s">
        <v>526</v>
      </c>
      <c r="H149" s="51" t="s">
        <v>190</v>
      </c>
      <c r="I149" s="58"/>
      <c r="J149" s="53" t="s">
        <v>107</v>
      </c>
      <c r="K149" s="53" t="s">
        <v>108</v>
      </c>
      <c r="L149" s="53" t="s">
        <v>109</v>
      </c>
      <c r="M149"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49" s="53" t="s">
        <v>135</v>
      </c>
      <c r="O149"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49" s="57" t="s">
        <v>116</v>
      </c>
      <c r="Q149" s="56" t="str">
        <f>VLOOKUP(Paral[[#This Row],[Creador]],Tabla9[#All],3,0)</f>
        <v>EECC</v>
      </c>
      <c r="R149" s="56">
        <v>6</v>
      </c>
    </row>
    <row r="150" spans="2:18" ht="90">
      <c r="B150" s="51" t="s">
        <v>527</v>
      </c>
      <c r="C150" s="62">
        <v>45476.523900462962</v>
      </c>
      <c r="D150" s="51" t="s">
        <v>105</v>
      </c>
      <c r="E150" s="57" t="s">
        <v>18</v>
      </c>
      <c r="F150" t="s">
        <v>221</v>
      </c>
      <c r="G150" s="60" t="s">
        <v>528</v>
      </c>
      <c r="H150" s="51" t="s">
        <v>234</v>
      </c>
      <c r="I150" s="58"/>
      <c r="J150" s="53" t="s">
        <v>107</v>
      </c>
      <c r="K150" s="53" t="s">
        <v>108</v>
      </c>
      <c r="L150" s="53" t="s">
        <v>109</v>
      </c>
      <c r="M15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50" s="53" t="s">
        <v>135</v>
      </c>
      <c r="O15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50" s="57" t="s">
        <v>196</v>
      </c>
      <c r="Q150" s="56" t="str">
        <f>VLOOKUP(Paral[[#This Row],[Creador]],Tabla9[#All],3,0)</f>
        <v>TECNOLOGIA GENERACION</v>
      </c>
      <c r="R150" s="56">
        <v>6</v>
      </c>
    </row>
    <row r="151" spans="2:18" ht="45">
      <c r="B151" s="51" t="s">
        <v>529</v>
      </c>
      <c r="C151" s="62">
        <v>45476.557118055556</v>
      </c>
      <c r="D151" s="51" t="s">
        <v>105</v>
      </c>
      <c r="E151" s="57" t="s">
        <v>18</v>
      </c>
      <c r="F151" t="s">
        <v>112</v>
      </c>
      <c r="G151" s="60" t="s">
        <v>530</v>
      </c>
      <c r="H151" s="51" t="s">
        <v>214</v>
      </c>
      <c r="I151" s="58"/>
      <c r="J151" s="53" t="s">
        <v>117</v>
      </c>
      <c r="K151" s="53"/>
      <c r="L151" s="53"/>
      <c r="M15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151" s="53"/>
      <c r="O15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151" s="57" t="s">
        <v>116</v>
      </c>
      <c r="Q151" s="56" t="str">
        <f>VLOOKUP(Paral[[#This Row],[Creador]],Tabla9[#All],3,0)</f>
        <v>EECC</v>
      </c>
      <c r="R151" s="56">
        <v>6</v>
      </c>
    </row>
    <row r="152" spans="2:18" s="17" customFormat="1" ht="45">
      <c r="B152" s="51" t="s">
        <v>531</v>
      </c>
      <c r="C152" s="62">
        <v>45476.744212962964</v>
      </c>
      <c r="D152" s="51" t="s">
        <v>105</v>
      </c>
      <c r="E152" s="57" t="s">
        <v>22</v>
      </c>
      <c r="F152" t="s">
        <v>221</v>
      </c>
      <c r="G152" s="60" t="s">
        <v>532</v>
      </c>
      <c r="H152" s="51" t="s">
        <v>226</v>
      </c>
      <c r="I152" s="58"/>
      <c r="J152" s="61" t="s">
        <v>107</v>
      </c>
      <c r="K152" s="61" t="s">
        <v>108</v>
      </c>
      <c r="L152" s="61" t="s">
        <v>122</v>
      </c>
      <c r="M15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52" s="61" t="s">
        <v>135</v>
      </c>
      <c r="O15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52" s="57" t="s">
        <v>227</v>
      </c>
      <c r="Q152" s="56" t="str">
        <f>VLOOKUP(Paral[[#This Row],[Creador]],Tabla9[#All],3,0)</f>
        <v>TECNOLOGIA GENERACION</v>
      </c>
      <c r="R152" s="56">
        <v>6</v>
      </c>
    </row>
    <row r="153" spans="2:18" ht="90">
      <c r="B153" s="51" t="s">
        <v>533</v>
      </c>
      <c r="C153" s="62">
        <v>45477.490266203706</v>
      </c>
      <c r="D153" s="51" t="s">
        <v>105</v>
      </c>
      <c r="E153" s="57" t="s">
        <v>7</v>
      </c>
      <c r="F153" t="s">
        <v>112</v>
      </c>
      <c r="G153" s="60" t="s">
        <v>534</v>
      </c>
      <c r="H153" s="51" t="s">
        <v>128</v>
      </c>
      <c r="I153" s="58"/>
      <c r="J153" s="61" t="s">
        <v>107</v>
      </c>
      <c r="K153" s="61" t="s">
        <v>114</v>
      </c>
      <c r="L153" s="61" t="s">
        <v>109</v>
      </c>
      <c r="M153"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53" s="61" t="s">
        <v>135</v>
      </c>
      <c r="O153"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53" s="57" t="s">
        <v>116</v>
      </c>
      <c r="Q153" s="56" t="str">
        <f>VLOOKUP(Paral[[#This Row],[Creador]],Tabla9[#All],3,0)</f>
        <v>EECC</v>
      </c>
      <c r="R153" s="56">
        <v>6</v>
      </c>
    </row>
    <row r="154" spans="2:18" ht="33.75">
      <c r="B154" s="51" t="s">
        <v>535</v>
      </c>
      <c r="C154" s="62">
        <v>45477.553425925929</v>
      </c>
      <c r="D154" s="51" t="s">
        <v>105</v>
      </c>
      <c r="E154" s="57" t="s">
        <v>18</v>
      </c>
      <c r="F154" t="s">
        <v>112</v>
      </c>
      <c r="G154" s="60" t="s">
        <v>536</v>
      </c>
      <c r="H154" s="51" t="s">
        <v>214</v>
      </c>
      <c r="I154" s="58"/>
      <c r="J154" s="53" t="s">
        <v>107</v>
      </c>
      <c r="K154" s="53" t="s">
        <v>114</v>
      </c>
      <c r="L154" s="53" t="s">
        <v>109</v>
      </c>
      <c r="M15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54" s="53" t="s">
        <v>135</v>
      </c>
      <c r="O15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54" s="57" t="s">
        <v>116</v>
      </c>
      <c r="Q154" s="56" t="str">
        <f>VLOOKUP(Paral[[#This Row],[Creador]],Tabla9[#All],3,0)</f>
        <v>EECC</v>
      </c>
      <c r="R154" s="56">
        <v>6</v>
      </c>
    </row>
    <row r="155" spans="2:18" ht="45">
      <c r="B155" s="51" t="s">
        <v>537</v>
      </c>
      <c r="C155" s="62">
        <v>45477.608449074076</v>
      </c>
      <c r="D155" s="51" t="s">
        <v>105</v>
      </c>
      <c r="E155" s="57" t="s">
        <v>21</v>
      </c>
      <c r="F155" t="s">
        <v>221</v>
      </c>
      <c r="G155" s="60" t="s">
        <v>538</v>
      </c>
      <c r="H155" s="51" t="s">
        <v>187</v>
      </c>
      <c r="I155" s="58"/>
      <c r="J155" s="53" t="s">
        <v>107</v>
      </c>
      <c r="K155" s="53" t="s">
        <v>114</v>
      </c>
      <c r="L155" s="53" t="s">
        <v>109</v>
      </c>
      <c r="M15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55" s="53" t="s">
        <v>135</v>
      </c>
      <c r="O15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55" s="57" t="s">
        <v>539</v>
      </c>
      <c r="Q155" s="56" t="e">
        <f>VLOOKUP(Paral[[#This Row],[Creador]],Tabla9[#All],3,0)</f>
        <v>#N/A</v>
      </c>
      <c r="R155" s="56">
        <v>6</v>
      </c>
    </row>
    <row r="156" spans="2:18" ht="157.5">
      <c r="B156" s="51" t="s">
        <v>540</v>
      </c>
      <c r="C156" s="62">
        <v>45477.691724537035</v>
      </c>
      <c r="D156" s="51" t="s">
        <v>105</v>
      </c>
      <c r="E156" s="57" t="s">
        <v>4</v>
      </c>
      <c r="F156" t="s">
        <v>112</v>
      </c>
      <c r="G156" s="60" t="s">
        <v>541</v>
      </c>
      <c r="H156" s="51" t="s">
        <v>113</v>
      </c>
      <c r="I156" s="58"/>
      <c r="J156" s="53" t="s">
        <v>107</v>
      </c>
      <c r="K156" s="53" t="s">
        <v>114</v>
      </c>
      <c r="L156" s="53" t="s">
        <v>109</v>
      </c>
      <c r="M156"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56" s="53" t="s">
        <v>135</v>
      </c>
      <c r="O156"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56" s="57" t="s">
        <v>116</v>
      </c>
      <c r="Q156" s="56" t="str">
        <f>VLOOKUP(Paral[[#This Row],[Creador]],Tabla9[#All],3,0)</f>
        <v>EECC</v>
      </c>
      <c r="R156" s="56">
        <v>6</v>
      </c>
    </row>
    <row r="157" spans="2:18" ht="56.25">
      <c r="B157" s="51" t="s">
        <v>542</v>
      </c>
      <c r="C157" s="62">
        <v>45478.51190972222</v>
      </c>
      <c r="D157" s="51" t="s">
        <v>105</v>
      </c>
      <c r="E157" s="57" t="s">
        <v>13</v>
      </c>
      <c r="F157" t="s">
        <v>221</v>
      </c>
      <c r="G157" s="60" t="s">
        <v>543</v>
      </c>
      <c r="H157" s="51" t="s">
        <v>166</v>
      </c>
      <c r="I157" s="58"/>
      <c r="J157" s="53" t="s">
        <v>107</v>
      </c>
      <c r="K157" s="53" t="s">
        <v>114</v>
      </c>
      <c r="L157" s="53" t="s">
        <v>109</v>
      </c>
      <c r="M157"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57" s="53" t="s">
        <v>135</v>
      </c>
      <c r="O157"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57" s="57" t="s">
        <v>134</v>
      </c>
      <c r="Q157" s="56" t="str">
        <f>VLOOKUP(Paral[[#This Row],[Creador]],Tabla9[#All],3,0)</f>
        <v>EXPLOTACION CARTAGENA</v>
      </c>
      <c r="R157" s="56">
        <v>6</v>
      </c>
    </row>
    <row r="158" spans="2:18" s="17" customFormat="1" ht="67.5">
      <c r="B158" s="51" t="s">
        <v>544</v>
      </c>
      <c r="C158" s="62">
        <v>45478.555115740739</v>
      </c>
      <c r="D158" s="51" t="s">
        <v>105</v>
      </c>
      <c r="E158" s="57" t="s">
        <v>18</v>
      </c>
      <c r="F158" t="s">
        <v>112</v>
      </c>
      <c r="G158" s="60" t="s">
        <v>545</v>
      </c>
      <c r="H158" s="51" t="s">
        <v>214</v>
      </c>
      <c r="I158" s="58"/>
      <c r="J158" s="53" t="s">
        <v>107</v>
      </c>
      <c r="K158" s="53" t="s">
        <v>114</v>
      </c>
      <c r="L158" s="53" t="s">
        <v>109</v>
      </c>
      <c r="M158"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58" s="53" t="s">
        <v>135</v>
      </c>
      <c r="O158"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58" s="57" t="s">
        <v>116</v>
      </c>
      <c r="Q158" s="56" t="str">
        <f>VLOOKUP(Paral[[#This Row],[Creador]],Tabla9[#All],3,0)</f>
        <v>EECC</v>
      </c>
      <c r="R158" s="56">
        <v>6</v>
      </c>
    </row>
    <row r="159" spans="2:18" ht="45">
      <c r="B159" s="226" t="s">
        <v>546</v>
      </c>
      <c r="C159" s="227">
        <v>45478.557893518519</v>
      </c>
      <c r="D159" s="226" t="s">
        <v>105</v>
      </c>
      <c r="E159" s="174" t="s">
        <v>8</v>
      </c>
      <c r="F159" s="17" t="s">
        <v>221</v>
      </c>
      <c r="G159" s="228" t="s">
        <v>547</v>
      </c>
      <c r="H159" s="226" t="s">
        <v>173</v>
      </c>
      <c r="I159" s="229"/>
      <c r="J159" s="233" t="s">
        <v>107</v>
      </c>
      <c r="K159" s="233" t="s">
        <v>108</v>
      </c>
      <c r="L159" s="233" t="s">
        <v>119</v>
      </c>
      <c r="M159"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159" s="233" t="s">
        <v>135</v>
      </c>
      <c r="O159"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10</v>
      </c>
      <c r="P159" s="174" t="s">
        <v>165</v>
      </c>
      <c r="Q159" s="232" t="str">
        <f>VLOOKUP(Paral[[#This Row],[Creador]],Tabla9[#All],3,0)</f>
        <v>DESMANTELAMIENTO</v>
      </c>
      <c r="R159" s="232">
        <v>6</v>
      </c>
    </row>
    <row r="160" spans="2:18" ht="33.75">
      <c r="B160" s="51" t="s">
        <v>548</v>
      </c>
      <c r="C160" s="62">
        <v>45481.532407407409</v>
      </c>
      <c r="D160" s="51" t="s">
        <v>105</v>
      </c>
      <c r="E160" s="57" t="s">
        <v>18</v>
      </c>
      <c r="F160" t="s">
        <v>221</v>
      </c>
      <c r="G160" s="60" t="s">
        <v>549</v>
      </c>
      <c r="H160" s="51" t="s">
        <v>550</v>
      </c>
      <c r="I160" s="58"/>
      <c r="J160" s="53" t="s">
        <v>107</v>
      </c>
      <c r="K160" s="53" t="s">
        <v>108</v>
      </c>
      <c r="L160" s="53" t="s">
        <v>109</v>
      </c>
      <c r="M16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60" s="53" t="s">
        <v>135</v>
      </c>
      <c r="O16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60" s="57" t="s">
        <v>227</v>
      </c>
      <c r="Q160" s="56" t="str">
        <f>VLOOKUP(Paral[[#This Row],[Creador]],Tabla9[#All],3,0)</f>
        <v>TECNOLOGIA GENERACION</v>
      </c>
      <c r="R160" s="56">
        <v>6</v>
      </c>
    </row>
    <row r="161" spans="2:18" ht="56.25">
      <c r="B161" s="51" t="s">
        <v>551</v>
      </c>
      <c r="C161" s="62">
        <v>45481.565138888887</v>
      </c>
      <c r="D161" s="226" t="s">
        <v>105</v>
      </c>
      <c r="E161" s="51" t="s">
        <v>18</v>
      </c>
      <c r="F161" s="17" t="s">
        <v>112</v>
      </c>
      <c r="G161" s="228" t="s">
        <v>552</v>
      </c>
      <c r="H161" s="51" t="s">
        <v>214</v>
      </c>
      <c r="I161" s="58"/>
      <c r="J161" s="53" t="s">
        <v>107</v>
      </c>
      <c r="K161" s="53" t="s">
        <v>108</v>
      </c>
      <c r="L161" s="53" t="s">
        <v>109</v>
      </c>
      <c r="M16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61" s="53" t="s">
        <v>135</v>
      </c>
      <c r="O16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61" s="56" t="s">
        <v>116</v>
      </c>
      <c r="Q161" s="56" t="str">
        <f>VLOOKUP(Paral[[#This Row],[Creador]],Tabla9[#All],3,0)</f>
        <v>EECC</v>
      </c>
      <c r="R161" s="56">
        <v>6</v>
      </c>
    </row>
    <row r="162" spans="2:18" ht="45">
      <c r="B162" s="51" t="s">
        <v>553</v>
      </c>
      <c r="C162" s="62">
        <v>45481.565162037034</v>
      </c>
      <c r="D162" s="51" t="s">
        <v>105</v>
      </c>
      <c r="E162" s="57" t="s">
        <v>21</v>
      </c>
      <c r="F162" t="s">
        <v>221</v>
      </c>
      <c r="G162" s="60" t="s">
        <v>554</v>
      </c>
      <c r="H162" s="51" t="s">
        <v>187</v>
      </c>
      <c r="I162" s="58"/>
      <c r="J162" s="61" t="s">
        <v>107</v>
      </c>
      <c r="K162" s="61" t="s">
        <v>108</v>
      </c>
      <c r="L162" s="61" t="s">
        <v>122</v>
      </c>
      <c r="M16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62" s="61" t="s">
        <v>135</v>
      </c>
      <c r="O16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62" s="57" t="s">
        <v>555</v>
      </c>
      <c r="Q162" s="56" t="str">
        <f>VLOOKUP(Paral[[#This Row],[Creador]],Tabla9[#All],3,0)</f>
        <v>EXPLOTACION SAN ROQUE- CAMPO 10</v>
      </c>
      <c r="R162" s="56">
        <v>6</v>
      </c>
    </row>
    <row r="163" spans="2:18" ht="135">
      <c r="B163" s="51" t="s">
        <v>556</v>
      </c>
      <c r="C163" s="62">
        <v>45481.62909722222</v>
      </c>
      <c r="D163" s="51" t="s">
        <v>105</v>
      </c>
      <c r="E163" s="57" t="s">
        <v>22</v>
      </c>
      <c r="F163" t="s">
        <v>112</v>
      </c>
      <c r="G163" s="60" t="s">
        <v>557</v>
      </c>
      <c r="H163" s="51" t="s">
        <v>190</v>
      </c>
      <c r="I163" s="58"/>
      <c r="J163" s="53" t="s">
        <v>107</v>
      </c>
      <c r="K163" s="53" t="s">
        <v>108</v>
      </c>
      <c r="L163" s="53" t="s">
        <v>109</v>
      </c>
      <c r="M163"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63" s="53" t="s">
        <v>135</v>
      </c>
      <c r="O163"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63" s="57" t="s">
        <v>116</v>
      </c>
      <c r="Q163" s="56" t="str">
        <f>VLOOKUP(Paral[[#This Row],[Creador]],Tabla9[#All],3,0)</f>
        <v>EECC</v>
      </c>
      <c r="R163" s="56">
        <v>6</v>
      </c>
    </row>
    <row r="164" spans="2:18" ht="67.5">
      <c r="B164" s="51" t="s">
        <v>558</v>
      </c>
      <c r="C164" s="62">
        <v>45482.47934027778</v>
      </c>
      <c r="D164" s="51" t="s">
        <v>105</v>
      </c>
      <c r="E164" s="57" t="s">
        <v>7</v>
      </c>
      <c r="F164" t="s">
        <v>112</v>
      </c>
      <c r="G164" s="60" t="s">
        <v>559</v>
      </c>
      <c r="H164" s="51" t="s">
        <v>128</v>
      </c>
      <c r="I164" s="58"/>
      <c r="J164" s="53" t="s">
        <v>107</v>
      </c>
      <c r="K164" s="53" t="s">
        <v>108</v>
      </c>
      <c r="L164" s="53" t="s">
        <v>109</v>
      </c>
      <c r="M16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64" s="53" t="s">
        <v>135</v>
      </c>
      <c r="O16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64" s="57" t="s">
        <v>116</v>
      </c>
      <c r="Q164" s="56" t="str">
        <f>VLOOKUP(Paral[[#This Row],[Creador]],Tabla9[#All],3,0)</f>
        <v>EECC</v>
      </c>
      <c r="R164" s="56">
        <v>6</v>
      </c>
    </row>
    <row r="165" spans="2:18" ht="78.75">
      <c r="B165" s="51" t="s">
        <v>560</v>
      </c>
      <c r="C165" s="62">
        <v>45482.520601851851</v>
      </c>
      <c r="D165" s="51" t="s">
        <v>105</v>
      </c>
      <c r="E165" s="57" t="s">
        <v>561</v>
      </c>
      <c r="F165" t="s">
        <v>112</v>
      </c>
      <c r="G165" s="60" t="s">
        <v>562</v>
      </c>
      <c r="H165" s="51" t="s">
        <v>178</v>
      </c>
      <c r="I165" s="58"/>
      <c r="J165" s="61" t="s">
        <v>107</v>
      </c>
      <c r="K165" s="61" t="s">
        <v>108</v>
      </c>
      <c r="L165" s="61" t="s">
        <v>109</v>
      </c>
      <c r="M16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65" s="61" t="s">
        <v>135</v>
      </c>
      <c r="O16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65" s="57" t="s">
        <v>116</v>
      </c>
      <c r="Q165" s="56" t="str">
        <f>VLOOKUP(Paral[[#This Row],[Creador]],Tabla9[#All],3,0)</f>
        <v>EECC</v>
      </c>
      <c r="R165" s="56">
        <v>6</v>
      </c>
    </row>
    <row r="166" spans="2:18" ht="146.25">
      <c r="B166" s="226" t="s">
        <v>563</v>
      </c>
      <c r="C166" s="227">
        <v>45482.552372685182</v>
      </c>
      <c r="D166" s="226" t="s">
        <v>105</v>
      </c>
      <c r="E166" s="174" t="s">
        <v>8</v>
      </c>
      <c r="F166" s="17" t="s">
        <v>221</v>
      </c>
      <c r="G166" s="228" t="s">
        <v>564</v>
      </c>
      <c r="H166" s="226" t="s">
        <v>173</v>
      </c>
      <c r="I166" s="229"/>
      <c r="J166" s="233" t="s">
        <v>107</v>
      </c>
      <c r="K166" s="233" t="s">
        <v>108</v>
      </c>
      <c r="L166" s="233" t="s">
        <v>109</v>
      </c>
      <c r="M166"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66" s="233" t="s">
        <v>135</v>
      </c>
      <c r="O166"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66" s="174" t="s">
        <v>165</v>
      </c>
      <c r="Q166" s="232" t="str">
        <f>VLOOKUP(Paral[[#This Row],[Creador]],Tabla9[#All],3,0)</f>
        <v>DESMANTELAMIENTO</v>
      </c>
      <c r="R166" s="232">
        <v>6</v>
      </c>
    </row>
    <row r="167" spans="2:18" ht="56.25">
      <c r="B167" s="51" t="s">
        <v>565</v>
      </c>
      <c r="C167" s="62">
        <v>45482.574930555558</v>
      </c>
      <c r="D167" s="51" t="s">
        <v>105</v>
      </c>
      <c r="E167" s="57" t="s">
        <v>13</v>
      </c>
      <c r="F167" t="s">
        <v>221</v>
      </c>
      <c r="G167" s="60" t="s">
        <v>566</v>
      </c>
      <c r="H167" s="51" t="s">
        <v>192</v>
      </c>
      <c r="I167" s="58"/>
      <c r="J167" s="53" t="s">
        <v>107</v>
      </c>
      <c r="K167" s="53" t="s">
        <v>108</v>
      </c>
      <c r="L167" s="53" t="s">
        <v>109</v>
      </c>
      <c r="M167"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67" s="53" t="s">
        <v>135</v>
      </c>
      <c r="O167"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67" s="57" t="s">
        <v>567</v>
      </c>
      <c r="Q167" s="56" t="str">
        <f>VLOOKUP(Paral[[#This Row],[Creador]],Tabla9[#All],3,0)</f>
        <v>EXPLOTACION CARTAGENA</v>
      </c>
      <c r="R167" s="56">
        <v>6</v>
      </c>
    </row>
    <row r="168" spans="2:18" ht="33.75">
      <c r="B168" s="51" t="s">
        <v>568</v>
      </c>
      <c r="C168" s="62">
        <v>45482.594409722224</v>
      </c>
      <c r="D168" s="51" t="s">
        <v>105</v>
      </c>
      <c r="E168" s="57" t="s">
        <v>18</v>
      </c>
      <c r="F168" t="s">
        <v>112</v>
      </c>
      <c r="G168" s="60" t="s">
        <v>569</v>
      </c>
      <c r="H168" s="51" t="s">
        <v>214</v>
      </c>
      <c r="I168" s="58"/>
      <c r="J168" s="53" t="s">
        <v>117</v>
      </c>
      <c r="K168" s="53"/>
      <c r="L168" s="53"/>
      <c r="M168"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168" s="53"/>
      <c r="O168"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168" s="57" t="s">
        <v>116</v>
      </c>
      <c r="Q168" s="56" t="str">
        <f>VLOOKUP(Paral[[#This Row],[Creador]],Tabla9[#All],3,0)</f>
        <v>EECC</v>
      </c>
      <c r="R168" s="56">
        <v>6</v>
      </c>
    </row>
    <row r="169" spans="2:18" ht="56.25">
      <c r="B169" s="51" t="s">
        <v>570</v>
      </c>
      <c r="C169" s="62">
        <v>45482.719826388886</v>
      </c>
      <c r="D169" s="51" t="s">
        <v>105</v>
      </c>
      <c r="E169" s="57" t="s">
        <v>7</v>
      </c>
      <c r="F169" t="s">
        <v>112</v>
      </c>
      <c r="G169" s="60" t="s">
        <v>571</v>
      </c>
      <c r="H169" s="51" t="s">
        <v>128</v>
      </c>
      <c r="I169" s="58"/>
      <c r="J169" s="53" t="s">
        <v>107</v>
      </c>
      <c r="K169" s="53" t="s">
        <v>114</v>
      </c>
      <c r="L169" s="53" t="s">
        <v>109</v>
      </c>
      <c r="M169"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69" s="53" t="s">
        <v>135</v>
      </c>
      <c r="O169"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69" s="57" t="s">
        <v>116</v>
      </c>
      <c r="Q169" s="56" t="str">
        <f>VLOOKUP(Paral[[#This Row],[Creador]],Tabla9[#All],3,0)</f>
        <v>EECC</v>
      </c>
      <c r="R169" s="56">
        <v>6</v>
      </c>
    </row>
    <row r="170" spans="2:18" ht="45">
      <c r="B170" s="51" t="s">
        <v>572</v>
      </c>
      <c r="C170" s="62">
        <v>45483.524421296293</v>
      </c>
      <c r="D170" s="51" t="s">
        <v>105</v>
      </c>
      <c r="E170" s="57" t="s">
        <v>21</v>
      </c>
      <c r="F170" t="s">
        <v>221</v>
      </c>
      <c r="G170" s="60" t="s">
        <v>573</v>
      </c>
      <c r="H170" s="51" t="s">
        <v>175</v>
      </c>
      <c r="I170" s="58"/>
      <c r="J170" s="53" t="s">
        <v>107</v>
      </c>
      <c r="K170" s="53" t="s">
        <v>155</v>
      </c>
      <c r="L170" s="53" t="s">
        <v>109</v>
      </c>
      <c r="M17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170" s="53" t="s">
        <v>135</v>
      </c>
      <c r="O17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10</v>
      </c>
      <c r="P170" s="57" t="s">
        <v>574</v>
      </c>
      <c r="Q170" s="56" t="str">
        <f>VLOOKUP(Paral[[#This Row],[Creador]],Tabla9[#All],3,0)</f>
        <v>EXPLOTACION SAN ROQUE- CAMPO 10</v>
      </c>
      <c r="R170" s="56">
        <v>6</v>
      </c>
    </row>
    <row r="171" spans="2:18" ht="33.75">
      <c r="B171" s="51" t="s">
        <v>575</v>
      </c>
      <c r="C171" s="62">
        <v>45483.555648148147</v>
      </c>
      <c r="D171" s="226" t="s">
        <v>105</v>
      </c>
      <c r="E171" s="57" t="s">
        <v>18</v>
      </c>
      <c r="F171" s="17" t="s">
        <v>112</v>
      </c>
      <c r="G171" s="228" t="s">
        <v>576</v>
      </c>
      <c r="H171" s="51" t="s">
        <v>214</v>
      </c>
      <c r="I171" s="58"/>
      <c r="J171" s="53" t="s">
        <v>107</v>
      </c>
      <c r="K171" s="53" t="s">
        <v>108</v>
      </c>
      <c r="L171" s="53" t="s">
        <v>109</v>
      </c>
      <c r="M17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71" s="53" t="s">
        <v>135</v>
      </c>
      <c r="O17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71" s="56" t="s">
        <v>116</v>
      </c>
      <c r="Q171" s="56" t="str">
        <f>VLOOKUP(Paral[[#This Row],[Creador]],Tabla9[#All],3,0)</f>
        <v>EECC</v>
      </c>
      <c r="R171" s="56">
        <v>6</v>
      </c>
    </row>
    <row r="172" spans="2:18" ht="45">
      <c r="B172" s="51" t="s">
        <v>577</v>
      </c>
      <c r="C172" s="62">
        <v>45483.593229166669</v>
      </c>
      <c r="D172" s="51" t="s">
        <v>105</v>
      </c>
      <c r="E172" s="57" t="s">
        <v>13</v>
      </c>
      <c r="F172" t="s">
        <v>221</v>
      </c>
      <c r="G172" s="60" t="s">
        <v>578</v>
      </c>
      <c r="H172" s="51" t="s">
        <v>175</v>
      </c>
      <c r="I172" s="58"/>
      <c r="J172" s="53" t="s">
        <v>107</v>
      </c>
      <c r="K172" s="53" t="s">
        <v>114</v>
      </c>
      <c r="L172" s="53" t="s">
        <v>109</v>
      </c>
      <c r="M17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72" s="53" t="s">
        <v>135</v>
      </c>
      <c r="O17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72" s="57" t="s">
        <v>204</v>
      </c>
      <c r="Q172" s="56" t="str">
        <f>VLOOKUP(Paral[[#This Row],[Creador]],Tabla9[#All],3,0)</f>
        <v>EXPLOTACION CARTAGENA</v>
      </c>
      <c r="R172" s="56">
        <v>6</v>
      </c>
    </row>
    <row r="173" spans="2:18" ht="123.75">
      <c r="B173" s="51" t="s">
        <v>579</v>
      </c>
      <c r="C173" s="62">
        <v>45484.461041666669</v>
      </c>
      <c r="D173" s="51" t="s">
        <v>105</v>
      </c>
      <c r="E173" s="57" t="s">
        <v>13</v>
      </c>
      <c r="F173" t="s">
        <v>221</v>
      </c>
      <c r="G173" s="60" t="s">
        <v>580</v>
      </c>
      <c r="H173" s="51" t="s">
        <v>210</v>
      </c>
      <c r="I173" s="58"/>
      <c r="J173" s="53" t="s">
        <v>107</v>
      </c>
      <c r="K173" s="53" t="s">
        <v>155</v>
      </c>
      <c r="L173" s="53" t="s">
        <v>109</v>
      </c>
      <c r="M173"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173" s="53" t="s">
        <v>135</v>
      </c>
      <c r="O173"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10</v>
      </c>
      <c r="P173" s="57" t="s">
        <v>126</v>
      </c>
      <c r="Q173" s="56" t="str">
        <f>VLOOKUP(Paral[[#This Row],[Creador]],Tabla9[#All],3,0)</f>
        <v>EXPLOTACION CARTAGENA</v>
      </c>
      <c r="R173" s="56">
        <v>6</v>
      </c>
    </row>
    <row r="174" spans="2:18" ht="90">
      <c r="B174" s="51" t="s">
        <v>581</v>
      </c>
      <c r="C174" s="62">
        <v>45484.46570601852</v>
      </c>
      <c r="D174" s="51" t="s">
        <v>105</v>
      </c>
      <c r="E174" s="57" t="s">
        <v>13</v>
      </c>
      <c r="F174" t="s">
        <v>221</v>
      </c>
      <c r="G174" s="60" t="s">
        <v>582</v>
      </c>
      <c r="H174" s="51" t="s">
        <v>207</v>
      </c>
      <c r="I174" s="58"/>
      <c r="J174" s="53" t="s">
        <v>107</v>
      </c>
      <c r="K174" s="53" t="s">
        <v>114</v>
      </c>
      <c r="L174" s="53" t="s">
        <v>122</v>
      </c>
      <c r="M17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74" s="53" t="s">
        <v>135</v>
      </c>
      <c r="O17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74" s="57" t="s">
        <v>126</v>
      </c>
      <c r="Q174" s="56" t="str">
        <f>VLOOKUP(Paral[[#This Row],[Creador]],Tabla9[#All],3,0)</f>
        <v>EXPLOTACION CARTAGENA</v>
      </c>
      <c r="R174" s="56">
        <v>6</v>
      </c>
    </row>
    <row r="175" spans="2:18" ht="56.25">
      <c r="B175" s="51" t="s">
        <v>583</v>
      </c>
      <c r="C175" s="62">
        <v>45484.483912037038</v>
      </c>
      <c r="D175" s="226" t="s">
        <v>105</v>
      </c>
      <c r="E175" s="57" t="s">
        <v>18</v>
      </c>
      <c r="F175" s="17" t="s">
        <v>112</v>
      </c>
      <c r="G175" s="228" t="s">
        <v>584</v>
      </c>
      <c r="H175" s="226" t="s">
        <v>213</v>
      </c>
      <c r="I175" s="58"/>
      <c r="J175" s="61" t="s">
        <v>107</v>
      </c>
      <c r="K175" s="61" t="s">
        <v>108</v>
      </c>
      <c r="L175" s="61" t="s">
        <v>109</v>
      </c>
      <c r="M17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75" s="61" t="s">
        <v>135</v>
      </c>
      <c r="O17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75" s="56" t="s">
        <v>116</v>
      </c>
      <c r="Q175" s="56" t="str">
        <f>VLOOKUP(Paral[[#This Row],[Creador]],Tabla9[#All],3,0)</f>
        <v>EECC</v>
      </c>
      <c r="R175" s="56">
        <v>6</v>
      </c>
    </row>
    <row r="176" spans="2:18" ht="90">
      <c r="B176" s="51" t="s">
        <v>585</v>
      </c>
      <c r="C176" s="62">
        <v>45484.527824074074</v>
      </c>
      <c r="D176" s="51" t="s">
        <v>105</v>
      </c>
      <c r="E176" s="57" t="s">
        <v>4</v>
      </c>
      <c r="F176" t="s">
        <v>112</v>
      </c>
      <c r="G176" s="60" t="s">
        <v>586</v>
      </c>
      <c r="H176" s="51" t="s">
        <v>113</v>
      </c>
      <c r="I176" s="58"/>
      <c r="J176" s="61" t="s">
        <v>107</v>
      </c>
      <c r="K176" s="61" t="s">
        <v>114</v>
      </c>
      <c r="L176" s="61" t="s">
        <v>109</v>
      </c>
      <c r="M176"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76" s="61" t="s">
        <v>135</v>
      </c>
      <c r="O176"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76" s="57" t="s">
        <v>116</v>
      </c>
      <c r="Q176" s="56" t="str">
        <f>VLOOKUP(Paral[[#This Row],[Creador]],Tabla9[#All],3,0)</f>
        <v>EECC</v>
      </c>
      <c r="R176" s="56">
        <v>6</v>
      </c>
    </row>
    <row r="177" spans="2:18" ht="45">
      <c r="B177" s="51" t="s">
        <v>587</v>
      </c>
      <c r="C177" s="62">
        <v>45484.548657407409</v>
      </c>
      <c r="D177" s="226" t="s">
        <v>105</v>
      </c>
      <c r="E177" s="51" t="s">
        <v>18</v>
      </c>
      <c r="F177" s="17" t="s">
        <v>112</v>
      </c>
      <c r="G177" s="228" t="s">
        <v>588</v>
      </c>
      <c r="H177" s="226" t="s">
        <v>214</v>
      </c>
      <c r="I177" s="58"/>
      <c r="J177" s="53" t="s">
        <v>107</v>
      </c>
      <c r="K177" s="53" t="s">
        <v>114</v>
      </c>
      <c r="L177" s="53" t="s">
        <v>109</v>
      </c>
      <c r="M177"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77" s="53" t="s">
        <v>135</v>
      </c>
      <c r="O177"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77" s="56" t="s">
        <v>116</v>
      </c>
      <c r="Q177" s="56" t="str">
        <f>VLOOKUP(Paral[[#This Row],[Creador]],Tabla9[#All],3,0)</f>
        <v>EECC</v>
      </c>
      <c r="R177" s="232">
        <v>6</v>
      </c>
    </row>
    <row r="178" spans="2:18" ht="45">
      <c r="B178" s="51" t="s">
        <v>589</v>
      </c>
      <c r="C178" s="62">
        <v>45484.575833333336</v>
      </c>
      <c r="D178" s="51" t="s">
        <v>105</v>
      </c>
      <c r="E178" s="57" t="s">
        <v>22</v>
      </c>
      <c r="F178" t="s">
        <v>112</v>
      </c>
      <c r="G178" s="60" t="s">
        <v>590</v>
      </c>
      <c r="H178" s="51" t="s">
        <v>190</v>
      </c>
      <c r="I178" s="58"/>
      <c r="J178" s="53" t="s">
        <v>107</v>
      </c>
      <c r="K178" s="53" t="s">
        <v>114</v>
      </c>
      <c r="L178" s="53" t="s">
        <v>109</v>
      </c>
      <c r="M178"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78" s="53" t="s">
        <v>135</v>
      </c>
      <c r="O178"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78" s="57" t="s">
        <v>116</v>
      </c>
      <c r="Q178" s="56" t="str">
        <f>VLOOKUP(Paral[[#This Row],[Creador]],Tabla9[#All],3,0)</f>
        <v>EECC</v>
      </c>
      <c r="R178" s="56">
        <v>6</v>
      </c>
    </row>
    <row r="179" spans="2:18" ht="146.25">
      <c r="B179" s="51" t="s">
        <v>591</v>
      </c>
      <c r="C179" s="62">
        <v>45485.491782407407</v>
      </c>
      <c r="D179" s="51" t="s">
        <v>105</v>
      </c>
      <c r="E179" s="57" t="s">
        <v>7</v>
      </c>
      <c r="F179" t="s">
        <v>112</v>
      </c>
      <c r="G179" s="60" t="s">
        <v>592</v>
      </c>
      <c r="H179" s="51" t="s">
        <v>128</v>
      </c>
      <c r="I179" s="58"/>
      <c r="J179" s="53" t="s">
        <v>107</v>
      </c>
      <c r="K179" s="53" t="s">
        <v>108</v>
      </c>
      <c r="L179" s="53" t="s">
        <v>109</v>
      </c>
      <c r="M179"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79" s="53" t="s">
        <v>135</v>
      </c>
      <c r="O179"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79" s="57" t="s">
        <v>116</v>
      </c>
      <c r="Q179" s="56" t="str">
        <f>VLOOKUP(Paral[[#This Row],[Creador]],Tabla9[#All],3,0)</f>
        <v>EECC</v>
      </c>
      <c r="R179" s="56">
        <v>6</v>
      </c>
    </row>
    <row r="180" spans="2:18" ht="90">
      <c r="B180" s="51" t="s">
        <v>593</v>
      </c>
      <c r="C180" s="62">
        <v>45485.494803240741</v>
      </c>
      <c r="D180" s="51" t="s">
        <v>105</v>
      </c>
      <c r="E180" s="57" t="s">
        <v>7</v>
      </c>
      <c r="F180" t="s">
        <v>112</v>
      </c>
      <c r="G180" s="60" t="s">
        <v>594</v>
      </c>
      <c r="H180" s="51" t="s">
        <v>128</v>
      </c>
      <c r="I180" s="58"/>
      <c r="J180" s="61" t="s">
        <v>107</v>
      </c>
      <c r="K180" s="61" t="s">
        <v>114</v>
      </c>
      <c r="L180" s="61" t="s">
        <v>109</v>
      </c>
      <c r="M18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80" s="61" t="s">
        <v>135</v>
      </c>
      <c r="O18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80" s="57" t="s">
        <v>116</v>
      </c>
      <c r="Q180" s="56" t="str">
        <f>VLOOKUP(Paral[[#This Row],[Creador]],Tabla9[#All],3,0)</f>
        <v>EECC</v>
      </c>
      <c r="R180" s="56">
        <v>6</v>
      </c>
    </row>
    <row r="181" spans="2:18" ht="56.25">
      <c r="B181" s="51" t="s">
        <v>595</v>
      </c>
      <c r="C181" s="62">
        <v>45485.566747685189</v>
      </c>
      <c r="D181" s="226" t="s">
        <v>105</v>
      </c>
      <c r="E181" s="51" t="s">
        <v>18</v>
      </c>
      <c r="F181" s="17" t="s">
        <v>112</v>
      </c>
      <c r="G181" s="228" t="s">
        <v>596</v>
      </c>
      <c r="H181" s="226" t="s">
        <v>214</v>
      </c>
      <c r="I181" s="58"/>
      <c r="J181" s="53" t="s">
        <v>107</v>
      </c>
      <c r="K181" s="53" t="s">
        <v>108</v>
      </c>
      <c r="L181" s="53" t="s">
        <v>109</v>
      </c>
      <c r="M18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81" s="53" t="s">
        <v>135</v>
      </c>
      <c r="O18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81" s="56" t="s">
        <v>116</v>
      </c>
      <c r="Q181" s="56" t="str">
        <f>VLOOKUP(Paral[[#This Row],[Creador]],Tabla9[#All],3,0)</f>
        <v>EECC</v>
      </c>
      <c r="R181" s="232">
        <v>6</v>
      </c>
    </row>
    <row r="182" spans="2:18" ht="45">
      <c r="B182" s="51" t="s">
        <v>597</v>
      </c>
      <c r="C182" s="62">
        <v>45485.626898148148</v>
      </c>
      <c r="D182" s="51" t="s">
        <v>105</v>
      </c>
      <c r="E182" s="57" t="s">
        <v>13</v>
      </c>
      <c r="F182" t="s">
        <v>221</v>
      </c>
      <c r="G182" s="60" t="s">
        <v>598</v>
      </c>
      <c r="H182" s="51" t="s">
        <v>210</v>
      </c>
      <c r="I182" s="58"/>
      <c r="J182" s="53" t="s">
        <v>107</v>
      </c>
      <c r="K182" s="53" t="s">
        <v>114</v>
      </c>
      <c r="L182" s="53" t="s">
        <v>122</v>
      </c>
      <c r="M18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82" s="53" t="s">
        <v>135</v>
      </c>
      <c r="O18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82" s="57" t="s">
        <v>204</v>
      </c>
      <c r="Q182" s="56" t="str">
        <f>VLOOKUP(Paral[[#This Row],[Creador]],Tabla9[#All],3,0)</f>
        <v>EXPLOTACION CARTAGENA</v>
      </c>
      <c r="R182" s="56">
        <v>6</v>
      </c>
    </row>
    <row r="183" spans="2:18" ht="45">
      <c r="B183" s="51" t="s">
        <v>599</v>
      </c>
      <c r="C183" s="62">
        <v>45485.631874999999</v>
      </c>
      <c r="D183" s="51" t="s">
        <v>105</v>
      </c>
      <c r="E183" s="57" t="s">
        <v>13</v>
      </c>
      <c r="F183" t="s">
        <v>221</v>
      </c>
      <c r="G183" s="60" t="s">
        <v>600</v>
      </c>
      <c r="H183" s="51" t="s">
        <v>210</v>
      </c>
      <c r="I183" s="58"/>
      <c r="J183" s="53" t="s">
        <v>117</v>
      </c>
      <c r="K183" s="53"/>
      <c r="L183" s="53"/>
      <c r="M183"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183" s="53"/>
      <c r="O183" s="55"/>
      <c r="P183" s="57" t="s">
        <v>204</v>
      </c>
      <c r="Q183" s="56" t="str">
        <f>VLOOKUP(Paral[[#This Row],[Creador]],Tabla9[#All],3,0)</f>
        <v>EXPLOTACION CARTAGENA</v>
      </c>
      <c r="R183" s="56">
        <v>6</v>
      </c>
    </row>
    <row r="184" spans="2:18" ht="33.75">
      <c r="B184" s="51" t="s">
        <v>601</v>
      </c>
      <c r="C184" s="62">
        <v>45488.352511574078</v>
      </c>
      <c r="D184" s="51" t="s">
        <v>105</v>
      </c>
      <c r="E184" s="57" t="s">
        <v>13</v>
      </c>
      <c r="F184" t="s">
        <v>221</v>
      </c>
      <c r="G184" s="60" t="s">
        <v>602</v>
      </c>
      <c r="H184" s="51" t="s">
        <v>210</v>
      </c>
      <c r="I184" s="58"/>
      <c r="J184" s="53" t="s">
        <v>107</v>
      </c>
      <c r="K184" s="53" t="s">
        <v>114</v>
      </c>
      <c r="L184" s="53" t="s">
        <v>109</v>
      </c>
      <c r="M18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84" s="53" t="s">
        <v>135</v>
      </c>
      <c r="O18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84" s="57" t="s">
        <v>603</v>
      </c>
      <c r="Q184" s="56" t="e">
        <f>VLOOKUP(Paral[[#This Row],[Creador]],Tabla9[#All],3,0)</f>
        <v>#N/A</v>
      </c>
      <c r="R184" s="56">
        <v>6</v>
      </c>
    </row>
    <row r="185" spans="2:18" ht="101.25">
      <c r="B185" s="51" t="s">
        <v>604</v>
      </c>
      <c r="C185" s="62">
        <v>45488.530740740738</v>
      </c>
      <c r="D185" s="51" t="s">
        <v>105</v>
      </c>
      <c r="E185" s="57" t="s">
        <v>7</v>
      </c>
      <c r="F185" t="s">
        <v>112</v>
      </c>
      <c r="G185" s="60" t="s">
        <v>605</v>
      </c>
      <c r="H185" s="51" t="s">
        <v>128</v>
      </c>
      <c r="I185" s="58"/>
      <c r="J185" s="53" t="s">
        <v>107</v>
      </c>
      <c r="K185" s="53" t="s">
        <v>114</v>
      </c>
      <c r="L185" s="53" t="s">
        <v>109</v>
      </c>
      <c r="M18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85" s="53" t="s">
        <v>135</v>
      </c>
      <c r="O18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85" s="57" t="s">
        <v>116</v>
      </c>
      <c r="Q185" s="56" t="str">
        <f>VLOOKUP(Paral[[#This Row],[Creador]],Tabla9[#All],3,0)</f>
        <v>EECC</v>
      </c>
      <c r="R185" s="56">
        <v>6</v>
      </c>
    </row>
    <row r="186" spans="2:18" ht="45">
      <c r="B186" s="226" t="s">
        <v>606</v>
      </c>
      <c r="C186" s="227">
        <v>45488.561053240737</v>
      </c>
      <c r="D186" s="226" t="s">
        <v>105</v>
      </c>
      <c r="E186" s="174" t="s">
        <v>18</v>
      </c>
      <c r="F186" s="17" t="s">
        <v>112</v>
      </c>
      <c r="G186" s="228" t="s">
        <v>607</v>
      </c>
      <c r="H186" s="226" t="s">
        <v>214</v>
      </c>
      <c r="I186" s="58"/>
      <c r="J186" s="53" t="s">
        <v>107</v>
      </c>
      <c r="K186" s="53" t="s">
        <v>114</v>
      </c>
      <c r="L186" s="53" t="s">
        <v>109</v>
      </c>
      <c r="M186"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86" s="53" t="s">
        <v>135</v>
      </c>
      <c r="O186"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86" s="174" t="s">
        <v>116</v>
      </c>
      <c r="Q186" s="56" t="str">
        <f>VLOOKUP(Paral[[#This Row],[Creador]],Tabla9[#All],3,0)</f>
        <v>EECC</v>
      </c>
      <c r="R186" s="232">
        <v>6</v>
      </c>
    </row>
    <row r="187" spans="2:18" ht="112.5">
      <c r="B187" s="51" t="s">
        <v>608</v>
      </c>
      <c r="C187" s="62">
        <v>45489.540671296294</v>
      </c>
      <c r="D187" s="51" t="s">
        <v>105</v>
      </c>
      <c r="E187" s="57" t="s">
        <v>4</v>
      </c>
      <c r="F187" t="s">
        <v>112</v>
      </c>
      <c r="G187" s="60" t="s">
        <v>609</v>
      </c>
      <c r="H187" s="51" t="s">
        <v>113</v>
      </c>
      <c r="I187" s="58"/>
      <c r="J187" s="53" t="s">
        <v>107</v>
      </c>
      <c r="K187" s="53" t="s">
        <v>114</v>
      </c>
      <c r="L187" s="53" t="s">
        <v>109</v>
      </c>
      <c r="M187"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87" s="53" t="s">
        <v>135</v>
      </c>
      <c r="O187"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87" s="57" t="s">
        <v>116</v>
      </c>
      <c r="Q187" s="56" t="str">
        <f>VLOOKUP(Paral[[#This Row],[Creador]],Tabla9[#All],3,0)</f>
        <v>EECC</v>
      </c>
      <c r="R187" s="56">
        <v>6</v>
      </c>
    </row>
    <row r="188" spans="2:18" ht="33.75">
      <c r="B188" s="226" t="s">
        <v>610</v>
      </c>
      <c r="C188" s="227">
        <v>45489.547534722224</v>
      </c>
      <c r="D188" s="226" t="s">
        <v>105</v>
      </c>
      <c r="E188" s="174" t="s">
        <v>18</v>
      </c>
      <c r="F188" s="17" t="s">
        <v>112</v>
      </c>
      <c r="G188" s="228" t="s">
        <v>611</v>
      </c>
      <c r="H188" s="226" t="s">
        <v>214</v>
      </c>
      <c r="I188" s="58"/>
      <c r="J188" s="53" t="s">
        <v>107</v>
      </c>
      <c r="K188" s="53" t="s">
        <v>108</v>
      </c>
      <c r="L188" s="53" t="s">
        <v>109</v>
      </c>
      <c r="M188"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88" s="53" t="s">
        <v>135</v>
      </c>
      <c r="O188"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88" s="174" t="s">
        <v>116</v>
      </c>
      <c r="Q188" s="56" t="str">
        <f>VLOOKUP(Paral[[#This Row],[Creador]],Tabla9[#All],3,0)</f>
        <v>EECC</v>
      </c>
      <c r="R188" s="232">
        <v>6</v>
      </c>
    </row>
    <row r="189" spans="2:18" ht="33.75">
      <c r="B189" s="51" t="s">
        <v>612</v>
      </c>
      <c r="C189" s="62">
        <v>45490.411608796298</v>
      </c>
      <c r="D189" s="51" t="s">
        <v>105</v>
      </c>
      <c r="E189" s="57" t="s">
        <v>12</v>
      </c>
      <c r="F189" t="s">
        <v>221</v>
      </c>
      <c r="G189" s="60" t="s">
        <v>613</v>
      </c>
      <c r="H189" s="51" t="s">
        <v>149</v>
      </c>
      <c r="I189" s="58"/>
      <c r="J189" s="53" t="s">
        <v>107</v>
      </c>
      <c r="K189" s="53" t="s">
        <v>114</v>
      </c>
      <c r="L189" s="53" t="s">
        <v>109</v>
      </c>
      <c r="M189"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89" s="53" t="s">
        <v>135</v>
      </c>
      <c r="O189"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89" s="57" t="s">
        <v>614</v>
      </c>
      <c r="Q189" s="56" t="str">
        <f>VLOOKUP(Paral[[#This Row],[Creador]],Tabla9[#All],3,0)</f>
        <v>EXPLOTACION SAGUNTO</v>
      </c>
      <c r="R189" s="56">
        <v>6</v>
      </c>
    </row>
    <row r="190" spans="2:18" ht="56.25">
      <c r="B190" s="51" t="s">
        <v>615</v>
      </c>
      <c r="C190" s="62">
        <v>45490.488275462965</v>
      </c>
      <c r="D190" s="226" t="s">
        <v>105</v>
      </c>
      <c r="E190" s="57" t="s">
        <v>12</v>
      </c>
      <c r="F190" s="17" t="s">
        <v>221</v>
      </c>
      <c r="G190" s="228" t="s">
        <v>616</v>
      </c>
      <c r="H190" s="51"/>
      <c r="I190" s="58"/>
      <c r="J190" s="53" t="s">
        <v>107</v>
      </c>
      <c r="K190" s="53" t="s">
        <v>114</v>
      </c>
      <c r="L190" s="53" t="s">
        <v>109</v>
      </c>
      <c r="M190"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90" s="53" t="s">
        <v>135</v>
      </c>
      <c r="O190"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90" s="57" t="s">
        <v>158</v>
      </c>
      <c r="Q190" s="56" t="str">
        <f>VLOOKUP(Paral[[#This Row],[Creador]],Tabla9[#All],3,0)</f>
        <v>EXPLOTACION SAGUNTO</v>
      </c>
      <c r="R190" s="232">
        <v>6</v>
      </c>
    </row>
    <row r="191" spans="2:18" ht="78.75">
      <c r="B191" s="51" t="s">
        <v>617</v>
      </c>
      <c r="C191" s="62">
        <v>45490.532384259262</v>
      </c>
      <c r="D191" s="51" t="s">
        <v>105</v>
      </c>
      <c r="E191" s="57" t="s">
        <v>22</v>
      </c>
      <c r="F191" t="s">
        <v>221</v>
      </c>
      <c r="G191" s="60" t="s">
        <v>618</v>
      </c>
      <c r="H191" s="51" t="s">
        <v>175</v>
      </c>
      <c r="I191" s="58"/>
      <c r="J191" s="53" t="s">
        <v>107</v>
      </c>
      <c r="K191" s="53" t="s">
        <v>114</v>
      </c>
      <c r="L191" s="53" t="s">
        <v>109</v>
      </c>
      <c r="M19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91" s="53" t="s">
        <v>135</v>
      </c>
      <c r="O19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91" s="57" t="s">
        <v>227</v>
      </c>
      <c r="Q191" s="56" t="str">
        <f>VLOOKUP(Paral[[#This Row],[Creador]],Tabla9[#All],3,0)</f>
        <v>TECNOLOGIA GENERACION</v>
      </c>
      <c r="R191" s="56">
        <v>6</v>
      </c>
    </row>
    <row r="192" spans="2:18" ht="67.5">
      <c r="B192" s="226" t="s">
        <v>619</v>
      </c>
      <c r="C192" s="227">
        <v>45490.545636574076</v>
      </c>
      <c r="D192" s="226" t="s">
        <v>105</v>
      </c>
      <c r="E192" s="174" t="s">
        <v>18</v>
      </c>
      <c r="F192" s="17" t="s">
        <v>112</v>
      </c>
      <c r="G192" s="228" t="s">
        <v>620</v>
      </c>
      <c r="H192" s="226" t="s">
        <v>214</v>
      </c>
      <c r="I192" s="58"/>
      <c r="J192" s="61" t="s">
        <v>107</v>
      </c>
      <c r="K192" s="61" t="s">
        <v>114</v>
      </c>
      <c r="L192" s="61" t="s">
        <v>109</v>
      </c>
      <c r="M19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92" s="61" t="s">
        <v>135</v>
      </c>
      <c r="O19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92" s="174" t="s">
        <v>116</v>
      </c>
      <c r="Q192" s="56" t="str">
        <f>VLOOKUP(Paral[[#This Row],[Creador]],Tabla9[#All],3,0)</f>
        <v>EECC</v>
      </c>
      <c r="R192" s="232">
        <v>6</v>
      </c>
    </row>
    <row r="193" spans="2:18" ht="78.75">
      <c r="B193" s="226" t="s">
        <v>621</v>
      </c>
      <c r="C193" s="227">
        <v>45490.557199074072</v>
      </c>
      <c r="D193" s="226" t="s">
        <v>105</v>
      </c>
      <c r="E193" s="174" t="s">
        <v>18</v>
      </c>
      <c r="F193" s="17" t="s">
        <v>112</v>
      </c>
      <c r="G193" s="228" t="s">
        <v>622</v>
      </c>
      <c r="H193" s="226" t="s">
        <v>124</v>
      </c>
      <c r="I193" s="58"/>
      <c r="J193" s="61" t="s">
        <v>107</v>
      </c>
      <c r="K193" s="61" t="s">
        <v>114</v>
      </c>
      <c r="L193" s="61" t="s">
        <v>109</v>
      </c>
      <c r="M193"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93" s="61" t="s">
        <v>129</v>
      </c>
      <c r="O193"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93" s="174" t="s">
        <v>116</v>
      </c>
      <c r="Q193" s="56" t="str">
        <f>VLOOKUP(Paral[[#This Row],[Creador]],Tabla9[#All],3,0)</f>
        <v>EECC</v>
      </c>
      <c r="R193" s="232">
        <v>6</v>
      </c>
    </row>
    <row r="194" spans="2:18" ht="56.25">
      <c r="B194" s="226" t="s">
        <v>623</v>
      </c>
      <c r="C194" s="227">
        <v>45491.549363425926</v>
      </c>
      <c r="D194" s="226" t="s">
        <v>105</v>
      </c>
      <c r="E194" s="174" t="s">
        <v>18</v>
      </c>
      <c r="F194" s="17" t="s">
        <v>112</v>
      </c>
      <c r="G194" s="228" t="s">
        <v>624</v>
      </c>
      <c r="H194" s="226" t="s">
        <v>214</v>
      </c>
      <c r="I194" s="58"/>
      <c r="J194" s="61" t="s">
        <v>107</v>
      </c>
      <c r="K194" s="61" t="s">
        <v>114</v>
      </c>
      <c r="L194" s="61" t="s">
        <v>109</v>
      </c>
      <c r="M19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94" s="61" t="s">
        <v>135</v>
      </c>
      <c r="O19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94" s="174" t="s">
        <v>116</v>
      </c>
      <c r="Q194" s="56" t="str">
        <f>VLOOKUP(Paral[[#This Row],[Creador]],Tabla9[#All],3,0)</f>
        <v>EECC</v>
      </c>
      <c r="R194" s="232">
        <v>6</v>
      </c>
    </row>
    <row r="195" spans="2:18" ht="146.25">
      <c r="B195" s="226" t="s">
        <v>625</v>
      </c>
      <c r="C195" s="227">
        <v>45491.550393518519</v>
      </c>
      <c r="D195" s="226" t="s">
        <v>105</v>
      </c>
      <c r="E195" s="174" t="s">
        <v>18</v>
      </c>
      <c r="F195" s="17" t="s">
        <v>112</v>
      </c>
      <c r="G195" s="228" t="s">
        <v>626</v>
      </c>
      <c r="H195" s="226" t="s">
        <v>208</v>
      </c>
      <c r="I195" s="58"/>
      <c r="J195" s="61" t="s">
        <v>107</v>
      </c>
      <c r="K195" s="61" t="s">
        <v>108</v>
      </c>
      <c r="L195" s="61" t="s">
        <v>109</v>
      </c>
      <c r="M19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95" s="61" t="s">
        <v>129</v>
      </c>
      <c r="O19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25</v>
      </c>
      <c r="P195" s="174" t="s">
        <v>116</v>
      </c>
      <c r="Q195" s="56" t="str">
        <f>VLOOKUP(Paral[[#This Row],[Creador]],Tabla9[#All],3,0)</f>
        <v>EECC</v>
      </c>
      <c r="R195" s="232">
        <v>6</v>
      </c>
    </row>
    <row r="196" spans="2:18" ht="67.5">
      <c r="B196" s="226" t="s">
        <v>627</v>
      </c>
      <c r="C196" s="227">
        <v>45492.531504629631</v>
      </c>
      <c r="D196" s="226" t="s">
        <v>105</v>
      </c>
      <c r="E196" s="174" t="s">
        <v>18</v>
      </c>
      <c r="F196" s="17" t="s">
        <v>221</v>
      </c>
      <c r="G196" s="228" t="s">
        <v>628</v>
      </c>
      <c r="H196" s="226" t="s">
        <v>234</v>
      </c>
      <c r="I196" s="58"/>
      <c r="J196" s="61" t="s">
        <v>107</v>
      </c>
      <c r="K196" s="61" t="s">
        <v>114</v>
      </c>
      <c r="L196" s="61" t="s">
        <v>119</v>
      </c>
      <c r="M196"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96" s="61" t="s">
        <v>135</v>
      </c>
      <c r="O196"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96" s="174" t="s">
        <v>160</v>
      </c>
      <c r="Q196" s="56" t="str">
        <f>VLOOKUP(Paral[[#This Row],[Creador]],Tabla9[#All],3,0)</f>
        <v>EXPLOTACION PALOS</v>
      </c>
      <c r="R196" s="232">
        <v>6</v>
      </c>
    </row>
    <row r="197" spans="2:18" ht="56.25">
      <c r="B197" s="226" t="s">
        <v>629</v>
      </c>
      <c r="C197" s="227">
        <v>45492.560613425929</v>
      </c>
      <c r="D197" s="226" t="s">
        <v>105</v>
      </c>
      <c r="E197" s="174" t="s">
        <v>18</v>
      </c>
      <c r="F197" s="17" t="s">
        <v>112</v>
      </c>
      <c r="G197" s="228" t="s">
        <v>630</v>
      </c>
      <c r="H197" s="226" t="s">
        <v>214</v>
      </c>
      <c r="I197" s="58"/>
      <c r="J197" s="53" t="s">
        <v>107</v>
      </c>
      <c r="K197" s="53" t="s">
        <v>114</v>
      </c>
      <c r="L197" s="53" t="s">
        <v>109</v>
      </c>
      <c r="M197"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97" s="53" t="s">
        <v>135</v>
      </c>
      <c r="O197"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97" s="174" t="s">
        <v>116</v>
      </c>
      <c r="Q197" s="56" t="str">
        <f>VLOOKUP(Paral[[#This Row],[Creador]],Tabla9[#All],3,0)</f>
        <v>EECC</v>
      </c>
      <c r="R197" s="232">
        <v>6</v>
      </c>
    </row>
    <row r="198" spans="2:18" ht="33.75">
      <c r="B198" s="226" t="s">
        <v>631</v>
      </c>
      <c r="C198" s="227">
        <v>45495.568981481483</v>
      </c>
      <c r="D198" s="226" t="s">
        <v>105</v>
      </c>
      <c r="E198" s="174" t="s">
        <v>18</v>
      </c>
      <c r="F198" s="17" t="s">
        <v>112</v>
      </c>
      <c r="G198" s="228" t="s">
        <v>632</v>
      </c>
      <c r="H198" s="226" t="s">
        <v>214</v>
      </c>
      <c r="I198" s="58"/>
      <c r="J198" s="61" t="s">
        <v>107</v>
      </c>
      <c r="K198" s="61" t="s">
        <v>114</v>
      </c>
      <c r="L198" s="61" t="s">
        <v>109</v>
      </c>
      <c r="M198"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98" s="61" t="s">
        <v>135</v>
      </c>
      <c r="O198"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98" s="174" t="s">
        <v>116</v>
      </c>
      <c r="Q198" s="56" t="str">
        <f>VLOOKUP(Paral[[#This Row],[Creador]],Tabla9[#All],3,0)</f>
        <v>EECC</v>
      </c>
      <c r="R198" s="232">
        <v>6</v>
      </c>
    </row>
    <row r="199" spans="2:18" ht="45">
      <c r="B199" s="226" t="s">
        <v>633</v>
      </c>
      <c r="C199" s="227">
        <v>45496.513958333337</v>
      </c>
      <c r="D199" s="226" t="s">
        <v>105</v>
      </c>
      <c r="E199" s="174" t="s">
        <v>18</v>
      </c>
      <c r="F199" s="17" t="s">
        <v>112</v>
      </c>
      <c r="G199" s="228" t="s">
        <v>634</v>
      </c>
      <c r="H199" s="226" t="s">
        <v>214</v>
      </c>
      <c r="I199" s="58"/>
      <c r="J199" s="53" t="s">
        <v>107</v>
      </c>
      <c r="K199" s="53" t="s">
        <v>114</v>
      </c>
      <c r="L199" s="53" t="s">
        <v>109</v>
      </c>
      <c r="M199"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99" s="53" t="s">
        <v>129</v>
      </c>
      <c r="O199"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99" s="174" t="s">
        <v>116</v>
      </c>
      <c r="Q199" s="56" t="str">
        <f>VLOOKUP(Paral[[#This Row],[Creador]],Tabla9[#All],3,0)</f>
        <v>EECC</v>
      </c>
      <c r="R199" s="232">
        <v>6</v>
      </c>
    </row>
    <row r="200" spans="2:18" ht="67.5">
      <c r="B200" s="51" t="s">
        <v>635</v>
      </c>
      <c r="C200" s="62">
        <v>45496.58792824074</v>
      </c>
      <c r="D200" s="51" t="s">
        <v>105</v>
      </c>
      <c r="E200" s="57" t="s">
        <v>22</v>
      </c>
      <c r="F200" t="s">
        <v>112</v>
      </c>
      <c r="G200" s="60" t="s">
        <v>636</v>
      </c>
      <c r="H200" s="51" t="s">
        <v>153</v>
      </c>
      <c r="I200" s="58"/>
      <c r="J200" s="61" t="s">
        <v>107</v>
      </c>
      <c r="K200" s="61" t="s">
        <v>108</v>
      </c>
      <c r="L200" s="61" t="s">
        <v>109</v>
      </c>
      <c r="M20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200" s="61" t="s">
        <v>135</v>
      </c>
      <c r="O20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200" s="57" t="s">
        <v>116</v>
      </c>
      <c r="Q200" s="56" t="str">
        <f>VLOOKUP(Paral[[#This Row],[Creador]],Tabla9[#All],3,0)</f>
        <v>EECC</v>
      </c>
      <c r="R200" s="56">
        <v>6</v>
      </c>
    </row>
    <row r="201" spans="2:18" ht="123.75">
      <c r="B201" s="51" t="s">
        <v>637</v>
      </c>
      <c r="C201" s="62">
        <v>45496.706990740742</v>
      </c>
      <c r="D201" s="51" t="s">
        <v>105</v>
      </c>
      <c r="E201" s="57" t="s">
        <v>4</v>
      </c>
      <c r="F201" t="s">
        <v>112</v>
      </c>
      <c r="G201" s="60" t="s">
        <v>638</v>
      </c>
      <c r="H201" s="51" t="s">
        <v>113</v>
      </c>
      <c r="I201" s="58"/>
      <c r="J201" s="61" t="s">
        <v>107</v>
      </c>
      <c r="K201" s="61" t="s">
        <v>114</v>
      </c>
      <c r="L201" s="61" t="s">
        <v>109</v>
      </c>
      <c r="M20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201" s="61" t="s">
        <v>135</v>
      </c>
      <c r="O20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201" s="57" t="s">
        <v>116</v>
      </c>
      <c r="Q201" s="56" t="str">
        <f>VLOOKUP(Paral[[#This Row],[Creador]],Tabla9[#All],3,0)</f>
        <v>EECC</v>
      </c>
      <c r="R201" s="56">
        <v>6</v>
      </c>
    </row>
    <row r="202" spans="2:18" ht="56.25">
      <c r="B202" s="226" t="s">
        <v>639</v>
      </c>
      <c r="C202" s="227">
        <v>45497.564201388886</v>
      </c>
      <c r="D202" s="226" t="s">
        <v>105</v>
      </c>
      <c r="E202" s="174" t="s">
        <v>18</v>
      </c>
      <c r="F202" s="17" t="s">
        <v>112</v>
      </c>
      <c r="G202" s="228" t="s">
        <v>640</v>
      </c>
      <c r="H202" s="226" t="s">
        <v>214</v>
      </c>
      <c r="I202" s="58"/>
      <c r="J202" s="53" t="s">
        <v>107</v>
      </c>
      <c r="K202" s="53" t="s">
        <v>114</v>
      </c>
      <c r="L202" s="53" t="s">
        <v>109</v>
      </c>
      <c r="M202"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202" s="53" t="s">
        <v>129</v>
      </c>
      <c r="O202"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202" s="174" t="s">
        <v>116</v>
      </c>
      <c r="Q202" s="56" t="str">
        <f>VLOOKUP(Paral[[#This Row],[Creador]],Tabla9[#All],3,0)</f>
        <v>EECC</v>
      </c>
      <c r="R202" s="232">
        <v>6</v>
      </c>
    </row>
    <row r="203" spans="2:18" ht="56.25">
      <c r="B203" s="226" t="s">
        <v>641</v>
      </c>
      <c r="C203" s="227">
        <v>45498.5549537037</v>
      </c>
      <c r="D203" s="226" t="s">
        <v>105</v>
      </c>
      <c r="E203" s="174" t="s">
        <v>18</v>
      </c>
      <c r="F203" s="17" t="s">
        <v>112</v>
      </c>
      <c r="G203" s="228" t="s">
        <v>642</v>
      </c>
      <c r="H203" s="226" t="s">
        <v>214</v>
      </c>
      <c r="I203" s="58"/>
      <c r="J203" s="53" t="s">
        <v>107</v>
      </c>
      <c r="K203" s="53" t="s">
        <v>114</v>
      </c>
      <c r="L203" s="53" t="s">
        <v>109</v>
      </c>
      <c r="M203"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203" s="53" t="s">
        <v>135</v>
      </c>
      <c r="O203"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203" s="174" t="s">
        <v>116</v>
      </c>
      <c r="Q203" s="56" t="str">
        <f>VLOOKUP(Paral[[#This Row],[Creador]],Tabla9[#All],3,0)</f>
        <v>EECC</v>
      </c>
      <c r="R203" s="232">
        <v>6</v>
      </c>
    </row>
    <row r="204" spans="2:18" ht="78.75">
      <c r="B204" s="148" t="s">
        <v>643</v>
      </c>
      <c r="C204" s="161">
        <v>45499.374525462961</v>
      </c>
      <c r="D204" s="148" t="s">
        <v>105</v>
      </c>
      <c r="E204" s="63" t="s">
        <v>8</v>
      </c>
      <c r="F204" s="163" t="s">
        <v>221</v>
      </c>
      <c r="G204" s="60" t="s">
        <v>644</v>
      </c>
      <c r="H204" s="51" t="s">
        <v>173</v>
      </c>
      <c r="I204" s="58"/>
      <c r="J204" s="165" t="s">
        <v>117</v>
      </c>
      <c r="K204" s="165"/>
      <c r="L204" s="165"/>
      <c r="M204" s="166"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204" s="165"/>
      <c r="O20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204" s="57" t="s">
        <v>165</v>
      </c>
      <c r="Q204" s="56" t="str">
        <f>VLOOKUP(Paral[[#This Row],[Creador]],Tabla9[#All],3,0)</f>
        <v>DESMANTELAMIENTO</v>
      </c>
      <c r="R204" s="56">
        <v>6</v>
      </c>
    </row>
    <row r="205" spans="2:18" ht="67.5">
      <c r="B205" s="148" t="s">
        <v>645</v>
      </c>
      <c r="C205" s="161">
        <v>45499.402025462965</v>
      </c>
      <c r="D205" s="148" t="s">
        <v>105</v>
      </c>
      <c r="E205" s="63" t="s">
        <v>8</v>
      </c>
      <c r="F205" s="163" t="s">
        <v>221</v>
      </c>
      <c r="G205" s="60" t="s">
        <v>646</v>
      </c>
      <c r="H205" s="51" t="s">
        <v>173</v>
      </c>
      <c r="I205" s="58"/>
      <c r="J205" s="170" t="s">
        <v>117</v>
      </c>
      <c r="K205" s="170"/>
      <c r="L205" s="170"/>
      <c r="M205" s="166"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205" s="170"/>
      <c r="O20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205" s="57" t="s">
        <v>165</v>
      </c>
      <c r="Q205" s="56" t="str">
        <f>VLOOKUP(Paral[[#This Row],[Creador]],Tabla9[#All],3,0)</f>
        <v>DESMANTELAMIENTO</v>
      </c>
      <c r="R205" s="56">
        <v>6</v>
      </c>
    </row>
    <row r="206" spans="2:18" ht="67.5">
      <c r="B206" s="226" t="s">
        <v>647</v>
      </c>
      <c r="C206" s="227">
        <v>45499.574826388889</v>
      </c>
      <c r="D206" s="226" t="s">
        <v>105</v>
      </c>
      <c r="E206" s="174" t="s">
        <v>18</v>
      </c>
      <c r="F206" s="17" t="s">
        <v>112</v>
      </c>
      <c r="G206" s="228" t="s">
        <v>648</v>
      </c>
      <c r="H206" s="226" t="s">
        <v>214</v>
      </c>
      <c r="I206" s="58"/>
      <c r="J206" s="53" t="s">
        <v>107</v>
      </c>
      <c r="K206" s="53" t="s">
        <v>114</v>
      </c>
      <c r="L206" s="53" t="s">
        <v>109</v>
      </c>
      <c r="M206"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206" s="53" t="s">
        <v>129</v>
      </c>
      <c r="O206"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206" s="174" t="s">
        <v>116</v>
      </c>
      <c r="Q206" s="56" t="str">
        <f>VLOOKUP(Paral[[#This Row],[Creador]],Tabla9[#All],3,0)</f>
        <v>EECC</v>
      </c>
      <c r="R206" s="232">
        <v>6</v>
      </c>
    </row>
    <row r="207" spans="2:18" ht="45">
      <c r="B207" s="226" t="s">
        <v>649</v>
      </c>
      <c r="C207" s="227">
        <v>45502.582326388889</v>
      </c>
      <c r="D207" s="226" t="s">
        <v>105</v>
      </c>
      <c r="E207" s="174" t="s">
        <v>8</v>
      </c>
      <c r="F207" s="17" t="s">
        <v>221</v>
      </c>
      <c r="G207" s="228" t="s">
        <v>650</v>
      </c>
      <c r="H207" s="226" t="s">
        <v>173</v>
      </c>
      <c r="I207" s="229"/>
      <c r="J207" s="270" t="s">
        <v>107</v>
      </c>
      <c r="K207" s="270" t="s">
        <v>108</v>
      </c>
      <c r="L207" s="270" t="s">
        <v>119</v>
      </c>
      <c r="M207"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207" s="270" t="s">
        <v>135</v>
      </c>
      <c r="O207"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10</v>
      </c>
      <c r="P207" s="174" t="s">
        <v>165</v>
      </c>
      <c r="Q207" s="232" t="str">
        <f>VLOOKUP(Paral[[#This Row],[Creador]],Tabla9[#All],3,0)</f>
        <v>DESMANTELAMIENTO</v>
      </c>
      <c r="R207" s="232">
        <v>6</v>
      </c>
    </row>
    <row r="208" spans="2:18" ht="56.25">
      <c r="B208" s="226" t="s">
        <v>651</v>
      </c>
      <c r="C208" s="227">
        <v>45504.396435185183</v>
      </c>
      <c r="D208" s="226" t="s">
        <v>105</v>
      </c>
      <c r="E208" s="174" t="s">
        <v>8</v>
      </c>
      <c r="F208" s="17" t="s">
        <v>221</v>
      </c>
      <c r="G208" s="228" t="s">
        <v>652</v>
      </c>
      <c r="H208" s="226" t="s">
        <v>173</v>
      </c>
      <c r="I208" s="58"/>
      <c r="J208" s="61" t="s">
        <v>107</v>
      </c>
      <c r="K208" s="61" t="s">
        <v>114</v>
      </c>
      <c r="L208" s="61" t="s">
        <v>119</v>
      </c>
      <c r="M208"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208" s="61" t="s">
        <v>135</v>
      </c>
      <c r="O208"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208" s="174" t="s">
        <v>165</v>
      </c>
      <c r="Q208" s="56" t="str">
        <f>VLOOKUP(Paral[[#This Row],[Creador]],Tabla9[#All],3,0)</f>
        <v>DESMANTELAMIENTO</v>
      </c>
      <c r="R208" s="232">
        <v>6</v>
      </c>
    </row>
    <row r="209" spans="2:18" ht="67.5">
      <c r="B209" s="226" t="s">
        <v>653</v>
      </c>
      <c r="C209" s="227">
        <v>45504.404363425929</v>
      </c>
      <c r="D209" s="226" t="s">
        <v>105</v>
      </c>
      <c r="E209" s="174" t="s">
        <v>8</v>
      </c>
      <c r="F209" s="17" t="s">
        <v>221</v>
      </c>
      <c r="G209" s="228" t="s">
        <v>654</v>
      </c>
      <c r="H209" s="226" t="s">
        <v>173</v>
      </c>
      <c r="I209" s="58"/>
      <c r="J209" s="61" t="s">
        <v>107</v>
      </c>
      <c r="K209" s="61" t="s">
        <v>114</v>
      </c>
      <c r="L209" s="61" t="s">
        <v>119</v>
      </c>
      <c r="M209"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209" s="61" t="s">
        <v>135</v>
      </c>
      <c r="O209"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209" s="174" t="s">
        <v>165</v>
      </c>
      <c r="Q209" s="56" t="str">
        <f>VLOOKUP(Paral[[#This Row],[Creador]],Tabla9[#All],3,0)</f>
        <v>DESMANTELAMIENTO</v>
      </c>
      <c r="R209" s="232">
        <v>6</v>
      </c>
    </row>
    <row r="210" spans="2:18" ht="112.5">
      <c r="B210" s="226" t="s">
        <v>655</v>
      </c>
      <c r="C210" s="227">
        <v>45506.369004629632</v>
      </c>
      <c r="D210" s="226" t="s">
        <v>105</v>
      </c>
      <c r="E210" s="174" t="s">
        <v>22</v>
      </c>
      <c r="F210" s="17" t="s">
        <v>112</v>
      </c>
      <c r="G210" s="228" t="s">
        <v>656</v>
      </c>
      <c r="H210" s="226" t="s">
        <v>190</v>
      </c>
      <c r="I210" s="58"/>
      <c r="J210" s="61" t="s">
        <v>107</v>
      </c>
      <c r="K210" s="61" t="s">
        <v>114</v>
      </c>
      <c r="L210" s="61" t="s">
        <v>119</v>
      </c>
      <c r="M210"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210" s="61" t="s">
        <v>135</v>
      </c>
      <c r="O210"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210" s="174" t="s">
        <v>116</v>
      </c>
      <c r="Q210" s="56" t="str">
        <f>VLOOKUP(Paral[[#This Row],[Creador]],Tabla9[#All],3,0)</f>
        <v>EECC</v>
      </c>
      <c r="R210" s="232">
        <v>6</v>
      </c>
    </row>
    <row r="211" spans="2:18" ht="135">
      <c r="B211" s="226" t="s">
        <v>657</v>
      </c>
      <c r="C211" s="227">
        <v>45507.349120370367</v>
      </c>
      <c r="D211" s="226" t="s">
        <v>105</v>
      </c>
      <c r="E211" s="174" t="s">
        <v>14</v>
      </c>
      <c r="F211" s="17" t="s">
        <v>221</v>
      </c>
      <c r="G211" s="228" t="s">
        <v>658</v>
      </c>
      <c r="H211" s="226" t="s">
        <v>253</v>
      </c>
      <c r="I211" s="58"/>
      <c r="J211" s="61" t="s">
        <v>107</v>
      </c>
      <c r="K211" s="61" t="s">
        <v>114</v>
      </c>
      <c r="L211" s="61" t="s">
        <v>122</v>
      </c>
      <c r="M211"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211" s="61" t="s">
        <v>135</v>
      </c>
      <c r="O211"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211" s="174" t="s">
        <v>659</v>
      </c>
      <c r="Q211" s="56" t="str">
        <f>VLOOKUP(Paral[[#This Row],[Creador]],Tabla9[#All],3,0)</f>
        <v>EXPLOTACION SABON</v>
      </c>
      <c r="R211" s="232">
        <v>6</v>
      </c>
    </row>
    <row r="212" spans="2:18" ht="45">
      <c r="B212" s="226" t="s">
        <v>660</v>
      </c>
      <c r="C212" s="227">
        <v>45511.42895833333</v>
      </c>
      <c r="D212" s="226" t="s">
        <v>105</v>
      </c>
      <c r="E212" s="174" t="s">
        <v>13</v>
      </c>
      <c r="F212" s="17" t="s">
        <v>221</v>
      </c>
      <c r="G212" s="228" t="s">
        <v>661</v>
      </c>
      <c r="H212" s="226" t="s">
        <v>153</v>
      </c>
      <c r="I212" s="58"/>
      <c r="J212" s="61" t="s">
        <v>107</v>
      </c>
      <c r="K212" s="61" t="s">
        <v>108</v>
      </c>
      <c r="L212" s="61" t="s">
        <v>109</v>
      </c>
      <c r="M212"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212" s="61" t="s">
        <v>135</v>
      </c>
      <c r="O212"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212" s="174" t="s">
        <v>126</v>
      </c>
      <c r="Q212" s="56" t="str">
        <f>VLOOKUP(Paral[[#This Row],[Creador]],Tabla9[#All],3,0)</f>
        <v>EXPLOTACION CARTAGENA</v>
      </c>
      <c r="R212" s="232">
        <v>6</v>
      </c>
    </row>
    <row r="213" spans="2:18" ht="56.25">
      <c r="B213" s="226" t="s">
        <v>662</v>
      </c>
      <c r="C213" s="227">
        <v>45516.322372685187</v>
      </c>
      <c r="D213" s="226" t="s">
        <v>105</v>
      </c>
      <c r="E213" s="174" t="s">
        <v>15</v>
      </c>
      <c r="F213" s="17" t="s">
        <v>221</v>
      </c>
      <c r="G213" s="228" t="s">
        <v>663</v>
      </c>
      <c r="H213" s="226" t="s">
        <v>664</v>
      </c>
      <c r="I213" s="58"/>
      <c r="J213" s="61" t="s">
        <v>107</v>
      </c>
      <c r="K213" s="61" t="s">
        <v>114</v>
      </c>
      <c r="L213" s="61" t="s">
        <v>119</v>
      </c>
      <c r="M213"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213" s="61" t="s">
        <v>135</v>
      </c>
      <c r="O213"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213" s="174" t="s">
        <v>254</v>
      </c>
      <c r="Q213" s="56" t="str">
        <f>VLOOKUP(Paral[[#This Row],[Creador]],Tabla9[#All],3,0)</f>
        <v>ZONA CATALUÑA</v>
      </c>
      <c r="R213" s="232">
        <v>6</v>
      </c>
    </row>
    <row r="214" spans="2:18" ht="67.5">
      <c r="B214" s="226" t="s">
        <v>665</v>
      </c>
      <c r="C214" s="227">
        <v>45521.07309027778</v>
      </c>
      <c r="D214" s="226" t="s">
        <v>105</v>
      </c>
      <c r="E214" s="174" t="s">
        <v>15</v>
      </c>
      <c r="F214" s="17" t="s">
        <v>221</v>
      </c>
      <c r="G214" s="228" t="s">
        <v>666</v>
      </c>
      <c r="H214" s="226" t="s">
        <v>175</v>
      </c>
      <c r="I214" s="58"/>
      <c r="J214" s="61" t="s">
        <v>107</v>
      </c>
      <c r="K214" s="61" t="s">
        <v>108</v>
      </c>
      <c r="L214" s="61" t="s">
        <v>119</v>
      </c>
      <c r="M214"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214" s="61" t="s">
        <v>135</v>
      </c>
      <c r="O214"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10</v>
      </c>
      <c r="P214" s="174" t="s">
        <v>667</v>
      </c>
      <c r="Q214" s="56" t="str">
        <f>VLOOKUP(Paral[[#This Row],[Creador]],Tabla9[#All],3,0)</f>
        <v>EXPLOTACION PUERTO DE BARCELONA</v>
      </c>
      <c r="R214" s="232">
        <v>6</v>
      </c>
    </row>
    <row r="215" spans="2:18" ht="101.25">
      <c r="B215" s="226" t="s">
        <v>668</v>
      </c>
      <c r="C215" s="227">
        <v>45521.07980324074</v>
      </c>
      <c r="D215" s="226" t="s">
        <v>105</v>
      </c>
      <c r="E215" s="174" t="s">
        <v>15</v>
      </c>
      <c r="F215" s="17" t="s">
        <v>221</v>
      </c>
      <c r="G215" s="228" t="s">
        <v>669</v>
      </c>
      <c r="H215" s="226" t="s">
        <v>175</v>
      </c>
      <c r="I215" s="58"/>
      <c r="J215" s="61" t="s">
        <v>117</v>
      </c>
      <c r="K215" s="61"/>
      <c r="L215" s="61"/>
      <c r="M215"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215" s="61"/>
      <c r="O215"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215" s="174" t="s">
        <v>667</v>
      </c>
      <c r="Q215" s="56" t="str">
        <f>VLOOKUP(Paral[[#This Row],[Creador]],Tabla9[#All],3,0)</f>
        <v>EXPLOTACION PUERTO DE BARCELONA</v>
      </c>
      <c r="R215" s="232">
        <v>6</v>
      </c>
    </row>
    <row r="216" spans="2:18" ht="90">
      <c r="B216" s="226" t="s">
        <v>670</v>
      </c>
      <c r="C216" s="227">
        <v>45525.473240740743</v>
      </c>
      <c r="D216" s="226" t="s">
        <v>105</v>
      </c>
      <c r="E216" s="174" t="s">
        <v>21</v>
      </c>
      <c r="F216" s="17" t="s">
        <v>221</v>
      </c>
      <c r="G216" s="228" t="s">
        <v>671</v>
      </c>
      <c r="H216" s="226" t="s">
        <v>175</v>
      </c>
      <c r="I216" s="58"/>
      <c r="J216" s="61" t="s">
        <v>107</v>
      </c>
      <c r="K216" s="61" t="s">
        <v>114</v>
      </c>
      <c r="L216" s="61" t="s">
        <v>109</v>
      </c>
      <c r="M216"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216" s="61" t="s">
        <v>135</v>
      </c>
      <c r="O216"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216" s="174" t="s">
        <v>555</v>
      </c>
      <c r="Q216" s="56" t="str">
        <f>VLOOKUP(Paral[[#This Row],[Creador]],Tabla9[#All],3,0)</f>
        <v>EXPLOTACION SAN ROQUE- CAMPO 10</v>
      </c>
      <c r="R216" s="232">
        <v>6</v>
      </c>
    </row>
    <row r="217" spans="2:18" ht="101.25">
      <c r="B217" s="51" t="s">
        <v>672</v>
      </c>
      <c r="C217" s="62">
        <v>45531.47388888889</v>
      </c>
      <c r="D217" s="226" t="s">
        <v>105</v>
      </c>
      <c r="E217" s="57" t="s">
        <v>17</v>
      </c>
      <c r="F217" s="17" t="s">
        <v>221</v>
      </c>
      <c r="G217" s="228" t="s">
        <v>673</v>
      </c>
      <c r="H217" s="51"/>
      <c r="I217" s="58"/>
      <c r="J217" s="61" t="s">
        <v>107</v>
      </c>
      <c r="K217" s="61" t="s">
        <v>108</v>
      </c>
      <c r="L217" s="61" t="s">
        <v>109</v>
      </c>
      <c r="M217"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217" s="61" t="s">
        <v>135</v>
      </c>
      <c r="O217"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217" s="57" t="s">
        <v>674</v>
      </c>
      <c r="Q217" s="56" t="str">
        <f>VLOOKUP(Paral[[#This Row],[Creador]],Tabla9[#All],3,0)</f>
        <v>EXPLOTACION BESOS</v>
      </c>
      <c r="R217" s="232">
        <v>6</v>
      </c>
    </row>
    <row r="218" spans="2:18" ht="56.25">
      <c r="B218" s="51" t="s">
        <v>675</v>
      </c>
      <c r="C218" s="62">
        <v>45533.531770833331</v>
      </c>
      <c r="D218" s="226" t="s">
        <v>105</v>
      </c>
      <c r="E218" s="57" t="s">
        <v>13</v>
      </c>
      <c r="F218" s="17" t="s">
        <v>221</v>
      </c>
      <c r="G218" s="228" t="s">
        <v>676</v>
      </c>
      <c r="H218" s="226" t="s">
        <v>217</v>
      </c>
      <c r="I218" s="58"/>
      <c r="J218" s="53" t="s">
        <v>107</v>
      </c>
      <c r="K218" s="53" t="s">
        <v>155</v>
      </c>
      <c r="L218" s="53" t="s">
        <v>109</v>
      </c>
      <c r="M218"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218" s="53" t="s">
        <v>135</v>
      </c>
      <c r="O218"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10</v>
      </c>
      <c r="P218" s="57" t="s">
        <v>137</v>
      </c>
      <c r="Q218" s="56" t="str">
        <f>VLOOKUP(Paral[[#This Row],[Creador]],Tabla9[#All],3,0)</f>
        <v>EXPLOTACION CARTAGENA</v>
      </c>
      <c r="R218" s="232">
        <v>6</v>
      </c>
    </row>
  </sheetData>
  <sheetProtection autoFilter="0" pivotTables="0"/>
  <mergeCells count="11">
    <mergeCell ref="G13:G15"/>
    <mergeCell ref="J13:L13"/>
    <mergeCell ref="N13:P13"/>
    <mergeCell ref="J14:L14"/>
    <mergeCell ref="N14:P14"/>
    <mergeCell ref="F13:F15"/>
    <mergeCell ref="B2:C2"/>
    <mergeCell ref="D2:E2"/>
    <mergeCell ref="B13:C15"/>
    <mergeCell ref="D13:D15"/>
    <mergeCell ref="E13:E15"/>
  </mergeCells>
  <phoneticPr fontId="56" type="noConversion"/>
  <conditionalFormatting sqref="B2">
    <cfRule type="expression" dxfId="14" priority="26">
      <formula>_xludf.mod(columna10)=0</formula>
    </cfRule>
  </conditionalFormatting>
  <conditionalFormatting sqref="D2">
    <cfRule type="expression" dxfId="13" priority="25">
      <formula>_xludf.mod(columna10)=0</formula>
    </cfRule>
  </conditionalFormatting>
  <dataValidations count="4">
    <dataValidation type="list" allowBlank="1" showInputMessage="1" showErrorMessage="1" sqref="J26:J218" xr:uid="{030B5C9D-56BC-41CE-8FED-2BBDA029B2A5}">
      <formula1>Síno</formula1>
    </dataValidation>
    <dataValidation type="list" allowBlank="1" showInputMessage="1" showErrorMessage="1" sqref="N26:N218" xr:uid="{A894F3E1-4D15-4ED0-A2F5-00163A97C22F}">
      <formula1>Ámbito</formula1>
    </dataValidation>
    <dataValidation type="list" allowBlank="1" showInputMessage="1" showErrorMessage="1" sqref="L26:L218" xr:uid="{72018B95-C058-4BB2-9B2E-84F9AC99FA6E}">
      <formula1>Probabilidad</formula1>
    </dataValidation>
    <dataValidation type="list" allowBlank="1" showInputMessage="1" showErrorMessage="1" sqref="K26:K218" xr:uid="{0A0E1091-5D4B-47F9-BDBE-7F2297540F23}">
      <formula1>Severidad</formula1>
    </dataValidation>
  </dataValidations>
  <pageMargins left="0" right="0" top="0.39370078740157483" bottom="0.39370078740157483" header="0.31496062992125984" footer="0.31496062992125984"/>
  <pageSetup paperSize="9" orientation="landscape" r:id="rId1"/>
  <drawing r:id="rId2"/>
  <legacyDrawing r:id="rId3"/>
  <tableParts count="1">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xr:uid="{497DEA1C-EB96-4F15-B84D-1EF4F81B8A2D}">
          <x14:formula1>
            <xm:f>Instalaciones!$A$4:$A$19</xm:f>
          </x14:formula1>
          <xm:sqref>E26:E218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4FE45-2113-47FF-9C54-BB73D90640CF}">
  <sheetPr>
    <tabColor rgb="FF004571"/>
    <pageSetUpPr fitToPage="1"/>
  </sheetPr>
  <dimension ref="A1:Z100"/>
  <sheetViews>
    <sheetView topLeftCell="A26" zoomScale="80" zoomScaleNormal="80" workbookViewId="0">
      <selection activeCell="Z27" sqref="Z27"/>
    </sheetView>
  </sheetViews>
  <sheetFormatPr baseColWidth="10" defaultColWidth="10.85546875" defaultRowHeight="15"/>
  <cols>
    <col min="1" max="1" width="15.85546875" customWidth="1"/>
    <col min="2" max="2" width="19.42578125" style="124" customWidth="1"/>
    <col min="3" max="3" width="10.5703125" bestFit="1" customWidth="1"/>
    <col min="4" max="4" width="24.5703125" bestFit="1" customWidth="1"/>
    <col min="5" max="5" width="15.5703125" customWidth="1"/>
    <col min="6" max="6" width="27.5703125" bestFit="1" customWidth="1"/>
    <col min="7" max="7" width="42.5703125" customWidth="1"/>
    <col min="8" max="8" width="56.140625" bestFit="1" customWidth="1"/>
    <col min="9" max="9" width="9.140625" hidden="1" customWidth="1"/>
    <col min="10" max="11" width="8.5703125" style="125" customWidth="1"/>
    <col min="12" max="12" width="10.140625" style="125" customWidth="1"/>
    <col min="13" max="13" width="8.5703125" customWidth="1"/>
    <col min="14" max="14" width="8.5703125" style="125" customWidth="1"/>
    <col min="15" max="15" width="9" customWidth="1"/>
    <col min="16" max="17" width="5.5703125" customWidth="1"/>
    <col min="18" max="19" width="22.85546875" customWidth="1"/>
    <col min="20" max="20" width="7.140625" customWidth="1"/>
    <col min="21" max="21" width="10.42578125" customWidth="1"/>
    <col min="22" max="22" width="9.5703125" customWidth="1"/>
    <col min="23" max="23" width="39.140625" bestFit="1" customWidth="1"/>
    <col min="24" max="24" width="13.85546875" customWidth="1"/>
    <col min="25" max="25" width="12.5703125" customWidth="1"/>
    <col min="16382" max="16384" width="12.42578125" customWidth="1"/>
  </cols>
  <sheetData>
    <row r="1" spans="1:24" ht="14.45" customHeight="1">
      <c r="B1"/>
      <c r="J1"/>
      <c r="K1"/>
      <c r="L1"/>
      <c r="N1"/>
    </row>
    <row r="2" spans="1:24" ht="14.45" customHeight="1">
      <c r="A2" s="272" t="s">
        <v>57</v>
      </c>
      <c r="B2" s="272"/>
      <c r="C2" s="273">
        <v>45547</v>
      </c>
      <c r="D2" s="273"/>
      <c r="J2"/>
      <c r="K2"/>
      <c r="L2"/>
      <c r="N2"/>
    </row>
    <row r="3" spans="1:24" ht="14.45" customHeight="1">
      <c r="B3"/>
      <c r="J3"/>
      <c r="K3"/>
      <c r="L3"/>
      <c r="N3"/>
    </row>
    <row r="4" spans="1:24">
      <c r="A4" s="64"/>
      <c r="B4" s="64"/>
      <c r="C4" s="64"/>
      <c r="D4" s="64"/>
      <c r="E4" s="64"/>
      <c r="F4" s="64"/>
      <c r="G4" s="64"/>
      <c r="H4" s="64"/>
      <c r="I4" s="64"/>
      <c r="J4" s="64"/>
      <c r="K4" s="64"/>
      <c r="L4" s="64"/>
      <c r="M4" s="64"/>
      <c r="N4" s="64"/>
      <c r="O4" s="64"/>
      <c r="P4" s="64"/>
      <c r="Q4" s="64"/>
      <c r="R4" s="64"/>
      <c r="S4" s="64"/>
      <c r="T4" s="64"/>
      <c r="U4" s="64"/>
      <c r="V4" s="64"/>
      <c r="W4" s="64"/>
      <c r="X4" s="64"/>
    </row>
    <row r="5" spans="1:24">
      <c r="A5" s="64"/>
      <c r="B5" s="64"/>
      <c r="C5" s="64"/>
      <c r="D5" s="64"/>
      <c r="E5" s="64"/>
      <c r="F5" s="64"/>
      <c r="G5" s="64"/>
      <c r="H5" s="64"/>
      <c r="I5" s="64"/>
      <c r="J5" s="64"/>
      <c r="K5" s="64"/>
      <c r="L5" s="64"/>
      <c r="M5" s="64"/>
      <c r="N5" s="64"/>
      <c r="O5" s="64"/>
      <c r="P5" s="64"/>
      <c r="Q5" s="64"/>
      <c r="R5" s="64"/>
      <c r="S5" s="64"/>
      <c r="T5" s="64"/>
      <c r="U5" s="64"/>
      <c r="V5" s="64"/>
      <c r="W5" s="64"/>
      <c r="X5" s="64"/>
    </row>
    <row r="6" spans="1:24" ht="32.25" thickBot="1">
      <c r="A6" s="65" t="s">
        <v>685</v>
      </c>
      <c r="B6" s="64"/>
      <c r="C6" s="64"/>
      <c r="D6" s="64"/>
      <c r="E6" s="64"/>
      <c r="F6" s="64"/>
      <c r="G6" s="64"/>
      <c r="H6" s="64"/>
      <c r="I6" s="64"/>
      <c r="J6" s="64"/>
      <c r="K6" s="64"/>
      <c r="L6" s="64"/>
      <c r="M6" s="64"/>
      <c r="N6" s="64"/>
      <c r="O6" s="64"/>
      <c r="P6" s="64"/>
      <c r="Q6" s="64"/>
      <c r="R6" s="64"/>
      <c r="S6" s="64"/>
      <c r="T6" s="64"/>
      <c r="U6" s="64"/>
      <c r="V6" s="64"/>
      <c r="W6" s="64"/>
      <c r="X6" s="64"/>
    </row>
    <row r="7" spans="1:24" ht="4.5" customHeight="1">
      <c r="A7" s="66"/>
      <c r="B7" s="67"/>
      <c r="C7" s="67"/>
      <c r="D7" s="67"/>
      <c r="E7" s="64"/>
      <c r="F7" s="64"/>
      <c r="G7" s="64"/>
      <c r="H7" s="64"/>
      <c r="I7" s="64"/>
      <c r="J7" s="64"/>
      <c r="K7" s="64"/>
      <c r="L7" s="64"/>
      <c r="M7" s="64"/>
      <c r="N7" s="64"/>
      <c r="O7" s="64"/>
      <c r="P7" s="64"/>
      <c r="Q7" s="64"/>
      <c r="R7" s="64"/>
      <c r="S7" s="64"/>
      <c r="T7" s="64"/>
      <c r="U7" s="64"/>
      <c r="V7" s="64"/>
      <c r="W7" s="64"/>
      <c r="X7" s="64"/>
    </row>
    <row r="8" spans="1:24" ht="21">
      <c r="A8" s="68" t="s">
        <v>59</v>
      </c>
      <c r="B8" s="64"/>
      <c r="C8" s="64"/>
      <c r="D8" s="64"/>
      <c r="E8" s="64"/>
      <c r="F8" s="64"/>
      <c r="G8" s="64"/>
      <c r="H8" s="64"/>
      <c r="I8" s="64"/>
      <c r="J8" s="64"/>
      <c r="K8" s="64"/>
      <c r="L8" s="64"/>
      <c r="M8" s="64"/>
      <c r="N8" s="64"/>
      <c r="O8" s="64"/>
      <c r="P8" s="64"/>
      <c r="Q8" s="64"/>
      <c r="R8" s="64"/>
      <c r="S8" s="64"/>
      <c r="T8" s="64"/>
      <c r="U8" s="64"/>
      <c r="V8" s="64"/>
      <c r="W8" s="64"/>
      <c r="X8" s="64"/>
    </row>
    <row r="9" spans="1:24" ht="21.6" customHeight="1">
      <c r="A9" s="69">
        <v>2022</v>
      </c>
      <c r="B9" s="64"/>
      <c r="C9" s="64"/>
      <c r="D9" s="64"/>
      <c r="E9" s="64"/>
      <c r="F9" s="64"/>
      <c r="G9" s="64"/>
      <c r="H9" s="64"/>
      <c r="I9" s="64"/>
      <c r="J9" s="64"/>
      <c r="K9" s="64"/>
      <c r="L9" s="64"/>
      <c r="M9" s="64"/>
      <c r="N9" s="64"/>
      <c r="O9" s="64"/>
      <c r="P9" s="64"/>
      <c r="Q9" s="64"/>
      <c r="R9" s="64"/>
      <c r="S9" s="64"/>
      <c r="T9" s="64"/>
      <c r="U9" s="64"/>
      <c r="V9" s="64"/>
      <c r="W9" s="64"/>
      <c r="X9" s="64"/>
    </row>
    <row r="10" spans="1:24" ht="5.0999999999999996" customHeight="1" thickBot="1">
      <c r="B10"/>
      <c r="J10"/>
      <c r="K10"/>
      <c r="L10"/>
      <c r="N10"/>
    </row>
    <row r="11" spans="1:24" ht="3.95" customHeight="1">
      <c r="A11" s="8"/>
      <c r="B11" s="8"/>
      <c r="C11" s="9"/>
      <c r="D11" s="9"/>
      <c r="E11" s="9"/>
      <c r="F11" s="9"/>
      <c r="G11" s="9"/>
      <c r="H11" s="9"/>
      <c r="I11" s="9"/>
      <c r="J11" s="9"/>
      <c r="K11" s="9"/>
      <c r="L11" s="9"/>
      <c r="M11" s="9"/>
      <c r="N11" s="9"/>
      <c r="O11" s="9"/>
      <c r="P11" s="9"/>
      <c r="Q11" s="9"/>
      <c r="R11" s="9"/>
      <c r="S11" s="9"/>
      <c r="T11" s="9"/>
      <c r="U11" s="9"/>
      <c r="V11" s="9"/>
      <c r="W11" s="9"/>
      <c r="X11" s="9"/>
    </row>
    <row r="12" spans="1:24" ht="3.95" customHeight="1">
      <c r="A12" s="7"/>
      <c r="B12" s="7"/>
      <c r="J12"/>
      <c r="K12"/>
      <c r="L12"/>
      <c r="N12"/>
    </row>
    <row r="13" spans="1:24" ht="10.5" customHeight="1">
      <c r="A13" s="281" t="s">
        <v>686</v>
      </c>
      <c r="B13" s="281"/>
      <c r="C13" s="281"/>
      <c r="D13" s="281"/>
      <c r="E13" s="281"/>
      <c r="F13" s="281"/>
      <c r="G13" s="281"/>
      <c r="H13" s="281"/>
      <c r="I13" s="281"/>
      <c r="J13" s="281"/>
      <c r="K13" s="281"/>
      <c r="L13" s="281"/>
      <c r="M13" s="281"/>
      <c r="N13" s="281"/>
      <c r="O13" s="282"/>
      <c r="P13" s="283" t="s">
        <v>687</v>
      </c>
      <c r="Q13" s="284"/>
      <c r="R13" s="284"/>
      <c r="S13" s="284"/>
      <c r="T13" s="284"/>
      <c r="U13" s="284"/>
      <c r="V13" s="284"/>
      <c r="W13" s="284"/>
      <c r="X13" s="70"/>
    </row>
    <row r="14" spans="1:24" ht="9" customHeight="1">
      <c r="A14" s="281"/>
      <c r="B14" s="281"/>
      <c r="C14" s="281"/>
      <c r="D14" s="281"/>
      <c r="E14" s="281"/>
      <c r="F14" s="281"/>
      <c r="G14" s="281"/>
      <c r="H14" s="281"/>
      <c r="I14" s="281"/>
      <c r="J14" s="281"/>
      <c r="K14" s="281"/>
      <c r="L14" s="281"/>
      <c r="M14" s="281"/>
      <c r="N14" s="281"/>
      <c r="O14" s="282"/>
      <c r="P14" s="283"/>
      <c r="Q14" s="284"/>
      <c r="R14" s="284"/>
      <c r="S14" s="284"/>
      <c r="T14" s="284"/>
      <c r="U14" s="284"/>
      <c r="V14" s="284"/>
      <c r="W14" s="284"/>
      <c r="X14" s="70"/>
    </row>
    <row r="15" spans="1:24" ht="9" customHeight="1">
      <c r="A15" s="71"/>
      <c r="B15" s="71"/>
      <c r="C15" s="71"/>
      <c r="D15" s="71"/>
      <c r="E15" s="71"/>
      <c r="F15" s="71"/>
      <c r="G15" s="71"/>
      <c r="H15" s="71"/>
      <c r="I15" s="71"/>
      <c r="J15" s="71"/>
      <c r="K15" s="71"/>
      <c r="L15" s="71"/>
      <c r="M15" s="71"/>
      <c r="N15" s="71"/>
      <c r="O15" s="72"/>
      <c r="P15" s="73"/>
      <c r="Q15" s="73"/>
      <c r="R15" s="73"/>
      <c r="S15" s="73"/>
      <c r="T15" s="73"/>
      <c r="U15" s="73"/>
      <c r="V15" s="73"/>
      <c r="W15" s="74"/>
      <c r="X15" s="74"/>
    </row>
    <row r="16" spans="1:24" ht="20.100000000000001" customHeight="1">
      <c r="A16" s="285" t="s">
        <v>688</v>
      </c>
      <c r="B16" s="285"/>
      <c r="C16" s="64"/>
      <c r="E16" s="75"/>
      <c r="H16" s="274" t="s">
        <v>62</v>
      </c>
      <c r="I16" s="274"/>
      <c r="J16" s="274"/>
      <c r="K16" s="76"/>
      <c r="L16" s="274" t="s">
        <v>63</v>
      </c>
      <c r="M16" s="274"/>
      <c r="N16" s="274"/>
      <c r="O16" s="77"/>
      <c r="P16" s="78"/>
      <c r="Q16" s="79"/>
      <c r="R16" s="79"/>
      <c r="S16" s="80"/>
      <c r="T16" s="80"/>
      <c r="U16" s="80"/>
      <c r="V16" s="74"/>
      <c r="W16" s="74"/>
      <c r="X16" s="74"/>
    </row>
    <row r="17" spans="1:26" ht="20.100000000000001" customHeight="1">
      <c r="A17" s="285"/>
      <c r="B17" s="285"/>
      <c r="C17" s="81">
        <f>COUNTIFS(Sucesos[[#All],[Tipo]],"Incidente",Sucesos[[#All],[Métrica positiva (Sí/No)]],"Sí")</f>
        <v>61</v>
      </c>
      <c r="D17" s="82" t="s">
        <v>689</v>
      </c>
      <c r="E17" s="83">
        <f>SUMIFS(Sucesos[[#All],[Puntuación]],Sucesos[[#All],[Tipo]],"Incidente",Sucesos[[#All],[Métrica positiva (Sí/No)]],"Sí")</f>
        <v>114</v>
      </c>
      <c r="H17" s="286" t="s">
        <v>64</v>
      </c>
      <c r="I17" s="286"/>
      <c r="J17" s="286"/>
      <c r="K17"/>
      <c r="L17" s="287" t="s">
        <v>65</v>
      </c>
      <c r="M17" s="287"/>
      <c r="N17" s="287"/>
      <c r="O17" s="84"/>
      <c r="P17" s="85"/>
      <c r="Q17" s="79"/>
      <c r="R17" s="288">
        <f>COUNTIF(Sucesos[[#All],[PLGF]],"Sí")</f>
        <v>0</v>
      </c>
      <c r="S17" s="279" t="s">
        <v>690</v>
      </c>
      <c r="T17" s="279"/>
      <c r="U17" s="280" t="s">
        <v>691</v>
      </c>
      <c r="V17" s="280"/>
      <c r="W17" s="86">
        <f>COUNTIFS(Sucesos[[#All],[Tipo]],"Incidente",Sucesos[[#All],[PLGF]],"Sí")</f>
        <v>0</v>
      </c>
      <c r="X17" s="74"/>
    </row>
    <row r="18" spans="1:26" ht="20.100000000000001" customHeight="1">
      <c r="A18" s="285"/>
      <c r="B18" s="285"/>
      <c r="C18" s="64"/>
      <c r="E18" s="75"/>
      <c r="H18" s="87" t="s">
        <v>66</v>
      </c>
      <c r="I18" s="87" t="s">
        <v>67</v>
      </c>
      <c r="J18" s="87" t="s">
        <v>68</v>
      </c>
      <c r="K18"/>
      <c r="L18" s="14" t="s">
        <v>69</v>
      </c>
      <c r="M18" s="14" t="s">
        <v>70</v>
      </c>
      <c r="N18" s="14" t="s">
        <v>71</v>
      </c>
      <c r="O18" s="88"/>
      <c r="P18" s="78"/>
      <c r="Q18" s="79"/>
      <c r="R18" s="288"/>
      <c r="S18" s="279"/>
      <c r="T18" s="279"/>
      <c r="U18" s="80"/>
      <c r="V18" s="74"/>
      <c r="W18" s="74"/>
      <c r="X18" s="74"/>
    </row>
    <row r="19" spans="1:26" ht="5.0999999999999996" customHeight="1">
      <c r="B19"/>
      <c r="J19"/>
      <c r="K19"/>
      <c r="L19"/>
      <c r="N19"/>
      <c r="O19" s="89"/>
      <c r="P19" s="78"/>
      <c r="Q19" s="79"/>
      <c r="R19" s="288"/>
      <c r="S19" s="279"/>
      <c r="T19" s="279"/>
      <c r="U19" s="80"/>
      <c r="V19" s="74"/>
      <c r="W19" s="74"/>
      <c r="X19" s="74"/>
    </row>
    <row r="20" spans="1:26" ht="20.100000000000001" customHeight="1">
      <c r="B20" s="90" t="s">
        <v>692</v>
      </c>
      <c r="C20" s="91">
        <f>COUNTIFS(Sucesos[[#All],[Tipo]],"Incidente",Sucesos[[#All],[Métrica positiva (Sí/No)]],"Sí",Sucesos[[#All],[Impacto]],"Riesgo leve")</f>
        <v>55</v>
      </c>
      <c r="D20" s="92" t="s">
        <v>73</v>
      </c>
      <c r="E20" s="22">
        <f>COUNTIFS(Sucesos[[#All],[Tipo]],"Incidente",Sucesos[[#All],[Métrica positiva (Sí/No)]],"Sí",Sucesos[[#All],[Ámbito]],"Local")</f>
        <v>0</v>
      </c>
      <c r="G20" s="93" t="s">
        <v>693</v>
      </c>
      <c r="H20" s="94" t="s">
        <v>75</v>
      </c>
      <c r="I20" s="94" t="s">
        <v>75</v>
      </c>
      <c r="J20" s="94" t="s">
        <v>76</v>
      </c>
      <c r="K20" s="95" t="s">
        <v>77</v>
      </c>
      <c r="L20" s="96">
        <v>1</v>
      </c>
      <c r="M20" s="96">
        <v>5</v>
      </c>
      <c r="N20" s="96">
        <v>20</v>
      </c>
      <c r="O20" s="97"/>
      <c r="P20" s="78"/>
      <c r="Q20" s="79"/>
      <c r="R20" s="288"/>
      <c r="S20" s="279"/>
      <c r="T20" s="279"/>
      <c r="U20" s="280" t="s">
        <v>694</v>
      </c>
      <c r="V20" s="280"/>
      <c r="W20" s="98">
        <f>COUNTIFS(Sucesos[[#All],[Tipo]],"Accidente",Sucesos[[#All],[PLGF]],"Sí")</f>
        <v>0</v>
      </c>
      <c r="X20" s="74"/>
    </row>
    <row r="21" spans="1:26" ht="2.4500000000000002" customHeight="1">
      <c r="B21" s="99"/>
      <c r="D21" s="100"/>
      <c r="G21" s="93"/>
      <c r="J21"/>
      <c r="K21" s="95"/>
      <c r="L21" s="95"/>
      <c r="N21"/>
      <c r="O21" s="89"/>
      <c r="P21" s="74"/>
      <c r="Q21" s="79"/>
      <c r="R21" s="79"/>
      <c r="S21" s="74"/>
      <c r="T21" s="101"/>
      <c r="U21" s="101"/>
      <c r="V21" s="74"/>
      <c r="W21" s="74"/>
      <c r="X21" s="74"/>
    </row>
    <row r="22" spans="1:26" ht="20.100000000000001" customHeight="1">
      <c r="B22" s="90" t="s">
        <v>695</v>
      </c>
      <c r="C22" s="91">
        <f>COUNTIFS(Sucesos[[#All],[Tipo]],"Incidente",Sucesos[[#All],[Métrica positiva (Sí/No)]],"Sí",Sucesos[[#All],[Impacto]],"Riesgo medio")</f>
        <v>5</v>
      </c>
      <c r="D22" s="92" t="s">
        <v>79</v>
      </c>
      <c r="E22" s="22">
        <f>COUNTIFS(Sucesos[[#All],[Tipo]],"Incidente",Sucesos[[#All],[Métrica positiva (Sí/No)]],"Sí",Sucesos[[#All],[Ámbito]],"Negocio")</f>
        <v>0</v>
      </c>
      <c r="G22" s="93" t="s">
        <v>696</v>
      </c>
      <c r="H22" s="102" t="s">
        <v>75</v>
      </c>
      <c r="I22" s="102" t="s">
        <v>76</v>
      </c>
      <c r="J22" s="102" t="s">
        <v>81</v>
      </c>
      <c r="K22" s="95" t="s">
        <v>82</v>
      </c>
      <c r="L22" s="96">
        <v>5</v>
      </c>
      <c r="M22" s="96">
        <v>25</v>
      </c>
      <c r="N22" s="96">
        <v>100</v>
      </c>
      <c r="O22" s="97"/>
      <c r="P22" s="78"/>
      <c r="Q22" s="79"/>
      <c r="R22" s="79"/>
      <c r="S22" s="103"/>
      <c r="T22" s="101"/>
      <c r="U22" s="101"/>
      <c r="V22" s="74"/>
      <c r="W22" s="74"/>
      <c r="X22" s="74"/>
    </row>
    <row r="23" spans="1:26" ht="2.4500000000000002" customHeight="1">
      <c r="B23" s="99"/>
      <c r="D23" s="100"/>
      <c r="G23" s="93"/>
      <c r="J23"/>
      <c r="K23" s="95"/>
      <c r="L23" s="95"/>
      <c r="N23"/>
      <c r="O23" s="89"/>
      <c r="P23" s="74"/>
      <c r="Q23" s="74"/>
      <c r="R23" s="74"/>
      <c r="S23" s="103"/>
      <c r="T23" s="74"/>
      <c r="U23" s="74"/>
      <c r="V23" s="74"/>
      <c r="W23" s="74"/>
      <c r="X23" s="74"/>
    </row>
    <row r="24" spans="1:26" ht="20.100000000000001" customHeight="1">
      <c r="B24" s="104" t="s">
        <v>697</v>
      </c>
      <c r="C24" s="91">
        <f>COUNTIFS(Sucesos[[#All],[Tipo]],"Incidente",Sucesos[[#All],[Métrica positiva (Sí/No)]],"Sí",Sucesos[[#All],[Impacto]],"Riesgo alto")</f>
        <v>1</v>
      </c>
      <c r="D24" s="92" t="s">
        <v>84</v>
      </c>
      <c r="E24" s="22">
        <f>COUNTIFS(Sucesos[[#All],[Tipo]],"Incidente",Sucesos[[#All],[Métrica positiva (Sí/No)]],"Sí",Sucesos[[#All],[Ámbito]],"Grupo")</f>
        <v>0</v>
      </c>
      <c r="G24" s="93" t="s">
        <v>698</v>
      </c>
      <c r="H24" s="94" t="s">
        <v>76</v>
      </c>
      <c r="I24" s="94" t="s">
        <v>81</v>
      </c>
      <c r="J24" s="94" t="s">
        <v>86</v>
      </c>
      <c r="K24" s="95" t="s">
        <v>87</v>
      </c>
      <c r="L24" s="96">
        <v>10</v>
      </c>
      <c r="M24" s="96">
        <v>50</v>
      </c>
      <c r="N24" s="96">
        <v>200</v>
      </c>
      <c r="O24" s="97"/>
      <c r="P24" s="74"/>
      <c r="Q24" s="74"/>
      <c r="R24" s="74"/>
      <c r="S24" s="103"/>
      <c r="T24" s="74"/>
      <c r="U24" s="74"/>
      <c r="V24" s="74"/>
      <c r="W24" s="74"/>
      <c r="X24" s="74"/>
    </row>
    <row r="25" spans="1:26" ht="6" customHeight="1" thickBot="1">
      <c r="B25"/>
      <c r="J25"/>
      <c r="K25"/>
      <c r="L25"/>
      <c r="N25"/>
    </row>
    <row r="26" spans="1:26">
      <c r="A26" s="105"/>
      <c r="B26" s="105"/>
      <c r="C26" s="105"/>
      <c r="D26" s="105"/>
      <c r="E26" s="105"/>
      <c r="F26" s="105"/>
      <c r="G26" s="106"/>
      <c r="H26" s="106"/>
      <c r="I26" s="106"/>
      <c r="J26" s="106"/>
      <c r="K26" s="107"/>
      <c r="L26" s="106"/>
      <c r="M26" s="106"/>
      <c r="N26" s="106"/>
      <c r="O26" s="105"/>
      <c r="P26" s="105"/>
      <c r="Q26" s="105"/>
      <c r="R26" s="105"/>
      <c r="S26" s="105"/>
      <c r="T26" s="105"/>
      <c r="U26" s="106"/>
      <c r="V26" s="106"/>
      <c r="W26" s="106"/>
      <c r="X26" s="106"/>
    </row>
    <row r="27" spans="1:26" ht="63.75">
      <c r="A27" s="49" t="s">
        <v>88</v>
      </c>
      <c r="B27" s="49" t="s">
        <v>89</v>
      </c>
      <c r="C27" s="49" t="s">
        <v>90</v>
      </c>
      <c r="D27" s="49" t="s">
        <v>92</v>
      </c>
      <c r="E27" s="49" t="s">
        <v>699</v>
      </c>
      <c r="F27" s="49" t="s">
        <v>700</v>
      </c>
      <c r="G27" s="49" t="s">
        <v>701</v>
      </c>
      <c r="H27" s="49" t="s">
        <v>702</v>
      </c>
      <c r="I27" s="49" t="s">
        <v>703</v>
      </c>
      <c r="J27" s="196" t="s">
        <v>704</v>
      </c>
      <c r="K27" s="108" t="s">
        <v>97</v>
      </c>
      <c r="L27" s="108" t="s">
        <v>98</v>
      </c>
      <c r="M27" s="160" t="s">
        <v>99</v>
      </c>
      <c r="N27" s="108" t="s">
        <v>100</v>
      </c>
      <c r="O27" s="160" t="s">
        <v>101</v>
      </c>
      <c r="P27" s="49" t="s">
        <v>705</v>
      </c>
      <c r="Q27" s="108" t="s">
        <v>687</v>
      </c>
      <c r="R27" s="108" t="s">
        <v>706</v>
      </c>
      <c r="S27" s="108" t="s">
        <v>707</v>
      </c>
      <c r="T27" s="108" t="s">
        <v>708</v>
      </c>
      <c r="U27" s="49" t="s">
        <v>709</v>
      </c>
      <c r="V27" s="49" t="s">
        <v>710</v>
      </c>
      <c r="W27" s="49" t="s">
        <v>711</v>
      </c>
      <c r="X27" s="49" t="s">
        <v>712</v>
      </c>
      <c r="Y27" s="160" t="s">
        <v>103</v>
      </c>
      <c r="Z27" s="49" t="s">
        <v>104</v>
      </c>
    </row>
    <row r="28" spans="1:26" s="241" customFormat="1" ht="63.75">
      <c r="A28" s="199" t="s">
        <v>783</v>
      </c>
      <c r="B28" s="200">
        <v>45384.375</v>
      </c>
      <c r="C28" s="221" t="s">
        <v>713</v>
      </c>
      <c r="D28" s="221" t="s">
        <v>112</v>
      </c>
      <c r="E28" s="199"/>
      <c r="F28" s="221" t="s">
        <v>21</v>
      </c>
      <c r="G28" s="222" t="s">
        <v>784</v>
      </c>
      <c r="H28" s="234" t="s">
        <v>120</v>
      </c>
      <c r="I28" s="109"/>
      <c r="J28" s="235" t="s">
        <v>107</v>
      </c>
      <c r="K28" s="236" t="s">
        <v>114</v>
      </c>
      <c r="L28" s="236" t="s">
        <v>122</v>
      </c>
      <c r="M28" s="237"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28" s="238" t="s">
        <v>135</v>
      </c>
      <c r="O28" s="239">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28" s="241" t="s">
        <v>117</v>
      </c>
      <c r="Q28" s="238"/>
      <c r="R28" s="238"/>
      <c r="S28" s="238"/>
      <c r="T28" s="238"/>
      <c r="U28" s="238"/>
      <c r="V28" s="240"/>
      <c r="W28" s="241" t="s">
        <v>756</v>
      </c>
      <c r="X28" s="241" t="s">
        <v>117</v>
      </c>
      <c r="Y28" s="242" t="str">
        <f>VLOOKUP(Sucesos[[#This Row],[Notificado por]],Tabla9[#All],3,FALSE)</f>
        <v>EXPLOTACION SAN ROQUE- CAMPO 10</v>
      </c>
      <c r="Z28" s="242">
        <v>6</v>
      </c>
    </row>
    <row r="29" spans="1:26" s="186" customFormat="1" ht="76.5">
      <c r="A29" s="211" t="s">
        <v>785</v>
      </c>
      <c r="B29" s="212">
        <v>45389.458333333336</v>
      </c>
      <c r="C29" s="207" t="s">
        <v>713</v>
      </c>
      <c r="D29" s="208" t="s">
        <v>112</v>
      </c>
      <c r="E29" s="211"/>
      <c r="F29" s="208" t="s">
        <v>21</v>
      </c>
      <c r="G29" s="243" t="s">
        <v>786</v>
      </c>
      <c r="H29" s="194" t="s">
        <v>120</v>
      </c>
      <c r="I29" s="109"/>
      <c r="J29" s="213" t="s">
        <v>107</v>
      </c>
      <c r="K29" s="214" t="s">
        <v>114</v>
      </c>
      <c r="L29" s="214" t="s">
        <v>109</v>
      </c>
      <c r="M29"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29" s="216" t="s">
        <v>135</v>
      </c>
      <c r="O29"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29" s="187" t="s">
        <v>117</v>
      </c>
      <c r="Q29" s="216"/>
      <c r="R29" s="216"/>
      <c r="S29" s="216"/>
      <c r="T29" s="216"/>
      <c r="U29" s="216"/>
      <c r="V29" s="218"/>
      <c r="W29" s="186" t="s">
        <v>116</v>
      </c>
      <c r="X29" s="187" t="s">
        <v>769</v>
      </c>
      <c r="Y29" s="196" t="str">
        <f>VLOOKUP(Sucesos[[#This Row],[Notificado por]],Tabla9[#All],3,FALSE)</f>
        <v>EECC</v>
      </c>
      <c r="Z29" s="196">
        <v>6</v>
      </c>
    </row>
    <row r="30" spans="1:26" ht="76.5">
      <c r="A30" s="49" t="s">
        <v>787</v>
      </c>
      <c r="B30" s="62">
        <v>45390</v>
      </c>
      <c r="C30" t="s">
        <v>713</v>
      </c>
      <c r="D30" t="s">
        <v>112</v>
      </c>
      <c r="E30" s="49"/>
      <c r="F30" t="s">
        <v>22</v>
      </c>
      <c r="G30" s="114" t="s">
        <v>788</v>
      </c>
      <c r="H30" s="52" t="s">
        <v>190</v>
      </c>
      <c r="I30" s="109"/>
      <c r="J30" s="110" t="s">
        <v>107</v>
      </c>
      <c r="K30" s="115" t="s">
        <v>114</v>
      </c>
      <c r="L30" s="115" t="s">
        <v>122</v>
      </c>
      <c r="M30"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30" s="111" t="s">
        <v>135</v>
      </c>
      <c r="O30"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30" t="s">
        <v>117</v>
      </c>
      <c r="Q30" s="113"/>
      <c r="R30" s="113"/>
      <c r="S30" s="113"/>
      <c r="T30" s="113"/>
      <c r="U30" s="113"/>
      <c r="V30" s="120"/>
      <c r="W30" t="s">
        <v>116</v>
      </c>
      <c r="X30" t="s">
        <v>714</v>
      </c>
      <c r="Y30" s="49" t="str">
        <f>VLOOKUP(Sucesos[[#This Row],[Notificado por]],Tabla9[#All],3,FALSE)</f>
        <v>EECC</v>
      </c>
      <c r="Z30" s="49">
        <v>6</v>
      </c>
    </row>
    <row r="31" spans="1:26" s="178" customFormat="1" ht="25.5">
      <c r="A31" s="199" t="s">
        <v>789</v>
      </c>
      <c r="B31" s="200">
        <v>45394.4375</v>
      </c>
      <c r="C31" s="221" t="s">
        <v>713</v>
      </c>
      <c r="D31" s="221" t="s">
        <v>112</v>
      </c>
      <c r="E31" s="199"/>
      <c r="F31" s="221" t="s">
        <v>4</v>
      </c>
      <c r="G31" s="222" t="s">
        <v>790</v>
      </c>
      <c r="H31" s="194" t="s">
        <v>113</v>
      </c>
      <c r="I31" s="109"/>
      <c r="J31" s="213"/>
      <c r="K31" s="214"/>
      <c r="L31" s="214"/>
      <c r="M31"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
      </c>
      <c r="N31" s="216"/>
      <c r="O31"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0</v>
      </c>
      <c r="P31" s="186" t="s">
        <v>117</v>
      </c>
      <c r="Q31" s="182"/>
      <c r="R31" s="182"/>
      <c r="S31" s="182"/>
      <c r="T31" s="182"/>
      <c r="U31" s="182"/>
      <c r="V31" s="184"/>
      <c r="W31" s="178" t="s">
        <v>116</v>
      </c>
      <c r="X31" s="178" t="s">
        <v>714</v>
      </c>
      <c r="Y31" s="177" t="str">
        <f>VLOOKUP(Sucesos[[#This Row],[Notificado por]],Tabla9[#All],3,FALSE)</f>
        <v>EECC</v>
      </c>
      <c r="Z31" s="177">
        <v>6</v>
      </c>
    </row>
    <row r="32" spans="1:26" ht="51">
      <c r="A32" s="49" t="s">
        <v>791</v>
      </c>
      <c r="B32" s="62">
        <v>45397.458333333336</v>
      </c>
      <c r="C32" t="s">
        <v>713</v>
      </c>
      <c r="D32" t="s">
        <v>112</v>
      </c>
      <c r="E32" s="49"/>
      <c r="F32" t="s">
        <v>7</v>
      </c>
      <c r="G32" s="114" t="s">
        <v>792</v>
      </c>
      <c r="H32" s="52" t="s">
        <v>128</v>
      </c>
      <c r="I32" s="109"/>
      <c r="J32" s="110" t="s">
        <v>107</v>
      </c>
      <c r="K32" s="115" t="s">
        <v>114</v>
      </c>
      <c r="L32" s="115" t="s">
        <v>122</v>
      </c>
      <c r="M32"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32" s="111" t="s">
        <v>135</v>
      </c>
      <c r="O32"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32" t="s">
        <v>117</v>
      </c>
      <c r="Q32" s="113"/>
      <c r="R32" s="113"/>
      <c r="S32" s="113"/>
      <c r="T32" s="113"/>
      <c r="U32" s="113"/>
      <c r="V32" s="120"/>
      <c r="W32" t="s">
        <v>116</v>
      </c>
      <c r="X32" t="s">
        <v>714</v>
      </c>
      <c r="Y32" s="49" t="str">
        <f>VLOOKUP(Sucesos[[#This Row],[Notificado por]],Tabla9[#All],3,FALSE)</f>
        <v>EECC</v>
      </c>
      <c r="Z32" s="49">
        <v>6</v>
      </c>
    </row>
    <row r="33" spans="1:26" ht="38.25">
      <c r="A33" s="49" t="s">
        <v>793</v>
      </c>
      <c r="B33" s="62">
        <v>45397.458333333336</v>
      </c>
      <c r="C33" t="s">
        <v>713</v>
      </c>
      <c r="D33" t="s">
        <v>112</v>
      </c>
      <c r="E33" s="49"/>
      <c r="F33" t="s">
        <v>7</v>
      </c>
      <c r="G33" s="114" t="s">
        <v>794</v>
      </c>
      <c r="H33" s="52" t="s">
        <v>128</v>
      </c>
      <c r="I33" s="109"/>
      <c r="J33" s="110" t="s">
        <v>107</v>
      </c>
      <c r="K33" s="115" t="s">
        <v>114</v>
      </c>
      <c r="L33" s="115" t="s">
        <v>122</v>
      </c>
      <c r="M33"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33" s="111" t="s">
        <v>135</v>
      </c>
      <c r="O33"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33" t="s">
        <v>117</v>
      </c>
      <c r="Q33" s="113"/>
      <c r="R33" s="113"/>
      <c r="S33" s="113"/>
      <c r="T33" s="113"/>
      <c r="U33" s="113"/>
      <c r="V33" s="120"/>
      <c r="W33" t="s">
        <v>116</v>
      </c>
      <c r="X33" t="s">
        <v>714</v>
      </c>
      <c r="Y33" s="49" t="str">
        <f>VLOOKUP(Sucesos[[#This Row],[Notificado por]],Tabla9[#All],3,FALSE)</f>
        <v>EECC</v>
      </c>
      <c r="Z33" s="49">
        <v>6</v>
      </c>
    </row>
    <row r="34" spans="1:26" s="178" customFormat="1" ht="25.5">
      <c r="A34" s="259" t="s">
        <v>795</v>
      </c>
      <c r="B34" s="260">
        <v>45399.458333333336</v>
      </c>
      <c r="C34" s="261" t="s">
        <v>713</v>
      </c>
      <c r="D34" s="261" t="s">
        <v>112</v>
      </c>
      <c r="E34" s="259"/>
      <c r="F34" s="261" t="s">
        <v>17</v>
      </c>
      <c r="G34" s="262" t="s">
        <v>796</v>
      </c>
      <c r="H34" s="176" t="s">
        <v>797</v>
      </c>
      <c r="I34" s="109"/>
      <c r="J34" s="110" t="s">
        <v>107</v>
      </c>
      <c r="K34" s="180" t="s">
        <v>114</v>
      </c>
      <c r="L34" s="180" t="s">
        <v>122</v>
      </c>
      <c r="M34" s="181"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34" s="182" t="s">
        <v>135</v>
      </c>
      <c r="O34"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34" s="186" t="s">
        <v>117</v>
      </c>
      <c r="Q34" s="182"/>
      <c r="R34" s="182"/>
      <c r="S34" s="182"/>
      <c r="T34" s="182"/>
      <c r="U34" s="182"/>
      <c r="V34" s="184"/>
      <c r="W34" s="178" t="s">
        <v>758</v>
      </c>
      <c r="X34" s="178" t="s">
        <v>117</v>
      </c>
      <c r="Y34" s="177" t="str">
        <f>VLOOKUP(Sucesos[[#This Row],[Notificado por]],Tabla9[#All],3,FALSE)</f>
        <v>EXPLOTACION BESOS</v>
      </c>
      <c r="Z34" s="49">
        <v>6</v>
      </c>
    </row>
    <row r="35" spans="1:26" ht="38.25">
      <c r="A35" s="49" t="s">
        <v>798</v>
      </c>
      <c r="B35" s="62">
        <v>45400.333333333336</v>
      </c>
      <c r="C35" t="s">
        <v>713</v>
      </c>
      <c r="D35" t="s">
        <v>112</v>
      </c>
      <c r="E35" s="49"/>
      <c r="F35" t="s">
        <v>15</v>
      </c>
      <c r="G35" s="114" t="s">
        <v>799</v>
      </c>
      <c r="H35" s="52" t="s">
        <v>127</v>
      </c>
      <c r="I35" s="109"/>
      <c r="J35" s="110" t="s">
        <v>107</v>
      </c>
      <c r="K35" s="115" t="s">
        <v>114</v>
      </c>
      <c r="L35" s="115" t="s">
        <v>109</v>
      </c>
      <c r="M35"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35" s="111" t="s">
        <v>135</v>
      </c>
      <c r="O35"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35" t="s">
        <v>117</v>
      </c>
      <c r="Q35" s="113"/>
      <c r="R35" s="113"/>
      <c r="S35" s="113"/>
      <c r="T35" s="113"/>
      <c r="U35" s="113"/>
      <c r="V35" s="120"/>
      <c r="W35" t="s">
        <v>123</v>
      </c>
      <c r="X35" t="s">
        <v>714</v>
      </c>
      <c r="Y35" s="49" t="s">
        <v>116</v>
      </c>
      <c r="Z35" s="49">
        <v>6</v>
      </c>
    </row>
    <row r="36" spans="1:26" ht="25.5">
      <c r="A36" s="49" t="s">
        <v>800</v>
      </c>
      <c r="B36" s="62">
        <v>45400.53125</v>
      </c>
      <c r="C36" t="s">
        <v>713</v>
      </c>
      <c r="D36" t="s">
        <v>112</v>
      </c>
      <c r="E36" s="49"/>
      <c r="F36" t="s">
        <v>4</v>
      </c>
      <c r="G36" s="114" t="s">
        <v>801</v>
      </c>
      <c r="H36" s="52" t="s">
        <v>113</v>
      </c>
      <c r="I36" s="109"/>
      <c r="J36" s="110" t="s">
        <v>107</v>
      </c>
      <c r="K36" s="115" t="s">
        <v>114</v>
      </c>
      <c r="L36" s="115" t="s">
        <v>122</v>
      </c>
      <c r="M36"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36" s="111" t="s">
        <v>135</v>
      </c>
      <c r="O36"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36" t="s">
        <v>117</v>
      </c>
      <c r="Q36" s="113"/>
      <c r="R36" s="113"/>
      <c r="S36" s="113"/>
      <c r="T36" s="113"/>
      <c r="U36" s="113"/>
      <c r="V36" s="120"/>
      <c r="W36" t="s">
        <v>116</v>
      </c>
      <c r="X36" t="s">
        <v>714</v>
      </c>
      <c r="Y36" s="49" t="str">
        <f>VLOOKUP(Sucesos[[#This Row],[Notificado por]],Tabla9[#All],3,FALSE)</f>
        <v>EECC</v>
      </c>
      <c r="Z36" s="49">
        <v>6</v>
      </c>
    </row>
    <row r="37" spans="1:26" ht="38.25">
      <c r="A37" s="49" t="s">
        <v>802</v>
      </c>
      <c r="B37" s="62">
        <v>45401.576388888891</v>
      </c>
      <c r="C37" t="s">
        <v>713</v>
      </c>
      <c r="D37" t="s">
        <v>724</v>
      </c>
      <c r="E37" s="49"/>
      <c r="F37" t="s">
        <v>14</v>
      </c>
      <c r="G37" s="114" t="s">
        <v>803</v>
      </c>
      <c r="H37" s="52" t="s">
        <v>256</v>
      </c>
      <c r="I37" s="109"/>
      <c r="J37" s="110" t="s">
        <v>107</v>
      </c>
      <c r="K37" s="115" t="s">
        <v>114</v>
      </c>
      <c r="L37" s="115" t="s">
        <v>122</v>
      </c>
      <c r="M37"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37" s="111" t="s">
        <v>135</v>
      </c>
      <c r="O37"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37" t="s">
        <v>117</v>
      </c>
      <c r="Q37" s="113"/>
      <c r="R37" s="113"/>
      <c r="S37" s="113"/>
      <c r="T37" s="113"/>
      <c r="U37" s="113"/>
      <c r="V37" s="120"/>
      <c r="W37" t="s">
        <v>804</v>
      </c>
      <c r="X37" t="s">
        <v>714</v>
      </c>
      <c r="Y37" s="49" t="s">
        <v>116</v>
      </c>
      <c r="Z37" s="49">
        <v>6</v>
      </c>
    </row>
    <row r="38" spans="1:26" ht="51">
      <c r="A38" s="259" t="s">
        <v>805</v>
      </c>
      <c r="B38" s="260">
        <v>45405</v>
      </c>
      <c r="C38" s="261" t="s">
        <v>713</v>
      </c>
      <c r="D38" s="261" t="s">
        <v>112</v>
      </c>
      <c r="E38" s="259"/>
      <c r="F38" s="261" t="s">
        <v>9</v>
      </c>
      <c r="G38" s="262" t="s">
        <v>806</v>
      </c>
      <c r="H38" s="176" t="s">
        <v>234</v>
      </c>
      <c r="I38" s="109"/>
      <c r="J38" s="110" t="s">
        <v>107</v>
      </c>
      <c r="K38" s="115" t="s">
        <v>114</v>
      </c>
      <c r="L38" s="115" t="s">
        <v>122</v>
      </c>
      <c r="M38"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38" s="111" t="s">
        <v>135</v>
      </c>
      <c r="O38"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38" t="s">
        <v>117</v>
      </c>
      <c r="Q38" s="113"/>
      <c r="R38" s="113"/>
      <c r="S38" s="113"/>
      <c r="T38" s="113"/>
      <c r="U38" s="113"/>
      <c r="V38" s="120"/>
      <c r="W38" t="s">
        <v>188</v>
      </c>
      <c r="X38" t="s">
        <v>714</v>
      </c>
      <c r="Y38" s="49" t="s">
        <v>116</v>
      </c>
      <c r="Z38" s="49">
        <v>6</v>
      </c>
    </row>
    <row r="39" spans="1:26" ht="38.25">
      <c r="A39" s="49" t="s">
        <v>807</v>
      </c>
      <c r="B39" s="62">
        <v>45407.291666666664</v>
      </c>
      <c r="C39" t="s">
        <v>713</v>
      </c>
      <c r="D39" t="s">
        <v>106</v>
      </c>
      <c r="E39" s="49"/>
      <c r="F39" t="s">
        <v>14</v>
      </c>
      <c r="G39" s="114" t="s">
        <v>808</v>
      </c>
      <c r="H39" s="52"/>
      <c r="I39" s="109"/>
      <c r="J39" s="110" t="s">
        <v>107</v>
      </c>
      <c r="K39" s="115" t="s">
        <v>114</v>
      </c>
      <c r="L39" s="115" t="s">
        <v>122</v>
      </c>
      <c r="M39"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39" s="111" t="s">
        <v>135</v>
      </c>
      <c r="O39"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39" t="s">
        <v>117</v>
      </c>
      <c r="Q39" s="113"/>
      <c r="R39" s="113"/>
      <c r="S39" s="113"/>
      <c r="T39" s="113"/>
      <c r="U39" s="113"/>
      <c r="V39" s="120"/>
      <c r="W39" t="s">
        <v>247</v>
      </c>
      <c r="Y39" s="49" t="str">
        <f>VLOOKUP(Sucesos[[#This Row],[Notificado por]],Tabla9[#All],3,FALSE)</f>
        <v>EXPLOTACION SABON</v>
      </c>
      <c r="Z39" s="49">
        <v>6</v>
      </c>
    </row>
    <row r="40" spans="1:26" ht="25.5">
      <c r="A40" s="49" t="s">
        <v>809</v>
      </c>
      <c r="B40" s="62">
        <v>45411.479166666664</v>
      </c>
      <c r="C40" t="s">
        <v>713</v>
      </c>
      <c r="D40" t="s">
        <v>112</v>
      </c>
      <c r="E40" s="49"/>
      <c r="F40" t="s">
        <v>4</v>
      </c>
      <c r="G40" s="114" t="s">
        <v>810</v>
      </c>
      <c r="H40" s="52" t="s">
        <v>113</v>
      </c>
      <c r="I40" s="109"/>
      <c r="J40" s="110" t="s">
        <v>107</v>
      </c>
      <c r="K40" s="123" t="s">
        <v>114</v>
      </c>
      <c r="L40" s="123" t="s">
        <v>122</v>
      </c>
      <c r="M40"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40" s="121" t="s">
        <v>135</v>
      </c>
      <c r="O40"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40" t="s">
        <v>117</v>
      </c>
      <c r="Q40" s="122"/>
      <c r="R40" s="122"/>
      <c r="S40" s="122"/>
      <c r="T40" s="122"/>
      <c r="U40" s="122"/>
      <c r="V40" s="120"/>
      <c r="W40" t="s">
        <v>116</v>
      </c>
      <c r="X40" t="s">
        <v>714</v>
      </c>
      <c r="Y40" s="49" t="str">
        <f>VLOOKUP(Sucesos[[#This Row],[Notificado por]],Tabla9[#All],3,FALSE)</f>
        <v>EECC</v>
      </c>
      <c r="Z40" s="49">
        <v>6</v>
      </c>
    </row>
    <row r="41" spans="1:26" ht="25.5">
      <c r="A41" s="196" t="s">
        <v>811</v>
      </c>
      <c r="B41" s="197">
        <v>45414.395833333336</v>
      </c>
      <c r="C41" s="186" t="s">
        <v>713</v>
      </c>
      <c r="D41" s="186" t="s">
        <v>112</v>
      </c>
      <c r="E41" s="196"/>
      <c r="F41" s="186" t="s">
        <v>6</v>
      </c>
      <c r="G41" s="198" t="s">
        <v>812</v>
      </c>
      <c r="H41" s="194" t="s">
        <v>259</v>
      </c>
      <c r="I41" s="109"/>
      <c r="J41" s="213" t="s">
        <v>107</v>
      </c>
      <c r="K41" s="214" t="s">
        <v>114</v>
      </c>
      <c r="L41" s="214" t="s">
        <v>122</v>
      </c>
      <c r="M41"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41" s="216" t="s">
        <v>135</v>
      </c>
      <c r="O41"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41" s="186" t="s">
        <v>117</v>
      </c>
      <c r="Q41" s="113"/>
      <c r="R41" s="113"/>
      <c r="S41" s="113"/>
      <c r="T41" s="113"/>
      <c r="U41" s="113"/>
      <c r="V41" s="120"/>
      <c r="W41" t="s">
        <v>116</v>
      </c>
      <c r="X41" t="s">
        <v>714</v>
      </c>
      <c r="Y41" s="49" t="str">
        <f>VLOOKUP(Sucesos[[#This Row],[Notificado por]],Tabla9[#All],3,FALSE)</f>
        <v>EECC</v>
      </c>
      <c r="Z41" s="49">
        <v>6</v>
      </c>
    </row>
    <row r="42" spans="1:26" ht="30">
      <c r="A42" s="49" t="s">
        <v>813</v>
      </c>
      <c r="B42" s="62">
        <v>45415.708333333336</v>
      </c>
      <c r="C42" t="s">
        <v>713</v>
      </c>
      <c r="D42" t="s">
        <v>112</v>
      </c>
      <c r="E42" s="49"/>
      <c r="F42" t="s">
        <v>15</v>
      </c>
      <c r="G42" s="114" t="s">
        <v>814</v>
      </c>
      <c r="H42" s="52" t="s">
        <v>153</v>
      </c>
      <c r="I42" s="109"/>
      <c r="J42" s="110" t="s">
        <v>107</v>
      </c>
      <c r="K42" s="115" t="s">
        <v>114</v>
      </c>
      <c r="L42" s="115" t="s">
        <v>122</v>
      </c>
      <c r="M42"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42" s="111" t="s">
        <v>135</v>
      </c>
      <c r="O42"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42" t="s">
        <v>117</v>
      </c>
      <c r="Q42" s="113"/>
      <c r="R42" s="113"/>
      <c r="S42" s="113"/>
      <c r="T42" s="113"/>
      <c r="U42" s="113"/>
      <c r="V42" s="120"/>
      <c r="W42" t="s">
        <v>123</v>
      </c>
      <c r="X42" t="s">
        <v>714</v>
      </c>
      <c r="Y42" s="49" t="s">
        <v>116</v>
      </c>
      <c r="Z42" s="49">
        <v>6</v>
      </c>
    </row>
    <row r="43" spans="1:26" ht="51">
      <c r="A43" s="49" t="s">
        <v>815</v>
      </c>
      <c r="B43" s="62">
        <v>45418.458333333336</v>
      </c>
      <c r="C43" t="s">
        <v>713</v>
      </c>
      <c r="D43" t="s">
        <v>112</v>
      </c>
      <c r="E43" s="49"/>
      <c r="F43" t="s">
        <v>7</v>
      </c>
      <c r="G43" s="114" t="s">
        <v>816</v>
      </c>
      <c r="H43" s="52" t="s">
        <v>128</v>
      </c>
      <c r="I43" s="109"/>
      <c r="J43" s="110" t="s">
        <v>107</v>
      </c>
      <c r="K43" s="115" t="s">
        <v>114</v>
      </c>
      <c r="L43" s="115" t="s">
        <v>122</v>
      </c>
      <c r="M43"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43" s="111" t="s">
        <v>135</v>
      </c>
      <c r="O43"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43" t="s">
        <v>117</v>
      </c>
      <c r="Q43" s="113"/>
      <c r="R43" s="113"/>
      <c r="S43" s="113"/>
      <c r="T43" s="113"/>
      <c r="U43" s="113"/>
      <c r="V43" s="120"/>
      <c r="W43" t="s">
        <v>116</v>
      </c>
      <c r="X43" t="s">
        <v>714</v>
      </c>
      <c r="Y43" s="49" t="str">
        <f>VLOOKUP(Sucesos[[#This Row],[Notificado por]],Tabla9[#All],3,FALSE)</f>
        <v>EECC</v>
      </c>
      <c r="Z43" s="49">
        <v>6</v>
      </c>
    </row>
    <row r="44" spans="1:26" ht="63.75">
      <c r="A44" s="177" t="s">
        <v>817</v>
      </c>
      <c r="B44" s="175">
        <v>45419.5</v>
      </c>
      <c r="C44" s="178" t="s">
        <v>713</v>
      </c>
      <c r="D44" s="178" t="s">
        <v>112</v>
      </c>
      <c r="E44" s="177"/>
      <c r="F44" s="178" t="s">
        <v>22</v>
      </c>
      <c r="G44" s="185" t="s">
        <v>818</v>
      </c>
      <c r="H44" s="194" t="s">
        <v>190</v>
      </c>
      <c r="I44" s="109"/>
      <c r="J44" s="213"/>
      <c r="K44" s="214"/>
      <c r="L44" s="214"/>
      <c r="M44"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
      </c>
      <c r="N44" s="216"/>
      <c r="O44"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0</v>
      </c>
      <c r="P44" s="186" t="s">
        <v>117</v>
      </c>
      <c r="Q44" s="113"/>
      <c r="R44" s="113"/>
      <c r="S44" s="113"/>
      <c r="T44" s="113"/>
      <c r="U44" s="113"/>
      <c r="V44" s="120"/>
      <c r="W44" t="s">
        <v>116</v>
      </c>
      <c r="X44" t="s">
        <v>714</v>
      </c>
      <c r="Y44" s="49" t="str">
        <f>VLOOKUP(Sucesos[[#This Row],[Notificado por]],Tabla9[#All],3,FALSE)</f>
        <v>EECC</v>
      </c>
      <c r="Z44" s="49">
        <v>6</v>
      </c>
    </row>
    <row r="45" spans="1:26" ht="25.5">
      <c r="A45" s="49" t="s">
        <v>819</v>
      </c>
      <c r="B45" s="62">
        <v>45419.520833333336</v>
      </c>
      <c r="C45" t="s">
        <v>713</v>
      </c>
      <c r="D45" t="s">
        <v>112</v>
      </c>
      <c r="E45" s="49"/>
      <c r="F45" t="s">
        <v>4</v>
      </c>
      <c r="G45" s="114" t="s">
        <v>820</v>
      </c>
      <c r="H45" s="52" t="s">
        <v>113</v>
      </c>
      <c r="I45" s="109"/>
      <c r="J45" s="110" t="s">
        <v>107</v>
      </c>
      <c r="K45" s="115" t="s">
        <v>114</v>
      </c>
      <c r="L45" s="115" t="s">
        <v>109</v>
      </c>
      <c r="M45"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45" s="111" t="s">
        <v>135</v>
      </c>
      <c r="O45"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45" t="s">
        <v>117</v>
      </c>
      <c r="Q45" s="113"/>
      <c r="R45" s="113"/>
      <c r="S45" s="113"/>
      <c r="T45" s="113"/>
      <c r="U45" s="113"/>
      <c r="V45" s="120"/>
      <c r="W45" t="s">
        <v>116</v>
      </c>
      <c r="X45" t="s">
        <v>714</v>
      </c>
      <c r="Y45" s="49" t="str">
        <f>VLOOKUP(Sucesos[[#This Row],[Notificado por]],Tabla9[#All],3,FALSE)</f>
        <v>EECC</v>
      </c>
      <c r="Z45" s="49">
        <v>6</v>
      </c>
    </row>
    <row r="46" spans="1:26" ht="30">
      <c r="A46" s="49" t="s">
        <v>821</v>
      </c>
      <c r="B46" s="62">
        <v>45420.708333333336</v>
      </c>
      <c r="C46" t="s">
        <v>713</v>
      </c>
      <c r="D46" t="s">
        <v>112</v>
      </c>
      <c r="E46" s="49"/>
      <c r="F46" t="s">
        <v>15</v>
      </c>
      <c r="G46" s="114" t="s">
        <v>822</v>
      </c>
      <c r="H46" s="52" t="s">
        <v>166</v>
      </c>
      <c r="I46" s="109"/>
      <c r="J46" s="110" t="s">
        <v>107</v>
      </c>
      <c r="K46" s="115" t="s">
        <v>114</v>
      </c>
      <c r="L46" s="115" t="s">
        <v>122</v>
      </c>
      <c r="M46"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46" s="111" t="s">
        <v>135</v>
      </c>
      <c r="O46"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46" t="s">
        <v>117</v>
      </c>
      <c r="Q46" s="113"/>
      <c r="R46" s="113"/>
      <c r="S46" s="113"/>
      <c r="T46" s="113"/>
      <c r="U46" s="113"/>
      <c r="V46" s="120"/>
      <c r="W46" t="s">
        <v>236</v>
      </c>
      <c r="X46" t="s">
        <v>714</v>
      </c>
      <c r="Y46" s="49" t="s">
        <v>116</v>
      </c>
      <c r="Z46" s="49">
        <v>6</v>
      </c>
    </row>
    <row r="47" spans="1:26" ht="25.5">
      <c r="A47" s="49" t="s">
        <v>823</v>
      </c>
      <c r="B47" s="62">
        <v>45422.46875</v>
      </c>
      <c r="C47" t="s">
        <v>713</v>
      </c>
      <c r="D47" t="s">
        <v>112</v>
      </c>
      <c r="E47" s="49"/>
      <c r="F47" t="s">
        <v>4</v>
      </c>
      <c r="G47" s="114" t="s">
        <v>824</v>
      </c>
      <c r="H47" s="52" t="s">
        <v>113</v>
      </c>
      <c r="I47" s="109"/>
      <c r="J47" s="110" t="s">
        <v>107</v>
      </c>
      <c r="K47" s="115" t="s">
        <v>114</v>
      </c>
      <c r="L47" s="115" t="s">
        <v>109</v>
      </c>
      <c r="M47"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47" s="111" t="s">
        <v>135</v>
      </c>
      <c r="O47"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47" t="s">
        <v>117</v>
      </c>
      <c r="Q47" s="113"/>
      <c r="R47" s="113"/>
      <c r="S47" s="113"/>
      <c r="T47" s="113"/>
      <c r="U47" s="113"/>
      <c r="V47" s="120"/>
      <c r="W47" t="s">
        <v>116</v>
      </c>
      <c r="X47" t="s">
        <v>714</v>
      </c>
      <c r="Y47" s="49" t="str">
        <f>VLOOKUP(Sucesos[[#This Row],[Notificado por]],Tabla9[#All],3,FALSE)</f>
        <v>EECC</v>
      </c>
      <c r="Z47" s="49">
        <v>6</v>
      </c>
    </row>
    <row r="48" spans="1:26" ht="51">
      <c r="A48" s="49" t="s">
        <v>825</v>
      </c>
      <c r="B48" s="62">
        <v>45426.375</v>
      </c>
      <c r="C48" t="s">
        <v>713</v>
      </c>
      <c r="D48" t="s">
        <v>112</v>
      </c>
      <c r="E48" s="49"/>
      <c r="F48" t="s">
        <v>14</v>
      </c>
      <c r="G48" s="114" t="s">
        <v>826</v>
      </c>
      <c r="H48" s="52" t="s">
        <v>153</v>
      </c>
      <c r="I48" s="109"/>
      <c r="J48" s="110" t="s">
        <v>107</v>
      </c>
      <c r="K48" s="115" t="s">
        <v>114</v>
      </c>
      <c r="L48" s="115" t="s">
        <v>122</v>
      </c>
      <c r="M48"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48" s="111" t="s">
        <v>135</v>
      </c>
      <c r="O48"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48" t="s">
        <v>117</v>
      </c>
      <c r="Q48" s="113"/>
      <c r="R48" s="113"/>
      <c r="S48" s="113"/>
      <c r="T48" s="113"/>
      <c r="U48" s="113"/>
      <c r="V48" s="120"/>
      <c r="W48" t="s">
        <v>116</v>
      </c>
      <c r="X48" t="s">
        <v>714</v>
      </c>
      <c r="Y48" s="49" t="str">
        <f>VLOOKUP(Sucesos[[#This Row],[Notificado por]],Tabla9[#All],3,FALSE)</f>
        <v>EECC</v>
      </c>
      <c r="Z48" s="49">
        <v>6</v>
      </c>
    </row>
    <row r="49" spans="1:26" ht="25.5">
      <c r="A49" s="49" t="s">
        <v>827</v>
      </c>
      <c r="B49" s="62">
        <v>45427.697916666664</v>
      </c>
      <c r="C49" t="s">
        <v>713</v>
      </c>
      <c r="D49" t="s">
        <v>112</v>
      </c>
      <c r="E49" s="49"/>
      <c r="F49" t="s">
        <v>4</v>
      </c>
      <c r="G49" s="114" t="s">
        <v>828</v>
      </c>
      <c r="H49" s="52" t="s">
        <v>113</v>
      </c>
      <c r="I49" s="109"/>
      <c r="J49" s="110" t="s">
        <v>107</v>
      </c>
      <c r="K49" s="115" t="s">
        <v>114</v>
      </c>
      <c r="L49" s="115" t="s">
        <v>109</v>
      </c>
      <c r="M49"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49" s="111" t="s">
        <v>135</v>
      </c>
      <c r="O49"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49" t="s">
        <v>117</v>
      </c>
      <c r="Q49" s="113"/>
      <c r="R49" s="113"/>
      <c r="S49" s="113"/>
      <c r="T49" s="113"/>
      <c r="U49" s="113"/>
      <c r="V49" s="120"/>
      <c r="W49" t="s">
        <v>116</v>
      </c>
      <c r="X49" t="s">
        <v>714</v>
      </c>
      <c r="Y49" s="49" t="str">
        <f>VLOOKUP(Sucesos[[#This Row],[Notificado por]],Tabla9[#All],3,FALSE)</f>
        <v>EECC</v>
      </c>
      <c r="Z49" s="49">
        <v>6</v>
      </c>
    </row>
    <row r="50" spans="1:26" ht="25.5">
      <c r="A50" s="49" t="s">
        <v>829</v>
      </c>
      <c r="B50" s="62">
        <v>45428.458333333336</v>
      </c>
      <c r="C50" t="s">
        <v>713</v>
      </c>
      <c r="D50" t="s">
        <v>112</v>
      </c>
      <c r="E50" s="49"/>
      <c r="F50" t="s">
        <v>6</v>
      </c>
      <c r="G50" s="114" t="s">
        <v>830</v>
      </c>
      <c r="H50" s="52" t="s">
        <v>259</v>
      </c>
      <c r="I50" s="109"/>
      <c r="J50" s="110" t="s">
        <v>107</v>
      </c>
      <c r="K50" s="115" t="s">
        <v>114</v>
      </c>
      <c r="L50" s="115" t="s">
        <v>122</v>
      </c>
      <c r="M50"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50" s="111" t="s">
        <v>135</v>
      </c>
      <c r="O50"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50" t="s">
        <v>117</v>
      </c>
      <c r="Q50" s="113"/>
      <c r="R50" s="113"/>
      <c r="S50" s="113"/>
      <c r="T50" s="113"/>
      <c r="U50" s="113"/>
      <c r="V50" s="120"/>
      <c r="W50" t="s">
        <v>116</v>
      </c>
      <c r="X50" t="s">
        <v>714</v>
      </c>
      <c r="Y50" s="49" t="str">
        <f>VLOOKUP(Sucesos[[#This Row],[Notificado por]],Tabla9[#All],3,FALSE)</f>
        <v>EECC</v>
      </c>
      <c r="Z50" s="49">
        <v>6</v>
      </c>
    </row>
    <row r="51" spans="1:26" ht="38.25">
      <c r="A51" s="49" t="s">
        <v>831</v>
      </c>
      <c r="B51" s="62">
        <v>45429.458333333336</v>
      </c>
      <c r="C51" t="s">
        <v>713</v>
      </c>
      <c r="D51" t="s">
        <v>112</v>
      </c>
      <c r="E51" s="49"/>
      <c r="F51" t="s">
        <v>6</v>
      </c>
      <c r="G51" s="114" t="s">
        <v>832</v>
      </c>
      <c r="H51" s="52" t="s">
        <v>259</v>
      </c>
      <c r="I51" s="109"/>
      <c r="J51" s="110" t="s">
        <v>107</v>
      </c>
      <c r="K51" s="123" t="s">
        <v>114</v>
      </c>
      <c r="L51" s="123" t="s">
        <v>122</v>
      </c>
      <c r="M51"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51" s="121" t="s">
        <v>135</v>
      </c>
      <c r="O51"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51" t="s">
        <v>117</v>
      </c>
      <c r="Q51" s="122"/>
      <c r="R51" s="122"/>
      <c r="S51" s="122"/>
      <c r="T51" s="122"/>
      <c r="U51" s="122"/>
      <c r="V51" s="120"/>
      <c r="W51" t="s">
        <v>116</v>
      </c>
      <c r="X51" t="s">
        <v>714</v>
      </c>
      <c r="Y51" s="49" t="str">
        <f>VLOOKUP(Sucesos[[#This Row],[Notificado por]],Tabla9[#All],3,FALSE)</f>
        <v>EECC</v>
      </c>
      <c r="Z51" s="49">
        <v>6</v>
      </c>
    </row>
    <row r="52" spans="1:26" ht="25.5">
      <c r="A52" s="49" t="s">
        <v>833</v>
      </c>
      <c r="B52" s="62">
        <v>45433.416666666664</v>
      </c>
      <c r="C52" t="s">
        <v>713</v>
      </c>
      <c r="D52" s="57" t="s">
        <v>112</v>
      </c>
      <c r="E52" s="49"/>
      <c r="F52" s="57" t="s">
        <v>6</v>
      </c>
      <c r="G52" s="52" t="s">
        <v>834</v>
      </c>
      <c r="H52" s="52" t="s">
        <v>259</v>
      </c>
      <c r="I52" s="109"/>
      <c r="J52" s="110" t="s">
        <v>107</v>
      </c>
      <c r="K52" s="115" t="s">
        <v>114</v>
      </c>
      <c r="L52" s="115" t="s">
        <v>122</v>
      </c>
      <c r="M52"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52" s="111" t="s">
        <v>135</v>
      </c>
      <c r="O52"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52" s="57" t="s">
        <v>117</v>
      </c>
      <c r="Q52" s="113"/>
      <c r="R52" s="113"/>
      <c r="S52" s="113"/>
      <c r="T52" s="113"/>
      <c r="U52" s="113"/>
      <c r="V52" s="120"/>
      <c r="W52" s="57" t="s">
        <v>116</v>
      </c>
      <c r="X52" s="57" t="s">
        <v>714</v>
      </c>
      <c r="Y52" s="49" t="str">
        <f>VLOOKUP(Sucesos[[#This Row],[Notificado por]],Tabla9[#All],3,FALSE)</f>
        <v>EECC</v>
      </c>
      <c r="Z52" s="49">
        <v>6</v>
      </c>
    </row>
    <row r="53" spans="1:26" s="186" customFormat="1" ht="25.5">
      <c r="A53" s="196" t="s">
        <v>835</v>
      </c>
      <c r="B53" s="197">
        <v>45434</v>
      </c>
      <c r="C53" s="186" t="s">
        <v>713</v>
      </c>
      <c r="D53" s="187" t="s">
        <v>112</v>
      </c>
      <c r="E53" s="196"/>
      <c r="F53" s="187" t="s">
        <v>18</v>
      </c>
      <c r="G53" s="187" t="s">
        <v>836</v>
      </c>
      <c r="H53" s="194" t="s">
        <v>208</v>
      </c>
      <c r="I53" s="109"/>
      <c r="J53" s="213" t="s">
        <v>107</v>
      </c>
      <c r="K53" s="214" t="s">
        <v>114</v>
      </c>
      <c r="L53" s="214" t="s">
        <v>122</v>
      </c>
      <c r="M53"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53" s="216" t="s">
        <v>135</v>
      </c>
      <c r="O53"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53" s="187" t="s">
        <v>117</v>
      </c>
      <c r="Q53" s="216"/>
      <c r="R53" s="216"/>
      <c r="S53" s="216"/>
      <c r="T53" s="216"/>
      <c r="U53" s="216"/>
      <c r="V53" s="218"/>
      <c r="W53" s="187" t="s">
        <v>116</v>
      </c>
      <c r="X53" s="187" t="s">
        <v>769</v>
      </c>
      <c r="Y53" s="196" t="str">
        <f>VLOOKUP(Sucesos[[#This Row],[Notificado por]],Tabla9[#All],3,FALSE)</f>
        <v>EECC</v>
      </c>
      <c r="Z53" s="196">
        <v>6</v>
      </c>
    </row>
    <row r="54" spans="1:26" ht="30">
      <c r="A54" s="49" t="s">
        <v>837</v>
      </c>
      <c r="B54" s="62">
        <v>45436.361111111109</v>
      </c>
      <c r="C54" t="s">
        <v>713</v>
      </c>
      <c r="D54" s="57" t="s">
        <v>112</v>
      </c>
      <c r="E54" s="49"/>
      <c r="F54" s="57" t="s">
        <v>14</v>
      </c>
      <c r="G54" s="52" t="s">
        <v>838</v>
      </c>
      <c r="H54" s="52" t="s">
        <v>253</v>
      </c>
      <c r="I54" s="109"/>
      <c r="J54" s="110" t="s">
        <v>107</v>
      </c>
      <c r="K54" s="115" t="s">
        <v>114</v>
      </c>
      <c r="L54" s="115" t="s">
        <v>122</v>
      </c>
      <c r="M54"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54" s="111" t="s">
        <v>135</v>
      </c>
      <c r="O54"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54" s="57" t="s">
        <v>117</v>
      </c>
      <c r="Q54" s="113"/>
      <c r="R54" s="113"/>
      <c r="S54" s="113"/>
      <c r="T54" s="113"/>
      <c r="U54" s="113"/>
      <c r="V54" s="120"/>
      <c r="W54" s="57" t="s">
        <v>262</v>
      </c>
      <c r="X54" s="57" t="s">
        <v>714</v>
      </c>
      <c r="Y54" s="49" t="s">
        <v>116</v>
      </c>
      <c r="Z54" s="49">
        <v>6</v>
      </c>
    </row>
    <row r="55" spans="1:26" s="178" customFormat="1" ht="38.25">
      <c r="A55" s="196" t="s">
        <v>839</v>
      </c>
      <c r="B55" s="197">
        <v>45439.625</v>
      </c>
      <c r="C55" s="186" t="s">
        <v>713</v>
      </c>
      <c r="D55" s="187" t="s">
        <v>106</v>
      </c>
      <c r="E55" s="196"/>
      <c r="F55" s="187" t="s">
        <v>15</v>
      </c>
      <c r="G55" s="194" t="s">
        <v>840</v>
      </c>
      <c r="H55" s="176" t="s">
        <v>118</v>
      </c>
      <c r="I55" s="109"/>
      <c r="J55" s="110" t="s">
        <v>107</v>
      </c>
      <c r="K55" s="180" t="s">
        <v>114</v>
      </c>
      <c r="L55" s="180" t="s">
        <v>122</v>
      </c>
      <c r="M55" s="181"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55" s="182" t="s">
        <v>135</v>
      </c>
      <c r="O55"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55" s="187" t="s">
        <v>117</v>
      </c>
      <c r="Q55" s="182"/>
      <c r="R55" s="182"/>
      <c r="S55" s="182"/>
      <c r="T55" s="182"/>
      <c r="U55" s="182"/>
      <c r="V55" s="184"/>
      <c r="W55" s="179" t="s">
        <v>202</v>
      </c>
      <c r="X55" s="179" t="s">
        <v>118</v>
      </c>
      <c r="Y55" s="177" t="str">
        <f>VLOOKUP(Sucesos[[#This Row],[Notificado por]],Tabla9[#All],3,FALSE)</f>
        <v>EXPLOTACION PUERTO DE BARCELONA</v>
      </c>
      <c r="Z55" s="49">
        <v>6</v>
      </c>
    </row>
    <row r="56" spans="1:26" ht="30">
      <c r="A56" s="49" t="s">
        <v>841</v>
      </c>
      <c r="B56" s="62">
        <v>45440.645833333336</v>
      </c>
      <c r="C56" t="s">
        <v>713</v>
      </c>
      <c r="D56" s="57" t="s">
        <v>724</v>
      </c>
      <c r="E56" s="49"/>
      <c r="F56" s="57" t="s">
        <v>14</v>
      </c>
      <c r="G56" s="52" t="s">
        <v>842</v>
      </c>
      <c r="H56" s="52" t="s">
        <v>253</v>
      </c>
      <c r="I56" s="109"/>
      <c r="J56" s="110" t="s">
        <v>107</v>
      </c>
      <c r="K56" s="115" t="s">
        <v>114</v>
      </c>
      <c r="L56" s="115" t="s">
        <v>122</v>
      </c>
      <c r="M56"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56" s="111" t="s">
        <v>129</v>
      </c>
      <c r="O56"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5</v>
      </c>
      <c r="P56" s="57" t="s">
        <v>117</v>
      </c>
      <c r="Q56" s="113"/>
      <c r="R56" s="113"/>
      <c r="S56" s="113"/>
      <c r="T56" s="113"/>
      <c r="U56" s="113"/>
      <c r="V56" s="120"/>
      <c r="W56" s="57" t="s">
        <v>181</v>
      </c>
      <c r="X56" s="57" t="s">
        <v>714</v>
      </c>
      <c r="Y56" s="177" t="s">
        <v>116</v>
      </c>
      <c r="Z56" s="49">
        <v>6</v>
      </c>
    </row>
    <row r="57" spans="1:26" ht="60">
      <c r="A57" s="188" t="s">
        <v>843</v>
      </c>
      <c r="B57" s="189">
        <v>45440.770833333336</v>
      </c>
      <c r="C57" s="190" t="s">
        <v>713</v>
      </c>
      <c r="D57" s="224" t="s">
        <v>112</v>
      </c>
      <c r="E57" s="188"/>
      <c r="F57" s="224" t="s">
        <v>13</v>
      </c>
      <c r="G57" s="225" t="s">
        <v>844</v>
      </c>
      <c r="H57" s="52" t="s">
        <v>144</v>
      </c>
      <c r="I57" s="109"/>
      <c r="J57" s="110" t="s">
        <v>107</v>
      </c>
      <c r="K57" s="123" t="s">
        <v>114</v>
      </c>
      <c r="L57" s="123" t="s">
        <v>109</v>
      </c>
      <c r="M57"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57" s="121" t="s">
        <v>135</v>
      </c>
      <c r="O57"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57" s="57" t="s">
        <v>117</v>
      </c>
      <c r="Q57" s="122"/>
      <c r="R57" s="122"/>
      <c r="S57" s="122"/>
      <c r="T57" s="122"/>
      <c r="U57" s="122"/>
      <c r="V57" s="120"/>
      <c r="W57" s="57" t="s">
        <v>116</v>
      </c>
      <c r="X57" s="57" t="s">
        <v>714</v>
      </c>
      <c r="Y57" s="177" t="str">
        <f>VLOOKUP(Sucesos[[#This Row],[Notificado por]],Tabla9[#All],3,FALSE)</f>
        <v>EECC</v>
      </c>
      <c r="Z57" s="49">
        <v>6</v>
      </c>
    </row>
    <row r="58" spans="1:26" ht="30">
      <c r="A58" s="196" t="s">
        <v>846</v>
      </c>
      <c r="B58" s="197">
        <v>45442.555555555555</v>
      </c>
      <c r="C58" s="196" t="s">
        <v>713</v>
      </c>
      <c r="D58" s="187" t="s">
        <v>112</v>
      </c>
      <c r="E58" s="196"/>
      <c r="F58" s="198" t="s">
        <v>4</v>
      </c>
      <c r="G58" s="194" t="s">
        <v>847</v>
      </c>
      <c r="H58" s="194" t="s">
        <v>113</v>
      </c>
      <c r="I58" s="109"/>
      <c r="J58" s="110" t="s">
        <v>107</v>
      </c>
      <c r="K58" s="115" t="s">
        <v>108</v>
      </c>
      <c r="L58" s="115" t="s">
        <v>109</v>
      </c>
      <c r="M58"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medio</v>
      </c>
      <c r="N58" s="111" t="s">
        <v>129</v>
      </c>
      <c r="O58"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25</v>
      </c>
      <c r="P58" s="57" t="s">
        <v>117</v>
      </c>
      <c r="Q58" s="113"/>
      <c r="R58" s="113"/>
      <c r="S58" s="113"/>
      <c r="T58" s="113"/>
      <c r="U58" s="113"/>
      <c r="V58" s="120"/>
      <c r="W58" t="s">
        <v>116</v>
      </c>
      <c r="X58" t="s">
        <v>714</v>
      </c>
      <c r="Y58" s="177" t="str">
        <f>VLOOKUP(Sucesos[[#This Row],[Notificado por]],Tabla9[#All],3,FALSE)</f>
        <v>EECC</v>
      </c>
      <c r="Z58" s="49">
        <v>6</v>
      </c>
    </row>
    <row r="59" spans="1:26" ht="90">
      <c r="A59" s="199" t="s">
        <v>848</v>
      </c>
      <c r="B59" s="200">
        <v>45443</v>
      </c>
      <c r="C59" s="199" t="s">
        <v>713</v>
      </c>
      <c r="D59" s="201" t="s">
        <v>112</v>
      </c>
      <c r="E59" s="199"/>
      <c r="F59" s="264" t="s">
        <v>7</v>
      </c>
      <c r="G59" s="202" t="s">
        <v>849</v>
      </c>
      <c r="H59" s="194" t="s">
        <v>128</v>
      </c>
      <c r="I59" s="109"/>
      <c r="J59" s="213"/>
      <c r="K59" s="214"/>
      <c r="L59" s="214"/>
      <c r="M59"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
      </c>
      <c r="N59" s="216"/>
      <c r="O59"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0</v>
      </c>
      <c r="P59" s="187" t="s">
        <v>117</v>
      </c>
      <c r="Q59" s="113"/>
      <c r="R59" s="113"/>
      <c r="S59" s="113"/>
      <c r="T59" s="113"/>
      <c r="U59" s="113"/>
      <c r="V59" s="120"/>
      <c r="W59" t="s">
        <v>116</v>
      </c>
      <c r="X59" t="s">
        <v>714</v>
      </c>
      <c r="Y59" s="177" t="str">
        <f>VLOOKUP(Sucesos[[#This Row],[Notificado por]],Tabla9[#All],3,FALSE)</f>
        <v>EECC</v>
      </c>
      <c r="Z59" s="49">
        <v>6</v>
      </c>
    </row>
    <row r="60" spans="1:26" s="186" customFormat="1" ht="45">
      <c r="A60" s="196" t="s">
        <v>850</v>
      </c>
      <c r="B60" s="197">
        <v>45446</v>
      </c>
      <c r="C60" s="196" t="s">
        <v>713</v>
      </c>
      <c r="D60" s="187" t="s">
        <v>112</v>
      </c>
      <c r="E60" s="196"/>
      <c r="F60" s="196" t="s">
        <v>18</v>
      </c>
      <c r="G60" s="194" t="s">
        <v>851</v>
      </c>
      <c r="H60" s="194" t="s">
        <v>153</v>
      </c>
      <c r="I60" s="109"/>
      <c r="J60" s="213" t="s">
        <v>107</v>
      </c>
      <c r="K60" s="214" t="s">
        <v>114</v>
      </c>
      <c r="L60" s="214" t="s">
        <v>109</v>
      </c>
      <c r="M60"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60" s="216" t="s">
        <v>135</v>
      </c>
      <c r="O60"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60" s="187" t="s">
        <v>117</v>
      </c>
      <c r="Q60" s="216"/>
      <c r="R60" s="216"/>
      <c r="S60" s="216"/>
      <c r="T60" s="216"/>
      <c r="U60" s="216"/>
      <c r="V60" s="218"/>
      <c r="W60" s="186" t="s">
        <v>116</v>
      </c>
      <c r="X60" s="186" t="s">
        <v>714</v>
      </c>
      <c r="Y60" s="196" t="str">
        <f>VLOOKUP(Sucesos[[#This Row],[Notificado por]],Tabla9[#All],3,FALSE)</f>
        <v>EECC</v>
      </c>
      <c r="Z60" s="196">
        <v>6</v>
      </c>
    </row>
    <row r="61" spans="1:26" s="186" customFormat="1" ht="90">
      <c r="A61" s="196" t="s">
        <v>852</v>
      </c>
      <c r="B61" s="197">
        <v>45446.354166666664</v>
      </c>
      <c r="C61" s="196" t="s">
        <v>721</v>
      </c>
      <c r="D61" s="187" t="s">
        <v>112</v>
      </c>
      <c r="E61" s="196"/>
      <c r="F61" s="265" t="s">
        <v>18</v>
      </c>
      <c r="G61" s="194" t="s">
        <v>853</v>
      </c>
      <c r="H61" s="194" t="s">
        <v>214</v>
      </c>
      <c r="I61" s="109"/>
      <c r="J61" s="213" t="s">
        <v>107</v>
      </c>
      <c r="K61" s="214" t="s">
        <v>114</v>
      </c>
      <c r="L61" s="214" t="s">
        <v>109</v>
      </c>
      <c r="M61"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61" s="216" t="s">
        <v>135</v>
      </c>
      <c r="O61"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61" s="187" t="s">
        <v>117</v>
      </c>
      <c r="Q61" s="216"/>
      <c r="R61" s="216"/>
      <c r="S61" s="216"/>
      <c r="T61" s="216"/>
      <c r="U61" s="216"/>
      <c r="V61" s="218"/>
      <c r="W61" s="186" t="s">
        <v>116</v>
      </c>
      <c r="X61" s="186" t="s">
        <v>118</v>
      </c>
      <c r="Y61" s="196" t="str">
        <f>VLOOKUP(Sucesos[[#This Row],[Notificado por]],Tabla9[#All],3,FALSE)</f>
        <v>EECC</v>
      </c>
      <c r="Z61" s="196">
        <v>6</v>
      </c>
    </row>
    <row r="62" spans="1:26" s="186" customFormat="1" ht="75">
      <c r="A62" s="211" t="s">
        <v>854</v>
      </c>
      <c r="B62" s="212">
        <v>45448.708333333336</v>
      </c>
      <c r="C62" s="211" t="s">
        <v>713</v>
      </c>
      <c r="D62" s="208" t="s">
        <v>112</v>
      </c>
      <c r="E62" s="211"/>
      <c r="F62" s="211" t="s">
        <v>18</v>
      </c>
      <c r="G62" s="209" t="s">
        <v>855</v>
      </c>
      <c r="H62" s="194" t="s">
        <v>550</v>
      </c>
      <c r="I62" s="109"/>
      <c r="J62" s="213" t="s">
        <v>107</v>
      </c>
      <c r="K62" s="214" t="s">
        <v>114</v>
      </c>
      <c r="L62" s="214" t="s">
        <v>109</v>
      </c>
      <c r="M62"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62" s="216" t="s">
        <v>135</v>
      </c>
      <c r="O62"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62" s="187" t="s">
        <v>117</v>
      </c>
      <c r="Q62" s="216"/>
      <c r="R62" s="216"/>
      <c r="S62" s="216"/>
      <c r="T62" s="216"/>
      <c r="U62" s="216"/>
      <c r="V62" s="218"/>
      <c r="W62" s="187" t="s">
        <v>160</v>
      </c>
      <c r="X62" s="186" t="s">
        <v>117</v>
      </c>
      <c r="Y62" s="196" t="str">
        <f>VLOOKUP(Sucesos[[#This Row],[Notificado por]],Tabla9[#All],3,FALSE)</f>
        <v>EXPLOTACION PALOS</v>
      </c>
      <c r="Z62" s="196">
        <v>6</v>
      </c>
    </row>
    <row r="63" spans="1:26" ht="105">
      <c r="A63" s="211" t="s">
        <v>856</v>
      </c>
      <c r="B63" s="212">
        <v>45449.486805555556</v>
      </c>
      <c r="C63" s="211" t="s">
        <v>713</v>
      </c>
      <c r="D63" s="208" t="s">
        <v>724</v>
      </c>
      <c r="E63" s="211"/>
      <c r="F63" s="211" t="s">
        <v>22</v>
      </c>
      <c r="G63" s="209" t="s">
        <v>857</v>
      </c>
      <c r="H63" s="194" t="s">
        <v>144</v>
      </c>
      <c r="I63" s="109"/>
      <c r="J63" s="110" t="s">
        <v>107</v>
      </c>
      <c r="K63" s="115" t="s">
        <v>114</v>
      </c>
      <c r="L63" s="115" t="s">
        <v>122</v>
      </c>
      <c r="M63"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63" s="111" t="s">
        <v>135</v>
      </c>
      <c r="O63"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63" s="57" t="s">
        <v>117</v>
      </c>
      <c r="Q63" s="113"/>
      <c r="R63" s="113"/>
      <c r="S63" s="113"/>
      <c r="T63" s="113"/>
      <c r="U63" s="113"/>
      <c r="V63" s="120"/>
      <c r="W63" t="s">
        <v>116</v>
      </c>
      <c r="X63" t="s">
        <v>714</v>
      </c>
      <c r="Y63" s="177" t="str">
        <f>VLOOKUP(Sucesos[[#This Row],[Notificado por]],Tabla9[#All],3,FALSE)</f>
        <v>EECC</v>
      </c>
      <c r="Z63" s="49">
        <v>6</v>
      </c>
    </row>
    <row r="64" spans="1:26" s="186" customFormat="1" ht="60">
      <c r="A64" s="196" t="s">
        <v>858</v>
      </c>
      <c r="B64" s="197">
        <v>45453.479166666664</v>
      </c>
      <c r="C64" s="186" t="s">
        <v>713</v>
      </c>
      <c r="D64" s="187" t="s">
        <v>106</v>
      </c>
      <c r="E64" s="196"/>
      <c r="F64" s="187" t="s">
        <v>18</v>
      </c>
      <c r="G64" s="194" t="s">
        <v>859</v>
      </c>
      <c r="H64" s="177"/>
      <c r="I64" s="109"/>
      <c r="J64" s="213" t="s">
        <v>107</v>
      </c>
      <c r="K64" s="219" t="s">
        <v>114</v>
      </c>
      <c r="L64" s="219" t="s">
        <v>109</v>
      </c>
      <c r="M64"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64" s="220" t="s">
        <v>135</v>
      </c>
      <c r="O64"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64" s="187" t="s">
        <v>117</v>
      </c>
      <c r="Q64" s="245"/>
      <c r="R64" s="245"/>
      <c r="S64" s="245"/>
      <c r="T64" s="245"/>
      <c r="U64" s="245"/>
      <c r="V64" s="184"/>
      <c r="W64" s="179" t="s">
        <v>348</v>
      </c>
      <c r="X64" s="179" t="s">
        <v>118</v>
      </c>
      <c r="Y64" s="177" t="str">
        <f>VLOOKUP(Sucesos[[#This Row],[Notificado por]],Tabla9[#All],3,FALSE)</f>
        <v>EXPLOTACION PALOS</v>
      </c>
      <c r="Z64" s="177">
        <v>6</v>
      </c>
    </row>
    <row r="65" spans="1:26" ht="30">
      <c r="A65" s="196" t="s">
        <v>860</v>
      </c>
      <c r="B65" s="203">
        <v>45460.488888888889</v>
      </c>
      <c r="C65" s="204" t="s">
        <v>713</v>
      </c>
      <c r="D65" s="205" t="s">
        <v>112</v>
      </c>
      <c r="E65" s="198"/>
      <c r="F65" s="205" t="s">
        <v>8</v>
      </c>
      <c r="G65" s="195" t="s">
        <v>861</v>
      </c>
      <c r="H65" s="195" t="s">
        <v>113</v>
      </c>
      <c r="I65" s="109"/>
      <c r="J65" s="213" t="s">
        <v>107</v>
      </c>
      <c r="K65" s="115" t="s">
        <v>114</v>
      </c>
      <c r="L65" s="115" t="s">
        <v>122</v>
      </c>
      <c r="M65"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65" s="111" t="s">
        <v>135</v>
      </c>
      <c r="O65"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65" s="57" t="s">
        <v>117</v>
      </c>
      <c r="Q65" s="113"/>
      <c r="R65" s="113"/>
      <c r="S65" s="113"/>
      <c r="T65" s="113"/>
      <c r="U65" s="113"/>
      <c r="V65" s="120"/>
      <c r="W65" s="57" t="s">
        <v>116</v>
      </c>
      <c r="X65" s="57" t="s">
        <v>714</v>
      </c>
      <c r="Y65" s="177" t="str">
        <f>VLOOKUP(Sucesos[[#This Row],[Notificado por]],Tabla9[#All],3,FALSE)</f>
        <v>EECC</v>
      </c>
      <c r="Z65" s="49">
        <v>6</v>
      </c>
    </row>
    <row r="66" spans="1:26" s="186" customFormat="1" ht="75">
      <c r="A66" s="196" t="s">
        <v>862</v>
      </c>
      <c r="B66" s="197">
        <v>45461.4375</v>
      </c>
      <c r="C66" s="186" t="s">
        <v>713</v>
      </c>
      <c r="D66" s="187" t="s">
        <v>112</v>
      </c>
      <c r="E66" s="196"/>
      <c r="F66" s="187" t="s">
        <v>7</v>
      </c>
      <c r="G66" s="194" t="s">
        <v>863</v>
      </c>
      <c r="H66" s="194" t="s">
        <v>128</v>
      </c>
      <c r="I66" s="109"/>
      <c r="J66" s="213" t="s">
        <v>107</v>
      </c>
      <c r="K66" s="115" t="s">
        <v>114</v>
      </c>
      <c r="L66" s="115" t="s">
        <v>109</v>
      </c>
      <c r="M66"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66" s="111" t="s">
        <v>135</v>
      </c>
      <c r="O66"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66" s="57" t="s">
        <v>117</v>
      </c>
      <c r="Q66" s="113"/>
      <c r="R66" s="113"/>
      <c r="S66" s="113"/>
      <c r="T66" s="113"/>
      <c r="U66" s="113"/>
      <c r="V66" s="120"/>
      <c r="W66" s="57" t="s">
        <v>116</v>
      </c>
      <c r="X66" s="57" t="s">
        <v>714</v>
      </c>
      <c r="Y66" s="177" t="str">
        <f>VLOOKUP(Sucesos[[#This Row],[Notificado por]],Tabla9[#All],3,FALSE)</f>
        <v>EECC</v>
      </c>
      <c r="Z66" s="49">
        <v>6</v>
      </c>
    </row>
    <row r="67" spans="1:26" ht="90">
      <c r="A67" s="196" t="s">
        <v>864</v>
      </c>
      <c r="B67" s="197">
        <v>45461.625</v>
      </c>
      <c r="C67" s="186" t="s">
        <v>713</v>
      </c>
      <c r="D67" s="187" t="s">
        <v>112</v>
      </c>
      <c r="E67" s="196"/>
      <c r="F67" s="187" t="s">
        <v>7</v>
      </c>
      <c r="G67" s="194" t="s">
        <v>865</v>
      </c>
      <c r="H67" s="194" t="s">
        <v>128</v>
      </c>
      <c r="I67" s="109"/>
      <c r="J67" s="213" t="s">
        <v>107</v>
      </c>
      <c r="K67" s="115" t="s">
        <v>114</v>
      </c>
      <c r="L67" s="115" t="s">
        <v>122</v>
      </c>
      <c r="M67"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67" s="111" t="s">
        <v>135</v>
      </c>
      <c r="O67"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67" s="57" t="s">
        <v>117</v>
      </c>
      <c r="Q67" s="113"/>
      <c r="R67" s="113"/>
      <c r="S67" s="113"/>
      <c r="T67" s="113"/>
      <c r="U67" s="113"/>
      <c r="V67" s="120"/>
      <c r="W67" s="57" t="s">
        <v>116</v>
      </c>
      <c r="X67" s="57" t="s">
        <v>714</v>
      </c>
      <c r="Y67" s="177" t="str">
        <f>VLOOKUP(Sucesos[[#This Row],[Notificado por]],Tabla9[#All],3,FALSE)</f>
        <v>EECC</v>
      </c>
      <c r="Z67" s="49">
        <v>6</v>
      </c>
    </row>
    <row r="68" spans="1:26" ht="30">
      <c r="A68" s="211" t="s">
        <v>866</v>
      </c>
      <c r="B68" s="212">
        <v>45461.738888888889</v>
      </c>
      <c r="C68" s="207" t="s">
        <v>713</v>
      </c>
      <c r="D68" s="208" t="s">
        <v>112</v>
      </c>
      <c r="E68" s="211"/>
      <c r="F68" s="208" t="s">
        <v>8</v>
      </c>
      <c r="G68" s="209" t="s">
        <v>867</v>
      </c>
      <c r="H68" s="194" t="s">
        <v>159</v>
      </c>
      <c r="I68" s="109"/>
      <c r="J68" s="213" t="s">
        <v>107</v>
      </c>
      <c r="K68" s="219" t="s">
        <v>114</v>
      </c>
      <c r="L68" s="219" t="s">
        <v>122</v>
      </c>
      <c r="M68"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68" s="220" t="s">
        <v>135</v>
      </c>
      <c r="O68"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68" s="187" t="s">
        <v>117</v>
      </c>
      <c r="Q68" s="220"/>
      <c r="R68" s="220"/>
      <c r="S68" s="220"/>
      <c r="T68" s="220"/>
      <c r="U68" s="220"/>
      <c r="V68" s="218"/>
      <c r="W68" s="187" t="s">
        <v>116</v>
      </c>
      <c r="X68" s="187" t="s">
        <v>714</v>
      </c>
      <c r="Y68" s="196" t="str">
        <f>VLOOKUP(Sucesos[[#This Row],[Notificado por]],Tabla9[#All],3,FALSE)</f>
        <v>EECC</v>
      </c>
      <c r="Z68" s="196">
        <v>6</v>
      </c>
    </row>
    <row r="69" spans="1:26" ht="25.5">
      <c r="A69" s="196" t="s">
        <v>868</v>
      </c>
      <c r="B69" s="197">
        <v>45462.552083333336</v>
      </c>
      <c r="C69" s="186" t="s">
        <v>713</v>
      </c>
      <c r="D69" s="187" t="s">
        <v>112</v>
      </c>
      <c r="E69" s="196"/>
      <c r="F69" s="187" t="s">
        <v>4</v>
      </c>
      <c r="G69" s="194" t="s">
        <v>869</v>
      </c>
      <c r="H69" s="194" t="s">
        <v>113</v>
      </c>
      <c r="I69" s="109"/>
      <c r="J69" s="213" t="s">
        <v>107</v>
      </c>
      <c r="K69" s="123" t="s">
        <v>114</v>
      </c>
      <c r="L69" s="123" t="s">
        <v>122</v>
      </c>
      <c r="M69"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69" s="121" t="s">
        <v>135</v>
      </c>
      <c r="O69"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69" s="57" t="s">
        <v>117</v>
      </c>
      <c r="Q69" s="122"/>
      <c r="R69" s="122"/>
      <c r="S69" s="122"/>
      <c r="T69" s="122"/>
      <c r="U69" s="122"/>
      <c r="V69" s="120"/>
      <c r="W69" s="57" t="s">
        <v>116</v>
      </c>
      <c r="X69" s="57" t="s">
        <v>714</v>
      </c>
      <c r="Y69" s="177" t="str">
        <f>VLOOKUP(Sucesos[[#This Row],[Notificado por]],Tabla9[#All],3,FALSE)</f>
        <v>EECC</v>
      </c>
      <c r="Z69" s="49">
        <v>6</v>
      </c>
    </row>
    <row r="70" spans="1:26" ht="25.5">
      <c r="A70" s="211" t="s">
        <v>870</v>
      </c>
      <c r="B70" s="212">
        <v>45464.361111111109</v>
      </c>
      <c r="C70" s="207" t="s">
        <v>713</v>
      </c>
      <c r="D70" s="208" t="s">
        <v>112</v>
      </c>
      <c r="E70" s="211"/>
      <c r="F70" s="208" t="s">
        <v>8</v>
      </c>
      <c r="G70" s="209" t="s">
        <v>871</v>
      </c>
      <c r="H70" s="194" t="s">
        <v>113</v>
      </c>
      <c r="I70" s="109"/>
      <c r="J70" s="213" t="s">
        <v>107</v>
      </c>
      <c r="K70" s="123" t="s">
        <v>114</v>
      </c>
      <c r="L70" s="123" t="s">
        <v>122</v>
      </c>
      <c r="M70"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70" s="121" t="s">
        <v>135</v>
      </c>
      <c r="O70"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70" s="57" t="s">
        <v>117</v>
      </c>
      <c r="Q70" s="122"/>
      <c r="R70" s="122"/>
      <c r="S70" s="122"/>
      <c r="T70" s="122"/>
      <c r="U70" s="122"/>
      <c r="V70" s="120"/>
      <c r="W70" s="57" t="s">
        <v>116</v>
      </c>
      <c r="X70" s="57" t="s">
        <v>714</v>
      </c>
      <c r="Y70" s="177" t="str">
        <f>VLOOKUP(Sucesos[[#This Row],[Notificado por]],Tabla9[#All],3,FALSE)</f>
        <v>EECC</v>
      </c>
      <c r="Z70" s="49">
        <v>6</v>
      </c>
    </row>
    <row r="71" spans="1:26">
      <c r="A71" s="199" t="s">
        <v>872</v>
      </c>
      <c r="B71" s="200">
        <v>45467.371527777781</v>
      </c>
      <c r="C71" s="221" t="s">
        <v>713</v>
      </c>
      <c r="D71" s="201" t="s">
        <v>112</v>
      </c>
      <c r="E71" s="199"/>
      <c r="F71" s="201" t="s">
        <v>8</v>
      </c>
      <c r="G71" s="202" t="s">
        <v>873</v>
      </c>
      <c r="H71" s="194" t="s">
        <v>113</v>
      </c>
      <c r="I71" s="109"/>
      <c r="J71" s="213"/>
      <c r="K71" s="219"/>
      <c r="L71" s="219"/>
      <c r="M71"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
      </c>
      <c r="N71" s="220"/>
      <c r="O71"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0</v>
      </c>
      <c r="P71" s="267" t="s">
        <v>117</v>
      </c>
      <c r="Q71" s="122"/>
      <c r="R71" s="122"/>
      <c r="S71" s="122"/>
      <c r="T71" s="122"/>
      <c r="U71" s="122"/>
      <c r="V71" s="120"/>
      <c r="W71" s="57" t="s">
        <v>116</v>
      </c>
      <c r="X71" s="57" t="s">
        <v>714</v>
      </c>
      <c r="Y71" s="177" t="str">
        <f>VLOOKUP(Sucesos[[#This Row],[Notificado por]],Tabla9[#All],3,FALSE)</f>
        <v>EECC</v>
      </c>
      <c r="Z71" s="49">
        <v>6</v>
      </c>
    </row>
    <row r="72" spans="1:26" ht="75">
      <c r="A72" s="188" t="s">
        <v>874</v>
      </c>
      <c r="B72" s="189">
        <v>45467.708333333336</v>
      </c>
      <c r="C72" s="190" t="s">
        <v>713</v>
      </c>
      <c r="D72" s="224" t="s">
        <v>106</v>
      </c>
      <c r="E72" s="188"/>
      <c r="F72" s="224" t="s">
        <v>18</v>
      </c>
      <c r="G72" s="202" t="s">
        <v>875</v>
      </c>
      <c r="H72" s="194" t="s">
        <v>118</v>
      </c>
      <c r="I72" s="109"/>
      <c r="J72" s="213" t="s">
        <v>107</v>
      </c>
      <c r="K72" s="115" t="s">
        <v>114</v>
      </c>
      <c r="L72" s="115" t="s">
        <v>122</v>
      </c>
      <c r="M72"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72" s="111" t="s">
        <v>135</v>
      </c>
      <c r="O72"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72" s="57" t="s">
        <v>117</v>
      </c>
      <c r="Q72" s="113"/>
      <c r="R72" s="113"/>
      <c r="S72" s="113"/>
      <c r="T72" s="113"/>
      <c r="U72" s="113"/>
      <c r="V72" s="120"/>
      <c r="W72" s="57" t="s">
        <v>876</v>
      </c>
      <c r="X72" s="57" t="s">
        <v>118</v>
      </c>
      <c r="Y72" s="177" t="str">
        <f>VLOOKUP(Sucesos[[#This Row],[Notificado por]],Tabla9[#All],3,FALSE)</f>
        <v>EXPLOTACION PALOS</v>
      </c>
      <c r="Z72" s="49">
        <v>6</v>
      </c>
    </row>
    <row r="73" spans="1:26" s="178" customFormat="1" ht="39.75" customHeight="1">
      <c r="A73" s="118" t="s">
        <v>877</v>
      </c>
      <c r="B73" s="168">
        <v>45468.479166666664</v>
      </c>
      <c r="C73" s="117" t="s">
        <v>713</v>
      </c>
      <c r="D73" s="116" t="s">
        <v>112</v>
      </c>
      <c r="E73" s="118"/>
      <c r="F73" s="116" t="s">
        <v>4</v>
      </c>
      <c r="G73" s="251" t="s">
        <v>878</v>
      </c>
      <c r="H73" s="194" t="s">
        <v>113</v>
      </c>
      <c r="I73" s="109"/>
      <c r="J73" s="213" t="s">
        <v>117</v>
      </c>
      <c r="K73" s="115"/>
      <c r="L73" s="115"/>
      <c r="M73"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
      </c>
      <c r="N73" s="111"/>
      <c r="O73"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0</v>
      </c>
      <c r="P73" s="57" t="s">
        <v>117</v>
      </c>
      <c r="Q73" s="113"/>
      <c r="R73" s="113"/>
      <c r="S73" s="113"/>
      <c r="T73" s="113"/>
      <c r="U73" s="113"/>
      <c r="V73" s="120"/>
      <c r="W73" s="57" t="s">
        <v>116</v>
      </c>
      <c r="X73" s="57" t="s">
        <v>714</v>
      </c>
      <c r="Y73" s="177" t="str">
        <f>VLOOKUP(Sucesos[[#This Row],[Notificado por]],Tabla9[#All],3,FALSE)</f>
        <v>EECC</v>
      </c>
      <c r="Z73" s="49">
        <v>6</v>
      </c>
    </row>
    <row r="74" spans="1:26" s="178" customFormat="1" ht="75">
      <c r="A74" s="206" t="s">
        <v>879</v>
      </c>
      <c r="B74" s="172">
        <v>45469.416666666664</v>
      </c>
      <c r="C74" s="207" t="s">
        <v>713</v>
      </c>
      <c r="D74" s="208" t="s">
        <v>112</v>
      </c>
      <c r="E74" s="206"/>
      <c r="F74" s="208" t="s">
        <v>7</v>
      </c>
      <c r="G74" s="209" t="s">
        <v>880</v>
      </c>
      <c r="H74" s="194" t="s">
        <v>128</v>
      </c>
      <c r="I74" s="109"/>
      <c r="J74" s="213" t="s">
        <v>107</v>
      </c>
      <c r="K74" s="115" t="s">
        <v>114</v>
      </c>
      <c r="L74" s="115" t="s">
        <v>122</v>
      </c>
      <c r="M74"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74" s="111" t="s">
        <v>135</v>
      </c>
      <c r="O74"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74" s="57" t="s">
        <v>117</v>
      </c>
      <c r="Q74" s="113"/>
      <c r="R74" s="113"/>
      <c r="S74" s="113"/>
      <c r="T74" s="113"/>
      <c r="U74" s="113"/>
      <c r="V74" s="120"/>
      <c r="W74" s="57" t="s">
        <v>116</v>
      </c>
      <c r="X74" s="57" t="s">
        <v>714</v>
      </c>
      <c r="Y74" s="177" t="str">
        <f>VLOOKUP(Sucesos[[#This Row],[Notificado por]],Tabla9[#All],3,FALSE)</f>
        <v>EECC</v>
      </c>
      <c r="Z74" s="49">
        <v>6</v>
      </c>
    </row>
    <row r="75" spans="1:26" ht="51">
      <c r="A75" s="223" t="s">
        <v>881</v>
      </c>
      <c r="B75" s="172">
        <v>45469.520833333336</v>
      </c>
      <c r="C75" s="207" t="s">
        <v>721</v>
      </c>
      <c r="D75" s="208" t="s">
        <v>106</v>
      </c>
      <c r="E75" s="206"/>
      <c r="F75" s="208" t="s">
        <v>18</v>
      </c>
      <c r="G75" s="210" t="s">
        <v>882</v>
      </c>
      <c r="H75" s="49"/>
      <c r="I75" s="109"/>
      <c r="J75" s="213" t="s">
        <v>107</v>
      </c>
      <c r="K75" s="115" t="s">
        <v>155</v>
      </c>
      <c r="L75" s="115" t="s">
        <v>109</v>
      </c>
      <c r="M75"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alto</v>
      </c>
      <c r="N75" s="111" t="s">
        <v>135</v>
      </c>
      <c r="O75"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10</v>
      </c>
      <c r="P75" s="49" t="s">
        <v>107</v>
      </c>
      <c r="Q75" s="113"/>
      <c r="R75" s="113"/>
      <c r="S75" s="113"/>
      <c r="T75" s="113"/>
      <c r="U75" s="113"/>
      <c r="V75" s="120"/>
      <c r="W75" s="57" t="s">
        <v>167</v>
      </c>
      <c r="X75" s="57"/>
      <c r="Y75" s="177" t="str">
        <f>VLOOKUP(Sucesos[[#This Row],[Notificado por]],Tabla9[#All],3,FALSE)</f>
        <v>ZONA ANDALUCÍA</v>
      </c>
      <c r="Z75" s="49">
        <v>6</v>
      </c>
    </row>
    <row r="76" spans="1:26" ht="27" customHeight="1">
      <c r="A76" s="211" t="s">
        <v>883</v>
      </c>
      <c r="B76" s="212">
        <v>45470.486111111109</v>
      </c>
      <c r="C76" s="171" t="s">
        <v>713</v>
      </c>
      <c r="D76" s="244" t="s">
        <v>106</v>
      </c>
      <c r="E76" s="206"/>
      <c r="F76" s="244" t="s">
        <v>4</v>
      </c>
      <c r="G76" s="209" t="s">
        <v>884</v>
      </c>
      <c r="H76" s="57" t="s">
        <v>118</v>
      </c>
      <c r="I76" s="109"/>
      <c r="J76" s="213" t="s">
        <v>107</v>
      </c>
      <c r="K76" s="115" t="s">
        <v>114</v>
      </c>
      <c r="L76" s="115" t="s">
        <v>122</v>
      </c>
      <c r="M76"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76" s="111" t="s">
        <v>135</v>
      </c>
      <c r="O76"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76" s="57" t="s">
        <v>117</v>
      </c>
      <c r="Q76" s="113"/>
      <c r="R76" s="113"/>
      <c r="S76" s="113"/>
      <c r="T76" s="113"/>
      <c r="U76" s="113"/>
      <c r="V76" s="120"/>
      <c r="W76" s="57" t="s">
        <v>133</v>
      </c>
      <c r="X76" s="57" t="s">
        <v>118</v>
      </c>
      <c r="Y76" s="177" t="str">
        <f>VLOOKUP(Sucesos[[#This Row],[Notificado por]],Tabla9[#All],3,FALSE)</f>
        <v>DESMANTELAMIENTO</v>
      </c>
      <c r="Z76" s="49">
        <v>6</v>
      </c>
    </row>
    <row r="77" spans="1:26" s="178" customFormat="1" ht="30">
      <c r="A77" s="196" t="s">
        <v>885</v>
      </c>
      <c r="B77" s="197">
        <v>45470.5</v>
      </c>
      <c r="C77" s="186" t="s">
        <v>713</v>
      </c>
      <c r="D77" s="187" t="s">
        <v>112</v>
      </c>
      <c r="E77" s="196"/>
      <c r="F77" s="187" t="s">
        <v>17</v>
      </c>
      <c r="G77" s="194" t="s">
        <v>886</v>
      </c>
      <c r="H77" s="194" t="s">
        <v>127</v>
      </c>
      <c r="I77" s="109"/>
      <c r="J77" s="213" t="s">
        <v>107</v>
      </c>
      <c r="K77" s="214" t="s">
        <v>114</v>
      </c>
      <c r="L77" s="214" t="s">
        <v>122</v>
      </c>
      <c r="M77"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77" s="216" t="s">
        <v>135</v>
      </c>
      <c r="O77"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77" s="187" t="s">
        <v>117</v>
      </c>
      <c r="Q77" s="182"/>
      <c r="R77" s="182"/>
      <c r="S77" s="182"/>
      <c r="T77" s="182"/>
      <c r="U77" s="182"/>
      <c r="V77" s="184"/>
      <c r="W77" s="179" t="s">
        <v>758</v>
      </c>
      <c r="X77" s="179" t="s">
        <v>714</v>
      </c>
      <c r="Y77" s="177" t="s">
        <v>116</v>
      </c>
      <c r="Z77" s="177">
        <v>6</v>
      </c>
    </row>
    <row r="78" spans="1:26" ht="30">
      <c r="A78" s="249" t="s">
        <v>887</v>
      </c>
      <c r="B78" s="250">
        <v>45471.416666666664</v>
      </c>
      <c r="C78" s="252" t="s">
        <v>713</v>
      </c>
      <c r="D78" s="253" t="s">
        <v>112</v>
      </c>
      <c r="E78" s="249"/>
      <c r="F78" s="253" t="s">
        <v>6</v>
      </c>
      <c r="G78" s="251" t="s">
        <v>888</v>
      </c>
      <c r="H78" s="251" t="s">
        <v>259</v>
      </c>
      <c r="I78" s="109"/>
      <c r="J78" s="213" t="s">
        <v>117</v>
      </c>
      <c r="K78" s="180"/>
      <c r="L78" s="180"/>
      <c r="M78" s="181"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
      </c>
      <c r="N78" s="182"/>
      <c r="O78" s="183">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0</v>
      </c>
      <c r="P78" s="179" t="s">
        <v>117</v>
      </c>
      <c r="Q78" s="182"/>
      <c r="R78" s="182"/>
      <c r="S78" s="182"/>
      <c r="T78" s="182"/>
      <c r="U78" s="182"/>
      <c r="V78" s="184"/>
      <c r="W78" s="179" t="s">
        <v>116</v>
      </c>
      <c r="X78" s="179" t="s">
        <v>714</v>
      </c>
      <c r="Y78" s="177" t="str">
        <f>VLOOKUP(Sucesos[[#This Row],[Notificado por]],Tabla9[#All],3,FALSE)</f>
        <v>EECC</v>
      </c>
      <c r="Z78" s="177">
        <v>6</v>
      </c>
    </row>
    <row r="79" spans="1:26" ht="30">
      <c r="A79" s="199" t="s">
        <v>889</v>
      </c>
      <c r="B79" s="200">
        <v>45474.416666666664</v>
      </c>
      <c r="C79" s="190" t="s">
        <v>713</v>
      </c>
      <c r="D79" s="224" t="s">
        <v>112</v>
      </c>
      <c r="E79" s="188"/>
      <c r="F79" s="224" t="s">
        <v>6</v>
      </c>
      <c r="G79" s="202" t="s">
        <v>890</v>
      </c>
      <c r="H79" s="194" t="s">
        <v>259</v>
      </c>
      <c r="I79" s="109"/>
      <c r="J79" s="213" t="s">
        <v>117</v>
      </c>
      <c r="K79" s="115"/>
      <c r="L79" s="115"/>
      <c r="M79"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
      </c>
      <c r="N79" s="111"/>
      <c r="O79"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0</v>
      </c>
      <c r="P79" s="57" t="s">
        <v>117</v>
      </c>
      <c r="Q79" s="113"/>
      <c r="R79" s="113"/>
      <c r="S79" s="113"/>
      <c r="T79" s="113"/>
      <c r="U79" s="113"/>
      <c r="V79" s="120"/>
      <c r="W79" s="57" t="s">
        <v>116</v>
      </c>
      <c r="X79" s="57" t="s">
        <v>714</v>
      </c>
      <c r="Y79" s="177" t="str">
        <f>VLOOKUP(Sucesos[[#This Row],[Notificado por]],Tabla9[#All],3,FALSE)</f>
        <v>EECC</v>
      </c>
      <c r="Z79" s="49">
        <v>6</v>
      </c>
    </row>
    <row r="80" spans="1:26" ht="30">
      <c r="A80" s="249" t="s">
        <v>891</v>
      </c>
      <c r="B80" s="250">
        <v>45474.416666666664</v>
      </c>
      <c r="C80" s="117" t="s">
        <v>713</v>
      </c>
      <c r="D80" s="116" t="s">
        <v>106</v>
      </c>
      <c r="E80" s="118"/>
      <c r="F80" s="116" t="s">
        <v>6</v>
      </c>
      <c r="G80" s="251" t="s">
        <v>892</v>
      </c>
      <c r="H80" s="194" t="s">
        <v>118</v>
      </c>
      <c r="I80" s="109"/>
      <c r="J80" s="213" t="s">
        <v>117</v>
      </c>
      <c r="K80" s="123"/>
      <c r="L80" s="123"/>
      <c r="M80"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
      </c>
      <c r="N80" s="121"/>
      <c r="O80"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0</v>
      </c>
      <c r="P80" s="57" t="s">
        <v>117</v>
      </c>
      <c r="Q80" s="122"/>
      <c r="R80" s="122"/>
      <c r="S80" s="122"/>
      <c r="T80" s="122"/>
      <c r="U80" s="122"/>
      <c r="V80" s="120"/>
      <c r="W80" s="57" t="s">
        <v>133</v>
      </c>
      <c r="X80" s="57" t="s">
        <v>118</v>
      </c>
      <c r="Y80" s="177" t="str">
        <f>VLOOKUP(Sucesos[[#This Row],[Notificado por]],Tabla9[#All],3,FALSE)</f>
        <v>DESMANTELAMIENTO</v>
      </c>
      <c r="Z80" s="49">
        <v>6</v>
      </c>
    </row>
    <row r="81" spans="1:26" s="178" customFormat="1" ht="45">
      <c r="A81" s="211" t="s">
        <v>893</v>
      </c>
      <c r="B81" s="212">
        <v>45474.737500000003</v>
      </c>
      <c r="C81" s="171" t="s">
        <v>713</v>
      </c>
      <c r="D81" s="244" t="s">
        <v>106</v>
      </c>
      <c r="E81" s="206"/>
      <c r="F81" s="244" t="s">
        <v>13</v>
      </c>
      <c r="G81" s="209" t="s">
        <v>894</v>
      </c>
      <c r="H81" s="194" t="s">
        <v>118</v>
      </c>
      <c r="I81" s="109"/>
      <c r="J81" s="213" t="s">
        <v>107</v>
      </c>
      <c r="K81" s="115" t="s">
        <v>114</v>
      </c>
      <c r="L81" s="115" t="s">
        <v>122</v>
      </c>
      <c r="M81"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81" s="111" t="s">
        <v>135</v>
      </c>
      <c r="O81"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81" s="57" t="s">
        <v>117</v>
      </c>
      <c r="Q81" s="113"/>
      <c r="R81" s="113"/>
      <c r="S81" s="113"/>
      <c r="T81" s="113"/>
      <c r="U81" s="113"/>
      <c r="V81" s="120"/>
      <c r="W81" s="57" t="s">
        <v>895</v>
      </c>
      <c r="X81" s="57" t="s">
        <v>118</v>
      </c>
      <c r="Y81" s="177" t="str">
        <f>VLOOKUP(Sucesos[[#This Row],[Notificado por]],Tabla9[#All],3,FALSE)</f>
        <v>EXPLOTACION CARTAGENA</v>
      </c>
      <c r="Z81" s="49">
        <v>6</v>
      </c>
    </row>
    <row r="82" spans="1:26" s="178" customFormat="1" ht="75">
      <c r="A82" s="196" t="s">
        <v>896</v>
      </c>
      <c r="B82" s="197">
        <v>45475.375</v>
      </c>
      <c r="C82" t="s">
        <v>713</v>
      </c>
      <c r="D82" s="57" t="s">
        <v>112</v>
      </c>
      <c r="E82" s="49"/>
      <c r="F82" s="57" t="s">
        <v>7</v>
      </c>
      <c r="G82" s="194" t="s">
        <v>897</v>
      </c>
      <c r="H82" s="194" t="s">
        <v>128</v>
      </c>
      <c r="I82" s="109"/>
      <c r="J82" s="213" t="s">
        <v>107</v>
      </c>
      <c r="K82" s="115" t="s">
        <v>114</v>
      </c>
      <c r="L82" s="115" t="s">
        <v>122</v>
      </c>
      <c r="M82"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82" s="111" t="s">
        <v>135</v>
      </c>
      <c r="O82"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82" s="57" t="s">
        <v>117</v>
      </c>
      <c r="Q82" s="113"/>
      <c r="R82" s="113"/>
      <c r="S82" s="113"/>
      <c r="T82" s="113"/>
      <c r="U82" s="113"/>
      <c r="V82" s="120"/>
      <c r="W82" s="57" t="s">
        <v>116</v>
      </c>
      <c r="X82" s="57" t="s">
        <v>714</v>
      </c>
      <c r="Y82" s="177" t="str">
        <f>VLOOKUP(Sucesos[[#This Row],[Notificado por]],Tabla9[#All],3,FALSE)</f>
        <v>EECC</v>
      </c>
      <c r="Z82" s="49">
        <v>6</v>
      </c>
    </row>
    <row r="83" spans="1:26" s="178" customFormat="1" ht="25.5">
      <c r="A83" s="196" t="s">
        <v>898</v>
      </c>
      <c r="B83" s="197">
        <v>45475.635416666664</v>
      </c>
      <c r="C83" t="s">
        <v>713</v>
      </c>
      <c r="D83" s="57" t="s">
        <v>112</v>
      </c>
      <c r="E83" s="49"/>
      <c r="F83" s="57" t="s">
        <v>8</v>
      </c>
      <c r="G83" s="194" t="s">
        <v>899</v>
      </c>
      <c r="H83" s="194" t="s">
        <v>113</v>
      </c>
      <c r="I83" s="109"/>
      <c r="J83" s="213" t="s">
        <v>107</v>
      </c>
      <c r="K83" s="115" t="s">
        <v>114</v>
      </c>
      <c r="L83" s="115" t="s">
        <v>122</v>
      </c>
      <c r="M83"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83" s="111" t="s">
        <v>135</v>
      </c>
      <c r="O83"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83" s="57" t="s">
        <v>117</v>
      </c>
      <c r="Q83" s="113"/>
      <c r="R83" s="113"/>
      <c r="S83" s="113"/>
      <c r="T83" s="113"/>
      <c r="U83" s="113"/>
      <c r="V83" s="120"/>
      <c r="W83" s="57" t="s">
        <v>116</v>
      </c>
      <c r="X83" s="57" t="s">
        <v>714</v>
      </c>
      <c r="Y83" s="177" t="str">
        <f>VLOOKUP(Sucesos[[#This Row],[Notificado por]],Tabla9[#All],3,FALSE)</f>
        <v>EECC</v>
      </c>
      <c r="Z83" s="49">
        <v>6</v>
      </c>
    </row>
    <row r="84" spans="1:26" ht="25.5">
      <c r="A84" s="196" t="s">
        <v>900</v>
      </c>
      <c r="B84" s="197">
        <v>45475.708333333336</v>
      </c>
      <c r="C84" t="s">
        <v>713</v>
      </c>
      <c r="D84" s="57" t="s">
        <v>112</v>
      </c>
      <c r="E84" s="49"/>
      <c r="F84" s="57" t="s">
        <v>4</v>
      </c>
      <c r="G84" s="194" t="s">
        <v>901</v>
      </c>
      <c r="H84" s="194" t="s">
        <v>113</v>
      </c>
      <c r="I84" s="109"/>
      <c r="J84" s="213" t="s">
        <v>107</v>
      </c>
      <c r="K84" s="115" t="s">
        <v>114</v>
      </c>
      <c r="L84" s="115" t="s">
        <v>122</v>
      </c>
      <c r="M84"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84" s="111" t="s">
        <v>135</v>
      </c>
      <c r="O84"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84" s="57" t="s">
        <v>117</v>
      </c>
      <c r="Q84" s="113"/>
      <c r="R84" s="113"/>
      <c r="S84" s="113"/>
      <c r="T84" s="113"/>
      <c r="U84" s="113"/>
      <c r="V84" s="120"/>
      <c r="W84" s="57" t="s">
        <v>116</v>
      </c>
      <c r="X84" s="57" t="s">
        <v>714</v>
      </c>
      <c r="Y84" s="177" t="str">
        <f>VLOOKUP(Sucesos[[#This Row],[Notificado por]],Tabla9[#All],3,FALSE)</f>
        <v>EECC</v>
      </c>
      <c r="Z84" s="49">
        <v>6</v>
      </c>
    </row>
    <row r="85" spans="1:26" ht="60">
      <c r="A85" s="49" t="s">
        <v>902</v>
      </c>
      <c r="B85" s="62">
        <v>45476</v>
      </c>
      <c r="C85" t="s">
        <v>713</v>
      </c>
      <c r="D85" s="57" t="s">
        <v>112</v>
      </c>
      <c r="E85" s="49"/>
      <c r="F85" s="57" t="s">
        <v>22</v>
      </c>
      <c r="G85" s="52" t="s">
        <v>903</v>
      </c>
      <c r="H85" s="52" t="s">
        <v>190</v>
      </c>
      <c r="I85" s="109"/>
      <c r="J85" s="258" t="s">
        <v>107</v>
      </c>
      <c r="K85" s="159" t="s">
        <v>155</v>
      </c>
      <c r="L85" s="159" t="s">
        <v>109</v>
      </c>
      <c r="M85"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alto</v>
      </c>
      <c r="N85" s="113" t="s">
        <v>135</v>
      </c>
      <c r="O85"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10</v>
      </c>
      <c r="P85" s="57" t="s">
        <v>107</v>
      </c>
      <c r="Q85" s="113"/>
      <c r="R85" s="113"/>
      <c r="S85" s="113"/>
      <c r="T85" s="113"/>
      <c r="U85" s="113"/>
      <c r="V85" s="120"/>
      <c r="W85" s="57" t="s">
        <v>116</v>
      </c>
      <c r="X85" s="57" t="s">
        <v>714</v>
      </c>
      <c r="Y85" s="49" t="str">
        <f>VLOOKUP(Sucesos[[#This Row],[Notificado por]],Tabla9[#All],3,FALSE)</f>
        <v>EECC</v>
      </c>
      <c r="Z85" s="49">
        <v>6</v>
      </c>
    </row>
    <row r="86" spans="1:26" ht="90">
      <c r="A86" s="196" t="s">
        <v>904</v>
      </c>
      <c r="B86" s="197">
        <v>45481.354166666664</v>
      </c>
      <c r="C86" t="s">
        <v>721</v>
      </c>
      <c r="D86" s="57" t="s">
        <v>112</v>
      </c>
      <c r="E86" s="49"/>
      <c r="F86" s="57" t="s">
        <v>18</v>
      </c>
      <c r="G86" s="194" t="s">
        <v>905</v>
      </c>
      <c r="H86" s="194" t="s">
        <v>191</v>
      </c>
      <c r="I86" s="109"/>
      <c r="J86" s="213" t="s">
        <v>107</v>
      </c>
      <c r="K86" s="214" t="s">
        <v>114</v>
      </c>
      <c r="L86" s="214" t="s">
        <v>109</v>
      </c>
      <c r="M86"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86" s="216" t="s">
        <v>129</v>
      </c>
      <c r="O86"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5</v>
      </c>
      <c r="P86" s="187" t="s">
        <v>117</v>
      </c>
      <c r="Q86" s="113"/>
      <c r="R86" s="113"/>
      <c r="S86" s="113"/>
      <c r="T86" s="113"/>
      <c r="U86" s="113"/>
      <c r="V86" s="120"/>
      <c r="W86" s="57" t="s">
        <v>116</v>
      </c>
      <c r="X86" s="57" t="s">
        <v>714</v>
      </c>
      <c r="Y86" s="177" t="str">
        <f>VLOOKUP(Sucesos[[#This Row],[Notificado por]],Tabla9[#All],3,FALSE)</f>
        <v>EECC</v>
      </c>
      <c r="Z86" s="49">
        <v>6</v>
      </c>
    </row>
    <row r="87" spans="1:26" s="178" customFormat="1" ht="30">
      <c r="A87" s="49" t="s">
        <v>906</v>
      </c>
      <c r="B87" s="62">
        <v>45481.375</v>
      </c>
      <c r="C87" t="s">
        <v>713</v>
      </c>
      <c r="D87" t="s">
        <v>106</v>
      </c>
      <c r="E87" s="49"/>
      <c r="F87" s="57" t="s">
        <v>12</v>
      </c>
      <c r="G87" s="52" t="s">
        <v>907</v>
      </c>
      <c r="H87" s="195" t="s">
        <v>118</v>
      </c>
      <c r="I87" s="109"/>
      <c r="J87" s="213" t="s">
        <v>107</v>
      </c>
      <c r="K87" s="115" t="s">
        <v>114</v>
      </c>
      <c r="L87" s="115" t="s">
        <v>122</v>
      </c>
      <c r="M87"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87" s="111" t="s">
        <v>135</v>
      </c>
      <c r="O87"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87" s="57" t="s">
        <v>117</v>
      </c>
      <c r="Q87" s="113"/>
      <c r="R87" s="113"/>
      <c r="S87" s="113"/>
      <c r="T87" s="113"/>
      <c r="U87" s="113"/>
      <c r="V87" s="120"/>
      <c r="W87" s="57" t="s">
        <v>739</v>
      </c>
      <c r="X87" s="57" t="s">
        <v>118</v>
      </c>
      <c r="Y87" s="196" t="str">
        <f>VLOOKUP(Sucesos[[#This Row],[Notificado por]],Tabla9[#All],3,FALSE)</f>
        <v>EXPLOTACION SAGUNTO</v>
      </c>
      <c r="Z87" s="49">
        <v>6</v>
      </c>
    </row>
    <row r="88" spans="1:26" s="178" customFormat="1" ht="60">
      <c r="A88" s="196" t="s">
        <v>908</v>
      </c>
      <c r="B88" s="197">
        <v>45483.041666666664</v>
      </c>
      <c r="C88" t="s">
        <v>713</v>
      </c>
      <c r="D88" s="57" t="s">
        <v>112</v>
      </c>
      <c r="E88" s="49"/>
      <c r="F88" s="57" t="s">
        <v>7</v>
      </c>
      <c r="G88" s="194" t="s">
        <v>909</v>
      </c>
      <c r="H88" s="194" t="s">
        <v>128</v>
      </c>
      <c r="I88" s="109"/>
      <c r="J88" s="213" t="s">
        <v>107</v>
      </c>
      <c r="K88" s="123" t="s">
        <v>155</v>
      </c>
      <c r="L88" s="123" t="s">
        <v>122</v>
      </c>
      <c r="M88"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medio</v>
      </c>
      <c r="N88" s="121" t="s">
        <v>135</v>
      </c>
      <c r="O88"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5</v>
      </c>
      <c r="P88" s="57" t="s">
        <v>107</v>
      </c>
      <c r="Q88" s="122"/>
      <c r="R88" s="122"/>
      <c r="S88" s="122"/>
      <c r="T88" s="122"/>
      <c r="U88" s="122"/>
      <c r="V88" s="120"/>
      <c r="W88" s="57" t="s">
        <v>116</v>
      </c>
      <c r="X88" s="57" t="s">
        <v>714</v>
      </c>
      <c r="Y88" s="177" t="str">
        <f>VLOOKUP(Sucesos[[#This Row],[Notificado por]],Tabla9[#All],3,FALSE)</f>
        <v>EECC</v>
      </c>
      <c r="Z88" s="49">
        <v>6</v>
      </c>
    </row>
    <row r="89" spans="1:26" s="178" customFormat="1" ht="45">
      <c r="A89" s="196" t="s">
        <v>910</v>
      </c>
      <c r="B89" s="197">
        <v>45483.416666666664</v>
      </c>
      <c r="C89" t="s">
        <v>713</v>
      </c>
      <c r="D89" s="57" t="s">
        <v>106</v>
      </c>
      <c r="E89" s="49"/>
      <c r="F89" s="57" t="s">
        <v>12</v>
      </c>
      <c r="G89" s="194" t="s">
        <v>911</v>
      </c>
      <c r="H89" s="194" t="s">
        <v>118</v>
      </c>
      <c r="I89" s="109"/>
      <c r="J89" s="213" t="s">
        <v>107</v>
      </c>
      <c r="K89" s="123" t="s">
        <v>114</v>
      </c>
      <c r="L89" s="123" t="s">
        <v>122</v>
      </c>
      <c r="M89"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89" s="121" t="s">
        <v>135</v>
      </c>
      <c r="O89"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89" s="57" t="s">
        <v>117</v>
      </c>
      <c r="Q89" s="122"/>
      <c r="R89" s="122"/>
      <c r="S89" s="122"/>
      <c r="T89" s="122"/>
      <c r="U89" s="122"/>
      <c r="V89" s="120"/>
      <c r="W89" s="57" t="s">
        <v>912</v>
      </c>
      <c r="X89" s="57" t="s">
        <v>118</v>
      </c>
      <c r="Y89" s="177" t="str">
        <f>VLOOKUP(Sucesos[[#This Row],[Notificado por]],Tabla9[#All],3,FALSE)</f>
        <v>CCR</v>
      </c>
      <c r="Z89" s="49">
        <v>6</v>
      </c>
    </row>
    <row r="90" spans="1:26" ht="25.5">
      <c r="A90" s="196" t="s">
        <v>913</v>
      </c>
      <c r="B90" s="197">
        <v>45483.475694444445</v>
      </c>
      <c r="C90" t="s">
        <v>713</v>
      </c>
      <c r="D90" s="57" t="s">
        <v>112</v>
      </c>
      <c r="E90" s="49"/>
      <c r="F90" s="57" t="s">
        <v>8</v>
      </c>
      <c r="G90" s="194" t="s">
        <v>914</v>
      </c>
      <c r="H90" s="194" t="s">
        <v>113</v>
      </c>
      <c r="I90" s="109"/>
      <c r="J90" s="213" t="s">
        <v>107</v>
      </c>
      <c r="K90" s="115" t="s">
        <v>114</v>
      </c>
      <c r="L90" s="115" t="s">
        <v>122</v>
      </c>
      <c r="M90"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90" s="111" t="s">
        <v>135</v>
      </c>
      <c r="O90"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90" s="57" t="s">
        <v>117</v>
      </c>
      <c r="Q90" s="113"/>
      <c r="R90" s="113"/>
      <c r="S90" s="113"/>
      <c r="T90" s="113"/>
      <c r="U90" s="113"/>
      <c r="V90" s="120"/>
      <c r="W90" s="57" t="s">
        <v>116</v>
      </c>
      <c r="X90" s="57" t="s">
        <v>714</v>
      </c>
      <c r="Y90" s="177" t="str">
        <f>VLOOKUP(Sucesos[[#This Row],[Notificado por]],Tabla9[#All],3,FALSE)</f>
        <v>EECC</v>
      </c>
      <c r="Z90" s="49">
        <v>6</v>
      </c>
    </row>
    <row r="91" spans="1:26" ht="45">
      <c r="A91" s="49" t="s">
        <v>916</v>
      </c>
      <c r="B91" s="62">
        <v>45485.666666666664</v>
      </c>
      <c r="C91" t="s">
        <v>713</v>
      </c>
      <c r="D91" t="s">
        <v>106</v>
      </c>
      <c r="E91" s="49"/>
      <c r="F91" s="57" t="s">
        <v>12</v>
      </c>
      <c r="G91" s="52" t="s">
        <v>917</v>
      </c>
      <c r="H91" s="195" t="s">
        <v>118</v>
      </c>
      <c r="I91" s="109"/>
      <c r="J91" s="213" t="s">
        <v>107</v>
      </c>
      <c r="K91" s="115" t="s">
        <v>114</v>
      </c>
      <c r="L91" s="115" t="s">
        <v>122</v>
      </c>
      <c r="M91"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91" s="111" t="s">
        <v>135</v>
      </c>
      <c r="O91"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91" s="57" t="s">
        <v>117</v>
      </c>
      <c r="Q91" s="113"/>
      <c r="R91" s="113"/>
      <c r="S91" s="113"/>
      <c r="T91" s="113"/>
      <c r="U91" s="113"/>
      <c r="V91" s="120"/>
      <c r="W91" s="57" t="s">
        <v>739</v>
      </c>
      <c r="X91" s="57" t="s">
        <v>118</v>
      </c>
      <c r="Y91" s="196" t="str">
        <f>VLOOKUP(Sucesos[[#This Row],[Notificado por]],Tabla9[#All],3,FALSE)</f>
        <v>EXPLOTACION SAGUNTO</v>
      </c>
      <c r="Z91" s="49">
        <v>6</v>
      </c>
    </row>
    <row r="92" spans="1:26" ht="75">
      <c r="A92" s="49" t="s">
        <v>918</v>
      </c>
      <c r="B92" s="62">
        <v>45491</v>
      </c>
      <c r="C92" t="s">
        <v>713</v>
      </c>
      <c r="D92" s="57" t="s">
        <v>112</v>
      </c>
      <c r="F92" s="57" t="s">
        <v>7</v>
      </c>
      <c r="G92" s="52" t="s">
        <v>919</v>
      </c>
      <c r="H92" s="195" t="s">
        <v>128</v>
      </c>
      <c r="I92" s="109"/>
      <c r="J92" s="213" t="s">
        <v>107</v>
      </c>
      <c r="K92" s="115" t="s">
        <v>114</v>
      </c>
      <c r="L92" s="115" t="s">
        <v>122</v>
      </c>
      <c r="M92"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92" s="111" t="s">
        <v>135</v>
      </c>
      <c r="O92"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92" s="57" t="s">
        <v>117</v>
      </c>
      <c r="Q92" s="113"/>
      <c r="R92" s="113"/>
      <c r="S92" s="113"/>
      <c r="T92" s="113"/>
      <c r="U92" s="113"/>
      <c r="V92" s="120"/>
      <c r="W92" s="57" t="s">
        <v>116</v>
      </c>
      <c r="X92" s="57" t="s">
        <v>714</v>
      </c>
      <c r="Y92" s="196" t="str">
        <f>VLOOKUP(Sucesos[[#This Row],[Notificado por]],Tabla9[#All],3,FALSE)</f>
        <v>EECC</v>
      </c>
      <c r="Z92" s="49">
        <v>6</v>
      </c>
    </row>
    <row r="93" spans="1:26" ht="75">
      <c r="A93" s="49" t="s">
        <v>920</v>
      </c>
      <c r="B93" s="62">
        <v>45491</v>
      </c>
      <c r="C93" t="s">
        <v>713</v>
      </c>
      <c r="D93" s="57" t="s">
        <v>112</v>
      </c>
      <c r="F93" s="57" t="s">
        <v>12</v>
      </c>
      <c r="G93" s="52" t="s">
        <v>921</v>
      </c>
      <c r="H93" s="195" t="s">
        <v>166</v>
      </c>
      <c r="I93" s="109"/>
      <c r="J93" s="213" t="s">
        <v>107</v>
      </c>
      <c r="K93" s="115" t="s">
        <v>114</v>
      </c>
      <c r="L93" s="115" t="s">
        <v>122</v>
      </c>
      <c r="M93"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93" s="111" t="s">
        <v>135</v>
      </c>
      <c r="O93"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93" s="57" t="s">
        <v>117</v>
      </c>
      <c r="Q93" s="113"/>
      <c r="R93" s="113"/>
      <c r="S93" s="113"/>
      <c r="T93" s="113"/>
      <c r="U93" s="113"/>
      <c r="V93" s="120"/>
      <c r="W93" s="57" t="s">
        <v>116</v>
      </c>
      <c r="X93" s="57" t="s">
        <v>714</v>
      </c>
      <c r="Y93" s="196" t="str">
        <f>VLOOKUP(Sucesos[[#This Row],[Notificado por]],Tabla9[#All],3,FALSE)</f>
        <v>EECC</v>
      </c>
      <c r="Z93" s="49">
        <v>6</v>
      </c>
    </row>
    <row r="94" spans="1:26" ht="90">
      <c r="A94" s="49" t="s">
        <v>922</v>
      </c>
      <c r="B94" s="62">
        <v>45492</v>
      </c>
      <c r="C94" t="s">
        <v>713</v>
      </c>
      <c r="D94" s="57" t="s">
        <v>112</v>
      </c>
      <c r="F94" s="57" t="s">
        <v>7</v>
      </c>
      <c r="G94" s="52" t="s">
        <v>923</v>
      </c>
      <c r="H94" s="195" t="s">
        <v>128</v>
      </c>
      <c r="I94" s="109"/>
      <c r="J94" s="213" t="s">
        <v>107</v>
      </c>
      <c r="K94" s="214" t="s">
        <v>108</v>
      </c>
      <c r="L94" s="214" t="s">
        <v>109</v>
      </c>
      <c r="M94"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medio</v>
      </c>
      <c r="N94" s="216" t="s">
        <v>135</v>
      </c>
      <c r="O94"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5</v>
      </c>
      <c r="P94" s="187" t="s">
        <v>117</v>
      </c>
      <c r="Q94" s="113"/>
      <c r="R94" s="113"/>
      <c r="S94" s="113"/>
      <c r="T94" s="113"/>
      <c r="U94" s="113"/>
      <c r="V94" s="120"/>
      <c r="W94" s="57" t="s">
        <v>116</v>
      </c>
      <c r="X94" s="57" t="s">
        <v>714</v>
      </c>
      <c r="Y94" s="196" t="str">
        <f>VLOOKUP(Sucesos[[#This Row],[Notificado por]],Tabla9[#All],3,FALSE)</f>
        <v>EECC</v>
      </c>
      <c r="Z94" s="49">
        <v>6</v>
      </c>
    </row>
    <row r="95" spans="1:26" ht="45">
      <c r="A95" s="196" t="s">
        <v>924</v>
      </c>
      <c r="B95" s="197">
        <v>45493.479166666664</v>
      </c>
      <c r="C95" s="186" t="s">
        <v>713</v>
      </c>
      <c r="D95" s="187" t="s">
        <v>112</v>
      </c>
      <c r="E95" s="186"/>
      <c r="F95" s="187" t="s">
        <v>17</v>
      </c>
      <c r="G95" s="194" t="s">
        <v>925</v>
      </c>
      <c r="H95" s="195" t="s">
        <v>222</v>
      </c>
      <c r="I95" s="109"/>
      <c r="J95" s="213" t="s">
        <v>107</v>
      </c>
      <c r="K95" s="214" t="s">
        <v>114</v>
      </c>
      <c r="L95" s="214" t="s">
        <v>109</v>
      </c>
      <c r="M95"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95" s="216" t="s">
        <v>135</v>
      </c>
      <c r="O95"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95" s="187" t="s">
        <v>117</v>
      </c>
      <c r="Q95" s="113"/>
      <c r="R95" s="113"/>
      <c r="S95" s="113"/>
      <c r="T95" s="113"/>
      <c r="U95" s="113"/>
      <c r="V95" s="120"/>
      <c r="W95" s="57" t="s">
        <v>203</v>
      </c>
      <c r="X95" s="57" t="s">
        <v>714</v>
      </c>
      <c r="Y95" s="196" t="s">
        <v>116</v>
      </c>
      <c r="Z95" s="49">
        <v>6</v>
      </c>
    </row>
    <row r="96" spans="1:26" s="186" customFormat="1" ht="60">
      <c r="A96" s="196" t="s">
        <v>926</v>
      </c>
      <c r="B96" s="197">
        <v>45497.680555555555</v>
      </c>
      <c r="C96" s="186" t="s">
        <v>713</v>
      </c>
      <c r="D96" s="187" t="s">
        <v>112</v>
      </c>
      <c r="F96" s="187" t="s">
        <v>8</v>
      </c>
      <c r="G96" s="194" t="s">
        <v>927</v>
      </c>
      <c r="H96" s="195" t="s">
        <v>113</v>
      </c>
      <c r="I96" s="109"/>
      <c r="J96" s="213" t="s">
        <v>107</v>
      </c>
      <c r="K96" s="214" t="s">
        <v>155</v>
      </c>
      <c r="L96" s="214" t="s">
        <v>122</v>
      </c>
      <c r="M96"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medio</v>
      </c>
      <c r="N96" s="216" t="s">
        <v>135</v>
      </c>
      <c r="O96"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5</v>
      </c>
      <c r="P96" s="187" t="s">
        <v>107</v>
      </c>
      <c r="Q96" s="216"/>
      <c r="R96" s="216"/>
      <c r="S96" s="216"/>
      <c r="T96" s="216"/>
      <c r="U96" s="216"/>
      <c r="V96" s="218"/>
      <c r="W96" s="187" t="s">
        <v>116</v>
      </c>
      <c r="X96" s="187" t="s">
        <v>714</v>
      </c>
      <c r="Y96" s="196" t="str">
        <f>VLOOKUP(Sucesos[[#This Row],[Notificado por]],Tabla9[#All],3,FALSE)</f>
        <v>EECC</v>
      </c>
      <c r="Z96" s="196">
        <v>6</v>
      </c>
    </row>
    <row r="97" spans="1:26" ht="30">
      <c r="A97" s="49" t="s">
        <v>928</v>
      </c>
      <c r="B97" s="62">
        <v>45498.333333333336</v>
      </c>
      <c r="C97" t="s">
        <v>721</v>
      </c>
      <c r="D97" s="57" t="s">
        <v>112</v>
      </c>
      <c r="E97" t="s">
        <v>772</v>
      </c>
      <c r="F97" s="57" t="s">
        <v>15</v>
      </c>
      <c r="G97" s="52" t="s">
        <v>929</v>
      </c>
      <c r="H97" s="195" t="s">
        <v>127</v>
      </c>
      <c r="I97" s="109"/>
      <c r="J97" s="213" t="s">
        <v>107</v>
      </c>
      <c r="K97" s="115" t="s">
        <v>114</v>
      </c>
      <c r="L97" s="115" t="s">
        <v>109</v>
      </c>
      <c r="M97"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97" s="111" t="s">
        <v>135</v>
      </c>
      <c r="O97"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97" s="57" t="s">
        <v>117</v>
      </c>
      <c r="Q97" s="113"/>
      <c r="R97" s="113"/>
      <c r="S97" s="113"/>
      <c r="T97" s="113"/>
      <c r="U97" s="113"/>
      <c r="V97" s="120"/>
      <c r="W97" s="57" t="s">
        <v>203</v>
      </c>
      <c r="X97" s="57" t="s">
        <v>714</v>
      </c>
      <c r="Y97" s="196" t="s">
        <v>116</v>
      </c>
      <c r="Z97" s="49">
        <v>6</v>
      </c>
    </row>
    <row r="98" spans="1:26" ht="60">
      <c r="A98" s="49" t="s">
        <v>931</v>
      </c>
      <c r="B98" s="62">
        <v>45512.489583333336</v>
      </c>
      <c r="C98" t="s">
        <v>713</v>
      </c>
      <c r="D98" s="57" t="s">
        <v>112</v>
      </c>
      <c r="F98" s="57" t="s">
        <v>14</v>
      </c>
      <c r="G98" s="52" t="s">
        <v>932</v>
      </c>
      <c r="H98" s="195" t="s">
        <v>136</v>
      </c>
      <c r="I98" s="109"/>
      <c r="J98" s="213" t="s">
        <v>107</v>
      </c>
      <c r="K98" s="214" t="s">
        <v>114</v>
      </c>
      <c r="L98" s="214" t="s">
        <v>109</v>
      </c>
      <c r="M98"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98" s="216" t="s">
        <v>135</v>
      </c>
      <c r="O98"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98" s="187" t="s">
        <v>117</v>
      </c>
      <c r="Q98" s="113"/>
      <c r="R98" s="113"/>
      <c r="S98" s="113"/>
      <c r="T98" s="113"/>
      <c r="U98" s="113"/>
      <c r="V98" s="120"/>
      <c r="W98" s="57" t="s">
        <v>182</v>
      </c>
      <c r="X98" s="57" t="s">
        <v>714</v>
      </c>
      <c r="Y98" s="196" t="s">
        <v>116</v>
      </c>
      <c r="Z98" s="49">
        <v>6</v>
      </c>
    </row>
    <row r="99" spans="1:26" ht="60">
      <c r="A99" s="49" t="s">
        <v>933</v>
      </c>
      <c r="B99" s="62">
        <v>45512.586805555555</v>
      </c>
      <c r="C99" t="s">
        <v>713</v>
      </c>
      <c r="D99" s="57" t="s">
        <v>112</v>
      </c>
      <c r="F99" s="57" t="s">
        <v>14</v>
      </c>
      <c r="G99" s="52" t="s">
        <v>934</v>
      </c>
      <c r="H99" s="195" t="s">
        <v>248</v>
      </c>
      <c r="I99" s="109"/>
      <c r="J99" s="213" t="s">
        <v>107</v>
      </c>
      <c r="K99" s="214" t="s">
        <v>114</v>
      </c>
      <c r="L99" s="214" t="s">
        <v>122</v>
      </c>
      <c r="M99"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99" s="216" t="s">
        <v>135</v>
      </c>
      <c r="O99"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99" s="187" t="s">
        <v>117</v>
      </c>
      <c r="Q99" s="113"/>
      <c r="R99" s="113"/>
      <c r="S99" s="113"/>
      <c r="T99" s="113"/>
      <c r="U99" s="113"/>
      <c r="V99" s="120"/>
      <c r="W99" s="57" t="s">
        <v>182</v>
      </c>
      <c r="X99" s="57" t="s">
        <v>714</v>
      </c>
      <c r="Y99" s="196" t="s">
        <v>116</v>
      </c>
      <c r="Z99" s="49">
        <v>6</v>
      </c>
    </row>
    <row r="100" spans="1:26" ht="45">
      <c r="A100" s="191" t="s">
        <v>935</v>
      </c>
      <c r="B100" s="192">
        <v>45533.625</v>
      </c>
      <c r="C100" s="193" t="s">
        <v>713</v>
      </c>
      <c r="D100" s="255" t="s">
        <v>106</v>
      </c>
      <c r="E100" s="193"/>
      <c r="F100" s="255" t="s">
        <v>9</v>
      </c>
      <c r="G100" s="256" t="s">
        <v>936</v>
      </c>
      <c r="H100" s="254" t="s">
        <v>118</v>
      </c>
      <c r="I100" s="109"/>
      <c r="J100" s="213" t="s">
        <v>107</v>
      </c>
      <c r="K100" s="269" t="s">
        <v>155</v>
      </c>
      <c r="L100" s="269" t="s">
        <v>122</v>
      </c>
      <c r="M100" s="181"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medio</v>
      </c>
      <c r="N100" s="245" t="s">
        <v>135</v>
      </c>
      <c r="O100" s="183">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5</v>
      </c>
      <c r="P100" s="263" t="s">
        <v>107</v>
      </c>
      <c r="Q100" s="245"/>
      <c r="R100" s="245"/>
      <c r="S100" s="245"/>
      <c r="T100" s="245"/>
      <c r="U100" s="245"/>
      <c r="V100" s="184"/>
      <c r="W100" s="179" t="s">
        <v>131</v>
      </c>
      <c r="X100" s="179" t="s">
        <v>118</v>
      </c>
      <c r="Y100" s="177" t="str">
        <f>VLOOKUP(Sucesos[[#This Row],[Notificado por]],Tabla9[#All],3,FALSE)</f>
        <v>EXPLOTACION ACECA</v>
      </c>
      <c r="Z100" s="177">
        <v>6</v>
      </c>
    </row>
  </sheetData>
  <sheetProtection autoFilter="0" pivotTables="0"/>
  <mergeCells count="13">
    <mergeCell ref="S17:T20"/>
    <mergeCell ref="U17:V17"/>
    <mergeCell ref="U20:V20"/>
    <mergeCell ref="A2:B2"/>
    <mergeCell ref="C2:D2"/>
    <mergeCell ref="A13:O14"/>
    <mergeCell ref="P13:W14"/>
    <mergeCell ref="A16:B18"/>
    <mergeCell ref="H16:J16"/>
    <mergeCell ref="L16:N16"/>
    <mergeCell ref="H17:J17"/>
    <mergeCell ref="L17:N17"/>
    <mergeCell ref="R17:R20"/>
  </mergeCells>
  <phoneticPr fontId="56" type="noConversion"/>
  <conditionalFormatting sqref="A1:XFD1 A2 E2:XFD2 A3:XFD12 A13:P13 Y13:XFD14 A14:O14 A15:XFD16 A17:U17 W17:XFD20 A18:K18 O18:Q18 S18:U20 A19:Q20 A21:XFD27">
    <cfRule type="expression" dxfId="12" priority="31">
      <formula>_xludf.mod(columna10)=0</formula>
    </cfRule>
  </conditionalFormatting>
  <conditionalFormatting sqref="C2">
    <cfRule type="expression" dxfId="11" priority="23">
      <formula>_xludf.mod(columna10)=0</formula>
    </cfRule>
  </conditionalFormatting>
  <conditionalFormatting sqref="K28:XFD57 A28:I88 J28:J100 N58:V64 Y58:XFD68 K58:M71 N65:X68 N69:XFD71 K72:XFD100 B89:I89 A90:I100 A101:XFD1048576">
    <cfRule type="expression" dxfId="10" priority="19">
      <formula>_xludf.mod(columna10)=0</formula>
    </cfRule>
  </conditionalFormatting>
  <conditionalFormatting sqref="V18:V19">
    <cfRule type="expression" dxfId="9" priority="30">
      <formula>_xludf.mod(columna10)=0</formula>
    </cfRule>
  </conditionalFormatting>
  <dataValidations count="6">
    <dataValidation type="list" allowBlank="1" showInputMessage="1" showErrorMessage="1" sqref="Q28:Q100 J28:J100 U28:U100" xr:uid="{961D70A2-100A-4706-9739-5CF05A6A2399}">
      <formula1>Síno</formula1>
    </dataValidation>
    <dataValidation type="list" allowBlank="1" showInputMessage="1" showErrorMessage="1" sqref="S28:S100" xr:uid="{D2EF7438-75F5-4BA9-A722-56F311432628}">
      <formula1>Factorriesgo</formula1>
    </dataValidation>
    <dataValidation type="list" allowBlank="1" showInputMessage="1" showErrorMessage="1" sqref="R28:R100" xr:uid="{E861F2BC-4909-4039-B18C-CF70D6666C8A}">
      <formula1>Actividades</formula1>
    </dataValidation>
    <dataValidation type="list" allowBlank="1" showInputMessage="1" showErrorMessage="1" sqref="N28:N100" xr:uid="{FED5B2F2-1390-4290-98E2-BDF35DA56030}">
      <formula1>Ámbito</formula1>
    </dataValidation>
    <dataValidation type="list" allowBlank="1" showInputMessage="1" showErrorMessage="1" sqref="L28:L100" xr:uid="{E16E008C-D554-46CA-A330-759565045ED1}">
      <formula1>Probabilidad</formula1>
    </dataValidation>
    <dataValidation type="list" allowBlank="1" showInputMessage="1" showErrorMessage="1" sqref="K28:K100" xr:uid="{64E43E03-931B-47D8-ADFB-86E93857FB4C}">
      <formula1>Severidad</formula1>
    </dataValidation>
  </dataValidations>
  <pageMargins left="0" right="0" top="0.74803149606299213" bottom="0.74803149606299213" header="0.31496062992125984" footer="0.31496062992125984"/>
  <pageSetup paperSize="8" scale="27" orientation="portrait" r:id="rId1"/>
  <drawing r:id="rId2"/>
  <legacy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EC697-A001-4A6D-851F-523675479C1B}">
  <dimension ref="A3:B21"/>
  <sheetViews>
    <sheetView topLeftCell="A10" workbookViewId="0">
      <selection activeCell="C267" sqref="C267"/>
    </sheetView>
  </sheetViews>
  <sheetFormatPr baseColWidth="10" defaultColWidth="8.5703125" defaultRowHeight="15"/>
  <cols>
    <col min="1" max="1" width="35.42578125" bestFit="1" customWidth="1"/>
    <col min="2" max="2" width="49.42578125" bestFit="1" customWidth="1"/>
  </cols>
  <sheetData>
    <row r="3" spans="1:2">
      <c r="A3" s="169" t="s">
        <v>937</v>
      </c>
      <c r="B3" t="s">
        <v>938</v>
      </c>
    </row>
    <row r="4" spans="1:2">
      <c r="A4" s="100" t="s">
        <v>939</v>
      </c>
      <c r="B4">
        <v>22</v>
      </c>
    </row>
    <row r="5" spans="1:2">
      <c r="A5" s="100" t="s">
        <v>940</v>
      </c>
      <c r="B5">
        <v>19</v>
      </c>
    </row>
    <row r="6" spans="1:2">
      <c r="A6" s="100" t="s">
        <v>941</v>
      </c>
      <c r="B6">
        <v>20</v>
      </c>
    </row>
    <row r="7" spans="1:2">
      <c r="A7" s="100" t="s">
        <v>942</v>
      </c>
      <c r="B7">
        <v>26</v>
      </c>
    </row>
    <row r="8" spans="1:2">
      <c r="A8" s="100" t="s">
        <v>943</v>
      </c>
      <c r="B8">
        <v>17</v>
      </c>
    </row>
    <row r="9" spans="1:2">
      <c r="A9" s="100" t="s">
        <v>944</v>
      </c>
      <c r="B9">
        <v>11</v>
      </c>
    </row>
    <row r="10" spans="1:2">
      <c r="A10" s="100" t="s">
        <v>945</v>
      </c>
      <c r="B10">
        <v>21</v>
      </c>
    </row>
    <row r="11" spans="1:2">
      <c r="A11" s="100" t="s">
        <v>266</v>
      </c>
      <c r="B11">
        <v>20</v>
      </c>
    </row>
    <row r="12" spans="1:2">
      <c r="A12" s="100" t="s">
        <v>946</v>
      </c>
      <c r="B12">
        <v>24</v>
      </c>
    </row>
    <row r="13" spans="1:2">
      <c r="A13" s="100" t="s">
        <v>947</v>
      </c>
      <c r="B13">
        <v>33</v>
      </c>
    </row>
    <row r="14" spans="1:2">
      <c r="A14" s="100" t="s">
        <v>948</v>
      </c>
      <c r="B14">
        <v>28</v>
      </c>
    </row>
    <row r="15" spans="1:2">
      <c r="A15" s="100" t="s">
        <v>949</v>
      </c>
      <c r="B15">
        <v>17</v>
      </c>
    </row>
    <row r="16" spans="1:2">
      <c r="A16" s="100" t="s">
        <v>950</v>
      </c>
      <c r="B16">
        <v>32</v>
      </c>
    </row>
    <row r="17" spans="1:2">
      <c r="A17" s="100" t="s">
        <v>951</v>
      </c>
      <c r="B17">
        <v>42</v>
      </c>
    </row>
    <row r="18" spans="1:2">
      <c r="A18" s="100" t="s">
        <v>19</v>
      </c>
      <c r="B18">
        <v>14</v>
      </c>
    </row>
    <row r="19" spans="1:2">
      <c r="A19" s="100" t="s">
        <v>16</v>
      </c>
      <c r="B19">
        <v>10</v>
      </c>
    </row>
    <row r="20" spans="1:2">
      <c r="A20" s="100" t="s">
        <v>952</v>
      </c>
      <c r="B20">
        <v>16</v>
      </c>
    </row>
    <row r="21" spans="1:2">
      <c r="A21" s="100" t="s">
        <v>953</v>
      </c>
      <c r="B21">
        <v>372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187DF-2E14-4DD7-87BC-C62C6187701C}">
  <sheetPr>
    <tabColor rgb="FFED9131"/>
  </sheetPr>
  <dimension ref="B2:R45"/>
  <sheetViews>
    <sheetView topLeftCell="G31" zoomScale="85" zoomScaleNormal="85" workbookViewId="0">
      <selection activeCell="P26" sqref="P26"/>
    </sheetView>
  </sheetViews>
  <sheetFormatPr baseColWidth="10" defaultColWidth="16.140625" defaultRowHeight="67.5" customHeight="1"/>
  <cols>
    <col min="1" max="1" width="2.140625" customWidth="1"/>
    <col min="2" max="2" width="16.5703125" customWidth="1"/>
    <col min="3" max="3" width="19.85546875" customWidth="1"/>
    <col min="4" max="4" width="9.5703125" customWidth="1"/>
    <col min="5" max="5" width="20.42578125" customWidth="1"/>
    <col min="6" max="6" width="11.85546875" customWidth="1"/>
    <col min="7" max="7" width="31.42578125" customWidth="1"/>
    <col min="8" max="8" width="19.5703125" customWidth="1"/>
    <col min="9" max="9" width="15.5703125" customWidth="1"/>
    <col min="10" max="14" width="9.5703125" customWidth="1"/>
    <col min="15" max="15" width="19.140625" customWidth="1"/>
    <col min="16" max="16" width="18.42578125" customWidth="1"/>
  </cols>
  <sheetData>
    <row r="2" spans="2:16" ht="67.5" customHeight="1">
      <c r="B2" s="272" t="s">
        <v>57</v>
      </c>
      <c r="C2" s="272"/>
      <c r="D2" s="273">
        <f>Sucesos!C2</f>
        <v>45547</v>
      </c>
      <c r="E2" s="273"/>
    </row>
    <row r="4" spans="2:16" ht="7.5" customHeight="1">
      <c r="B4" s="137"/>
      <c r="C4" s="137"/>
      <c r="D4" s="137"/>
      <c r="E4" s="137"/>
      <c r="F4" s="137"/>
      <c r="G4" s="137"/>
      <c r="H4" s="137"/>
      <c r="I4" s="137"/>
      <c r="J4" s="137"/>
      <c r="K4" s="137"/>
      <c r="L4" s="137"/>
      <c r="M4" s="137"/>
      <c r="N4" s="137"/>
      <c r="O4" s="137"/>
      <c r="P4" s="137"/>
    </row>
    <row r="5" spans="2:16" ht="7.5" customHeight="1">
      <c r="B5" s="137"/>
      <c r="C5" s="137"/>
      <c r="D5" s="137"/>
      <c r="E5" s="137"/>
      <c r="F5" s="137"/>
      <c r="G5" s="137"/>
      <c r="H5" s="137"/>
      <c r="I5" s="137"/>
      <c r="J5" s="137"/>
      <c r="K5" s="137"/>
      <c r="L5" s="137"/>
      <c r="M5" s="137"/>
      <c r="N5" s="137"/>
      <c r="O5" s="137"/>
      <c r="P5" s="137"/>
    </row>
    <row r="6" spans="2:16" ht="32.25" customHeight="1" thickBot="1">
      <c r="B6" s="138" t="s">
        <v>1147</v>
      </c>
      <c r="C6" s="137"/>
      <c r="D6" s="137"/>
      <c r="E6" s="137"/>
      <c r="F6" s="137"/>
      <c r="G6" s="137"/>
      <c r="H6" s="137"/>
      <c r="I6" s="137"/>
      <c r="J6" s="137"/>
      <c r="K6" s="137"/>
      <c r="L6" s="137"/>
      <c r="M6" s="137"/>
      <c r="N6" s="137"/>
      <c r="O6" s="137"/>
      <c r="P6" s="137"/>
    </row>
    <row r="7" spans="2:16" ht="22.5" customHeight="1">
      <c r="B7" s="139"/>
      <c r="C7" s="140"/>
      <c r="D7" s="140"/>
      <c r="E7" s="140"/>
      <c r="F7" s="137"/>
      <c r="G7" s="137"/>
      <c r="H7" s="137"/>
      <c r="I7" s="137"/>
      <c r="J7" s="137"/>
      <c r="K7" s="137"/>
      <c r="L7" s="137"/>
      <c r="M7" s="137"/>
      <c r="N7" s="137"/>
      <c r="O7" s="137"/>
      <c r="P7" s="137"/>
    </row>
    <row r="8" spans="2:16" ht="22.5" customHeight="1">
      <c r="B8" s="141" t="s">
        <v>59</v>
      </c>
      <c r="C8" s="137"/>
      <c r="D8" s="137"/>
      <c r="E8" s="137"/>
      <c r="F8" s="137"/>
      <c r="G8" s="137"/>
      <c r="H8" s="137"/>
      <c r="I8" s="137"/>
      <c r="J8" s="137"/>
      <c r="K8" s="137"/>
      <c r="L8" s="137"/>
      <c r="M8" s="137"/>
      <c r="N8" s="137"/>
      <c r="O8" s="137"/>
      <c r="P8" s="137"/>
    </row>
    <row r="9" spans="2:16" ht="22.5" customHeight="1">
      <c r="B9" s="142">
        <v>2021</v>
      </c>
      <c r="C9" s="137"/>
      <c r="D9" s="137"/>
      <c r="E9" s="137"/>
      <c r="F9" s="137"/>
      <c r="G9" s="137"/>
      <c r="H9" s="137"/>
      <c r="I9" s="137"/>
      <c r="J9" s="137"/>
      <c r="K9" s="137"/>
      <c r="L9" s="137"/>
      <c r="M9" s="137"/>
      <c r="N9" s="137"/>
      <c r="O9" s="137"/>
      <c r="P9" s="137"/>
    </row>
    <row r="10" spans="2:16" ht="24" customHeight="1">
      <c r="B10" s="7"/>
    </row>
    <row r="11" spans="2:16" ht="24" customHeight="1" thickBot="1">
      <c r="B11" s="7"/>
    </row>
    <row r="12" spans="2:16" ht="21.75" customHeight="1">
      <c r="B12" s="8"/>
      <c r="C12" s="9"/>
      <c r="D12" s="9"/>
      <c r="E12" s="9"/>
      <c r="F12" s="9"/>
      <c r="G12" s="9"/>
      <c r="H12" s="9"/>
      <c r="I12" s="9"/>
      <c r="J12" s="9"/>
      <c r="K12" s="9"/>
      <c r="L12" s="9"/>
      <c r="M12" s="9"/>
      <c r="N12" s="9"/>
      <c r="O12" s="9"/>
      <c r="P12" s="9"/>
    </row>
    <row r="13" spans="2:16" ht="21.75" customHeight="1">
      <c r="B13" s="274" t="s">
        <v>1148</v>
      </c>
      <c r="C13" s="274"/>
      <c r="D13" s="275">
        <f>COUNTIF($J$26:$J$1048576,"Sí")</f>
        <v>19</v>
      </c>
      <c r="E13" s="276" t="s">
        <v>61</v>
      </c>
      <c r="F13" s="271">
        <f>SUMIFS(PMS_812[[#All],[Puntuación]],PMS_812[[#All],[Métrica Positiva (Si/No)]],"Sí")</f>
        <v>123</v>
      </c>
      <c r="G13" s="276"/>
      <c r="I13" s="10"/>
      <c r="J13" s="277" t="s">
        <v>62</v>
      </c>
      <c r="K13" s="277"/>
      <c r="L13" s="277"/>
      <c r="M13" s="10"/>
      <c r="N13" s="277" t="s">
        <v>63</v>
      </c>
      <c r="O13" s="277"/>
      <c r="P13" s="277"/>
    </row>
    <row r="14" spans="2:16" ht="21.75" customHeight="1">
      <c r="B14" s="274"/>
      <c r="C14" s="274"/>
      <c r="D14" s="275">
        <f>COUNTIFS($C$26:$C$1048576,"Incidente",$J$26:$J$1048576,"Sí")</f>
        <v>0</v>
      </c>
      <c r="E14" s="276"/>
      <c r="F14" s="271">
        <f>SUMIFS($O$26:$O$1048576,$C$26:$C$1048576,"Incidente",$J$26:$J$1048576,"Sí")</f>
        <v>0</v>
      </c>
      <c r="G14" s="276"/>
      <c r="I14" s="11"/>
      <c r="J14" s="278" t="s">
        <v>64</v>
      </c>
      <c r="K14" s="278"/>
      <c r="L14" s="278"/>
      <c r="M14" s="12"/>
      <c r="N14" s="278" t="s">
        <v>65</v>
      </c>
      <c r="O14" s="278"/>
      <c r="P14" s="278"/>
    </row>
    <row r="15" spans="2:16" ht="21.75" customHeight="1">
      <c r="B15" s="274"/>
      <c r="C15" s="274"/>
      <c r="D15" s="275">
        <f>COUNTIFS($C$26:$C$1048576,"Incidente",$J$26:$J$1048576,"Sí")</f>
        <v>0</v>
      </c>
      <c r="E15" s="276"/>
      <c r="F15" s="271">
        <f>SUMIFS($O$26:$O$1048576,$C$26:$C$1048576,"Incidente",$J$26:$J$1048576,"Sí")</f>
        <v>0</v>
      </c>
      <c r="G15" s="276"/>
      <c r="I15" s="13"/>
      <c r="J15" s="14" t="s">
        <v>66</v>
      </c>
      <c r="K15" s="14" t="s">
        <v>67</v>
      </c>
      <c r="L15" s="14" t="s">
        <v>68</v>
      </c>
      <c r="M15" s="13"/>
      <c r="N15" s="14" t="s">
        <v>69</v>
      </c>
      <c r="O15" s="14" t="s">
        <v>70</v>
      </c>
      <c r="P15" s="14" t="s">
        <v>71</v>
      </c>
    </row>
    <row r="16" spans="2:16" ht="21.75" customHeight="1">
      <c r="B16" s="143"/>
      <c r="C16" s="15"/>
      <c r="D16" s="16"/>
      <c r="E16" s="15"/>
      <c r="G16" s="17"/>
      <c r="I16" s="13"/>
      <c r="J16" s="13"/>
      <c r="K16" s="13"/>
      <c r="L16" s="13"/>
      <c r="M16" s="13"/>
      <c r="N16" s="13"/>
      <c r="O16" s="13"/>
      <c r="P16" s="13"/>
    </row>
    <row r="17" spans="2:18" ht="21.75" customHeight="1">
      <c r="B17" s="144"/>
      <c r="C17" s="19" t="s">
        <v>72</v>
      </c>
      <c r="D17" s="20">
        <f>COUNTIFS(PMS_812[[#All],[Métrica Positiva (Si/No)]],"Sí",PMS_812[[#All],[Impacto]],"Riesgo leve")</f>
        <v>14</v>
      </c>
      <c r="E17" s="21" t="s">
        <v>73</v>
      </c>
      <c r="F17" s="22">
        <f>COUNTIFS(PMS_812[[#All],[Métrica Positiva (Si/No)]],"Sí",PMS_812[[#All],[Ámbito]],"Local")</f>
        <v>0</v>
      </c>
      <c r="G17" s="23"/>
      <c r="I17" s="24" t="s">
        <v>74</v>
      </c>
      <c r="J17" s="25" t="s">
        <v>75</v>
      </c>
      <c r="K17" s="25" t="s">
        <v>75</v>
      </c>
      <c r="L17" s="25" t="s">
        <v>76</v>
      </c>
      <c r="M17" s="26" t="s">
        <v>77</v>
      </c>
      <c r="N17" s="27">
        <v>1</v>
      </c>
      <c r="O17" s="27">
        <v>5</v>
      </c>
      <c r="P17" s="27">
        <v>20</v>
      </c>
    </row>
    <row r="18" spans="2:18" ht="15" customHeight="1">
      <c r="B18" s="144"/>
      <c r="C18" s="28"/>
      <c r="D18" s="29"/>
      <c r="E18" s="30"/>
      <c r="F18" s="31"/>
      <c r="G18" s="32"/>
      <c r="I18" s="24"/>
      <c r="J18" s="33"/>
      <c r="K18" s="33"/>
      <c r="L18" s="33"/>
      <c r="M18" s="26"/>
      <c r="N18" s="34"/>
      <c r="O18" s="34"/>
      <c r="P18" s="34"/>
    </row>
    <row r="19" spans="2:18" ht="15" customHeight="1">
      <c r="B19" s="144"/>
      <c r="C19" s="19" t="s">
        <v>78</v>
      </c>
      <c r="D19" s="20">
        <f>COUNTIFS(PMS_812[[#All],[Métrica Positiva (Si/No)]],"Sí",PMS_812[[#All],[Impacto]],"Riesgo Medio")</f>
        <v>5</v>
      </c>
      <c r="E19" s="21" t="s">
        <v>79</v>
      </c>
      <c r="F19" s="22">
        <f>COUNTIFS(PMS_812[[#All],[Métrica Positiva (Si/No)]],"Sí",PMS_812[[#All],[Ámbito]],"Negocio")</f>
        <v>0</v>
      </c>
      <c r="G19" s="23"/>
      <c r="I19" s="24" t="s">
        <v>80</v>
      </c>
      <c r="J19" s="35" t="s">
        <v>75</v>
      </c>
      <c r="K19" s="35" t="s">
        <v>76</v>
      </c>
      <c r="L19" s="35" t="s">
        <v>81</v>
      </c>
      <c r="M19" s="26" t="s">
        <v>82</v>
      </c>
      <c r="N19" s="27">
        <v>5</v>
      </c>
      <c r="O19" s="27">
        <v>25</v>
      </c>
      <c r="P19" s="27">
        <v>100</v>
      </c>
    </row>
    <row r="20" spans="2:18" ht="15" customHeight="1">
      <c r="B20" s="144"/>
      <c r="C20" s="28"/>
      <c r="D20" s="29"/>
      <c r="E20" s="30"/>
      <c r="F20" s="31"/>
      <c r="G20" s="32"/>
      <c r="I20" s="24"/>
      <c r="J20" s="36"/>
      <c r="K20" s="36"/>
      <c r="L20" s="36"/>
      <c r="M20" s="26"/>
      <c r="N20" s="34"/>
      <c r="O20" s="34"/>
      <c r="P20" s="34"/>
    </row>
    <row r="21" spans="2:18" ht="15" customHeight="1">
      <c r="B21" s="144"/>
      <c r="C21" s="19" t="s">
        <v>83</v>
      </c>
      <c r="D21" s="20">
        <f>COUNTIFS(PMS_812[[#All],[Métrica Positiva (Si/No)]],"Sí",PMS_812[[#All],[Impacto]],"Riesgo alto")</f>
        <v>0</v>
      </c>
      <c r="E21" s="21" t="s">
        <v>84</v>
      </c>
      <c r="F21" s="22">
        <f>COUNTIFS(PMS_812[[#All],[Métrica Positiva (Si/No)]],"Sí",PMS_812[[#All],[Ámbito]],"Grupo")</f>
        <v>0</v>
      </c>
      <c r="G21" s="23"/>
      <c r="I21" s="24" t="s">
        <v>85</v>
      </c>
      <c r="J21" s="25" t="s">
        <v>76</v>
      </c>
      <c r="K21" s="25" t="s">
        <v>81</v>
      </c>
      <c r="L21" s="25" t="s">
        <v>86</v>
      </c>
      <c r="M21" s="26" t="s">
        <v>87</v>
      </c>
      <c r="N21" s="27">
        <v>10</v>
      </c>
      <c r="O21" s="27">
        <v>50</v>
      </c>
      <c r="P21" s="27">
        <v>200</v>
      </c>
    </row>
    <row r="22" spans="2:18" ht="15" customHeight="1" thickBot="1">
      <c r="B22" s="145"/>
      <c r="C22" s="38"/>
      <c r="D22" s="39"/>
      <c r="E22" s="40"/>
      <c r="F22" s="41"/>
      <c r="G22" s="39"/>
      <c r="H22" s="42"/>
      <c r="I22" s="43"/>
      <c r="J22" s="43"/>
      <c r="K22" s="43"/>
      <c r="L22" s="44"/>
      <c r="M22" s="45"/>
      <c r="N22" s="45"/>
      <c r="O22" s="45"/>
    </row>
    <row r="23" spans="2:18" ht="18.75" customHeight="1">
      <c r="H23" s="46"/>
      <c r="I23" s="46"/>
      <c r="J23" s="46"/>
      <c r="K23" s="46"/>
      <c r="L23" s="47"/>
      <c r="M23" s="46"/>
      <c r="N23" s="46"/>
      <c r="O23" s="46"/>
      <c r="P23" s="146"/>
    </row>
    <row r="24" spans="2:18" ht="18.75" customHeight="1"/>
    <row r="25" spans="2:18" s="50" customFormat="1" ht="67.5" customHeight="1">
      <c r="B25" s="49" t="s">
        <v>88</v>
      </c>
      <c r="C25" s="49" t="s">
        <v>89</v>
      </c>
      <c r="D25" s="49" t="s">
        <v>90</v>
      </c>
      <c r="E25" s="49" t="s">
        <v>91</v>
      </c>
      <c r="F25" s="49" t="s">
        <v>92</v>
      </c>
      <c r="G25" s="49" t="s">
        <v>93</v>
      </c>
      <c r="H25" s="49" t="s">
        <v>94</v>
      </c>
      <c r="I25" s="49" t="s">
        <v>95</v>
      </c>
      <c r="J25" s="147" t="s">
        <v>96</v>
      </c>
      <c r="K25" s="147" t="s">
        <v>97</v>
      </c>
      <c r="L25" s="147" t="s">
        <v>98</v>
      </c>
      <c r="M25" s="50" t="s">
        <v>99</v>
      </c>
      <c r="N25" s="147" t="s">
        <v>100</v>
      </c>
      <c r="O25" s="50" t="s">
        <v>101</v>
      </c>
      <c r="P25" s="49" t="s">
        <v>1149</v>
      </c>
      <c r="Q25" s="49" t="s">
        <v>1150</v>
      </c>
      <c r="R25" s="49" t="s">
        <v>104</v>
      </c>
    </row>
    <row r="26" spans="2:18" ht="67.5" customHeight="1">
      <c r="B26" s="51" t="s">
        <v>1153</v>
      </c>
      <c r="C26" s="62">
        <v>45449.623611111114</v>
      </c>
      <c r="D26" s="51" t="s">
        <v>1151</v>
      </c>
      <c r="E26" s="51" t="s">
        <v>22</v>
      </c>
      <c r="F26" t="s">
        <v>106</v>
      </c>
      <c r="G26" s="60" t="s">
        <v>1154</v>
      </c>
      <c r="H26" s="51"/>
      <c r="I26" s="58"/>
      <c r="J26" s="61" t="s">
        <v>107</v>
      </c>
      <c r="K26" s="61" t="s">
        <v>114</v>
      </c>
      <c r="L26" s="61" t="s">
        <v>109</v>
      </c>
      <c r="M26"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leve</v>
      </c>
      <c r="N26" s="61" t="s">
        <v>135</v>
      </c>
      <c r="O26"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1</v>
      </c>
      <c r="P26" s="57" t="s">
        <v>993</v>
      </c>
      <c r="Q26" s="56" t="str">
        <f>VLOOKUP(PMS_812[[#This Row],[Proponente]],Tabla9[#All],3,0)</f>
        <v>EXPLOTACION MALAGA</v>
      </c>
      <c r="R26" s="56">
        <v>6</v>
      </c>
    </row>
    <row r="27" spans="2:18" ht="67.5" customHeight="1">
      <c r="B27" s="51" t="s">
        <v>1155</v>
      </c>
      <c r="C27" s="62">
        <v>45470.522222222222</v>
      </c>
      <c r="D27" s="51" t="s">
        <v>1151</v>
      </c>
      <c r="E27" s="51" t="s">
        <v>20</v>
      </c>
      <c r="F27" t="s">
        <v>106</v>
      </c>
      <c r="G27" s="60" t="s">
        <v>1156</v>
      </c>
      <c r="H27" s="51"/>
      <c r="I27" s="58"/>
      <c r="J27" s="53" t="s">
        <v>107</v>
      </c>
      <c r="K27" s="53" t="s">
        <v>114</v>
      </c>
      <c r="L27" s="61" t="s">
        <v>109</v>
      </c>
      <c r="M27"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leve</v>
      </c>
      <c r="N27" s="61" t="s">
        <v>135</v>
      </c>
      <c r="O27"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1</v>
      </c>
      <c r="P27" s="57" t="s">
        <v>1041</v>
      </c>
      <c r="Q27" s="56" t="str">
        <f>VLOOKUP(PMS_812[[#This Row],[Proponente]],Tabla9[#All],3,0)</f>
        <v>EXPLOTACION NGS</v>
      </c>
      <c r="R27" s="56">
        <v>6</v>
      </c>
    </row>
    <row r="28" spans="2:18" ht="67.5" customHeight="1">
      <c r="B28" s="51" t="s">
        <v>1157</v>
      </c>
      <c r="C28" s="62">
        <v>45471.371527777781</v>
      </c>
      <c r="D28" s="51" t="s">
        <v>1151</v>
      </c>
      <c r="E28" s="51" t="s">
        <v>20</v>
      </c>
      <c r="F28" t="s">
        <v>106</v>
      </c>
      <c r="G28" s="60" t="s">
        <v>1158</v>
      </c>
      <c r="H28" s="51"/>
      <c r="I28" s="58"/>
      <c r="J28" s="61" t="s">
        <v>107</v>
      </c>
      <c r="K28" s="53" t="s">
        <v>108</v>
      </c>
      <c r="L28" s="61" t="s">
        <v>122</v>
      </c>
      <c r="M28"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leve</v>
      </c>
      <c r="N28" s="61" t="s">
        <v>135</v>
      </c>
      <c r="O28"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1</v>
      </c>
      <c r="P28" s="57" t="s">
        <v>1079</v>
      </c>
      <c r="Q28" s="56" t="str">
        <f>VLOOKUP(PMS_812[[#This Row],[Proponente]],Tabla9[#All],3,0)</f>
        <v>EXPLOTACION NGS</v>
      </c>
      <c r="R28" s="56">
        <v>6</v>
      </c>
    </row>
    <row r="29" spans="2:18" ht="67.5" customHeight="1">
      <c r="B29" s="51" t="s">
        <v>1159</v>
      </c>
      <c r="C29" s="62">
        <v>45474.583333333336</v>
      </c>
      <c r="D29" s="51" t="s">
        <v>1151</v>
      </c>
      <c r="E29" s="51" t="s">
        <v>17</v>
      </c>
      <c r="F29" t="s">
        <v>106</v>
      </c>
      <c r="G29" s="60" t="s">
        <v>1160</v>
      </c>
      <c r="H29" s="51"/>
      <c r="I29" s="58"/>
      <c r="J29" s="61" t="s">
        <v>107</v>
      </c>
      <c r="K29" s="53" t="s">
        <v>114</v>
      </c>
      <c r="L29" s="61" t="s">
        <v>109</v>
      </c>
      <c r="M29"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leve</v>
      </c>
      <c r="N29" s="61" t="s">
        <v>135</v>
      </c>
      <c r="O29"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1</v>
      </c>
      <c r="P29" s="57" t="s">
        <v>170</v>
      </c>
      <c r="Q29" s="56" t="str">
        <f>VLOOKUP(PMS_812[[#This Row],[Proponente]],Tabla9[#All],3,0)</f>
        <v>EXPLOTACION BESOS</v>
      </c>
      <c r="R29" s="56">
        <v>6</v>
      </c>
    </row>
    <row r="30" spans="2:18" ht="67.5" customHeight="1">
      <c r="B30" s="51" t="s">
        <v>1161</v>
      </c>
      <c r="C30" s="62">
        <v>45478.568749999999</v>
      </c>
      <c r="D30" s="51" t="s">
        <v>1151</v>
      </c>
      <c r="E30" s="51" t="s">
        <v>17</v>
      </c>
      <c r="F30" t="s">
        <v>106</v>
      </c>
      <c r="G30" s="60" t="s">
        <v>1162</v>
      </c>
      <c r="H30" s="57" t="s">
        <v>118</v>
      </c>
      <c r="I30" s="58"/>
      <c r="J30" s="61" t="s">
        <v>107</v>
      </c>
      <c r="K30" s="53" t="s">
        <v>114</v>
      </c>
      <c r="L30" s="61" t="s">
        <v>109</v>
      </c>
      <c r="M30"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leve</v>
      </c>
      <c r="N30" s="61" t="s">
        <v>135</v>
      </c>
      <c r="O30"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1</v>
      </c>
      <c r="P30" s="57" t="s">
        <v>195</v>
      </c>
      <c r="Q30" s="56" t="str">
        <f>VLOOKUP(PMS_812[[#This Row],[Proponente]],Tabla9[#All],3,0)</f>
        <v>EXPLOTACION BESOS</v>
      </c>
      <c r="R30" s="56">
        <v>6</v>
      </c>
    </row>
    <row r="31" spans="2:18" ht="67.5" customHeight="1">
      <c r="B31" s="51" t="s">
        <v>1163</v>
      </c>
      <c r="C31" s="62">
        <v>45483.481249999997</v>
      </c>
      <c r="D31" s="51" t="s">
        <v>1151</v>
      </c>
      <c r="E31" s="51" t="s">
        <v>12</v>
      </c>
      <c r="F31" t="s">
        <v>112</v>
      </c>
      <c r="G31" s="60" t="s">
        <v>1164</v>
      </c>
      <c r="H31" s="51" t="s">
        <v>245</v>
      </c>
      <c r="I31" s="58"/>
      <c r="J31" s="53" t="s">
        <v>107</v>
      </c>
      <c r="K31" s="53" t="s">
        <v>114</v>
      </c>
      <c r="L31" s="53" t="s">
        <v>122</v>
      </c>
      <c r="M31"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leve</v>
      </c>
      <c r="N31" s="53" t="s">
        <v>135</v>
      </c>
      <c r="O31"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1</v>
      </c>
      <c r="P31" s="57" t="s">
        <v>116</v>
      </c>
      <c r="Q31" s="56" t="str">
        <f>VLOOKUP(PMS_812[[#This Row],[Proponente]],Tabla9[#All],3,0)</f>
        <v>EECC</v>
      </c>
      <c r="R31" s="56">
        <v>6</v>
      </c>
    </row>
    <row r="32" spans="2:18" ht="67.5" customHeight="1">
      <c r="B32" s="51" t="s">
        <v>1165</v>
      </c>
      <c r="C32" s="62">
        <v>45483.482638888891</v>
      </c>
      <c r="D32" s="51" t="s">
        <v>1151</v>
      </c>
      <c r="E32" s="51" t="s">
        <v>12</v>
      </c>
      <c r="F32" t="s">
        <v>112</v>
      </c>
      <c r="G32" s="60" t="s">
        <v>1166</v>
      </c>
      <c r="H32" s="51" t="s">
        <v>144</v>
      </c>
      <c r="I32" s="58"/>
      <c r="J32" s="53" t="s">
        <v>107</v>
      </c>
      <c r="K32" s="53" t="s">
        <v>114</v>
      </c>
      <c r="L32" s="53" t="s">
        <v>109</v>
      </c>
      <c r="M32"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leve</v>
      </c>
      <c r="N32" s="53" t="s">
        <v>135</v>
      </c>
      <c r="O32"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1</v>
      </c>
      <c r="P32" s="57" t="s">
        <v>116</v>
      </c>
      <c r="Q32" s="56" t="str">
        <f>VLOOKUP(PMS_812[[#This Row],[Proponente]],Tabla9[#All],3,0)</f>
        <v>EECC</v>
      </c>
      <c r="R32" s="56">
        <v>6</v>
      </c>
    </row>
    <row r="33" spans="2:18" ht="67.5" customHeight="1">
      <c r="B33" s="51" t="s">
        <v>1167</v>
      </c>
      <c r="C33" s="62">
        <v>45484.537499999999</v>
      </c>
      <c r="D33" s="51" t="s">
        <v>1151</v>
      </c>
      <c r="E33" s="51" t="s">
        <v>15</v>
      </c>
      <c r="F33" t="s">
        <v>106</v>
      </c>
      <c r="G33" s="60" t="s">
        <v>1168</v>
      </c>
      <c r="H33" s="51" t="s">
        <v>118</v>
      </c>
      <c r="I33" s="58"/>
      <c r="J33" s="61" t="s">
        <v>107</v>
      </c>
      <c r="K33" s="53" t="s">
        <v>114</v>
      </c>
      <c r="L33" s="61" t="s">
        <v>109</v>
      </c>
      <c r="M33"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leve</v>
      </c>
      <c r="N33" s="61" t="s">
        <v>135</v>
      </c>
      <c r="O33"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1</v>
      </c>
      <c r="P33" s="57" t="s">
        <v>236</v>
      </c>
      <c r="Q33" s="56" t="str">
        <f>VLOOKUP(PMS_812[[#This Row],[Proponente]],Tabla9[#All],3,0)</f>
        <v>ZONA CATALUÑA</v>
      </c>
      <c r="R33" s="56">
        <v>6</v>
      </c>
    </row>
    <row r="34" spans="2:18" ht="67.5" customHeight="1">
      <c r="B34" s="51" t="s">
        <v>1169</v>
      </c>
      <c r="C34" s="62">
        <v>45484.634722222225</v>
      </c>
      <c r="D34" s="51" t="s">
        <v>1151</v>
      </c>
      <c r="E34" s="51" t="s">
        <v>22</v>
      </c>
      <c r="F34" t="s">
        <v>112</v>
      </c>
      <c r="G34" s="60" t="s">
        <v>1170</v>
      </c>
      <c r="H34" s="51" t="s">
        <v>153</v>
      </c>
      <c r="I34" s="58"/>
      <c r="J34" s="53" t="s">
        <v>107</v>
      </c>
      <c r="K34" s="53" t="s">
        <v>108</v>
      </c>
      <c r="L34" s="61" t="s">
        <v>109</v>
      </c>
      <c r="M34"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medio</v>
      </c>
      <c r="N34" s="61" t="s">
        <v>129</v>
      </c>
      <c r="O34"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25</v>
      </c>
      <c r="P34" s="57" t="s">
        <v>116</v>
      </c>
      <c r="Q34" s="56" t="str">
        <f>VLOOKUP(PMS_812[[#This Row],[Proponente]],Tabla9[#All],3,0)</f>
        <v>EECC</v>
      </c>
      <c r="R34" s="56">
        <v>6</v>
      </c>
    </row>
    <row r="35" spans="2:18" ht="67.5" customHeight="1">
      <c r="B35" s="51" t="s">
        <v>1171</v>
      </c>
      <c r="C35" s="62">
        <v>45488.602777777778</v>
      </c>
      <c r="D35" s="51" t="s">
        <v>1151</v>
      </c>
      <c r="E35" s="51" t="s">
        <v>22</v>
      </c>
      <c r="F35" t="s">
        <v>112</v>
      </c>
      <c r="G35" s="60" t="s">
        <v>1172</v>
      </c>
      <c r="H35" s="51" t="s">
        <v>144</v>
      </c>
      <c r="I35" s="58"/>
      <c r="J35" s="53" t="s">
        <v>107</v>
      </c>
      <c r="K35" s="53" t="s">
        <v>114</v>
      </c>
      <c r="L35" s="53" t="s">
        <v>122</v>
      </c>
      <c r="M35"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leve</v>
      </c>
      <c r="N35" s="53" t="s">
        <v>129</v>
      </c>
      <c r="O35"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5</v>
      </c>
      <c r="P35" s="57" t="s">
        <v>116</v>
      </c>
      <c r="Q35" s="56" t="str">
        <f>VLOOKUP(PMS_812[[#This Row],[Proponente]],Tabla9[#All],3,0)</f>
        <v>EECC</v>
      </c>
      <c r="R35" s="56">
        <v>6</v>
      </c>
    </row>
    <row r="36" spans="2:18" ht="67.5" customHeight="1">
      <c r="B36" s="51" t="s">
        <v>1173</v>
      </c>
      <c r="C36" s="62">
        <v>45504.482638888891</v>
      </c>
      <c r="D36" s="51" t="s">
        <v>1151</v>
      </c>
      <c r="E36" s="51" t="s">
        <v>23</v>
      </c>
      <c r="F36" t="s">
        <v>106</v>
      </c>
      <c r="G36" s="60" t="s">
        <v>1174</v>
      </c>
      <c r="H36" s="51" t="s">
        <v>118</v>
      </c>
      <c r="I36" s="58"/>
      <c r="J36" s="61" t="s">
        <v>107</v>
      </c>
      <c r="K36" s="53" t="s">
        <v>108</v>
      </c>
      <c r="L36" s="61" t="s">
        <v>109</v>
      </c>
      <c r="M36"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medio</v>
      </c>
      <c r="N36" s="61" t="s">
        <v>129</v>
      </c>
      <c r="O36"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25</v>
      </c>
      <c r="P36" s="57" t="s">
        <v>1028</v>
      </c>
      <c r="Q36" s="56" t="str">
        <f>VLOOKUP(PMS_812[[#This Row],[Proponente]],Tabla9[#All],3,0)</f>
        <v>ZONA ANDALUCÍA</v>
      </c>
      <c r="R36" s="56">
        <v>6</v>
      </c>
    </row>
    <row r="37" spans="2:18" ht="67.5" customHeight="1">
      <c r="B37" s="51" t="s">
        <v>1175</v>
      </c>
      <c r="C37" s="62">
        <v>45509.609722222223</v>
      </c>
      <c r="D37" s="51" t="s">
        <v>1151</v>
      </c>
      <c r="E37" s="51" t="s">
        <v>12</v>
      </c>
      <c r="F37" t="s">
        <v>112</v>
      </c>
      <c r="G37" s="60" t="s">
        <v>1176</v>
      </c>
      <c r="H37" s="51" t="s">
        <v>153</v>
      </c>
      <c r="I37" s="58"/>
      <c r="J37" s="61" t="s">
        <v>107</v>
      </c>
      <c r="K37" s="53" t="s">
        <v>114</v>
      </c>
      <c r="L37" s="61" t="s">
        <v>119</v>
      </c>
      <c r="M37"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Medio</v>
      </c>
      <c r="N37" s="61" t="s">
        <v>129</v>
      </c>
      <c r="O37"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25</v>
      </c>
      <c r="P37" s="57" t="s">
        <v>116</v>
      </c>
      <c r="Q37" s="56" t="str">
        <f>VLOOKUP(PMS_812[[#This Row],[Proponente]],Tabla9[#All],3,0)</f>
        <v>EECC</v>
      </c>
      <c r="R37" s="56">
        <v>6</v>
      </c>
    </row>
    <row r="38" spans="2:18" ht="67.5" customHeight="1">
      <c r="B38" s="51" t="s">
        <v>1177</v>
      </c>
      <c r="C38" s="62">
        <v>45509.613888888889</v>
      </c>
      <c r="D38" s="51" t="s">
        <v>1151</v>
      </c>
      <c r="E38" s="51" t="s">
        <v>12</v>
      </c>
      <c r="F38" t="s">
        <v>112</v>
      </c>
      <c r="G38" s="60" t="s">
        <v>1178</v>
      </c>
      <c r="H38" s="51" t="s">
        <v>245</v>
      </c>
      <c r="I38" s="58"/>
      <c r="J38" s="61" t="s">
        <v>107</v>
      </c>
      <c r="K38" s="53" t="s">
        <v>114</v>
      </c>
      <c r="L38" s="61" t="s">
        <v>109</v>
      </c>
      <c r="M38"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leve</v>
      </c>
      <c r="N38" s="61" t="s">
        <v>135</v>
      </c>
      <c r="O38"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1</v>
      </c>
      <c r="P38" s="57" t="s">
        <v>116</v>
      </c>
      <c r="Q38" s="56" t="str">
        <f>VLOOKUP(PMS_812[[#This Row],[Proponente]],Tabla9[#All],3,0)</f>
        <v>EECC</v>
      </c>
      <c r="R38" s="56">
        <v>6</v>
      </c>
    </row>
    <row r="39" spans="2:18" ht="67.5" customHeight="1">
      <c r="B39" s="51" t="s">
        <v>1179</v>
      </c>
      <c r="C39" s="62">
        <v>45509.615277777775</v>
      </c>
      <c r="D39" s="51" t="s">
        <v>1151</v>
      </c>
      <c r="E39" s="174" t="s">
        <v>12</v>
      </c>
      <c r="F39" t="s">
        <v>112</v>
      </c>
      <c r="G39" s="60" t="s">
        <v>1180</v>
      </c>
      <c r="H39" s="51" t="s">
        <v>214</v>
      </c>
      <c r="I39" s="58"/>
      <c r="J39" s="61" t="s">
        <v>107</v>
      </c>
      <c r="K39" s="53" t="s">
        <v>114</v>
      </c>
      <c r="L39" s="61" t="s">
        <v>119</v>
      </c>
      <c r="M39"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Medio</v>
      </c>
      <c r="N39" s="61" t="s">
        <v>129</v>
      </c>
      <c r="O39"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25</v>
      </c>
      <c r="P39" s="57" t="s">
        <v>116</v>
      </c>
      <c r="Q39" s="56" t="str">
        <f>VLOOKUP(PMS_812[[#This Row],[Proponente]],Tabla9[#All],3,0)</f>
        <v>EECC</v>
      </c>
      <c r="R39" s="56">
        <v>6</v>
      </c>
    </row>
    <row r="40" spans="2:18" ht="67.5" customHeight="1">
      <c r="B40" s="51" t="s">
        <v>1181</v>
      </c>
      <c r="C40" s="62">
        <v>45526.523611111108</v>
      </c>
      <c r="D40" s="51" t="s">
        <v>1151</v>
      </c>
      <c r="E40" s="174" t="s">
        <v>21</v>
      </c>
      <c r="F40" t="s">
        <v>106</v>
      </c>
      <c r="G40" s="60" t="s">
        <v>1182</v>
      </c>
      <c r="H40" s="51" t="s">
        <v>118</v>
      </c>
      <c r="I40" s="58"/>
      <c r="J40" s="61" t="s">
        <v>107</v>
      </c>
      <c r="K40" s="53" t="s">
        <v>114</v>
      </c>
      <c r="L40" s="61" t="s">
        <v>119</v>
      </c>
      <c r="M40"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Medio</v>
      </c>
      <c r="N40" s="61" t="s">
        <v>135</v>
      </c>
      <c r="O40"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5</v>
      </c>
      <c r="P40" s="57" t="s">
        <v>1054</v>
      </c>
      <c r="Q40" s="56" t="str">
        <f>VLOOKUP(PMS_812[[#This Row],[Proponente]],Tabla9[#All],3,0)</f>
        <v>EXPLOTACION SAN ROQUE- CAMPO 10</v>
      </c>
      <c r="R40" s="56">
        <v>6</v>
      </c>
    </row>
    <row r="41" spans="2:18" ht="67.5" customHeight="1">
      <c r="B41" s="51" t="s">
        <v>1183</v>
      </c>
      <c r="C41" s="62">
        <v>45526.702777777777</v>
      </c>
      <c r="D41" s="51" t="s">
        <v>1151</v>
      </c>
      <c r="E41" s="51" t="s">
        <v>7</v>
      </c>
      <c r="F41" t="s">
        <v>112</v>
      </c>
      <c r="G41" s="60" t="s">
        <v>1184</v>
      </c>
      <c r="H41" s="51" t="s">
        <v>128</v>
      </c>
      <c r="I41" s="58"/>
      <c r="J41" s="61" t="s">
        <v>107</v>
      </c>
      <c r="K41" s="53" t="s">
        <v>114</v>
      </c>
      <c r="L41" s="61" t="s">
        <v>109</v>
      </c>
      <c r="M41"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leve</v>
      </c>
      <c r="N41" s="61" t="s">
        <v>135</v>
      </c>
      <c r="O41"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1</v>
      </c>
      <c r="P41" s="57" t="s">
        <v>116</v>
      </c>
      <c r="Q41" s="56" t="str">
        <f>VLOOKUP(PMS_812[[#This Row],[Proponente]],Tabla9[#All],3,0)</f>
        <v>EECC</v>
      </c>
      <c r="R41" s="56">
        <v>6</v>
      </c>
    </row>
    <row r="42" spans="2:18" ht="67.5" customHeight="1">
      <c r="B42" s="51" t="s">
        <v>1185</v>
      </c>
      <c r="C42" s="62">
        <v>45526.702777777777</v>
      </c>
      <c r="D42" s="51" t="s">
        <v>1151</v>
      </c>
      <c r="E42" s="51" t="s">
        <v>7</v>
      </c>
      <c r="F42" t="s">
        <v>112</v>
      </c>
      <c r="G42" s="60" t="s">
        <v>1186</v>
      </c>
      <c r="H42" s="51" t="s">
        <v>128</v>
      </c>
      <c r="I42" s="58"/>
      <c r="J42" s="61" t="s">
        <v>107</v>
      </c>
      <c r="K42" s="53" t="s">
        <v>114</v>
      </c>
      <c r="L42" s="61" t="s">
        <v>109</v>
      </c>
      <c r="M42"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leve</v>
      </c>
      <c r="N42" s="61" t="s">
        <v>135</v>
      </c>
      <c r="O42"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1</v>
      </c>
      <c r="P42" s="57" t="s">
        <v>116</v>
      </c>
      <c r="Q42" s="56" t="str">
        <f>VLOOKUP(PMS_812[[#This Row],[Proponente]],Tabla9[#All],3,0)</f>
        <v>EECC</v>
      </c>
      <c r="R42" s="56">
        <v>6</v>
      </c>
    </row>
    <row r="43" spans="2:18" ht="67.5" customHeight="1">
      <c r="B43" s="51" t="s">
        <v>1187</v>
      </c>
      <c r="C43" s="62">
        <v>45526.703472222223</v>
      </c>
      <c r="D43" s="51" t="s">
        <v>1151</v>
      </c>
      <c r="E43" s="51" t="s">
        <v>7</v>
      </c>
      <c r="F43" t="s">
        <v>112</v>
      </c>
      <c r="G43" s="60" t="s">
        <v>1188</v>
      </c>
      <c r="H43" s="51" t="s">
        <v>128</v>
      </c>
      <c r="I43" s="58"/>
      <c r="J43" s="61" t="s">
        <v>107</v>
      </c>
      <c r="K43" s="53" t="s">
        <v>114</v>
      </c>
      <c r="L43" s="61" t="s">
        <v>109</v>
      </c>
      <c r="M43"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leve</v>
      </c>
      <c r="N43" s="61" t="s">
        <v>135</v>
      </c>
      <c r="O43"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1</v>
      </c>
      <c r="P43" s="57" t="s">
        <v>116</v>
      </c>
      <c r="Q43" s="56" t="str">
        <f>VLOOKUP(PMS_812[[#This Row],[Proponente]],Tabla9[#All],3,0)</f>
        <v>EECC</v>
      </c>
      <c r="R43" s="56">
        <v>6</v>
      </c>
    </row>
    <row r="44" spans="2:18" ht="67.5" customHeight="1">
      <c r="B44" s="51" t="s">
        <v>1189</v>
      </c>
      <c r="C44" s="62">
        <v>45526.70416666667</v>
      </c>
      <c r="D44" s="51" t="s">
        <v>1151</v>
      </c>
      <c r="E44" s="51" t="s">
        <v>7</v>
      </c>
      <c r="F44" t="s">
        <v>112</v>
      </c>
      <c r="G44" s="60" t="s">
        <v>1190</v>
      </c>
      <c r="H44" s="51" t="s">
        <v>128</v>
      </c>
      <c r="I44" s="58"/>
      <c r="J44" s="61" t="s">
        <v>107</v>
      </c>
      <c r="K44" s="53" t="s">
        <v>114</v>
      </c>
      <c r="L44" s="61" t="s">
        <v>109</v>
      </c>
      <c r="M44"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leve</v>
      </c>
      <c r="N44" s="61" t="s">
        <v>135</v>
      </c>
      <c r="O44"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1</v>
      </c>
      <c r="P44" s="57" t="s">
        <v>116</v>
      </c>
      <c r="Q44" s="56" t="str">
        <f>VLOOKUP(PMS_812[[#This Row],[Proponente]],Tabla9[#All],3,0)</f>
        <v>EECC</v>
      </c>
      <c r="R44" s="56">
        <v>6</v>
      </c>
    </row>
    <row r="45" spans="2:18" ht="67.5" customHeight="1">
      <c r="B45" s="51" t="s">
        <v>1191</v>
      </c>
      <c r="C45" s="62">
        <v>45526.704861111109</v>
      </c>
      <c r="D45" s="51" t="s">
        <v>1151</v>
      </c>
      <c r="E45" s="51" t="s">
        <v>7</v>
      </c>
      <c r="F45" t="s">
        <v>106</v>
      </c>
      <c r="G45" s="60" t="s">
        <v>1192</v>
      </c>
      <c r="H45" s="51" t="s">
        <v>118</v>
      </c>
      <c r="I45" s="58"/>
      <c r="J45" s="61" t="s">
        <v>117</v>
      </c>
      <c r="K45" s="61"/>
      <c r="L45" s="61"/>
      <c r="M45"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
      </c>
      <c r="N45" s="61"/>
      <c r="O45"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0</v>
      </c>
      <c r="P45" s="57" t="s">
        <v>197</v>
      </c>
      <c r="Q45" s="56" t="str">
        <f>VLOOKUP(PMS_812[[#This Row],[Proponente]],Tabla9[#All],3,0)</f>
        <v>DESMANTELAMIENTO</v>
      </c>
      <c r="R45" s="56">
        <v>6</v>
      </c>
    </row>
  </sheetData>
  <sheetProtection autoFilter="0"/>
  <autoFilter ref="I13:P17" xr:uid="{33C187DF-2E14-4DD7-87BC-C62C6187701C}">
    <filterColumn colId="1" showButton="0"/>
    <filterColumn colId="2" showButton="0"/>
    <filterColumn colId="5" showButton="0"/>
    <filterColumn colId="6" showButton="0"/>
  </autoFilter>
  <mergeCells count="11">
    <mergeCell ref="G13:G15"/>
    <mergeCell ref="J13:L13"/>
    <mergeCell ref="N13:P13"/>
    <mergeCell ref="J14:L14"/>
    <mergeCell ref="N14:P14"/>
    <mergeCell ref="F13:F15"/>
    <mergeCell ref="B2:C2"/>
    <mergeCell ref="D2:E2"/>
    <mergeCell ref="B13:C15"/>
    <mergeCell ref="D13:D15"/>
    <mergeCell ref="E13:E15"/>
  </mergeCells>
  <phoneticPr fontId="56" type="noConversion"/>
  <conditionalFormatting sqref="B2">
    <cfRule type="expression" dxfId="8" priority="47">
      <formula>_xludf.mod(columna10)=0</formula>
    </cfRule>
  </conditionalFormatting>
  <conditionalFormatting sqref="D2">
    <cfRule type="expression" dxfId="7" priority="36">
      <formula>_xludf.mod(columna10)=0</formula>
    </cfRule>
  </conditionalFormatting>
  <conditionalFormatting sqref="K27:K30 K33:K34">
    <cfRule type="expression" dxfId="6" priority="6">
      <formula>_xludf.mod(columna10)=0</formula>
    </cfRule>
  </conditionalFormatting>
  <conditionalFormatting sqref="K36:K44">
    <cfRule type="expression" dxfId="5" priority="2">
      <formula>_xludf.mod(columna10)=0</formula>
    </cfRule>
  </conditionalFormatting>
  <dataValidations count="1">
    <dataValidation type="list" allowBlank="1" showInputMessage="1" showErrorMessage="1" sqref="P26:P45" xr:uid="{4D81A282-26B1-484F-A6B9-DC4D52A5F02C}">
      <formula1>NOTIFICADOR</formula1>
    </dataValidation>
  </dataValidations>
  <pageMargins left="0" right="0" top="0.39370078740157483" bottom="0.39370078740157483" header="0.31496062992125984" footer="0.31496062992125984"/>
  <pageSetup paperSize="9" orientation="landscape" r:id="rId1"/>
  <drawing r:id="rId2"/>
  <legacyDrawing r:id="rId3"/>
  <tableParts count="1">
    <tablePart r:id="rId4"/>
  </tableParts>
  <extLst>
    <ext xmlns:x14="http://schemas.microsoft.com/office/spreadsheetml/2009/9/main" uri="{CCE6A557-97BC-4b89-ADB6-D9C93CAAB3DF}">
      <x14:dataValidations xmlns:xm="http://schemas.microsoft.com/office/excel/2006/main" count="5">
        <x14:dataValidation type="list" allowBlank="1" showInputMessage="1" showErrorMessage="1" xr:uid="{4225F4A9-8DCA-4F79-A6E6-41BD84F27209}">
          <x14:formula1>
            <xm:f>Rangos!$C$3:$C$6</xm:f>
          </x14:formula1>
          <xm:sqref>N25</xm:sqref>
        </x14:dataValidation>
        <x14:dataValidation type="list" allowBlank="1" showInputMessage="1" showErrorMessage="1" xr:uid="{7979B413-9792-4492-A45A-810717E2EBEA}">
          <x14:formula1>
            <xm:f>Rangos!$D$3:$D$5</xm:f>
          </x14:formula1>
          <xm:sqref>J34:J35 J27 J31:J32</xm:sqref>
        </x14:dataValidation>
        <x14:dataValidation type="list" allowBlank="1" showInputMessage="1" showErrorMessage="1" xr:uid="{5E140C28-FEF9-489A-B28E-4B0527C07269}">
          <x14:formula1>
            <xm:f>Rangos!$A$2:$A$5</xm:f>
          </x14:formula1>
          <xm:sqref>K27:K44</xm:sqref>
        </x14:dataValidation>
        <x14:dataValidation type="list" allowBlank="1" showInputMessage="1" showErrorMessage="1" xr:uid="{072B71C3-0A9A-4386-82CA-903823832998}">
          <x14:formula1>
            <xm:f>Instalaciones!$A$4:$A$19</xm:f>
          </x14:formula1>
          <xm:sqref>E26:E45</xm:sqref>
        </x14:dataValidation>
        <x14:dataValidation type="list" allowBlank="1" showInputMessage="1" showErrorMessage="1" xr:uid="{35A22789-A7E5-4891-9609-6BEE29F8EB68}">
          <x14:formula1>
            <xm:f>Rangos!$B$3:$B$6</xm:f>
          </x14:formula1>
          <xm:sqref>L26:L45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5349C-46C2-46AC-8EE8-B8CC551676A1}">
  <dimension ref="B4:Q414"/>
  <sheetViews>
    <sheetView workbookViewId="0">
      <selection activeCell="D2" sqref="D2"/>
    </sheetView>
  </sheetViews>
  <sheetFormatPr baseColWidth="10" defaultColWidth="11.42578125" defaultRowHeight="15"/>
  <cols>
    <col min="2" max="2" width="41.140625" customWidth="1"/>
    <col min="3" max="3" width="29.42578125" customWidth="1"/>
    <col min="4" max="4" width="21.5703125" customWidth="1"/>
    <col min="5" max="5" width="16.5703125" customWidth="1"/>
    <col min="6" max="6" width="15.85546875" customWidth="1"/>
    <col min="9" max="9" width="28.85546875" customWidth="1"/>
    <col min="10" max="10" width="19" customWidth="1"/>
  </cols>
  <sheetData>
    <row r="4" spans="2:17">
      <c r="B4" s="126" t="s">
        <v>954</v>
      </c>
      <c r="C4" s="127" t="s">
        <v>955</v>
      </c>
      <c r="D4" s="127" t="s">
        <v>956</v>
      </c>
      <c r="F4" s="128"/>
      <c r="J4" s="59"/>
      <c r="K4" s="59"/>
      <c r="L4" s="59"/>
      <c r="M4" s="59"/>
      <c r="N4" s="59"/>
      <c r="O4" s="59"/>
      <c r="P4" s="59"/>
      <c r="Q4" s="59"/>
    </row>
    <row r="5" spans="2:17">
      <c r="B5" t="s">
        <v>957</v>
      </c>
      <c r="C5" t="s">
        <v>946</v>
      </c>
      <c r="D5" t="s">
        <v>946</v>
      </c>
      <c r="F5" s="128"/>
      <c r="J5" s="59"/>
      <c r="K5" s="59"/>
      <c r="L5" s="59"/>
      <c r="M5" s="59"/>
      <c r="N5" s="59"/>
      <c r="O5" s="59"/>
      <c r="P5" s="59"/>
      <c r="Q5" s="59"/>
    </row>
    <row r="6" spans="2:17">
      <c r="B6" t="s">
        <v>241</v>
      </c>
      <c r="C6" t="s">
        <v>952</v>
      </c>
      <c r="D6" t="s">
        <v>952</v>
      </c>
      <c r="F6" s="129"/>
      <c r="I6" s="130"/>
    </row>
    <row r="7" spans="2:17">
      <c r="B7" t="s">
        <v>126</v>
      </c>
      <c r="C7" t="s">
        <v>942</v>
      </c>
      <c r="D7" t="s">
        <v>942</v>
      </c>
      <c r="F7" s="129"/>
    </row>
    <row r="8" spans="2:17">
      <c r="B8" t="s">
        <v>237</v>
      </c>
      <c r="C8" t="s">
        <v>16</v>
      </c>
      <c r="D8" t="s">
        <v>16</v>
      </c>
      <c r="F8" s="129"/>
    </row>
    <row r="9" spans="2:17">
      <c r="B9" t="s">
        <v>229</v>
      </c>
      <c r="C9" t="s">
        <v>948</v>
      </c>
      <c r="D9" t="s">
        <v>948</v>
      </c>
      <c r="F9" s="129"/>
    </row>
    <row r="10" spans="2:17">
      <c r="B10" t="s">
        <v>958</v>
      </c>
      <c r="C10" t="s">
        <v>951</v>
      </c>
      <c r="D10" t="s">
        <v>951</v>
      </c>
      <c r="F10" s="129"/>
    </row>
    <row r="11" spans="2:17">
      <c r="B11" t="s">
        <v>131</v>
      </c>
      <c r="C11" t="s">
        <v>940</v>
      </c>
      <c r="D11" t="s">
        <v>940</v>
      </c>
      <c r="F11" s="129"/>
    </row>
    <row r="12" spans="2:17">
      <c r="B12" t="s">
        <v>959</v>
      </c>
      <c r="C12" t="s">
        <v>942</v>
      </c>
      <c r="D12" t="s">
        <v>942</v>
      </c>
      <c r="F12" s="129"/>
    </row>
    <row r="13" spans="2:17">
      <c r="B13" t="s">
        <v>960</v>
      </c>
      <c r="C13" t="s">
        <v>939</v>
      </c>
      <c r="D13" t="s">
        <v>939</v>
      </c>
      <c r="F13" s="129"/>
    </row>
    <row r="14" spans="2:17">
      <c r="B14" t="s">
        <v>961</v>
      </c>
      <c r="C14" t="s">
        <v>950</v>
      </c>
      <c r="D14" t="s">
        <v>950</v>
      </c>
      <c r="F14" s="129"/>
      <c r="I14" s="131"/>
      <c r="J14" s="132"/>
      <c r="K14" s="59"/>
      <c r="L14" s="59"/>
      <c r="M14" s="59"/>
    </row>
    <row r="15" spans="2:17">
      <c r="B15" t="s">
        <v>962</v>
      </c>
      <c r="C15" t="s">
        <v>946</v>
      </c>
      <c r="D15" t="s">
        <v>946</v>
      </c>
      <c r="F15" s="129"/>
      <c r="I15" s="133"/>
      <c r="J15" s="130"/>
    </row>
    <row r="16" spans="2:17">
      <c r="B16" t="s">
        <v>963</v>
      </c>
      <c r="C16" t="s">
        <v>939</v>
      </c>
      <c r="D16" t="s">
        <v>939</v>
      </c>
      <c r="F16" s="129"/>
      <c r="I16" s="133"/>
      <c r="J16" s="130"/>
    </row>
    <row r="17" spans="2:10">
      <c r="B17" t="s">
        <v>964</v>
      </c>
      <c r="C17" t="s">
        <v>946</v>
      </c>
      <c r="D17" t="s">
        <v>946</v>
      </c>
      <c r="F17" s="129"/>
      <c r="I17" s="133"/>
      <c r="J17" s="130"/>
    </row>
    <row r="18" spans="2:10">
      <c r="B18" t="s">
        <v>163</v>
      </c>
      <c r="C18" t="s">
        <v>939</v>
      </c>
      <c r="D18" t="s">
        <v>939</v>
      </c>
      <c r="F18" s="129"/>
      <c r="I18" s="133"/>
      <c r="J18" s="130"/>
    </row>
    <row r="19" spans="2:10">
      <c r="B19" t="s">
        <v>232</v>
      </c>
      <c r="C19" t="s">
        <v>943</v>
      </c>
      <c r="D19" t="s">
        <v>943</v>
      </c>
      <c r="F19" s="129"/>
      <c r="I19" s="133"/>
      <c r="J19" s="130"/>
    </row>
    <row r="20" spans="2:10">
      <c r="B20" t="s">
        <v>659</v>
      </c>
      <c r="C20" t="s">
        <v>946</v>
      </c>
      <c r="D20" t="s">
        <v>946</v>
      </c>
      <c r="F20" s="129"/>
      <c r="I20" s="133"/>
      <c r="J20" s="130"/>
    </row>
    <row r="21" spans="2:10">
      <c r="B21" t="s">
        <v>760</v>
      </c>
      <c r="C21" t="s">
        <v>943</v>
      </c>
      <c r="D21" t="s">
        <v>943</v>
      </c>
      <c r="F21" s="129"/>
      <c r="I21" s="133"/>
      <c r="J21" s="130"/>
    </row>
    <row r="22" spans="2:10">
      <c r="B22" t="s">
        <v>965</v>
      </c>
      <c r="C22" t="s">
        <v>951</v>
      </c>
      <c r="D22" t="s">
        <v>951</v>
      </c>
      <c r="F22" s="129"/>
      <c r="I22" s="133"/>
      <c r="J22" s="130"/>
    </row>
    <row r="23" spans="2:10">
      <c r="B23" t="s">
        <v>966</v>
      </c>
      <c r="C23" t="s">
        <v>939</v>
      </c>
      <c r="D23" t="s">
        <v>939</v>
      </c>
      <c r="F23" s="129"/>
      <c r="I23" s="133"/>
      <c r="J23" s="130"/>
    </row>
    <row r="24" spans="2:10">
      <c r="B24" t="s">
        <v>182</v>
      </c>
      <c r="C24" t="s">
        <v>946</v>
      </c>
      <c r="D24" t="s">
        <v>946</v>
      </c>
      <c r="F24" s="129"/>
      <c r="I24" s="133"/>
      <c r="J24" s="130"/>
    </row>
    <row r="25" spans="2:10">
      <c r="B25" t="s">
        <v>236</v>
      </c>
      <c r="C25" t="s">
        <v>16</v>
      </c>
      <c r="D25" t="s">
        <v>16</v>
      </c>
      <c r="F25" s="129"/>
      <c r="I25" s="133"/>
      <c r="J25" s="130"/>
    </row>
    <row r="26" spans="2:10">
      <c r="B26" t="s">
        <v>967</v>
      </c>
      <c r="C26" t="s">
        <v>948</v>
      </c>
      <c r="D26" t="s">
        <v>948</v>
      </c>
      <c r="F26" s="129"/>
      <c r="I26" s="133"/>
      <c r="J26" s="130"/>
    </row>
    <row r="27" spans="2:10">
      <c r="B27" t="s">
        <v>968</v>
      </c>
      <c r="C27" t="s">
        <v>948</v>
      </c>
      <c r="D27" t="s">
        <v>948</v>
      </c>
      <c r="F27" s="129"/>
      <c r="I27" s="133"/>
      <c r="J27" s="130"/>
    </row>
    <row r="28" spans="2:10">
      <c r="B28" t="s">
        <v>168</v>
      </c>
      <c r="C28" t="s">
        <v>939</v>
      </c>
      <c r="D28" t="s">
        <v>939</v>
      </c>
      <c r="F28" s="129"/>
      <c r="I28" s="133"/>
      <c r="J28" s="130"/>
    </row>
    <row r="29" spans="2:10">
      <c r="B29" t="s">
        <v>203</v>
      </c>
      <c r="C29" t="s">
        <v>16</v>
      </c>
      <c r="D29" t="s">
        <v>16</v>
      </c>
      <c r="F29" s="129"/>
      <c r="I29" s="133"/>
      <c r="J29" s="130"/>
    </row>
    <row r="30" spans="2:10">
      <c r="B30" s="129" t="s">
        <v>261</v>
      </c>
      <c r="C30" t="s">
        <v>943</v>
      </c>
      <c r="D30" t="s">
        <v>943</v>
      </c>
      <c r="F30" s="129"/>
      <c r="I30" s="133"/>
      <c r="J30" s="130"/>
    </row>
    <row r="31" spans="2:10">
      <c r="B31" t="s">
        <v>969</v>
      </c>
      <c r="C31" t="s">
        <v>951</v>
      </c>
      <c r="D31" t="s">
        <v>951</v>
      </c>
      <c r="F31" s="129"/>
      <c r="I31" s="133"/>
      <c r="J31" s="130"/>
    </row>
    <row r="32" spans="2:10">
      <c r="B32" t="s">
        <v>146</v>
      </c>
      <c r="C32" t="s">
        <v>952</v>
      </c>
      <c r="D32" t="s">
        <v>952</v>
      </c>
      <c r="F32" s="129"/>
      <c r="I32" s="133"/>
      <c r="J32" s="130"/>
    </row>
    <row r="33" spans="2:10">
      <c r="B33" t="s">
        <v>154</v>
      </c>
      <c r="C33" t="s">
        <v>266</v>
      </c>
      <c r="D33" t="s">
        <v>266</v>
      </c>
      <c r="F33" s="129"/>
      <c r="I33" s="133"/>
      <c r="J33" s="130"/>
    </row>
    <row r="34" spans="2:10">
      <c r="B34" t="s">
        <v>970</v>
      </c>
      <c r="C34" t="s">
        <v>947</v>
      </c>
      <c r="D34" t="s">
        <v>947</v>
      </c>
      <c r="F34" s="129"/>
      <c r="I34" s="133"/>
      <c r="J34" s="130"/>
    </row>
    <row r="35" spans="2:10">
      <c r="B35" t="s">
        <v>971</v>
      </c>
      <c r="C35" t="s">
        <v>950</v>
      </c>
      <c r="D35" t="s">
        <v>950</v>
      </c>
      <c r="F35" s="129"/>
      <c r="I35" s="133"/>
      <c r="J35" s="130"/>
    </row>
    <row r="36" spans="2:10">
      <c r="B36" t="s">
        <v>972</v>
      </c>
      <c r="C36" t="s">
        <v>941</v>
      </c>
      <c r="D36" t="s">
        <v>941</v>
      </c>
      <c r="F36" s="49"/>
    </row>
    <row r="37" spans="2:10">
      <c r="B37" t="s">
        <v>781</v>
      </c>
      <c r="C37" t="s">
        <v>266</v>
      </c>
      <c r="D37" t="s">
        <v>266</v>
      </c>
      <c r="F37" s="129"/>
    </row>
    <row r="38" spans="2:10">
      <c r="B38" t="s">
        <v>973</v>
      </c>
      <c r="C38" t="s">
        <v>951</v>
      </c>
      <c r="D38" t="s">
        <v>951</v>
      </c>
    </row>
    <row r="39" spans="2:10">
      <c r="B39" t="s">
        <v>184</v>
      </c>
      <c r="C39" t="s">
        <v>266</v>
      </c>
      <c r="D39" t="s">
        <v>266</v>
      </c>
    </row>
    <row r="40" spans="2:10">
      <c r="B40" t="s">
        <v>748</v>
      </c>
      <c r="C40" t="s">
        <v>19</v>
      </c>
      <c r="D40" t="s">
        <v>19</v>
      </c>
    </row>
    <row r="41" spans="2:10">
      <c r="B41" t="s">
        <v>974</v>
      </c>
      <c r="C41" t="s">
        <v>949</v>
      </c>
      <c r="D41" t="s">
        <v>949</v>
      </c>
    </row>
    <row r="42" spans="2:10">
      <c r="B42" t="s">
        <v>975</v>
      </c>
      <c r="C42" t="s">
        <v>950</v>
      </c>
      <c r="D42" t="s">
        <v>950</v>
      </c>
    </row>
    <row r="43" spans="2:10">
      <c r="B43" t="s">
        <v>754</v>
      </c>
      <c r="C43" t="s">
        <v>946</v>
      </c>
      <c r="D43" t="s">
        <v>946</v>
      </c>
    </row>
    <row r="44" spans="2:10">
      <c r="B44" t="s">
        <v>775</v>
      </c>
      <c r="C44" t="s">
        <v>950</v>
      </c>
      <c r="D44" t="s">
        <v>950</v>
      </c>
    </row>
    <row r="45" spans="2:10">
      <c r="B45" t="s">
        <v>567</v>
      </c>
      <c r="C45" t="s">
        <v>942</v>
      </c>
      <c r="D45" t="s">
        <v>942</v>
      </c>
    </row>
    <row r="46" spans="2:10">
      <c r="B46" t="s">
        <v>757</v>
      </c>
      <c r="C46" t="s">
        <v>940</v>
      </c>
      <c r="D46" t="s">
        <v>940</v>
      </c>
    </row>
    <row r="47" spans="2:10">
      <c r="B47" t="s">
        <v>759</v>
      </c>
      <c r="C47" t="s">
        <v>946</v>
      </c>
      <c r="D47" t="s">
        <v>946</v>
      </c>
    </row>
    <row r="48" spans="2:10">
      <c r="B48" t="s">
        <v>976</v>
      </c>
      <c r="C48" t="s">
        <v>948</v>
      </c>
      <c r="D48" t="s">
        <v>948</v>
      </c>
    </row>
    <row r="49" spans="2:4">
      <c r="B49" t="s">
        <v>231</v>
      </c>
      <c r="C49" t="s">
        <v>941</v>
      </c>
      <c r="D49" t="s">
        <v>941</v>
      </c>
    </row>
    <row r="50" spans="2:4">
      <c r="B50" t="s">
        <v>977</v>
      </c>
      <c r="C50" t="s">
        <v>944</v>
      </c>
      <c r="D50" t="s">
        <v>944</v>
      </c>
    </row>
    <row r="51" spans="2:4">
      <c r="B51" t="s">
        <v>978</v>
      </c>
      <c r="C51" t="s">
        <v>950</v>
      </c>
      <c r="D51" t="s">
        <v>950</v>
      </c>
    </row>
    <row r="52" spans="2:4">
      <c r="B52" t="s">
        <v>744</v>
      </c>
      <c r="C52" t="s">
        <v>949</v>
      </c>
      <c r="D52" t="s">
        <v>949</v>
      </c>
    </row>
    <row r="53" spans="2:4">
      <c r="B53" t="s">
        <v>720</v>
      </c>
      <c r="C53" t="s">
        <v>947</v>
      </c>
      <c r="D53" t="s">
        <v>947</v>
      </c>
    </row>
    <row r="54" spans="2:4">
      <c r="B54" t="s">
        <v>979</v>
      </c>
      <c r="C54" t="s">
        <v>950</v>
      </c>
      <c r="D54" t="s">
        <v>950</v>
      </c>
    </row>
    <row r="55" spans="2:4">
      <c r="B55" t="s">
        <v>980</v>
      </c>
      <c r="C55" t="s">
        <v>950</v>
      </c>
      <c r="D55" t="s">
        <v>950</v>
      </c>
    </row>
    <row r="56" spans="2:4">
      <c r="B56" t="s">
        <v>678</v>
      </c>
      <c r="C56" t="s">
        <v>266</v>
      </c>
      <c r="D56" t="s">
        <v>266</v>
      </c>
    </row>
    <row r="57" spans="2:4">
      <c r="B57" t="s">
        <v>981</v>
      </c>
      <c r="C57" t="s">
        <v>951</v>
      </c>
      <c r="D57" t="s">
        <v>951</v>
      </c>
    </row>
    <row r="58" spans="2:4">
      <c r="B58" t="s">
        <v>223</v>
      </c>
      <c r="C58" t="s">
        <v>19</v>
      </c>
      <c r="D58" t="s">
        <v>19</v>
      </c>
    </row>
    <row r="59" spans="2:4">
      <c r="B59" t="s">
        <v>750</v>
      </c>
      <c r="C59" t="s">
        <v>951</v>
      </c>
      <c r="D59" t="s">
        <v>951</v>
      </c>
    </row>
    <row r="60" spans="2:4">
      <c r="B60" t="s">
        <v>348</v>
      </c>
      <c r="C60" t="s">
        <v>945</v>
      </c>
      <c r="D60" t="s">
        <v>945</v>
      </c>
    </row>
    <row r="61" spans="2:4">
      <c r="B61" t="s">
        <v>982</v>
      </c>
      <c r="C61" t="s">
        <v>942</v>
      </c>
      <c r="D61" t="s">
        <v>942</v>
      </c>
    </row>
    <row r="62" spans="2:4">
      <c r="B62" t="s">
        <v>983</v>
      </c>
      <c r="C62" t="s">
        <v>940</v>
      </c>
      <c r="D62" t="s">
        <v>940</v>
      </c>
    </row>
    <row r="63" spans="2:4">
      <c r="B63" t="s">
        <v>984</v>
      </c>
      <c r="C63" t="s">
        <v>942</v>
      </c>
      <c r="D63" t="s">
        <v>942</v>
      </c>
    </row>
    <row r="64" spans="2:4">
      <c r="B64" t="s">
        <v>132</v>
      </c>
      <c r="C64" t="s">
        <v>942</v>
      </c>
      <c r="D64" t="s">
        <v>942</v>
      </c>
    </row>
    <row r="65" spans="2:4">
      <c r="B65" t="s">
        <v>985</v>
      </c>
      <c r="C65" t="s">
        <v>950</v>
      </c>
      <c r="D65" t="s">
        <v>950</v>
      </c>
    </row>
    <row r="66" spans="2:4">
      <c r="B66" t="s">
        <v>986</v>
      </c>
      <c r="C66" t="s">
        <v>951</v>
      </c>
      <c r="D66" t="s">
        <v>951</v>
      </c>
    </row>
    <row r="67" spans="2:4">
      <c r="B67" t="s">
        <v>987</v>
      </c>
      <c r="C67" t="s">
        <v>944</v>
      </c>
      <c r="D67" t="s">
        <v>944</v>
      </c>
    </row>
    <row r="68" spans="2:4">
      <c r="B68" t="s">
        <v>988</v>
      </c>
      <c r="C68" t="s">
        <v>951</v>
      </c>
      <c r="D68" t="s">
        <v>951</v>
      </c>
    </row>
    <row r="69" spans="2:4">
      <c r="B69" t="s">
        <v>989</v>
      </c>
      <c r="C69" t="s">
        <v>947</v>
      </c>
      <c r="D69" t="s">
        <v>947</v>
      </c>
    </row>
    <row r="70" spans="2:4">
      <c r="B70" t="s">
        <v>243</v>
      </c>
      <c r="C70" t="s">
        <v>16</v>
      </c>
      <c r="D70" t="s">
        <v>16</v>
      </c>
    </row>
    <row r="71" spans="2:4">
      <c r="B71" t="s">
        <v>254</v>
      </c>
      <c r="C71" t="s">
        <v>16</v>
      </c>
      <c r="D71" t="s">
        <v>16</v>
      </c>
    </row>
    <row r="72" spans="2:4">
      <c r="B72" t="s">
        <v>679</v>
      </c>
      <c r="C72" t="s">
        <v>266</v>
      </c>
      <c r="D72" t="s">
        <v>266</v>
      </c>
    </row>
    <row r="73" spans="2:4">
      <c r="B73" t="s">
        <v>990</v>
      </c>
      <c r="C73" t="s">
        <v>945</v>
      </c>
      <c r="D73" t="s">
        <v>945</v>
      </c>
    </row>
    <row r="74" spans="2:4">
      <c r="B74" t="s">
        <v>991</v>
      </c>
      <c r="C74" t="s">
        <v>940</v>
      </c>
      <c r="D74" t="s">
        <v>940</v>
      </c>
    </row>
    <row r="75" spans="2:4">
      <c r="B75" t="s">
        <v>992</v>
      </c>
      <c r="C75" t="s">
        <v>945</v>
      </c>
      <c r="D75" t="s">
        <v>945</v>
      </c>
    </row>
    <row r="76" spans="2:4">
      <c r="B76" t="s">
        <v>762</v>
      </c>
      <c r="C76" t="s">
        <v>943</v>
      </c>
      <c r="D76" t="s">
        <v>943</v>
      </c>
    </row>
    <row r="77" spans="2:4">
      <c r="B77" s="57" t="s">
        <v>993</v>
      </c>
      <c r="C77" t="s">
        <v>943</v>
      </c>
      <c r="D77" t="s">
        <v>943</v>
      </c>
    </row>
    <row r="78" spans="2:4">
      <c r="B78" t="s">
        <v>994</v>
      </c>
      <c r="C78" t="s">
        <v>951</v>
      </c>
      <c r="D78" t="s">
        <v>951</v>
      </c>
    </row>
    <row r="79" spans="2:4">
      <c r="B79" t="s">
        <v>278</v>
      </c>
      <c r="C79" t="s">
        <v>266</v>
      </c>
      <c r="D79" t="s">
        <v>266</v>
      </c>
    </row>
    <row r="80" spans="2:4">
      <c r="B80" t="s">
        <v>995</v>
      </c>
      <c r="C80" t="s">
        <v>945</v>
      </c>
      <c r="D80" t="s">
        <v>945</v>
      </c>
    </row>
    <row r="81" spans="2:4">
      <c r="B81" t="s">
        <v>996</v>
      </c>
      <c r="C81" t="s">
        <v>947</v>
      </c>
      <c r="D81" t="s">
        <v>947</v>
      </c>
    </row>
    <row r="82" spans="2:4">
      <c r="B82" t="s">
        <v>204</v>
      </c>
      <c r="C82" t="s">
        <v>942</v>
      </c>
      <c r="D82" t="s">
        <v>942</v>
      </c>
    </row>
    <row r="83" spans="2:4">
      <c r="B83" t="s">
        <v>121</v>
      </c>
      <c r="C83" t="s">
        <v>952</v>
      </c>
      <c r="D83" t="s">
        <v>952</v>
      </c>
    </row>
    <row r="84" spans="2:4">
      <c r="B84" t="s">
        <v>997</v>
      </c>
      <c r="C84" t="s">
        <v>951</v>
      </c>
      <c r="D84" t="s">
        <v>951</v>
      </c>
    </row>
    <row r="85" spans="2:4">
      <c r="B85" t="s">
        <v>998</v>
      </c>
      <c r="C85" t="s">
        <v>950</v>
      </c>
      <c r="D85" t="s">
        <v>950</v>
      </c>
    </row>
    <row r="86" spans="2:4">
      <c r="B86" t="s">
        <v>999</v>
      </c>
      <c r="C86" t="s">
        <v>266</v>
      </c>
      <c r="D86" t="s">
        <v>266</v>
      </c>
    </row>
    <row r="87" spans="2:4">
      <c r="B87" t="s">
        <v>169</v>
      </c>
      <c r="C87" t="s">
        <v>19</v>
      </c>
      <c r="D87" t="s">
        <v>19</v>
      </c>
    </row>
    <row r="88" spans="2:4">
      <c r="B88" t="s">
        <v>722</v>
      </c>
      <c r="C88" t="s">
        <v>952</v>
      </c>
      <c r="D88" t="s">
        <v>952</v>
      </c>
    </row>
    <row r="89" spans="2:4">
      <c r="B89" t="s">
        <v>1000</v>
      </c>
      <c r="C89" t="s">
        <v>951</v>
      </c>
      <c r="D89" t="s">
        <v>951</v>
      </c>
    </row>
    <row r="90" spans="2:4">
      <c r="B90" t="s">
        <v>1001</v>
      </c>
      <c r="C90" t="s">
        <v>951</v>
      </c>
      <c r="D90" t="s">
        <v>951</v>
      </c>
    </row>
    <row r="91" spans="2:4">
      <c r="B91" t="s">
        <v>264</v>
      </c>
      <c r="C91" t="s">
        <v>943</v>
      </c>
      <c r="D91" t="s">
        <v>943</v>
      </c>
    </row>
    <row r="92" spans="2:4">
      <c r="B92" t="s">
        <v>201</v>
      </c>
      <c r="C92" t="s">
        <v>940</v>
      </c>
      <c r="D92" t="s">
        <v>940</v>
      </c>
    </row>
    <row r="93" spans="2:4">
      <c r="B93" t="s">
        <v>235</v>
      </c>
      <c r="C93" t="s">
        <v>951</v>
      </c>
      <c r="D93" t="s">
        <v>951</v>
      </c>
    </row>
    <row r="94" spans="2:4">
      <c r="B94" t="s">
        <v>1002</v>
      </c>
      <c r="C94" t="s">
        <v>950</v>
      </c>
      <c r="D94" t="s">
        <v>950</v>
      </c>
    </row>
    <row r="95" spans="2:4">
      <c r="B95" t="s">
        <v>1003</v>
      </c>
      <c r="C95" t="s">
        <v>939</v>
      </c>
      <c r="D95" t="s">
        <v>939</v>
      </c>
    </row>
    <row r="96" spans="2:4">
      <c r="B96" t="s">
        <v>1004</v>
      </c>
      <c r="C96" t="s">
        <v>950</v>
      </c>
      <c r="D96" t="s">
        <v>950</v>
      </c>
    </row>
    <row r="97" spans="2:4">
      <c r="B97" t="s">
        <v>1005</v>
      </c>
      <c r="C97" t="s">
        <v>949</v>
      </c>
      <c r="D97" t="s">
        <v>949</v>
      </c>
    </row>
    <row r="98" spans="2:4">
      <c r="B98" t="s">
        <v>1006</v>
      </c>
      <c r="C98" t="s">
        <v>945</v>
      </c>
      <c r="D98" t="s">
        <v>945</v>
      </c>
    </row>
    <row r="99" spans="2:4">
      <c r="B99" t="s">
        <v>723</v>
      </c>
      <c r="C99" t="s">
        <v>945</v>
      </c>
      <c r="D99" t="s">
        <v>945</v>
      </c>
    </row>
    <row r="100" spans="2:4">
      <c r="B100" t="s">
        <v>1007</v>
      </c>
      <c r="C100" t="s">
        <v>948</v>
      </c>
      <c r="D100" t="s">
        <v>948</v>
      </c>
    </row>
    <row r="101" spans="2:4">
      <c r="B101" t="s">
        <v>167</v>
      </c>
      <c r="C101" t="s">
        <v>19</v>
      </c>
      <c r="D101" t="s">
        <v>19</v>
      </c>
    </row>
    <row r="102" spans="2:4">
      <c r="B102" t="s">
        <v>1008</v>
      </c>
      <c r="C102" t="s">
        <v>944</v>
      </c>
      <c r="D102" t="s">
        <v>944</v>
      </c>
    </row>
    <row r="103" spans="2:4">
      <c r="B103" t="s">
        <v>731</v>
      </c>
      <c r="C103" t="s">
        <v>946</v>
      </c>
      <c r="D103" t="s">
        <v>946</v>
      </c>
    </row>
    <row r="104" spans="2:4">
      <c r="B104" s="129" t="s">
        <v>116</v>
      </c>
      <c r="C104" s="129" t="s">
        <v>116</v>
      </c>
      <c r="D104" s="129" t="s">
        <v>116</v>
      </c>
    </row>
    <row r="105" spans="2:4">
      <c r="B105" t="s">
        <v>1009</v>
      </c>
      <c r="C105" t="s">
        <v>949</v>
      </c>
      <c r="D105" t="s">
        <v>949</v>
      </c>
    </row>
    <row r="106" spans="2:4">
      <c r="B106" t="s">
        <v>736</v>
      </c>
      <c r="C106" t="s">
        <v>946</v>
      </c>
      <c r="D106" t="s">
        <v>946</v>
      </c>
    </row>
    <row r="107" spans="2:4">
      <c r="B107" t="s">
        <v>1010</v>
      </c>
      <c r="C107" t="s">
        <v>945</v>
      </c>
      <c r="D107" t="s">
        <v>945</v>
      </c>
    </row>
    <row r="108" spans="2:4">
      <c r="B108" t="s">
        <v>177</v>
      </c>
      <c r="C108" t="s">
        <v>19</v>
      </c>
      <c r="D108" t="s">
        <v>19</v>
      </c>
    </row>
    <row r="109" spans="2:4">
      <c r="B109" t="s">
        <v>1011</v>
      </c>
      <c r="C109" t="s">
        <v>947</v>
      </c>
      <c r="D109" t="s">
        <v>947</v>
      </c>
    </row>
    <row r="110" spans="2:4">
      <c r="B110" t="s">
        <v>1012</v>
      </c>
      <c r="C110" t="s">
        <v>950</v>
      </c>
      <c r="D110" t="s">
        <v>950</v>
      </c>
    </row>
    <row r="111" spans="2:4">
      <c r="B111" t="s">
        <v>1013</v>
      </c>
      <c r="C111" t="s">
        <v>941</v>
      </c>
      <c r="D111" t="s">
        <v>941</v>
      </c>
    </row>
    <row r="112" spans="2:4">
      <c r="B112" t="s">
        <v>1014</v>
      </c>
      <c r="C112" t="s">
        <v>949</v>
      </c>
      <c r="D112" t="s">
        <v>949</v>
      </c>
    </row>
    <row r="113" spans="2:4">
      <c r="B113" t="s">
        <v>179</v>
      </c>
      <c r="C113" t="s">
        <v>948</v>
      </c>
      <c r="D113" t="s">
        <v>948</v>
      </c>
    </row>
    <row r="114" spans="2:4">
      <c r="B114" t="s">
        <v>1015</v>
      </c>
      <c r="C114" t="s">
        <v>948</v>
      </c>
      <c r="D114" t="s">
        <v>948</v>
      </c>
    </row>
    <row r="115" spans="2:4">
      <c r="B115" t="s">
        <v>165</v>
      </c>
      <c r="C115" t="s">
        <v>939</v>
      </c>
      <c r="D115" t="s">
        <v>939</v>
      </c>
    </row>
    <row r="116" spans="2:4">
      <c r="B116" t="s">
        <v>260</v>
      </c>
      <c r="C116" t="s">
        <v>948</v>
      </c>
      <c r="D116" t="s">
        <v>948</v>
      </c>
    </row>
    <row r="117" spans="2:4">
      <c r="B117" t="s">
        <v>1016</v>
      </c>
      <c r="C117" t="s">
        <v>950</v>
      </c>
      <c r="D117" t="s">
        <v>950</v>
      </c>
    </row>
    <row r="118" spans="2:4">
      <c r="B118" t="s">
        <v>1017</v>
      </c>
      <c r="C118" t="s">
        <v>950</v>
      </c>
      <c r="D118" t="s">
        <v>950</v>
      </c>
    </row>
    <row r="119" spans="2:4">
      <c r="B119" t="s">
        <v>1018</v>
      </c>
      <c r="C119" t="s">
        <v>948</v>
      </c>
      <c r="D119" t="s">
        <v>948</v>
      </c>
    </row>
    <row r="120" spans="2:4">
      <c r="B120" t="s">
        <v>1019</v>
      </c>
      <c r="C120" t="s">
        <v>948</v>
      </c>
      <c r="D120" t="s">
        <v>948</v>
      </c>
    </row>
    <row r="121" spans="2:4">
      <c r="B121" t="s">
        <v>912</v>
      </c>
      <c r="C121" t="s">
        <v>1020</v>
      </c>
      <c r="D121" t="s">
        <v>1020</v>
      </c>
    </row>
    <row r="122" spans="2:4">
      <c r="B122" t="s">
        <v>667</v>
      </c>
      <c r="C122" t="s">
        <v>266</v>
      </c>
      <c r="D122" t="s">
        <v>266</v>
      </c>
    </row>
    <row r="123" spans="2:4">
      <c r="B123" t="s">
        <v>188</v>
      </c>
      <c r="C123" t="s">
        <v>940</v>
      </c>
      <c r="D123" t="s">
        <v>940</v>
      </c>
    </row>
    <row r="124" spans="2:4">
      <c r="B124" t="s">
        <v>1021</v>
      </c>
      <c r="C124" t="s">
        <v>941</v>
      </c>
      <c r="D124" t="s">
        <v>941</v>
      </c>
    </row>
    <row r="125" spans="2:4">
      <c r="B125" t="s">
        <v>133</v>
      </c>
      <c r="C125" t="s">
        <v>939</v>
      </c>
      <c r="D125" t="s">
        <v>939</v>
      </c>
    </row>
    <row r="126" spans="2:4">
      <c r="B126" t="s">
        <v>1022</v>
      </c>
      <c r="C126" t="s">
        <v>951</v>
      </c>
      <c r="D126" t="s">
        <v>951</v>
      </c>
    </row>
    <row r="127" spans="2:4">
      <c r="B127" t="s">
        <v>1023</v>
      </c>
      <c r="C127" t="s">
        <v>951</v>
      </c>
      <c r="D127" t="s">
        <v>951</v>
      </c>
    </row>
    <row r="128" spans="2:4">
      <c r="B128" t="s">
        <v>752</v>
      </c>
      <c r="C128" t="s">
        <v>943</v>
      </c>
      <c r="D128" t="s">
        <v>943</v>
      </c>
    </row>
    <row r="129" spans="2:4">
      <c r="B129" t="s">
        <v>1024</v>
      </c>
      <c r="C129" t="s">
        <v>942</v>
      </c>
      <c r="D129" t="s">
        <v>942</v>
      </c>
    </row>
    <row r="130" spans="2:4">
      <c r="B130" t="s">
        <v>728</v>
      </c>
      <c r="C130" t="s">
        <v>942</v>
      </c>
      <c r="D130" t="s">
        <v>942</v>
      </c>
    </row>
    <row r="131" spans="2:4">
      <c r="B131" t="s">
        <v>1025</v>
      </c>
      <c r="C131" t="s">
        <v>943</v>
      </c>
      <c r="D131" t="s">
        <v>943</v>
      </c>
    </row>
    <row r="132" spans="2:4">
      <c r="B132" t="s">
        <v>771</v>
      </c>
      <c r="C132" t="s">
        <v>940</v>
      </c>
      <c r="D132" t="s">
        <v>940</v>
      </c>
    </row>
    <row r="133" spans="2:4">
      <c r="B133" t="s">
        <v>1026</v>
      </c>
      <c r="C133" t="s">
        <v>947</v>
      </c>
      <c r="D133" t="s">
        <v>947</v>
      </c>
    </row>
    <row r="134" spans="2:4">
      <c r="B134" t="s">
        <v>614</v>
      </c>
      <c r="C134" t="s">
        <v>947</v>
      </c>
      <c r="D134" t="s">
        <v>947</v>
      </c>
    </row>
    <row r="135" spans="2:4">
      <c r="B135" t="s">
        <v>743</v>
      </c>
      <c r="C135" t="s">
        <v>940</v>
      </c>
      <c r="D135" t="s">
        <v>940</v>
      </c>
    </row>
    <row r="136" spans="2:4">
      <c r="B136" t="s">
        <v>1027</v>
      </c>
      <c r="C136" t="s">
        <v>951</v>
      </c>
      <c r="D136" t="s">
        <v>951</v>
      </c>
    </row>
    <row r="137" spans="2:4">
      <c r="B137" t="s">
        <v>251</v>
      </c>
      <c r="C137" t="s">
        <v>943</v>
      </c>
      <c r="D137" t="s">
        <v>943</v>
      </c>
    </row>
    <row r="138" spans="2:4">
      <c r="B138" t="s">
        <v>1028</v>
      </c>
      <c r="C138" t="s">
        <v>19</v>
      </c>
      <c r="D138" t="s">
        <v>19</v>
      </c>
    </row>
    <row r="139" spans="2:4">
      <c r="B139" t="s">
        <v>1029</v>
      </c>
      <c r="C139" t="s">
        <v>944</v>
      </c>
      <c r="D139" t="s">
        <v>944</v>
      </c>
    </row>
    <row r="140" spans="2:4">
      <c r="B140" t="s">
        <v>150</v>
      </c>
      <c r="C140" t="s">
        <v>952</v>
      </c>
      <c r="D140" t="s">
        <v>952</v>
      </c>
    </row>
    <row r="141" spans="2:4">
      <c r="B141" t="s">
        <v>1030</v>
      </c>
      <c r="C141" t="s">
        <v>950</v>
      </c>
      <c r="D141" t="s">
        <v>950</v>
      </c>
    </row>
    <row r="142" spans="2:4">
      <c r="B142" t="s">
        <v>1031</v>
      </c>
      <c r="C142" t="s">
        <v>951</v>
      </c>
      <c r="D142" t="s">
        <v>951</v>
      </c>
    </row>
    <row r="143" spans="2:4">
      <c r="B143" t="s">
        <v>1032</v>
      </c>
      <c r="C143" t="s">
        <v>943</v>
      </c>
      <c r="D143" t="s">
        <v>943</v>
      </c>
    </row>
    <row r="144" spans="2:4">
      <c r="B144" t="s">
        <v>804</v>
      </c>
      <c r="C144" t="s">
        <v>946</v>
      </c>
      <c r="D144" t="s">
        <v>946</v>
      </c>
    </row>
    <row r="145" spans="2:4">
      <c r="B145" t="s">
        <v>1033</v>
      </c>
      <c r="C145" t="s">
        <v>947</v>
      </c>
      <c r="D145" t="s">
        <v>947</v>
      </c>
    </row>
    <row r="146" spans="2:4">
      <c r="B146" t="s">
        <v>1034</v>
      </c>
      <c r="C146" t="s">
        <v>942</v>
      </c>
      <c r="D146" t="s">
        <v>942</v>
      </c>
    </row>
    <row r="147" spans="2:4">
      <c r="B147" t="s">
        <v>1035</v>
      </c>
      <c r="C147" t="s">
        <v>950</v>
      </c>
      <c r="D147" t="s">
        <v>950</v>
      </c>
    </row>
    <row r="148" spans="2:4">
      <c r="B148" t="s">
        <v>1036</v>
      </c>
      <c r="C148" t="s">
        <v>950</v>
      </c>
      <c r="D148" t="s">
        <v>950</v>
      </c>
    </row>
    <row r="149" spans="2:4">
      <c r="B149" t="s">
        <v>1037</v>
      </c>
      <c r="C149" t="s">
        <v>947</v>
      </c>
      <c r="D149" t="s">
        <v>947</v>
      </c>
    </row>
    <row r="150" spans="2:4">
      <c r="B150" t="s">
        <v>263</v>
      </c>
      <c r="C150" t="s">
        <v>945</v>
      </c>
      <c r="D150" t="s">
        <v>945</v>
      </c>
    </row>
    <row r="151" spans="2:4">
      <c r="B151" t="s">
        <v>734</v>
      </c>
      <c r="C151" t="s">
        <v>944</v>
      </c>
      <c r="D151" t="s">
        <v>944</v>
      </c>
    </row>
    <row r="152" spans="2:4">
      <c r="B152" t="s">
        <v>1038</v>
      </c>
      <c r="C152" t="s">
        <v>947</v>
      </c>
      <c r="D152" t="s">
        <v>947</v>
      </c>
    </row>
    <row r="153" spans="2:4">
      <c r="B153" t="s">
        <v>134</v>
      </c>
      <c r="C153" t="s">
        <v>942</v>
      </c>
      <c r="D153" t="s">
        <v>942</v>
      </c>
    </row>
    <row r="154" spans="2:4">
      <c r="B154" t="s">
        <v>189</v>
      </c>
      <c r="C154" t="s">
        <v>948</v>
      </c>
      <c r="D154" t="s">
        <v>948</v>
      </c>
    </row>
    <row r="155" spans="2:4">
      <c r="B155" t="s">
        <v>239</v>
      </c>
      <c r="C155" t="s">
        <v>952</v>
      </c>
      <c r="D155" t="s">
        <v>952</v>
      </c>
    </row>
    <row r="156" spans="2:4">
      <c r="B156" t="s">
        <v>1039</v>
      </c>
      <c r="C156" t="s">
        <v>950</v>
      </c>
      <c r="D156" t="s">
        <v>950</v>
      </c>
    </row>
    <row r="157" spans="2:4">
      <c r="B157" t="s">
        <v>1040</v>
      </c>
      <c r="C157" t="s">
        <v>949</v>
      </c>
      <c r="D157" t="s">
        <v>949</v>
      </c>
    </row>
    <row r="158" spans="2:4">
      <c r="B158" t="s">
        <v>199</v>
      </c>
      <c r="C158" t="s">
        <v>951</v>
      </c>
      <c r="D158" t="s">
        <v>951</v>
      </c>
    </row>
    <row r="159" spans="2:4">
      <c r="B159" t="s">
        <v>215</v>
      </c>
      <c r="C159" t="s">
        <v>952</v>
      </c>
      <c r="D159" t="s">
        <v>952</v>
      </c>
    </row>
    <row r="160" spans="2:4">
      <c r="B160" t="s">
        <v>197</v>
      </c>
      <c r="C160" t="s">
        <v>939</v>
      </c>
      <c r="D160" t="s">
        <v>939</v>
      </c>
    </row>
    <row r="161" spans="2:4">
      <c r="B161" t="s">
        <v>779</v>
      </c>
      <c r="C161" t="s">
        <v>944</v>
      </c>
      <c r="D161" t="s">
        <v>944</v>
      </c>
    </row>
    <row r="162" spans="2:4">
      <c r="B162" t="s">
        <v>1041</v>
      </c>
      <c r="C162" t="s">
        <v>944</v>
      </c>
      <c r="D162" t="s">
        <v>944</v>
      </c>
    </row>
    <row r="163" spans="2:4">
      <c r="B163" t="s">
        <v>741</v>
      </c>
      <c r="C163" t="s">
        <v>949</v>
      </c>
      <c r="D163" t="s">
        <v>949</v>
      </c>
    </row>
    <row r="164" spans="2:4">
      <c r="B164" t="s">
        <v>1042</v>
      </c>
      <c r="C164" t="s">
        <v>942</v>
      </c>
      <c r="D164" t="s">
        <v>942</v>
      </c>
    </row>
    <row r="165" spans="2:4">
      <c r="B165" t="s">
        <v>1043</v>
      </c>
      <c r="C165" t="s">
        <v>949</v>
      </c>
      <c r="D165" t="s">
        <v>949</v>
      </c>
    </row>
    <row r="166" spans="2:4">
      <c r="B166" t="s">
        <v>1044</v>
      </c>
      <c r="C166" t="s">
        <v>950</v>
      </c>
      <c r="D166" t="s">
        <v>950</v>
      </c>
    </row>
    <row r="167" spans="2:4">
      <c r="B167" t="s">
        <v>774</v>
      </c>
      <c r="C167" t="s">
        <v>946</v>
      </c>
      <c r="D167" t="s">
        <v>946</v>
      </c>
    </row>
    <row r="168" spans="2:4">
      <c r="B168" t="s">
        <v>1045</v>
      </c>
      <c r="C168" t="s">
        <v>948</v>
      </c>
      <c r="D168" t="s">
        <v>948</v>
      </c>
    </row>
    <row r="169" spans="2:4">
      <c r="B169" t="s">
        <v>739</v>
      </c>
      <c r="C169" t="s">
        <v>947</v>
      </c>
      <c r="D169" t="s">
        <v>947</v>
      </c>
    </row>
    <row r="170" spans="2:4">
      <c r="B170" t="s">
        <v>1046</v>
      </c>
      <c r="C170" t="s">
        <v>951</v>
      </c>
      <c r="D170" t="s">
        <v>951</v>
      </c>
    </row>
    <row r="171" spans="2:4">
      <c r="B171" t="s">
        <v>141</v>
      </c>
      <c r="C171" t="s">
        <v>19</v>
      </c>
      <c r="D171" t="s">
        <v>19</v>
      </c>
    </row>
    <row r="172" spans="2:4">
      <c r="B172" t="s">
        <v>1047</v>
      </c>
      <c r="C172" t="s">
        <v>949</v>
      </c>
      <c r="D172" t="s">
        <v>949</v>
      </c>
    </row>
    <row r="173" spans="2:4">
      <c r="B173" t="s">
        <v>1048</v>
      </c>
      <c r="C173" t="s">
        <v>941</v>
      </c>
      <c r="D173" t="s">
        <v>941</v>
      </c>
    </row>
    <row r="174" spans="2:4">
      <c r="B174" t="s">
        <v>1049</v>
      </c>
      <c r="C174" t="s">
        <v>947</v>
      </c>
      <c r="D174" t="s">
        <v>947</v>
      </c>
    </row>
    <row r="175" spans="2:4">
      <c r="B175" t="s">
        <v>1050</v>
      </c>
      <c r="C175" t="s">
        <v>947</v>
      </c>
      <c r="D175" t="s">
        <v>947</v>
      </c>
    </row>
    <row r="176" spans="2:4">
      <c r="B176" t="s">
        <v>1051</v>
      </c>
      <c r="C176" t="s">
        <v>941</v>
      </c>
      <c r="D176" t="s">
        <v>941</v>
      </c>
    </row>
    <row r="177" spans="2:4">
      <c r="B177" t="s">
        <v>765</v>
      </c>
      <c r="C177" t="s">
        <v>266</v>
      </c>
      <c r="D177" t="s">
        <v>266</v>
      </c>
    </row>
    <row r="178" spans="2:4">
      <c r="B178" t="s">
        <v>755</v>
      </c>
      <c r="C178" t="s">
        <v>266</v>
      </c>
      <c r="D178" t="s">
        <v>266</v>
      </c>
    </row>
    <row r="179" spans="2:4">
      <c r="B179" t="s">
        <v>1052</v>
      </c>
      <c r="C179" t="s">
        <v>949</v>
      </c>
      <c r="D179" t="s">
        <v>949</v>
      </c>
    </row>
    <row r="180" spans="2:4">
      <c r="B180" t="s">
        <v>780</v>
      </c>
      <c r="C180" t="s">
        <v>942</v>
      </c>
      <c r="D180" t="s">
        <v>942</v>
      </c>
    </row>
    <row r="181" spans="2:4">
      <c r="B181" t="s">
        <v>1053</v>
      </c>
      <c r="C181" t="s">
        <v>951</v>
      </c>
      <c r="D181" t="s">
        <v>951</v>
      </c>
    </row>
    <row r="182" spans="2:4">
      <c r="B182" t="s">
        <v>1054</v>
      </c>
      <c r="C182" t="s">
        <v>948</v>
      </c>
      <c r="D182" t="s">
        <v>948</v>
      </c>
    </row>
    <row r="183" spans="2:4">
      <c r="B183" t="s">
        <v>1055</v>
      </c>
      <c r="C183" t="s">
        <v>942</v>
      </c>
      <c r="D183" t="s">
        <v>942</v>
      </c>
    </row>
    <row r="184" spans="2:4">
      <c r="B184" t="s">
        <v>193</v>
      </c>
      <c r="C184" t="s">
        <v>951</v>
      </c>
      <c r="D184" t="s">
        <v>951</v>
      </c>
    </row>
    <row r="185" spans="2:4">
      <c r="B185" t="s">
        <v>1056</v>
      </c>
      <c r="C185" t="s">
        <v>944</v>
      </c>
      <c r="D185" t="s">
        <v>944</v>
      </c>
    </row>
    <row r="186" spans="2:4">
      <c r="B186" t="s">
        <v>228</v>
      </c>
      <c r="C186" t="s">
        <v>951</v>
      </c>
      <c r="D186" t="s">
        <v>951</v>
      </c>
    </row>
    <row r="187" spans="2:4">
      <c r="B187" t="s">
        <v>1057</v>
      </c>
      <c r="C187" t="s">
        <v>951</v>
      </c>
      <c r="D187" t="s">
        <v>951</v>
      </c>
    </row>
    <row r="188" spans="2:4">
      <c r="B188" t="s">
        <v>766</v>
      </c>
      <c r="C188" t="s">
        <v>939</v>
      </c>
      <c r="D188" t="s">
        <v>939</v>
      </c>
    </row>
    <row r="189" spans="2:4">
      <c r="B189" t="s">
        <v>1058</v>
      </c>
      <c r="C189" t="s">
        <v>951</v>
      </c>
      <c r="D189" t="s">
        <v>951</v>
      </c>
    </row>
    <row r="190" spans="2:4">
      <c r="B190" t="s">
        <v>1059</v>
      </c>
      <c r="C190" t="s">
        <v>940</v>
      </c>
      <c r="D190" t="s">
        <v>940</v>
      </c>
    </row>
    <row r="191" spans="2:4">
      <c r="B191" t="s">
        <v>1060</v>
      </c>
      <c r="C191" t="s">
        <v>940</v>
      </c>
      <c r="D191" t="s">
        <v>940</v>
      </c>
    </row>
    <row r="192" spans="2:4">
      <c r="B192" t="s">
        <v>776</v>
      </c>
      <c r="C192" t="s">
        <v>945</v>
      </c>
      <c r="D192" t="s">
        <v>945</v>
      </c>
    </row>
    <row r="193" spans="2:4">
      <c r="B193" t="s">
        <v>767</v>
      </c>
      <c r="C193" t="s">
        <v>952</v>
      </c>
      <c r="D193" t="s">
        <v>952</v>
      </c>
    </row>
    <row r="194" spans="2:4">
      <c r="B194" t="s">
        <v>1061</v>
      </c>
      <c r="C194" t="s">
        <v>947</v>
      </c>
      <c r="D194" t="s">
        <v>947</v>
      </c>
    </row>
    <row r="195" spans="2:4">
      <c r="B195" t="s">
        <v>764</v>
      </c>
      <c r="C195" t="s">
        <v>941</v>
      </c>
      <c r="D195" t="s">
        <v>941</v>
      </c>
    </row>
    <row r="196" spans="2:4">
      <c r="B196" s="129" t="s">
        <v>1062</v>
      </c>
      <c r="C196" t="s">
        <v>951</v>
      </c>
      <c r="D196" t="s">
        <v>951</v>
      </c>
    </row>
    <row r="197" spans="2:4">
      <c r="B197" t="s">
        <v>1063</v>
      </c>
      <c r="C197" t="s">
        <v>947</v>
      </c>
      <c r="D197" t="s">
        <v>947</v>
      </c>
    </row>
    <row r="198" spans="2:4">
      <c r="B198" t="s">
        <v>1064</v>
      </c>
      <c r="C198" t="s">
        <v>949</v>
      </c>
      <c r="D198" t="s">
        <v>949</v>
      </c>
    </row>
    <row r="199" spans="2:4">
      <c r="B199" t="s">
        <v>172</v>
      </c>
      <c r="C199" t="s">
        <v>266</v>
      </c>
      <c r="D199" t="s">
        <v>266</v>
      </c>
    </row>
    <row r="200" spans="2:4">
      <c r="B200" t="s">
        <v>198</v>
      </c>
      <c r="C200" t="s">
        <v>939</v>
      </c>
      <c r="D200" t="s">
        <v>939</v>
      </c>
    </row>
    <row r="201" spans="2:4">
      <c r="B201" t="s">
        <v>142</v>
      </c>
      <c r="C201" t="s">
        <v>19</v>
      </c>
      <c r="D201" t="s">
        <v>19</v>
      </c>
    </row>
    <row r="202" spans="2:4">
      <c r="B202" t="s">
        <v>281</v>
      </c>
      <c r="C202" t="s">
        <v>946</v>
      </c>
      <c r="D202" t="s">
        <v>946</v>
      </c>
    </row>
    <row r="203" spans="2:4">
      <c r="B203" t="s">
        <v>1065</v>
      </c>
      <c r="C203" t="s">
        <v>942</v>
      </c>
      <c r="D203" t="s">
        <v>942</v>
      </c>
    </row>
    <row r="204" spans="2:4">
      <c r="B204" t="s">
        <v>1066</v>
      </c>
      <c r="C204" t="s">
        <v>947</v>
      </c>
      <c r="D204" t="s">
        <v>947</v>
      </c>
    </row>
    <row r="205" spans="2:4">
      <c r="B205" t="s">
        <v>250</v>
      </c>
      <c r="C205" t="s">
        <v>16</v>
      </c>
      <c r="D205" t="s">
        <v>16</v>
      </c>
    </row>
    <row r="206" spans="2:4">
      <c r="B206" t="s">
        <v>1067</v>
      </c>
      <c r="C206" t="s">
        <v>266</v>
      </c>
      <c r="D206" t="s">
        <v>266</v>
      </c>
    </row>
    <row r="207" spans="2:4">
      <c r="B207" t="s">
        <v>196</v>
      </c>
      <c r="C207" t="s">
        <v>951</v>
      </c>
      <c r="D207" t="s">
        <v>951</v>
      </c>
    </row>
    <row r="208" spans="2:4">
      <c r="B208" t="s">
        <v>180</v>
      </c>
      <c r="C208" t="s">
        <v>946</v>
      </c>
      <c r="D208" t="s">
        <v>946</v>
      </c>
    </row>
    <row r="209" spans="2:4">
      <c r="B209" t="s">
        <v>225</v>
      </c>
      <c r="C209" t="s">
        <v>19</v>
      </c>
      <c r="D209" t="s">
        <v>19</v>
      </c>
    </row>
    <row r="210" spans="2:4">
      <c r="B210" t="s">
        <v>1068</v>
      </c>
      <c r="C210" t="s">
        <v>952</v>
      </c>
      <c r="D210" t="s">
        <v>952</v>
      </c>
    </row>
    <row r="211" spans="2:4">
      <c r="B211" t="s">
        <v>479</v>
      </c>
      <c r="C211" t="s">
        <v>943</v>
      </c>
      <c r="D211" t="s">
        <v>943</v>
      </c>
    </row>
    <row r="212" spans="2:4">
      <c r="B212" t="s">
        <v>487</v>
      </c>
      <c r="C212" t="s">
        <v>944</v>
      </c>
      <c r="D212" t="s">
        <v>944</v>
      </c>
    </row>
    <row r="213" spans="2:4">
      <c r="B213" t="s">
        <v>1069</v>
      </c>
      <c r="C213" t="s">
        <v>946</v>
      </c>
      <c r="D213" t="s">
        <v>946</v>
      </c>
    </row>
    <row r="214" spans="2:4">
      <c r="B214" t="s">
        <v>737</v>
      </c>
      <c r="C214" t="s">
        <v>948</v>
      </c>
      <c r="D214" t="s">
        <v>948</v>
      </c>
    </row>
    <row r="215" spans="2:4">
      <c r="B215" t="s">
        <v>230</v>
      </c>
      <c r="C215" t="s">
        <v>948</v>
      </c>
      <c r="D215" t="s">
        <v>948</v>
      </c>
    </row>
    <row r="216" spans="2:4">
      <c r="B216" t="s">
        <v>1070</v>
      </c>
      <c r="C216" t="s">
        <v>950</v>
      </c>
      <c r="D216" t="s">
        <v>950</v>
      </c>
    </row>
    <row r="217" spans="2:4">
      <c r="B217" t="s">
        <v>677</v>
      </c>
      <c r="C217" t="s">
        <v>266</v>
      </c>
      <c r="D217" t="s">
        <v>266</v>
      </c>
    </row>
    <row r="218" spans="2:4">
      <c r="B218" t="s">
        <v>768</v>
      </c>
      <c r="C218" t="s">
        <v>944</v>
      </c>
      <c r="D218" t="s">
        <v>944</v>
      </c>
    </row>
    <row r="219" spans="2:4">
      <c r="B219" t="s">
        <v>1071</v>
      </c>
      <c r="C219" t="s">
        <v>266</v>
      </c>
      <c r="D219" t="s">
        <v>266</v>
      </c>
    </row>
    <row r="220" spans="2:4">
      <c r="B220" t="s">
        <v>1072</v>
      </c>
      <c r="C220" t="s">
        <v>945</v>
      </c>
      <c r="D220" t="s">
        <v>945</v>
      </c>
    </row>
    <row r="221" spans="2:4">
      <c r="B221" t="s">
        <v>206</v>
      </c>
      <c r="C221" t="s">
        <v>939</v>
      </c>
      <c r="D221" t="s">
        <v>939</v>
      </c>
    </row>
    <row r="222" spans="2:4">
      <c r="B222" t="s">
        <v>265</v>
      </c>
      <c r="C222" t="s">
        <v>946</v>
      </c>
      <c r="D222" t="s">
        <v>946</v>
      </c>
    </row>
    <row r="223" spans="2:4">
      <c r="B223" t="s">
        <v>255</v>
      </c>
      <c r="C223" t="s">
        <v>942</v>
      </c>
      <c r="D223" t="s">
        <v>942</v>
      </c>
    </row>
    <row r="224" spans="2:4">
      <c r="B224" t="s">
        <v>1073</v>
      </c>
      <c r="C224" t="s">
        <v>950</v>
      </c>
      <c r="D224" t="s">
        <v>950</v>
      </c>
    </row>
    <row r="225" spans="2:4">
      <c r="B225" t="s">
        <v>1074</v>
      </c>
      <c r="C225" t="s">
        <v>950</v>
      </c>
      <c r="D225" t="s">
        <v>950</v>
      </c>
    </row>
    <row r="226" spans="2:4">
      <c r="B226" t="s">
        <v>1075</v>
      </c>
      <c r="C226" t="s">
        <v>947</v>
      </c>
      <c r="D226" t="s">
        <v>947</v>
      </c>
    </row>
    <row r="227" spans="2:4">
      <c r="B227" t="s">
        <v>1076</v>
      </c>
      <c r="C227" t="s">
        <v>950</v>
      </c>
      <c r="D227" t="s">
        <v>950</v>
      </c>
    </row>
    <row r="228" spans="2:4">
      <c r="B228" s="129" t="s">
        <v>915</v>
      </c>
      <c r="C228" t="s">
        <v>943</v>
      </c>
      <c r="D228" t="s">
        <v>943</v>
      </c>
    </row>
    <row r="229" spans="2:4">
      <c r="B229" t="s">
        <v>1077</v>
      </c>
      <c r="C229" t="s">
        <v>941</v>
      </c>
      <c r="D229" t="s">
        <v>941</v>
      </c>
    </row>
    <row r="230" spans="2:4">
      <c r="B230" t="s">
        <v>1078</v>
      </c>
      <c r="C230" t="s">
        <v>942</v>
      </c>
      <c r="D230" t="s">
        <v>942</v>
      </c>
    </row>
    <row r="231" spans="2:4">
      <c r="B231" t="s">
        <v>747</v>
      </c>
      <c r="C231" t="s">
        <v>948</v>
      </c>
      <c r="D231" t="s">
        <v>948</v>
      </c>
    </row>
    <row r="232" spans="2:4">
      <c r="B232" t="s">
        <v>1079</v>
      </c>
      <c r="C232" t="s">
        <v>944</v>
      </c>
      <c r="D232" t="s">
        <v>944</v>
      </c>
    </row>
    <row r="233" spans="2:4">
      <c r="B233" t="s">
        <v>732</v>
      </c>
      <c r="C233" t="s">
        <v>946</v>
      </c>
      <c r="D233" t="s">
        <v>946</v>
      </c>
    </row>
    <row r="234" spans="2:4">
      <c r="B234" t="s">
        <v>1080</v>
      </c>
      <c r="C234" t="s">
        <v>948</v>
      </c>
      <c r="D234" t="s">
        <v>948</v>
      </c>
    </row>
    <row r="235" spans="2:4">
      <c r="B235" t="s">
        <v>1081</v>
      </c>
      <c r="C235" t="s">
        <v>942</v>
      </c>
      <c r="D235" t="s">
        <v>942</v>
      </c>
    </row>
    <row r="236" spans="2:4">
      <c r="B236" t="s">
        <v>137</v>
      </c>
      <c r="C236" t="s">
        <v>942</v>
      </c>
      <c r="D236" t="s">
        <v>942</v>
      </c>
    </row>
    <row r="237" spans="2:4">
      <c r="B237" t="s">
        <v>1082</v>
      </c>
      <c r="C237" t="s">
        <v>939</v>
      </c>
      <c r="D237" t="s">
        <v>939</v>
      </c>
    </row>
    <row r="238" spans="2:4">
      <c r="B238" t="s">
        <v>1083</v>
      </c>
      <c r="C238" t="s">
        <v>945</v>
      </c>
      <c r="D238" t="s">
        <v>945</v>
      </c>
    </row>
    <row r="239" spans="2:4">
      <c r="B239" t="s">
        <v>749</v>
      </c>
      <c r="C239" t="s">
        <v>939</v>
      </c>
      <c r="D239" t="s">
        <v>939</v>
      </c>
    </row>
    <row r="240" spans="2:4">
      <c r="B240" t="s">
        <v>726</v>
      </c>
      <c r="C240" t="s">
        <v>16</v>
      </c>
      <c r="D240" t="s">
        <v>16</v>
      </c>
    </row>
    <row r="241" spans="2:4">
      <c r="B241" t="s">
        <v>1084</v>
      </c>
      <c r="C241" t="s">
        <v>941</v>
      </c>
      <c r="D241" t="s">
        <v>941</v>
      </c>
    </row>
    <row r="242" spans="2:4">
      <c r="B242" t="s">
        <v>125</v>
      </c>
      <c r="C242" t="s">
        <v>952</v>
      </c>
      <c r="D242" t="s">
        <v>952</v>
      </c>
    </row>
    <row r="243" spans="2:4">
      <c r="B243" t="s">
        <v>183</v>
      </c>
      <c r="C243" t="s">
        <v>19</v>
      </c>
      <c r="D243" t="s">
        <v>19</v>
      </c>
    </row>
    <row r="244" spans="2:4">
      <c r="B244" t="s">
        <v>176</v>
      </c>
      <c r="C244" t="s">
        <v>947</v>
      </c>
      <c r="D244" t="s">
        <v>947</v>
      </c>
    </row>
    <row r="245" spans="2:4">
      <c r="B245" t="s">
        <v>727</v>
      </c>
      <c r="C245" t="s">
        <v>947</v>
      </c>
      <c r="D245" t="s">
        <v>947</v>
      </c>
    </row>
    <row r="246" spans="2:4">
      <c r="B246" t="s">
        <v>930</v>
      </c>
      <c r="C246" t="s">
        <v>940</v>
      </c>
      <c r="D246" t="s">
        <v>940</v>
      </c>
    </row>
    <row r="247" spans="2:4">
      <c r="B247" t="s">
        <v>1085</v>
      </c>
      <c r="C247" t="s">
        <v>947</v>
      </c>
      <c r="D247" t="s">
        <v>947</v>
      </c>
    </row>
    <row r="248" spans="2:4">
      <c r="B248" t="s">
        <v>148</v>
      </c>
      <c r="C248" t="s">
        <v>951</v>
      </c>
      <c r="D248" t="s">
        <v>951</v>
      </c>
    </row>
    <row r="249" spans="2:4">
      <c r="B249" s="57" t="s">
        <v>845</v>
      </c>
      <c r="C249" t="s">
        <v>943</v>
      </c>
      <c r="D249" t="s">
        <v>943</v>
      </c>
    </row>
    <row r="250" spans="2:4">
      <c r="B250" t="s">
        <v>1086</v>
      </c>
      <c r="C250" t="s">
        <v>948</v>
      </c>
      <c r="D250" t="s">
        <v>948</v>
      </c>
    </row>
    <row r="251" spans="2:4">
      <c r="B251" t="s">
        <v>1087</v>
      </c>
      <c r="C251" t="s">
        <v>950</v>
      </c>
      <c r="D251" t="s">
        <v>950</v>
      </c>
    </row>
    <row r="252" spans="2:4">
      <c r="B252" t="s">
        <v>733</v>
      </c>
      <c r="C252" t="s">
        <v>941</v>
      </c>
      <c r="D252" t="s">
        <v>941</v>
      </c>
    </row>
    <row r="253" spans="2:4">
      <c r="B253" t="s">
        <v>1088</v>
      </c>
      <c r="C253" t="s">
        <v>951</v>
      </c>
      <c r="D253" t="s">
        <v>951</v>
      </c>
    </row>
    <row r="254" spans="2:4">
      <c r="B254" t="s">
        <v>170</v>
      </c>
      <c r="C254" t="s">
        <v>941</v>
      </c>
      <c r="D254" t="s">
        <v>941</v>
      </c>
    </row>
    <row r="255" spans="2:4">
      <c r="B255" t="s">
        <v>181</v>
      </c>
      <c r="C255" t="s">
        <v>946</v>
      </c>
      <c r="D255" t="s">
        <v>946</v>
      </c>
    </row>
    <row r="256" spans="2:4">
      <c r="B256" t="s">
        <v>1089</v>
      </c>
      <c r="C256" t="s">
        <v>947</v>
      </c>
      <c r="D256" t="s">
        <v>947</v>
      </c>
    </row>
    <row r="257" spans="2:4">
      <c r="B257" t="s">
        <v>1090</v>
      </c>
      <c r="C257" t="s">
        <v>943</v>
      </c>
      <c r="D257" t="s">
        <v>943</v>
      </c>
    </row>
    <row r="258" spans="2:4">
      <c r="B258" t="s">
        <v>1091</v>
      </c>
      <c r="C258" t="s">
        <v>950</v>
      </c>
      <c r="D258" t="s">
        <v>950</v>
      </c>
    </row>
    <row r="259" spans="2:4">
      <c r="B259" t="s">
        <v>778</v>
      </c>
      <c r="C259" t="s">
        <v>948</v>
      </c>
      <c r="D259" t="s">
        <v>948</v>
      </c>
    </row>
    <row r="260" spans="2:4">
      <c r="B260" t="s">
        <v>1092</v>
      </c>
      <c r="C260" t="s">
        <v>940</v>
      </c>
      <c r="D260" t="s">
        <v>940</v>
      </c>
    </row>
    <row r="261" spans="2:4">
      <c r="B261" t="s">
        <v>1093</v>
      </c>
      <c r="C261" t="s">
        <v>951</v>
      </c>
      <c r="D261" t="s">
        <v>951</v>
      </c>
    </row>
    <row r="262" spans="2:4">
      <c r="B262" t="s">
        <v>1094</v>
      </c>
      <c r="C262" t="s">
        <v>939</v>
      </c>
      <c r="D262" t="s">
        <v>939</v>
      </c>
    </row>
    <row r="263" spans="2:4">
      <c r="B263" t="s">
        <v>1095</v>
      </c>
      <c r="C263" t="s">
        <v>949</v>
      </c>
      <c r="D263" t="s">
        <v>949</v>
      </c>
    </row>
    <row r="264" spans="2:4">
      <c r="B264" t="s">
        <v>777</v>
      </c>
      <c r="C264" t="s">
        <v>948</v>
      </c>
      <c r="D264" t="s">
        <v>948</v>
      </c>
    </row>
    <row r="265" spans="2:4">
      <c r="B265" t="s">
        <v>895</v>
      </c>
      <c r="C265" t="s">
        <v>942</v>
      </c>
      <c r="D265" t="s">
        <v>942</v>
      </c>
    </row>
    <row r="266" spans="2:4">
      <c r="B266" t="s">
        <v>1096</v>
      </c>
      <c r="C266" t="s">
        <v>950</v>
      </c>
      <c r="D266" t="s">
        <v>950</v>
      </c>
    </row>
    <row r="267" spans="2:4">
      <c r="B267" t="s">
        <v>1097</v>
      </c>
      <c r="C267" t="s">
        <v>941</v>
      </c>
      <c r="D267" t="s">
        <v>941</v>
      </c>
    </row>
    <row r="268" spans="2:4">
      <c r="B268" s="173" t="s">
        <v>1098</v>
      </c>
      <c r="C268" s="247" t="s">
        <v>1099</v>
      </c>
      <c r="D268" s="247" t="s">
        <v>1099</v>
      </c>
    </row>
    <row r="269" spans="2:4">
      <c r="B269" t="s">
        <v>1100</v>
      </c>
      <c r="C269" t="s">
        <v>266</v>
      </c>
      <c r="D269" t="s">
        <v>266</v>
      </c>
    </row>
    <row r="270" spans="2:4">
      <c r="B270" t="s">
        <v>1101</v>
      </c>
      <c r="C270" t="s">
        <v>950</v>
      </c>
      <c r="D270" t="s">
        <v>950</v>
      </c>
    </row>
    <row r="271" spans="2:4">
      <c r="B271" t="s">
        <v>758</v>
      </c>
      <c r="C271" t="s">
        <v>941</v>
      </c>
      <c r="D271" t="s">
        <v>941</v>
      </c>
    </row>
    <row r="272" spans="2:4">
      <c r="B272" t="s">
        <v>773</v>
      </c>
      <c r="C272" t="s">
        <v>947</v>
      </c>
      <c r="D272" t="s">
        <v>947</v>
      </c>
    </row>
    <row r="273" spans="2:4">
      <c r="B273" s="246" t="s">
        <v>252</v>
      </c>
      <c r="C273" s="248" t="s">
        <v>940</v>
      </c>
      <c r="D273" s="248" t="s">
        <v>940</v>
      </c>
    </row>
    <row r="274" spans="2:4">
      <c r="B274" t="s">
        <v>735</v>
      </c>
      <c r="C274" t="s">
        <v>19</v>
      </c>
      <c r="D274" t="s">
        <v>19</v>
      </c>
    </row>
    <row r="275" spans="2:4">
      <c r="B275" t="s">
        <v>143</v>
      </c>
      <c r="C275" t="s">
        <v>952</v>
      </c>
      <c r="D275" t="s">
        <v>952</v>
      </c>
    </row>
    <row r="276" spans="2:4">
      <c r="B276" t="s">
        <v>123</v>
      </c>
      <c r="C276" t="s">
        <v>266</v>
      </c>
      <c r="D276" t="s">
        <v>266</v>
      </c>
    </row>
    <row r="277" spans="2:4">
      <c r="B277" t="s">
        <v>738</v>
      </c>
      <c r="C277" t="s">
        <v>946</v>
      </c>
      <c r="D277" t="s">
        <v>946</v>
      </c>
    </row>
    <row r="278" spans="2:4">
      <c r="B278" t="s">
        <v>174</v>
      </c>
      <c r="C278" t="s">
        <v>945</v>
      </c>
      <c r="D278" t="s">
        <v>945</v>
      </c>
    </row>
    <row r="279" spans="2:4">
      <c r="B279" t="s">
        <v>1102</v>
      </c>
      <c r="C279" t="s">
        <v>948</v>
      </c>
      <c r="D279" t="s">
        <v>948</v>
      </c>
    </row>
    <row r="280" spans="2:4">
      <c r="B280" t="s">
        <v>224</v>
      </c>
      <c r="C280" t="s">
        <v>939</v>
      </c>
      <c r="D280" t="s">
        <v>939</v>
      </c>
    </row>
    <row r="281" spans="2:4">
      <c r="B281" t="s">
        <v>1103</v>
      </c>
      <c r="C281" t="s">
        <v>947</v>
      </c>
      <c r="D281" t="s">
        <v>947</v>
      </c>
    </row>
    <row r="282" spans="2:4">
      <c r="B282" t="s">
        <v>742</v>
      </c>
      <c r="C282" t="s">
        <v>951</v>
      </c>
      <c r="D282" t="s">
        <v>951</v>
      </c>
    </row>
    <row r="283" spans="2:4">
      <c r="B283" t="s">
        <v>242</v>
      </c>
      <c r="C283" t="s">
        <v>952</v>
      </c>
      <c r="D283" t="s">
        <v>952</v>
      </c>
    </row>
    <row r="284" spans="2:4">
      <c r="B284" t="s">
        <v>1104</v>
      </c>
      <c r="C284" t="s">
        <v>947</v>
      </c>
      <c r="D284" t="s">
        <v>947</v>
      </c>
    </row>
    <row r="285" spans="2:4">
      <c r="B285" t="s">
        <v>218</v>
      </c>
      <c r="C285" t="s">
        <v>951</v>
      </c>
      <c r="D285" t="s">
        <v>951</v>
      </c>
    </row>
    <row r="286" spans="2:4">
      <c r="B286" t="s">
        <v>212</v>
      </c>
      <c r="C286" t="s">
        <v>19</v>
      </c>
      <c r="D286" t="s">
        <v>19</v>
      </c>
    </row>
    <row r="287" spans="2:4">
      <c r="B287" t="s">
        <v>1105</v>
      </c>
      <c r="C287" t="s">
        <v>942</v>
      </c>
      <c r="D287" t="s">
        <v>942</v>
      </c>
    </row>
    <row r="288" spans="2:4">
      <c r="B288" t="s">
        <v>1106</v>
      </c>
      <c r="C288" t="s">
        <v>939</v>
      </c>
      <c r="D288" t="s">
        <v>939</v>
      </c>
    </row>
    <row r="289" spans="2:4">
      <c r="B289" t="s">
        <v>1107</v>
      </c>
      <c r="C289" t="s">
        <v>266</v>
      </c>
      <c r="D289" t="s">
        <v>266</v>
      </c>
    </row>
    <row r="290" spans="2:4">
      <c r="B290" t="s">
        <v>1108</v>
      </c>
      <c r="C290" t="s">
        <v>939</v>
      </c>
      <c r="D290" t="s">
        <v>939</v>
      </c>
    </row>
    <row r="291" spans="2:4">
      <c r="B291" t="s">
        <v>160</v>
      </c>
      <c r="C291" t="s">
        <v>945</v>
      </c>
      <c r="D291" t="s">
        <v>945</v>
      </c>
    </row>
    <row r="292" spans="2:4">
      <c r="B292" t="s">
        <v>1109</v>
      </c>
      <c r="C292" t="s">
        <v>939</v>
      </c>
      <c r="D292" t="s">
        <v>939</v>
      </c>
    </row>
    <row r="293" spans="2:4">
      <c r="B293" t="s">
        <v>158</v>
      </c>
      <c r="C293" t="s">
        <v>947</v>
      </c>
      <c r="D293" t="s">
        <v>947</v>
      </c>
    </row>
    <row r="294" spans="2:4">
      <c r="B294" t="s">
        <v>1110</v>
      </c>
      <c r="C294" t="s">
        <v>950</v>
      </c>
      <c r="D294" t="s">
        <v>950</v>
      </c>
    </row>
    <row r="295" spans="2:4">
      <c r="B295" t="s">
        <v>216</v>
      </c>
      <c r="C295" t="s">
        <v>945</v>
      </c>
      <c r="D295" t="s">
        <v>945</v>
      </c>
    </row>
    <row r="296" spans="2:4">
      <c r="B296" t="s">
        <v>740</v>
      </c>
      <c r="C296" t="s">
        <v>951</v>
      </c>
      <c r="D296" t="s">
        <v>951</v>
      </c>
    </row>
    <row r="297" spans="2:4">
      <c r="B297" t="s">
        <v>1111</v>
      </c>
      <c r="C297" t="s">
        <v>951</v>
      </c>
      <c r="D297" t="s">
        <v>951</v>
      </c>
    </row>
    <row r="298" spans="2:4">
      <c r="B298" t="s">
        <v>1112</v>
      </c>
      <c r="C298" t="s">
        <v>940</v>
      </c>
      <c r="D298" t="s">
        <v>940</v>
      </c>
    </row>
    <row r="299" spans="2:4">
      <c r="B299" t="s">
        <v>209</v>
      </c>
      <c r="C299" t="s">
        <v>941</v>
      </c>
      <c r="D299" t="s">
        <v>941</v>
      </c>
    </row>
    <row r="300" spans="2:4">
      <c r="B300" t="s">
        <v>1113</v>
      </c>
      <c r="C300" t="s">
        <v>947</v>
      </c>
      <c r="D300" t="s">
        <v>947</v>
      </c>
    </row>
    <row r="301" spans="2:4">
      <c r="B301" t="s">
        <v>233</v>
      </c>
      <c r="C301" t="s">
        <v>16</v>
      </c>
      <c r="D301" t="s">
        <v>16</v>
      </c>
    </row>
    <row r="302" spans="2:4">
      <c r="B302" t="s">
        <v>782</v>
      </c>
      <c r="C302" t="s">
        <v>947</v>
      </c>
      <c r="D302" t="s">
        <v>947</v>
      </c>
    </row>
    <row r="303" spans="2:4">
      <c r="B303" t="s">
        <v>1114</v>
      </c>
      <c r="C303" t="s">
        <v>941</v>
      </c>
      <c r="D303" t="s">
        <v>941</v>
      </c>
    </row>
    <row r="304" spans="2:4">
      <c r="B304" t="s">
        <v>194</v>
      </c>
      <c r="C304" t="s">
        <v>945</v>
      </c>
      <c r="D304" t="s">
        <v>945</v>
      </c>
    </row>
    <row r="305" spans="2:4">
      <c r="B305" t="s">
        <v>186</v>
      </c>
      <c r="C305" t="s">
        <v>948</v>
      </c>
      <c r="D305" t="s">
        <v>948</v>
      </c>
    </row>
    <row r="306" spans="2:4">
      <c r="B306" t="s">
        <v>219</v>
      </c>
      <c r="C306" t="s">
        <v>951</v>
      </c>
      <c r="D306" t="s">
        <v>951</v>
      </c>
    </row>
    <row r="307" spans="2:4">
      <c r="B307" t="s">
        <v>161</v>
      </c>
      <c r="C307" t="s">
        <v>939</v>
      </c>
      <c r="D307" t="s">
        <v>939</v>
      </c>
    </row>
    <row r="308" spans="2:4">
      <c r="B308" t="s">
        <v>753</v>
      </c>
      <c r="C308" t="s">
        <v>939</v>
      </c>
      <c r="D308" t="s">
        <v>939</v>
      </c>
    </row>
    <row r="309" spans="2:4">
      <c r="B309" t="s">
        <v>195</v>
      </c>
      <c r="C309" t="s">
        <v>941</v>
      </c>
      <c r="D309" t="s">
        <v>941</v>
      </c>
    </row>
    <row r="310" spans="2:4">
      <c r="B310" t="s">
        <v>770</v>
      </c>
      <c r="C310" t="s">
        <v>945</v>
      </c>
      <c r="D310" t="s">
        <v>945</v>
      </c>
    </row>
    <row r="311" spans="2:4">
      <c r="B311" t="s">
        <v>1115</v>
      </c>
      <c r="C311" t="s">
        <v>949</v>
      </c>
      <c r="D311" t="s">
        <v>949</v>
      </c>
    </row>
    <row r="312" spans="2:4">
      <c r="B312" t="s">
        <v>1116</v>
      </c>
      <c r="C312" t="s">
        <v>951</v>
      </c>
      <c r="D312" t="s">
        <v>951</v>
      </c>
    </row>
    <row r="313" spans="2:4">
      <c r="B313" t="s">
        <v>1117</v>
      </c>
      <c r="C313" t="s">
        <v>16</v>
      </c>
      <c r="D313" t="s">
        <v>16</v>
      </c>
    </row>
    <row r="314" spans="2:4">
      <c r="B314" t="s">
        <v>1118</v>
      </c>
      <c r="C314" t="s">
        <v>946</v>
      </c>
      <c r="D314" t="s">
        <v>946</v>
      </c>
    </row>
    <row r="315" spans="2:4">
      <c r="B315" t="s">
        <v>246</v>
      </c>
      <c r="C315" t="s">
        <v>16</v>
      </c>
      <c r="D315" t="s">
        <v>16</v>
      </c>
    </row>
    <row r="316" spans="2:4">
      <c r="B316" t="s">
        <v>200</v>
      </c>
      <c r="C316" t="s">
        <v>940</v>
      </c>
      <c r="D316" t="s">
        <v>940</v>
      </c>
    </row>
    <row r="317" spans="2:4">
      <c r="B317" t="s">
        <v>244</v>
      </c>
      <c r="C317" t="s">
        <v>941</v>
      </c>
      <c r="D317" t="s">
        <v>941</v>
      </c>
    </row>
    <row r="318" spans="2:4">
      <c r="B318" t="s">
        <v>151</v>
      </c>
      <c r="C318" t="s">
        <v>952</v>
      </c>
      <c r="D318" t="s">
        <v>952</v>
      </c>
    </row>
    <row r="319" spans="2:4">
      <c r="B319" t="s">
        <v>1119</v>
      </c>
      <c r="C319" t="s">
        <v>950</v>
      </c>
      <c r="D319" t="s">
        <v>950</v>
      </c>
    </row>
    <row r="320" spans="2:4">
      <c r="B320" t="s">
        <v>1120</v>
      </c>
      <c r="C320" t="s">
        <v>951</v>
      </c>
      <c r="D320" t="s">
        <v>951</v>
      </c>
    </row>
    <row r="321" spans="2:4">
      <c r="B321" t="s">
        <v>185</v>
      </c>
      <c r="C321" t="s">
        <v>943</v>
      </c>
      <c r="D321" t="s">
        <v>943</v>
      </c>
    </row>
    <row r="322" spans="2:4">
      <c r="B322" t="s">
        <v>1121</v>
      </c>
      <c r="C322" t="s">
        <v>947</v>
      </c>
      <c r="D322" t="s">
        <v>947</v>
      </c>
    </row>
    <row r="323" spans="2:4">
      <c r="B323" t="s">
        <v>152</v>
      </c>
      <c r="C323" t="s">
        <v>947</v>
      </c>
      <c r="D323" t="s">
        <v>947</v>
      </c>
    </row>
    <row r="324" spans="2:4">
      <c r="B324" t="s">
        <v>202</v>
      </c>
      <c r="C324" t="s">
        <v>266</v>
      </c>
      <c r="D324" t="s">
        <v>266</v>
      </c>
    </row>
    <row r="325" spans="2:4">
      <c r="B325" t="s">
        <v>681</v>
      </c>
      <c r="C325" t="s">
        <v>940</v>
      </c>
      <c r="D325" t="s">
        <v>940</v>
      </c>
    </row>
    <row r="326" spans="2:4">
      <c r="B326" t="s">
        <v>1122</v>
      </c>
      <c r="C326" t="s">
        <v>949</v>
      </c>
      <c r="D326" t="s">
        <v>949</v>
      </c>
    </row>
    <row r="327" spans="2:4">
      <c r="B327" t="s">
        <v>1123</v>
      </c>
      <c r="C327" t="s">
        <v>951</v>
      </c>
      <c r="D327" t="s">
        <v>951</v>
      </c>
    </row>
    <row r="328" spans="2:4">
      <c r="B328" t="s">
        <v>1124</v>
      </c>
      <c r="C328" t="s">
        <v>942</v>
      </c>
      <c r="D328" t="s">
        <v>942</v>
      </c>
    </row>
    <row r="329" spans="2:4">
      <c r="B329" t="s">
        <v>1125</v>
      </c>
      <c r="C329" t="s">
        <v>951</v>
      </c>
      <c r="D329" t="s">
        <v>951</v>
      </c>
    </row>
    <row r="330" spans="2:4">
      <c r="B330" t="s">
        <v>1126</v>
      </c>
      <c r="C330" t="s">
        <v>949</v>
      </c>
      <c r="D330" t="s">
        <v>949</v>
      </c>
    </row>
    <row r="331" spans="2:4">
      <c r="B331" t="s">
        <v>145</v>
      </c>
      <c r="C331" t="s">
        <v>940</v>
      </c>
      <c r="D331" t="s">
        <v>940</v>
      </c>
    </row>
    <row r="332" spans="2:4">
      <c r="B332" t="s">
        <v>1127</v>
      </c>
      <c r="C332" t="s">
        <v>951</v>
      </c>
      <c r="D332" t="s">
        <v>951</v>
      </c>
    </row>
    <row r="333" spans="2:4">
      <c r="B333" t="s">
        <v>171</v>
      </c>
      <c r="C333" t="s">
        <v>945</v>
      </c>
      <c r="D333" t="s">
        <v>945</v>
      </c>
    </row>
    <row r="334" spans="2:4">
      <c r="B334" t="s">
        <v>1128</v>
      </c>
      <c r="C334" t="s">
        <v>941</v>
      </c>
      <c r="D334" t="s">
        <v>941</v>
      </c>
    </row>
    <row r="335" spans="2:4">
      <c r="B335" t="s">
        <v>763</v>
      </c>
      <c r="C335" t="s">
        <v>940</v>
      </c>
      <c r="D335" t="s">
        <v>940</v>
      </c>
    </row>
    <row r="336" spans="2:4">
      <c r="B336" t="s">
        <v>1129</v>
      </c>
      <c r="C336" t="s">
        <v>951</v>
      </c>
      <c r="D336" t="s">
        <v>951</v>
      </c>
    </row>
    <row r="337" spans="2:4">
      <c r="B337" t="s">
        <v>147</v>
      </c>
      <c r="C337" t="s">
        <v>942</v>
      </c>
      <c r="D337" t="s">
        <v>942</v>
      </c>
    </row>
    <row r="338" spans="2:4">
      <c r="B338" t="s">
        <v>756</v>
      </c>
      <c r="C338" t="s">
        <v>948</v>
      </c>
      <c r="D338" t="s">
        <v>948</v>
      </c>
    </row>
    <row r="339" spans="2:4">
      <c r="B339" t="s">
        <v>1130</v>
      </c>
      <c r="C339" t="s">
        <v>947</v>
      </c>
      <c r="D339" t="s">
        <v>947</v>
      </c>
    </row>
    <row r="340" spans="2:4" ht="30">
      <c r="B340" s="134" t="s">
        <v>1131</v>
      </c>
      <c r="C340" s="134" t="s">
        <v>1131</v>
      </c>
      <c r="D340" s="134" t="s">
        <v>1131</v>
      </c>
    </row>
    <row r="341" spans="2:4">
      <c r="B341" t="s">
        <v>751</v>
      </c>
      <c r="C341" t="s">
        <v>949</v>
      </c>
      <c r="D341" t="s">
        <v>949</v>
      </c>
    </row>
    <row r="342" spans="2:4">
      <c r="B342" t="s">
        <v>1132</v>
      </c>
      <c r="C342" t="s">
        <v>950</v>
      </c>
      <c r="D342" t="s">
        <v>950</v>
      </c>
    </row>
    <row r="343" spans="2:4">
      <c r="B343" t="s">
        <v>380</v>
      </c>
      <c r="C343" t="s">
        <v>945</v>
      </c>
      <c r="D343" t="s">
        <v>945</v>
      </c>
    </row>
    <row r="344" spans="2:4">
      <c r="B344" t="s">
        <v>211</v>
      </c>
      <c r="C344" t="s">
        <v>943</v>
      </c>
      <c r="D344" t="s">
        <v>943</v>
      </c>
    </row>
    <row r="345" spans="2:4">
      <c r="B345" t="s">
        <v>156</v>
      </c>
      <c r="C345" t="s">
        <v>939</v>
      </c>
      <c r="D345" t="s">
        <v>939</v>
      </c>
    </row>
    <row r="346" spans="2:4">
      <c r="B346" t="s">
        <v>1133</v>
      </c>
      <c r="C346" t="s">
        <v>941</v>
      </c>
      <c r="D346" t="s">
        <v>941</v>
      </c>
    </row>
    <row r="347" spans="2:4">
      <c r="B347" t="s">
        <v>227</v>
      </c>
      <c r="C347" t="s">
        <v>951</v>
      </c>
      <c r="D347" t="s">
        <v>951</v>
      </c>
    </row>
    <row r="348" spans="2:4">
      <c r="B348" t="s">
        <v>238</v>
      </c>
      <c r="C348" t="s">
        <v>947</v>
      </c>
      <c r="D348" t="s">
        <v>947</v>
      </c>
    </row>
    <row r="349" spans="2:4">
      <c r="B349" t="s">
        <v>1134</v>
      </c>
      <c r="C349" t="s">
        <v>951</v>
      </c>
      <c r="D349" t="s">
        <v>951</v>
      </c>
    </row>
    <row r="350" spans="2:4">
      <c r="B350" t="s">
        <v>715</v>
      </c>
      <c r="C350" t="s">
        <v>946</v>
      </c>
      <c r="D350" t="s">
        <v>946</v>
      </c>
    </row>
    <row r="351" spans="2:4">
      <c r="B351" t="s">
        <v>1135</v>
      </c>
      <c r="C351" t="s">
        <v>949</v>
      </c>
      <c r="D351" t="s">
        <v>949</v>
      </c>
    </row>
    <row r="352" spans="2:4">
      <c r="B352" t="s">
        <v>240</v>
      </c>
      <c r="C352" t="s">
        <v>266</v>
      </c>
      <c r="D352" t="s">
        <v>266</v>
      </c>
    </row>
    <row r="353" spans="2:4">
      <c r="B353" t="s">
        <v>1136</v>
      </c>
      <c r="C353" t="s">
        <v>947</v>
      </c>
      <c r="D353" t="s">
        <v>947</v>
      </c>
    </row>
    <row r="354" spans="2:4">
      <c r="B354" t="s">
        <v>139</v>
      </c>
      <c r="C354" t="s">
        <v>942</v>
      </c>
      <c r="D354" t="s">
        <v>942</v>
      </c>
    </row>
    <row r="355" spans="2:4">
      <c r="B355" t="s">
        <v>574</v>
      </c>
      <c r="C355" t="s">
        <v>948</v>
      </c>
      <c r="D355" t="s">
        <v>948</v>
      </c>
    </row>
    <row r="356" spans="2:4">
      <c r="B356" t="s">
        <v>555</v>
      </c>
      <c r="C356" t="s">
        <v>948</v>
      </c>
      <c r="D356" t="s">
        <v>948</v>
      </c>
    </row>
    <row r="357" spans="2:4">
      <c r="B357" t="s">
        <v>164</v>
      </c>
      <c r="C357" t="s">
        <v>952</v>
      </c>
      <c r="D357" t="s">
        <v>952</v>
      </c>
    </row>
    <row r="358" spans="2:4">
      <c r="B358" t="s">
        <v>130</v>
      </c>
      <c r="C358" t="s">
        <v>19</v>
      </c>
      <c r="D358" t="s">
        <v>19</v>
      </c>
    </row>
    <row r="359" spans="2:4">
      <c r="B359" t="s">
        <v>1137</v>
      </c>
      <c r="C359" t="s">
        <v>948</v>
      </c>
      <c r="D359" t="s">
        <v>948</v>
      </c>
    </row>
    <row r="360" spans="2:4">
      <c r="B360" t="s">
        <v>249</v>
      </c>
      <c r="C360" t="s">
        <v>942</v>
      </c>
      <c r="D360" t="s">
        <v>942</v>
      </c>
    </row>
    <row r="361" spans="2:4">
      <c r="B361" t="s">
        <v>262</v>
      </c>
      <c r="C361" t="s">
        <v>946</v>
      </c>
      <c r="D361" t="s">
        <v>946</v>
      </c>
    </row>
    <row r="362" spans="2:4">
      <c r="B362" t="s">
        <v>1138</v>
      </c>
      <c r="C362" t="s">
        <v>940</v>
      </c>
      <c r="D362" t="s">
        <v>940</v>
      </c>
    </row>
    <row r="363" spans="2:4">
      <c r="B363" t="s">
        <v>746</v>
      </c>
      <c r="C363" t="s">
        <v>945</v>
      </c>
      <c r="D363" t="s">
        <v>945</v>
      </c>
    </row>
    <row r="364" spans="2:4">
      <c r="B364" t="s">
        <v>761</v>
      </c>
      <c r="C364" t="s">
        <v>946</v>
      </c>
      <c r="D364" t="s">
        <v>946</v>
      </c>
    </row>
    <row r="365" spans="2:4">
      <c r="B365" t="s">
        <v>876</v>
      </c>
      <c r="C365" t="s">
        <v>945</v>
      </c>
      <c r="D365" t="s">
        <v>945</v>
      </c>
    </row>
    <row r="366" spans="2:4">
      <c r="B366" t="s">
        <v>1139</v>
      </c>
      <c r="C366" t="s">
        <v>942</v>
      </c>
      <c r="D366" t="s">
        <v>942</v>
      </c>
    </row>
    <row r="367" spans="2:4">
      <c r="B367" t="s">
        <v>1140</v>
      </c>
      <c r="C367" t="s">
        <v>950</v>
      </c>
      <c r="D367" t="s">
        <v>950</v>
      </c>
    </row>
    <row r="368" spans="2:4">
      <c r="B368" t="s">
        <v>257</v>
      </c>
      <c r="C368" t="s">
        <v>946</v>
      </c>
      <c r="D368" t="s">
        <v>946</v>
      </c>
    </row>
    <row r="369" spans="2:4">
      <c r="B369" t="s">
        <v>1141</v>
      </c>
      <c r="C369" t="s">
        <v>943</v>
      </c>
      <c r="D369" t="s">
        <v>943</v>
      </c>
    </row>
    <row r="370" spans="2:4">
      <c r="B370" t="s">
        <v>1142</v>
      </c>
      <c r="C370" t="s">
        <v>948</v>
      </c>
      <c r="D370" t="s">
        <v>948</v>
      </c>
    </row>
    <row r="371" spans="2:4">
      <c r="B371" t="s">
        <v>247</v>
      </c>
      <c r="C371" t="s">
        <v>946</v>
      </c>
      <c r="D371" t="s">
        <v>946</v>
      </c>
    </row>
    <row r="372" spans="2:4">
      <c r="B372" t="s">
        <v>1143</v>
      </c>
      <c r="C372" t="s">
        <v>948</v>
      </c>
      <c r="D372" t="s">
        <v>948</v>
      </c>
    </row>
    <row r="373" spans="2:4">
      <c r="B373" t="s">
        <v>111</v>
      </c>
      <c r="C373" t="s">
        <v>19</v>
      </c>
      <c r="D373" t="s">
        <v>19</v>
      </c>
    </row>
    <row r="374" spans="2:4">
      <c r="B374" s="129" t="s">
        <v>205</v>
      </c>
      <c r="C374" t="s">
        <v>266</v>
      </c>
      <c r="D374" t="s">
        <v>266</v>
      </c>
    </row>
    <row r="375" spans="2:4">
      <c r="B375" t="s">
        <v>1144</v>
      </c>
      <c r="C375" t="s">
        <v>945</v>
      </c>
      <c r="D375" t="s">
        <v>945</v>
      </c>
    </row>
    <row r="376" spans="2:4">
      <c r="B376" t="s">
        <v>1145</v>
      </c>
      <c r="C376" t="s">
        <v>950</v>
      </c>
      <c r="D376" t="s">
        <v>950</v>
      </c>
    </row>
    <row r="377" spans="2:4">
      <c r="B377" t="s">
        <v>140</v>
      </c>
      <c r="C377" t="s">
        <v>952</v>
      </c>
      <c r="D377" t="s">
        <v>952</v>
      </c>
    </row>
    <row r="378" spans="2:4">
      <c r="B378" t="s">
        <v>157</v>
      </c>
      <c r="C378" t="s">
        <v>952</v>
      </c>
      <c r="D378" t="s">
        <v>952</v>
      </c>
    </row>
    <row r="379" spans="2:4">
      <c r="B379" s="57" t="s">
        <v>680</v>
      </c>
      <c r="C379" t="s">
        <v>941</v>
      </c>
      <c r="D379" t="s">
        <v>941</v>
      </c>
    </row>
    <row r="380" spans="2:4">
      <c r="B380" t="s">
        <v>1146</v>
      </c>
      <c r="C380" t="s">
        <v>947</v>
      </c>
      <c r="D380" t="s">
        <v>947</v>
      </c>
    </row>
    <row r="381" spans="2:4">
      <c r="B381" s="257" t="s">
        <v>674</v>
      </c>
      <c r="C381" t="s">
        <v>941</v>
      </c>
      <c r="D381" t="s">
        <v>941</v>
      </c>
    </row>
    <row r="382" spans="2:4">
      <c r="B382" s="268" t="s">
        <v>1212</v>
      </c>
      <c r="C382" t="s">
        <v>946</v>
      </c>
      <c r="D382" t="s">
        <v>946</v>
      </c>
    </row>
    <row r="383" spans="2:4">
      <c r="B383" s="268" t="s">
        <v>684</v>
      </c>
      <c r="C383" s="129" t="s">
        <v>944</v>
      </c>
      <c r="D383" s="129" t="s">
        <v>944</v>
      </c>
    </row>
    <row r="384" spans="2:4">
      <c r="B384" s="268" t="s">
        <v>1213</v>
      </c>
      <c r="C384" s="129" t="s">
        <v>944</v>
      </c>
      <c r="D384" s="129" t="s">
        <v>944</v>
      </c>
    </row>
    <row r="385" spans="2:5">
      <c r="B385" s="268" t="s">
        <v>1214</v>
      </c>
      <c r="C385" t="s">
        <v>947</v>
      </c>
      <c r="D385" t="s">
        <v>947</v>
      </c>
      <c r="E385" s="135"/>
    </row>
    <row r="386" spans="2:5">
      <c r="B386" s="129"/>
      <c r="C386" s="136"/>
      <c r="D386" s="136"/>
      <c r="E386" s="136"/>
    </row>
    <row r="387" spans="2:5">
      <c r="B387" s="129"/>
      <c r="C387" s="136"/>
      <c r="D387" s="136"/>
      <c r="E387" s="136"/>
    </row>
    <row r="388" spans="2:5">
      <c r="B388" s="129"/>
      <c r="C388" s="136"/>
      <c r="D388" s="136"/>
      <c r="E388" s="136"/>
    </row>
    <row r="389" spans="2:5">
      <c r="B389" s="129"/>
      <c r="C389" s="136"/>
      <c r="D389" s="136"/>
      <c r="E389" s="136"/>
    </row>
    <row r="390" spans="2:5">
      <c r="B390" s="129"/>
      <c r="C390" s="136"/>
      <c r="D390" s="136"/>
      <c r="E390" s="136"/>
    </row>
    <row r="391" spans="2:5">
      <c r="B391" s="129"/>
      <c r="C391" s="136"/>
      <c r="D391" s="136"/>
      <c r="E391" s="136"/>
    </row>
    <row r="392" spans="2:5">
      <c r="B392" s="129"/>
      <c r="C392" s="136"/>
      <c r="D392" s="136"/>
      <c r="E392" s="136"/>
    </row>
    <row r="393" spans="2:5">
      <c r="B393" s="129"/>
      <c r="C393" s="136"/>
      <c r="D393" s="136"/>
      <c r="E393" s="136"/>
    </row>
    <row r="394" spans="2:5">
      <c r="B394" s="129"/>
      <c r="C394" s="136"/>
      <c r="D394" s="136"/>
      <c r="E394" s="136"/>
    </row>
    <row r="395" spans="2:5">
      <c r="B395" s="129"/>
      <c r="C395" s="136"/>
      <c r="D395" s="136"/>
      <c r="E395" s="136"/>
    </row>
    <row r="396" spans="2:5">
      <c r="B396" s="129"/>
      <c r="C396" s="136"/>
      <c r="D396" s="136"/>
      <c r="E396" s="136"/>
    </row>
    <row r="397" spans="2:5">
      <c r="B397" s="129"/>
      <c r="C397" s="136"/>
      <c r="D397" s="136"/>
      <c r="E397" s="136"/>
    </row>
    <row r="398" spans="2:5">
      <c r="B398" s="129"/>
      <c r="C398" s="136"/>
      <c r="D398" s="136"/>
      <c r="E398" s="136"/>
    </row>
    <row r="399" spans="2:5">
      <c r="B399" s="129"/>
      <c r="C399" s="136"/>
      <c r="D399" s="136"/>
      <c r="E399" s="136"/>
    </row>
    <row r="400" spans="2:5">
      <c r="B400" s="129"/>
      <c r="C400" s="136"/>
      <c r="D400" s="136"/>
      <c r="E400" s="136"/>
    </row>
    <row r="401" spans="2:5">
      <c r="B401" s="129"/>
      <c r="C401" s="136"/>
      <c r="D401" s="136"/>
      <c r="E401" s="136"/>
    </row>
    <row r="402" spans="2:5">
      <c r="B402" s="129"/>
      <c r="C402" s="136"/>
      <c r="D402" s="136"/>
      <c r="E402" s="136"/>
    </row>
    <row r="403" spans="2:5">
      <c r="B403" s="129"/>
      <c r="C403" s="136"/>
      <c r="D403" s="136"/>
      <c r="E403" s="136"/>
    </row>
    <row r="404" spans="2:5">
      <c r="B404" s="129"/>
      <c r="C404" s="136"/>
      <c r="D404" s="136"/>
      <c r="E404" s="136"/>
    </row>
    <row r="405" spans="2:5">
      <c r="B405" s="129"/>
      <c r="C405" s="136"/>
      <c r="D405" s="136"/>
      <c r="E405" s="136"/>
    </row>
    <row r="406" spans="2:5">
      <c r="B406" s="129"/>
      <c r="C406" s="136"/>
      <c r="D406" s="136"/>
      <c r="E406" s="136"/>
    </row>
    <row r="407" spans="2:5">
      <c r="B407" s="129"/>
      <c r="C407" s="136"/>
      <c r="D407" s="136"/>
      <c r="E407" s="136"/>
    </row>
    <row r="408" spans="2:5">
      <c r="B408" s="129"/>
      <c r="C408" s="136"/>
      <c r="D408" s="136"/>
      <c r="E408" s="136"/>
    </row>
    <row r="409" spans="2:5">
      <c r="B409" s="129"/>
      <c r="C409" s="136"/>
      <c r="D409" s="136"/>
      <c r="E409" s="136"/>
    </row>
    <row r="410" spans="2:5">
      <c r="B410" s="129"/>
      <c r="C410" s="136"/>
      <c r="D410" s="136"/>
      <c r="E410" s="136"/>
    </row>
    <row r="411" spans="2:5">
      <c r="B411" s="129"/>
      <c r="C411" s="136"/>
      <c r="D411" s="136"/>
      <c r="E411" s="136"/>
    </row>
    <row r="412" spans="2:5">
      <c r="B412" s="129"/>
      <c r="C412" s="136"/>
      <c r="D412" s="136"/>
      <c r="E412" s="136"/>
    </row>
    <row r="413" spans="2:5">
      <c r="B413" s="129"/>
      <c r="C413" s="136"/>
      <c r="D413" s="136"/>
      <c r="E413" s="136"/>
    </row>
    <row r="414" spans="2:5">
      <c r="B414" s="129"/>
      <c r="C414" s="136"/>
      <c r="D414" s="136"/>
      <c r="E414" s="136"/>
    </row>
  </sheetData>
  <conditionalFormatting sqref="B377">
    <cfRule type="expression" dxfId="4" priority="3">
      <formula>_xludf.mod(columna10)=0</formula>
    </cfRule>
  </conditionalFormatting>
  <conditionalFormatting sqref="B380">
    <cfRule type="expression" dxfId="3" priority="6">
      <formula>_xludf.mod(columna10)=0</formula>
    </cfRule>
  </conditionalFormatting>
  <conditionalFormatting sqref="B383:B384">
    <cfRule type="expression" dxfId="2" priority="1">
      <formula>_xludf.mod(columna10)=0</formula>
    </cfRule>
  </conditionalFormatting>
  <conditionalFormatting sqref="C380">
    <cfRule type="expression" dxfId="1" priority="5">
      <formula>_xludf.mod(columna10)=0</formula>
    </cfRule>
  </conditionalFormatting>
  <conditionalFormatting sqref="D380">
    <cfRule type="expression" dxfId="0" priority="4">
      <formula>_xludf.mod(columna10)=0</formula>
    </cfRule>
  </conditionalFormatting>
  <dataValidations count="1">
    <dataValidation type="list" allowBlank="1" showInputMessage="1" showErrorMessage="1" sqref="B5 B382" xr:uid="{89946A57-85A7-4E5C-A745-304DBA5AC6CD}">
      <formula1>NOTIFICADOR</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4AD3B-D82A-4E2E-BFB8-DF0BC2292856}">
  <dimension ref="A3:H17"/>
  <sheetViews>
    <sheetView workbookViewId="0"/>
  </sheetViews>
  <sheetFormatPr baseColWidth="10" defaultColWidth="11.5703125" defaultRowHeight="15"/>
  <cols>
    <col min="2" max="2" width="13.42578125" customWidth="1"/>
  </cols>
  <sheetData>
    <row r="3" spans="1:8" ht="15.75">
      <c r="A3" t="s">
        <v>114</v>
      </c>
      <c r="B3" t="s">
        <v>122</v>
      </c>
      <c r="C3" t="s">
        <v>135</v>
      </c>
      <c r="D3" t="s">
        <v>107</v>
      </c>
      <c r="E3" t="s">
        <v>110</v>
      </c>
      <c r="F3" s="100" t="s">
        <v>112</v>
      </c>
      <c r="G3" t="s">
        <v>718</v>
      </c>
      <c r="H3" s="151" t="s">
        <v>1193</v>
      </c>
    </row>
    <row r="4" spans="1:8" ht="15.75">
      <c r="A4" t="s">
        <v>108</v>
      </c>
      <c r="B4" t="s">
        <v>109</v>
      </c>
      <c r="C4" t="s">
        <v>129</v>
      </c>
      <c r="D4" t="s">
        <v>117</v>
      </c>
      <c r="E4" t="s">
        <v>115</v>
      </c>
      <c r="F4" s="100" t="s">
        <v>106</v>
      </c>
      <c r="G4" t="s">
        <v>725</v>
      </c>
      <c r="H4" s="151" t="s">
        <v>717</v>
      </c>
    </row>
    <row r="5" spans="1:8" ht="15.75">
      <c r="A5" t="s">
        <v>155</v>
      </c>
      <c r="B5" t="s">
        <v>119</v>
      </c>
      <c r="C5" t="s">
        <v>1152</v>
      </c>
      <c r="D5" t="s">
        <v>1194</v>
      </c>
      <c r="E5" t="s">
        <v>162</v>
      </c>
      <c r="F5" s="100" t="s">
        <v>724</v>
      </c>
      <c r="G5" t="s">
        <v>1195</v>
      </c>
      <c r="H5" s="151" t="s">
        <v>1196</v>
      </c>
    </row>
    <row r="6" spans="1:8" ht="15.75">
      <c r="G6" t="s">
        <v>1197</v>
      </c>
      <c r="H6" s="151" t="s">
        <v>1198</v>
      </c>
    </row>
    <row r="7" spans="1:8" ht="15.75">
      <c r="G7" t="s">
        <v>729</v>
      </c>
      <c r="H7" s="151" t="s">
        <v>1199</v>
      </c>
    </row>
    <row r="8" spans="1:8" ht="15.75">
      <c r="G8" t="s">
        <v>1200</v>
      </c>
      <c r="H8" s="151" t="s">
        <v>730</v>
      </c>
    </row>
    <row r="9" spans="1:8" ht="15.75">
      <c r="G9" t="s">
        <v>1201</v>
      </c>
      <c r="H9" s="151" t="s">
        <v>719</v>
      </c>
    </row>
    <row r="10" spans="1:8" ht="15.75">
      <c r="G10" t="s">
        <v>716</v>
      </c>
      <c r="H10" s="151" t="s">
        <v>745</v>
      </c>
    </row>
    <row r="11" spans="1:8" ht="15.75">
      <c r="G11" t="s">
        <v>1202</v>
      </c>
      <c r="H11" s="151" t="s">
        <v>1203</v>
      </c>
    </row>
    <row r="12" spans="1:8">
      <c r="G12" t="s">
        <v>1204</v>
      </c>
    </row>
    <row r="13" spans="1:8">
      <c r="G13" t="s">
        <v>1205</v>
      </c>
    </row>
    <row r="14" spans="1:8">
      <c r="G14" t="s">
        <v>1206</v>
      </c>
    </row>
    <row r="15" spans="1:8">
      <c r="G15" t="s">
        <v>1207</v>
      </c>
    </row>
    <row r="16" spans="1:8">
      <c r="G16" t="s">
        <v>1208</v>
      </c>
    </row>
    <row r="17" spans="7:7">
      <c r="G17" t="s">
        <v>1209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58239c7-912f-4ada-b935-472d25456a03" xsi:nil="true"/>
    <lcf76f155ced4ddcb4097134ff3c332f xmlns="20bac793-bebb-475d-beee-7827e8ff1a9f">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FAF71734F8A97549B1B2CD9CE1005C5E" ma:contentTypeVersion="10" ma:contentTypeDescription="Crear nuevo documento." ma:contentTypeScope="" ma:versionID="0f0c406fc038b8b206f6c33b444943cf">
  <xsd:schema xmlns:xsd="http://www.w3.org/2001/XMLSchema" xmlns:xs="http://www.w3.org/2001/XMLSchema" xmlns:p="http://schemas.microsoft.com/office/2006/metadata/properties" xmlns:ns2="20bac793-bebb-475d-beee-7827e8ff1a9f" xmlns:ns3="e58239c7-912f-4ada-b935-472d25456a03" targetNamespace="http://schemas.microsoft.com/office/2006/metadata/properties" ma:root="true" ma:fieldsID="367733d91b26b53e4835c7bdf2b48877" ns2:_="" ns3:_="">
    <xsd:import namespace="20bac793-bebb-475d-beee-7827e8ff1a9f"/>
    <xsd:import namespace="e58239c7-912f-4ada-b935-472d25456a0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bac793-bebb-475d-beee-7827e8ff1a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Etiquetas de imagen" ma:readOnly="false" ma:fieldId="{5cf76f15-5ced-4ddc-b409-7134ff3c332f}" ma:taxonomyMulti="true" ma:sspId="a181c148-9ad9-4a74-9ffe-3faf7671d28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58239c7-912f-4ada-b935-472d25456a0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7f23fc36-3d9e-4a79-916f-4dfa3341e532}" ma:internalName="TaxCatchAll" ma:showField="CatchAllData" ma:web="e58239c7-912f-4ada-b935-472d25456a0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F83C4B-B8F9-4198-A94A-0E1E81EF5BEF}">
  <ds:schemaRefs>
    <ds:schemaRef ds:uri="http://schemas.microsoft.com/sharepoint/v3/contenttype/forms"/>
  </ds:schemaRefs>
</ds:datastoreItem>
</file>

<file path=customXml/itemProps2.xml><?xml version="1.0" encoding="utf-8"?>
<ds:datastoreItem xmlns:ds="http://schemas.openxmlformats.org/officeDocument/2006/customXml" ds:itemID="{07830E5A-30A6-42F1-9A2D-B70C7392B44B}">
  <ds:schemaRefs>
    <ds:schemaRef ds:uri="http://schemas.microsoft.com/office/2006/documentManagement/types"/>
    <ds:schemaRef ds:uri="http://purl.org/dc/dcmitype/"/>
    <ds:schemaRef ds:uri="e58239c7-912f-4ada-b935-472d25456a03"/>
    <ds:schemaRef ds:uri="20bac793-bebb-475d-beee-7827e8ff1a9f"/>
    <ds:schemaRef ds:uri="http://purl.org/dc/elements/1.1/"/>
    <ds:schemaRef ds:uri="http://schemas.microsoft.com/office/infopath/2007/PartnerControls"/>
    <ds:schemaRef ds:uri="http://purl.org/dc/term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6EF03C57-10FD-4206-9CF9-58BB0E014A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bac793-bebb-475d-beee-7827e8ff1a9f"/>
    <ds:schemaRef ds:uri="e58239c7-912f-4ada-b935-472d25456a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21</vt:i4>
      </vt:variant>
    </vt:vector>
  </HeadingPairs>
  <TitlesOfParts>
    <vt:vector size="28" baseType="lpstr">
      <vt:lpstr>Instalaciones</vt:lpstr>
      <vt:lpstr>Paralizaciones</vt:lpstr>
      <vt:lpstr>Sucesos</vt:lpstr>
      <vt:lpstr>Hoja2</vt:lpstr>
      <vt:lpstr>pms v1</vt:lpstr>
      <vt:lpstr>Equipos</vt:lpstr>
      <vt:lpstr>Rangos</vt:lpstr>
      <vt:lpstr>'pms v1'!Actividades</vt:lpstr>
      <vt:lpstr>Actividades</vt:lpstr>
      <vt:lpstr>'pms v1'!Ámbito</vt:lpstr>
      <vt:lpstr>Ámbito</vt:lpstr>
      <vt:lpstr>Sucesos!Área_de_impresión</vt:lpstr>
      <vt:lpstr>'pms v1'!Factorriesgo</vt:lpstr>
      <vt:lpstr>Factorriesgo</vt:lpstr>
      <vt:lpstr>Impacto</vt:lpstr>
      <vt:lpstr>'pms v1'!NOTIFICADOR</vt:lpstr>
      <vt:lpstr>NOTIFICADOR</vt:lpstr>
      <vt:lpstr>'pms v1'!Probabilidad</vt:lpstr>
      <vt:lpstr>Probabilidad</vt:lpstr>
      <vt:lpstr>'pms v1'!Propiocontratista</vt:lpstr>
      <vt:lpstr>Propiocontratista</vt:lpstr>
      <vt:lpstr>'pms v1'!Severidad</vt:lpstr>
      <vt:lpstr>Severidad</vt:lpstr>
      <vt:lpstr>'pms v1'!Síno</vt:lpstr>
      <vt:lpstr>Síno</vt:lpstr>
      <vt:lpstr>Paralizaciones!Títulos_a_imprimir</vt:lpstr>
      <vt:lpstr>'pms v1'!Títulos_a_imprimir</vt:lpstr>
      <vt:lpstr>Sucesos!Títulos_a_imprimir</vt:lpstr>
    </vt:vector>
  </TitlesOfParts>
  <Manager/>
  <Company>Naturgy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Ramos Cuervo, Maria Cristina</dc:creator>
  <cp:keywords/>
  <dc:description/>
  <cp:lastModifiedBy>Escudero Cascon, David</cp:lastModifiedBy>
  <cp:revision/>
  <dcterms:created xsi:type="dcterms:W3CDTF">2022-07-26T06:14:26Z</dcterms:created>
  <dcterms:modified xsi:type="dcterms:W3CDTF">2025-04-25T16:03:50Z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0x010100FAF71734F8A97549B1B2CD9CE1005C5E</vt:lpwstr>
  </property>
  <property fmtid="{D5CDD505-2E9C-101B-9397-08002B2CF9AE}" pid="3" name="MediaServiceImageTags">
    <vt:lpwstr/>
  </property>
</Properties>
</file>