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laragon\www\taspen-warehouse\data\users\"/>
    </mc:Choice>
  </mc:AlternateContent>
  <xr:revisionPtr revIDLastSave="0" documentId="13_ncr:1_{53640850-3298-4053-BB51-CD3EE148E9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ITEM (2)" sheetId="7" r:id="rId1"/>
    <sheet name="users" sheetId="1" r:id="rId2"/>
    <sheet name="DATA ITEM" sheetId="6" r:id="rId3"/>
    <sheet name="DATA PENGADAAN" sheetId="3" r:id="rId4"/>
    <sheet name="DATA PERMINTAAN" sheetId="2" r:id="rId5"/>
    <sheet name="Sheet1" sheetId="5" r:id="rId6"/>
  </sheets>
  <definedNames>
    <definedName name="_xlnm._FilterDatabase" localSheetId="3" hidden="1">'DATA PENGADAAN'!$A$1:$J$130</definedName>
    <definedName name="_xlnm._FilterDatabase" localSheetId="4" hidden="1">'DATA PERMINTAAN'!$A$1:$I$186</definedName>
    <definedName name="_xlnm._FilterDatabase" localSheetId="5" hidden="1">Sheet1!$A$1:$E$112</definedName>
    <definedName name="_xlnm._FilterDatabase" localSheetId="1" hidden="1">users!$A$1:$G$35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63" i="2"/>
  <c r="H19" i="2"/>
  <c r="H105" i="2"/>
  <c r="H41" i="2"/>
  <c r="H120" i="2"/>
  <c r="H88" i="2"/>
  <c r="H109" i="2"/>
  <c r="H123" i="2"/>
  <c r="H112" i="2"/>
  <c r="H80" i="2"/>
  <c r="H2" i="2"/>
  <c r="H6" i="2"/>
  <c r="H3" i="2"/>
  <c r="H13" i="2"/>
  <c r="H17" i="2"/>
  <c r="H89" i="2"/>
  <c r="H81" i="2"/>
  <c r="H65" i="2"/>
  <c r="H67" i="2"/>
  <c r="H86" i="2"/>
  <c r="H79" i="2"/>
  <c r="H21" i="2"/>
  <c r="H116" i="2"/>
  <c r="H38" i="2"/>
  <c r="H4" i="2"/>
  <c r="H14" i="2"/>
  <c r="H76" i="2"/>
  <c r="H43" i="2"/>
  <c r="H57" i="2"/>
  <c r="H110" i="2"/>
  <c r="H60" i="2"/>
  <c r="H100" i="2"/>
  <c r="H122" i="2"/>
  <c r="H45" i="2"/>
  <c r="H95" i="2"/>
  <c r="H52" i="2"/>
  <c r="H7" i="2"/>
  <c r="H106" i="2"/>
  <c r="H72" i="2"/>
  <c r="H118" i="2"/>
  <c r="H40" i="2"/>
  <c r="H111" i="2"/>
  <c r="H98" i="2"/>
  <c r="H90" i="2"/>
  <c r="H44" i="2"/>
  <c r="H66" i="2"/>
  <c r="H99" i="2"/>
  <c r="H102" i="2"/>
  <c r="H24" i="2"/>
  <c r="H39" i="2"/>
  <c r="H124" i="2"/>
  <c r="H36" i="2"/>
  <c r="H51" i="2"/>
  <c r="H84" i="2"/>
  <c r="H97" i="2"/>
  <c r="H117" i="2"/>
  <c r="H11" i="2"/>
  <c r="H28" i="2"/>
  <c r="H96" i="2"/>
  <c r="H34" i="2"/>
  <c r="H87" i="2"/>
  <c r="H48" i="2"/>
  <c r="H119" i="2"/>
  <c r="H25" i="2"/>
  <c r="H85" i="2"/>
  <c r="H101" i="2"/>
  <c r="H9" i="2"/>
  <c r="H91" i="2"/>
  <c r="H113" i="2"/>
  <c r="H46" i="2"/>
  <c r="H77" i="2"/>
  <c r="H121" i="2"/>
  <c r="H8" i="2"/>
  <c r="H53" i="2"/>
  <c r="H18" i="2"/>
  <c r="H59" i="2"/>
  <c r="H30" i="2"/>
  <c r="H70" i="2"/>
  <c r="H103" i="2"/>
  <c r="H107" i="2"/>
  <c r="H26" i="2"/>
  <c r="H15" i="2"/>
  <c r="H16" i="2"/>
  <c r="H37" i="2"/>
  <c r="H104" i="2"/>
  <c r="H94" i="2"/>
  <c r="H54" i="2"/>
  <c r="H93" i="2"/>
  <c r="H22" i="2"/>
  <c r="H42" i="2"/>
  <c r="H74" i="2"/>
  <c r="H108" i="2"/>
  <c r="H64" i="2"/>
  <c r="H29" i="2"/>
  <c r="H35" i="2"/>
  <c r="H5" i="2"/>
  <c r="H68" i="2"/>
  <c r="H83" i="2"/>
  <c r="H114" i="2"/>
  <c r="H58" i="2"/>
  <c r="H78" i="2"/>
  <c r="H23" i="2"/>
  <c r="H33" i="2"/>
  <c r="H55" i="2"/>
  <c r="H12" i="2"/>
  <c r="H82" i="2"/>
  <c r="H61" i="2"/>
  <c r="H31" i="2"/>
  <c r="H71" i="2"/>
  <c r="H32" i="2"/>
  <c r="H69" i="2"/>
  <c r="H62" i="2"/>
  <c r="H115" i="2"/>
  <c r="H56" i="2"/>
  <c r="H92" i="2"/>
  <c r="H75" i="2"/>
  <c r="H20" i="2"/>
  <c r="H49" i="2"/>
  <c r="H47" i="2"/>
  <c r="H73" i="2"/>
  <c r="H10" i="2"/>
  <c r="H27" i="2"/>
  <c r="H137" i="2"/>
  <c r="H136" i="2"/>
  <c r="H138" i="2"/>
  <c r="H125" i="2"/>
  <c r="H147" i="2"/>
  <c r="H153" i="2"/>
  <c r="H171" i="2"/>
  <c r="H126" i="2"/>
  <c r="H131" i="2"/>
  <c r="H128" i="2"/>
  <c r="H176" i="2"/>
  <c r="H177" i="2"/>
  <c r="H142" i="2"/>
  <c r="H181" i="2"/>
  <c r="H167" i="2"/>
  <c r="H172" i="2"/>
  <c r="H143" i="2"/>
  <c r="H168" i="2"/>
  <c r="H127" i="2"/>
  <c r="H162" i="2"/>
  <c r="H139" i="2"/>
  <c r="H183" i="2"/>
  <c r="H154" i="2"/>
  <c r="H173" i="2"/>
  <c r="H163" i="2"/>
  <c r="H164" i="2"/>
  <c r="H148" i="2"/>
  <c r="H155" i="2"/>
  <c r="H132" i="2"/>
  <c r="H174" i="2"/>
  <c r="H129" i="2"/>
  <c r="H144" i="2"/>
  <c r="H184" i="2"/>
  <c r="H182" i="2"/>
  <c r="H165" i="2"/>
  <c r="H159" i="2"/>
  <c r="H133" i="2"/>
  <c r="H150" i="2"/>
  <c r="H156" i="2"/>
  <c r="H140" i="2"/>
  <c r="H178" i="2"/>
  <c r="H160" i="2"/>
  <c r="H134" i="2"/>
  <c r="H169" i="2"/>
  <c r="H170" i="2"/>
  <c r="H151" i="2"/>
  <c r="H145" i="2"/>
  <c r="H161" i="2"/>
  <c r="H157" i="2"/>
  <c r="H179" i="2"/>
  <c r="H175" i="2"/>
  <c r="H130" i="2"/>
  <c r="H152" i="2"/>
  <c r="H146" i="2"/>
  <c r="H180" i="2"/>
  <c r="H141" i="2"/>
  <c r="H158" i="2"/>
  <c r="H185" i="2"/>
  <c r="H186" i="2"/>
  <c r="H149" i="2"/>
  <c r="H166" i="2"/>
  <c r="H135" i="2"/>
  <c r="H50" i="2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G20" i="2" s="1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2" i="3"/>
  <c r="F130" i="3"/>
  <c r="F128" i="3"/>
  <c r="F126" i="3"/>
  <c r="F124" i="3"/>
  <c r="F123" i="3"/>
  <c r="F120" i="3"/>
  <c r="F119" i="3"/>
  <c r="F118" i="3"/>
  <c r="F117" i="3"/>
  <c r="F115" i="3"/>
  <c r="F114" i="3"/>
  <c r="F113" i="3"/>
  <c r="F112" i="3"/>
  <c r="F111" i="3"/>
  <c r="F109" i="3"/>
  <c r="F108" i="3"/>
  <c r="F110" i="3"/>
  <c r="F107" i="3"/>
  <c r="F106" i="3"/>
  <c r="F105" i="3"/>
  <c r="F104" i="3"/>
  <c r="F103" i="3"/>
  <c r="F102" i="3"/>
  <c r="F100" i="3"/>
  <c r="F99" i="3"/>
  <c r="F97" i="3"/>
  <c r="F96" i="3"/>
  <c r="F95" i="3"/>
  <c r="F93" i="3"/>
  <c r="F92" i="3"/>
  <c r="F90" i="3"/>
  <c r="F91" i="3"/>
  <c r="F89" i="3"/>
  <c r="F87" i="3"/>
  <c r="F86" i="3"/>
  <c r="F84" i="3"/>
  <c r="F83" i="3"/>
  <c r="F82" i="3"/>
  <c r="F81" i="3"/>
  <c r="F85" i="3"/>
  <c r="F80" i="3"/>
  <c r="F79" i="3"/>
  <c r="F78" i="3"/>
  <c r="F77" i="3"/>
  <c r="F76" i="3"/>
  <c r="F75" i="3"/>
  <c r="F73" i="3"/>
  <c r="F74" i="3"/>
  <c r="F72" i="3"/>
  <c r="F71" i="3"/>
  <c r="F70" i="3"/>
  <c r="F68" i="3"/>
  <c r="F67" i="3"/>
  <c r="F66" i="3"/>
  <c r="F65" i="3"/>
  <c r="E63" i="3"/>
  <c r="F63" i="3" s="1"/>
  <c r="F64" i="3"/>
  <c r="F60" i="3"/>
  <c r="F59" i="3"/>
  <c r="F58" i="3"/>
  <c r="F55" i="3"/>
  <c r="F54" i="3"/>
  <c r="F53" i="3"/>
  <c r="F52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5" i="3"/>
  <c r="F34" i="3"/>
  <c r="F32" i="3"/>
  <c r="F31" i="3"/>
  <c r="F30" i="3"/>
  <c r="F26" i="3"/>
  <c r="F24" i="3"/>
  <c r="F22" i="3"/>
  <c r="F17" i="3"/>
  <c r="F18" i="3"/>
  <c r="F19" i="3"/>
  <c r="F20" i="3"/>
  <c r="F8" i="3"/>
  <c r="F9" i="3"/>
  <c r="F10" i="3"/>
  <c r="F11" i="3"/>
  <c r="F12" i="3"/>
  <c r="F13" i="3"/>
  <c r="F14" i="3"/>
  <c r="F15" i="3"/>
  <c r="F3" i="3"/>
  <c r="F4" i="3"/>
  <c r="F5" i="3"/>
  <c r="F6" i="3"/>
  <c r="G50" i="2" l="1"/>
  <c r="G110" i="2"/>
  <c r="G60" i="2"/>
  <c r="G153" i="2"/>
  <c r="G160" i="2"/>
  <c r="G100" i="2"/>
  <c r="G63" i="2"/>
  <c r="G19" i="2"/>
  <c r="G105" i="2"/>
  <c r="G87" i="2"/>
  <c r="G12" i="2"/>
  <c r="G143" i="2"/>
  <c r="G174" i="2"/>
  <c r="G74" i="2"/>
  <c r="G34" i="2"/>
  <c r="G158" i="2"/>
  <c r="G92" i="2"/>
  <c r="G177" i="2"/>
  <c r="G27" i="2"/>
  <c r="G96" i="2"/>
  <c r="G117" i="2"/>
  <c r="G28" i="2"/>
  <c r="G170" i="2"/>
  <c r="G15" i="2"/>
  <c r="G132" i="2"/>
  <c r="G11" i="2"/>
  <c r="G186" i="2"/>
  <c r="G115" i="2"/>
  <c r="G37" i="2"/>
  <c r="G83" i="2"/>
  <c r="G127" i="2"/>
  <c r="G181" i="2"/>
  <c r="G130" i="2"/>
  <c r="G84" i="2"/>
  <c r="G97" i="2"/>
  <c r="G56" i="2"/>
  <c r="G51" i="2"/>
  <c r="G169" i="2"/>
  <c r="G125" i="2"/>
  <c r="G139" i="2"/>
  <c r="G171" i="2"/>
  <c r="G114" i="2"/>
  <c r="G10" i="2"/>
  <c r="G184" i="2"/>
  <c r="G35" i="2"/>
  <c r="G16" i="2"/>
  <c r="G55" i="2"/>
  <c r="G179" i="2"/>
  <c r="G102" i="2"/>
  <c r="G183" i="2"/>
  <c r="G24" i="2"/>
  <c r="G145" i="2"/>
  <c r="G39" i="2"/>
  <c r="G104" i="2"/>
  <c r="G148" i="2"/>
  <c r="G146" i="2"/>
  <c r="G163" i="2"/>
  <c r="G149" i="2"/>
  <c r="G155" i="2"/>
  <c r="G68" i="2"/>
  <c r="G121" i="2"/>
  <c r="G172" i="2"/>
  <c r="G66" i="2"/>
  <c r="G99" i="2"/>
  <c r="G44" i="2"/>
  <c r="G8" i="2"/>
  <c r="G136" i="2"/>
  <c r="G154" i="2"/>
  <c r="G5" i="2"/>
  <c r="G180" i="2"/>
  <c r="G107" i="2"/>
  <c r="G62" i="2"/>
  <c r="G23" i="2"/>
  <c r="G182" i="2"/>
  <c r="G173" i="2"/>
  <c r="G59" i="2"/>
  <c r="G30" i="2"/>
  <c r="G64" i="2"/>
  <c r="G111" i="2"/>
  <c r="G90" i="2"/>
  <c r="G54" i="2"/>
  <c r="G47" i="2"/>
  <c r="G135" i="2"/>
  <c r="G49" i="2"/>
  <c r="G126" i="2"/>
  <c r="G98" i="2"/>
  <c r="G167" i="2"/>
  <c r="G161" i="2"/>
  <c r="G118" i="2"/>
  <c r="G168" i="2"/>
  <c r="G159" i="2"/>
  <c r="G26" i="2"/>
  <c r="G36" i="2"/>
  <c r="G164" i="2"/>
  <c r="G33" i="2"/>
  <c r="G40" i="2"/>
  <c r="G124" i="2"/>
  <c r="G108" i="2"/>
  <c r="G18" i="2"/>
  <c r="G53" i="2"/>
  <c r="G151" i="2"/>
  <c r="G69" i="2"/>
  <c r="G131" i="2"/>
  <c r="G52" i="2"/>
  <c r="G122" i="2"/>
  <c r="G156" i="2"/>
  <c r="G129" i="2"/>
  <c r="G45" i="2"/>
  <c r="G95" i="2"/>
  <c r="G73" i="2"/>
  <c r="G71" i="2"/>
  <c r="G178" i="2"/>
  <c r="G175" i="2"/>
  <c r="G77" i="2"/>
  <c r="G38" i="2"/>
  <c r="G4" i="2"/>
  <c r="G57" i="2"/>
  <c r="G133" i="2"/>
  <c r="G46" i="2"/>
  <c r="G76" i="2"/>
  <c r="G106" i="2"/>
  <c r="G94" i="2"/>
  <c r="G72" i="2"/>
  <c r="G14" i="2"/>
  <c r="G7" i="2"/>
  <c r="G43" i="2"/>
  <c r="G142" i="2"/>
  <c r="G29" i="2"/>
  <c r="G162" i="2"/>
  <c r="G138" i="2"/>
  <c r="G152" i="2"/>
  <c r="G42" i="2"/>
  <c r="G140" i="2"/>
  <c r="G75" i="2"/>
  <c r="G165" i="2"/>
  <c r="G32" i="2"/>
  <c r="G147" i="2"/>
  <c r="G58" i="2"/>
  <c r="G116" i="2"/>
  <c r="G157" i="2"/>
  <c r="G67" i="2"/>
  <c r="G86" i="2"/>
  <c r="G79" i="2"/>
  <c r="G21" i="2"/>
  <c r="G22" i="2"/>
  <c r="G150" i="2"/>
  <c r="G70" i="2"/>
  <c r="G103" i="2"/>
  <c r="G91" i="2"/>
  <c r="G185" i="2"/>
  <c r="G101" i="2"/>
  <c r="G9" i="2"/>
  <c r="G113" i="2"/>
  <c r="G78" i="2"/>
  <c r="G31" i="2"/>
  <c r="G13" i="2"/>
  <c r="G17" i="2"/>
  <c r="G25" i="2"/>
  <c r="G128" i="2"/>
  <c r="G89" i="2"/>
  <c r="G81" i="2"/>
  <c r="G85" i="2"/>
  <c r="G61" i="2"/>
  <c r="G82" i="2"/>
  <c r="G65" i="2"/>
  <c r="G176" i="2"/>
  <c r="G93" i="2"/>
  <c r="G144" i="2"/>
  <c r="G166" i="2"/>
  <c r="G141" i="2"/>
  <c r="G2" i="2"/>
  <c r="G48" i="2"/>
  <c r="G119" i="2"/>
  <c r="G6" i="2"/>
  <c r="G134" i="2"/>
  <c r="G112" i="2"/>
  <c r="G80" i="2"/>
  <c r="G3" i="2"/>
  <c r="G123" i="2"/>
  <c r="G88" i="2"/>
  <c r="G137" i="2"/>
  <c r="G109" i="2"/>
  <c r="G41" i="2"/>
  <c r="G120" i="2"/>
  <c r="F116" i="3"/>
  <c r="F121" i="3"/>
  <c r="F122" i="3"/>
  <c r="F125" i="3"/>
  <c r="F127" i="3"/>
  <c r="F129" i="3"/>
  <c r="F88" i="3"/>
  <c r="F94" i="3"/>
  <c r="F98" i="3"/>
  <c r="F101" i="3"/>
  <c r="F69" i="3"/>
  <c r="F29" i="3"/>
  <c r="F33" i="3"/>
  <c r="F36" i="3"/>
  <c r="F51" i="3"/>
  <c r="F56" i="3"/>
  <c r="F57" i="3"/>
  <c r="F28" i="3"/>
  <c r="E62" i="3"/>
  <c r="F62" i="3" s="1"/>
  <c r="E61" i="3"/>
  <c r="F61" i="3" s="1"/>
  <c r="F7" i="3"/>
  <c r="F16" i="3"/>
  <c r="F21" i="3"/>
  <c r="F23" i="3"/>
  <c r="F25" i="3"/>
  <c r="F27" i="3"/>
  <c r="F2" i="3"/>
</calcChain>
</file>

<file path=xl/sharedStrings.xml><?xml version="1.0" encoding="utf-8"?>
<sst xmlns="http://schemas.openxmlformats.org/spreadsheetml/2006/main" count="1718" uniqueCount="170">
  <si>
    <t>NIK</t>
  </si>
  <si>
    <t>NAMA</t>
  </si>
  <si>
    <t>JABATAN</t>
  </si>
  <si>
    <t>USER</t>
  </si>
  <si>
    <t>PASSWORD</t>
  </si>
  <si>
    <t>MUHAMMAD ABDUL GOFUR</t>
  </si>
  <si>
    <t>BRANCH MANAGER</t>
  </si>
  <si>
    <t>SUGIHARTI MADYO</t>
  </si>
  <si>
    <t>KARYAWAN STAFF PADA KCU SEMARANG</t>
  </si>
  <si>
    <t>MAIZIRWAN</t>
  </si>
  <si>
    <t>SERVICES&amp;MEMBERSHIP SECTOR HEAD</t>
  </si>
  <si>
    <t>MEMBERSHIP STAFF</t>
  </si>
  <si>
    <t>ANINDITYA SALSABILA AZAHRA</t>
  </si>
  <si>
    <t>AJENG PUSPITA NINGRUM</t>
  </si>
  <si>
    <t>SEPTIAYU KUSUMA MURDIONO</t>
  </si>
  <si>
    <t>ADE KURNIASARI</t>
  </si>
  <si>
    <t>SERVICES STAFF</t>
  </si>
  <si>
    <t>PASHA HAKIM PRAPTAMA</t>
  </si>
  <si>
    <t>RAMA FIKY ADITAMA</t>
  </si>
  <si>
    <t>USWATUN KHASANAH</t>
  </si>
  <si>
    <t>ERVINA ARI SAFITRI</t>
  </si>
  <si>
    <t>FITRIA RATNA FATMAWATI</t>
  </si>
  <si>
    <t>AGUS ALIM</t>
  </si>
  <si>
    <t>RUSDIYATI</t>
  </si>
  <si>
    <t>DWIKY AULIA BRAMANTO</t>
  </si>
  <si>
    <t>ALLGA MANORA HAYUNDANISWARA</t>
  </si>
  <si>
    <t>SUMARWANTO</t>
  </si>
  <si>
    <t>FAHMA FITROTUL MUNA</t>
  </si>
  <si>
    <t>ANANTIAN SURYO UTOMO</t>
  </si>
  <si>
    <t>GABRIELLA UNDAP</t>
  </si>
  <si>
    <t>STELLA NADINE ALVARITA</t>
  </si>
  <si>
    <t>ACHMAD MUNADI</t>
  </si>
  <si>
    <t>CASH&amp;PENSION VERIF SECTOR HEAD</t>
  </si>
  <si>
    <t>ANISA NURIKA AMALIA</t>
  </si>
  <si>
    <t>CASH&amp;PENSION VERIF STAFF</t>
  </si>
  <si>
    <t>OLZA GHEA SAVIRA</t>
  </si>
  <si>
    <t>KHAIRURRIZKA MUAMAL</t>
  </si>
  <si>
    <t>DIMAS ALDI SAIFUDDIN</t>
  </si>
  <si>
    <t>FINANCE ADMINISTRATION SECTOR HEAD</t>
  </si>
  <si>
    <t>DIAH PUTPITASARI</t>
  </si>
  <si>
    <t>FINANCE ADMINISTRATION STAFF</t>
  </si>
  <si>
    <t>GILANG TELAGA ATMAJA</t>
  </si>
  <si>
    <t>RADEN RARA RATRI FEMININGRUM</t>
  </si>
  <si>
    <t>CAHYA MAHARDIKA</t>
  </si>
  <si>
    <t>HC &amp; GA SECTOR HEAD</t>
  </si>
  <si>
    <t>BAYU PUTRA PAMUNGKAS</t>
  </si>
  <si>
    <t>HC &amp; GA STAFF</t>
  </si>
  <si>
    <t>GHEANOFANY RAMADAYANTI</t>
  </si>
  <si>
    <t>BHINATORO TUNGGUL BAWON</t>
  </si>
  <si>
    <t>Taspen1234</t>
  </si>
  <si>
    <t>Muhammad1585</t>
  </si>
  <si>
    <t>Sugiharti1152</t>
  </si>
  <si>
    <t>Maizirwan2257</t>
  </si>
  <si>
    <t>Bhinatoro1508</t>
  </si>
  <si>
    <t>Aninditya4062</t>
  </si>
  <si>
    <t>Ajeng3399</t>
  </si>
  <si>
    <t>Septiayu3784</t>
  </si>
  <si>
    <t>Ade4067</t>
  </si>
  <si>
    <t>Pasha4066</t>
  </si>
  <si>
    <t>Rama4060</t>
  </si>
  <si>
    <t>Uswatun3611</t>
  </si>
  <si>
    <t>Ervina3495</t>
  </si>
  <si>
    <t>Fitria3493</t>
  </si>
  <si>
    <t>Agus2375</t>
  </si>
  <si>
    <t>Rusdiyati1328</t>
  </si>
  <si>
    <t>Dwiky4069</t>
  </si>
  <si>
    <t>Allga4083</t>
  </si>
  <si>
    <t>Sumarwanto3181</t>
  </si>
  <si>
    <t>Fahma4065</t>
  </si>
  <si>
    <t>Anantian4179</t>
  </si>
  <si>
    <t>Gabriella4203</t>
  </si>
  <si>
    <t>Stella4061</t>
  </si>
  <si>
    <t>Achmad1630</t>
  </si>
  <si>
    <t>Anisa3505</t>
  </si>
  <si>
    <t>Olza3578</t>
  </si>
  <si>
    <t>Khairurrizka3158</t>
  </si>
  <si>
    <t>Dimas3573</t>
  </si>
  <si>
    <t>Diah4068</t>
  </si>
  <si>
    <t>Gilang4063</t>
  </si>
  <si>
    <t>Raden3533</t>
  </si>
  <si>
    <t>Cahya4070</t>
  </si>
  <si>
    <t>Bayu4064</t>
  </si>
  <si>
    <t>Gheanofany4172</t>
  </si>
  <si>
    <t>MOHAMMAD MAFTUH BASTUL BISRI</t>
  </si>
  <si>
    <t>Mohammad4059</t>
  </si>
  <si>
    <t>NO</t>
  </si>
  <si>
    <t>ITEM PERMINTAAN</t>
  </si>
  <si>
    <t>JUMLAH ITEM</t>
  </si>
  <si>
    <t>TANGGAL PERMINTAAN</t>
  </si>
  <si>
    <t>NAMA ITEM</t>
  </si>
  <si>
    <t>SATUAN</t>
  </si>
  <si>
    <t>TANGGAL PENGADAAN</t>
  </si>
  <si>
    <t>Ribbon Cart. Epson LQ2180 / LQ2190</t>
  </si>
  <si>
    <t>Toner HP Laser Jet  26A, Premium (A)</t>
  </si>
  <si>
    <t>Toner Color HP LJ CF510 - 204A Black, Premium (A)</t>
  </si>
  <si>
    <t>Toner Color HP LJ CF511 - 204A Cyan, Premium (A)</t>
  </si>
  <si>
    <t>Toner Color HP LJ CF512 - 204A Yellow, Premium (A)</t>
  </si>
  <si>
    <t>Toner Color HP LJ CF513 - 204A Magenta, Premium (A)</t>
  </si>
  <si>
    <t>Toner Cartridge HP CF276A, with chip</t>
  </si>
  <si>
    <t>Buah</t>
  </si>
  <si>
    <t>Set</t>
  </si>
  <si>
    <t>HARGA SATUAN</t>
  </si>
  <si>
    <t>HARGA TOTAL</t>
  </si>
  <si>
    <t>23 Mei 2023</t>
  </si>
  <si>
    <t>Ballpoint Pentel I</t>
  </si>
  <si>
    <t>Isi Ball Point Pentel</t>
  </si>
  <si>
    <t>Baterai Alkaline A2 / A3</t>
  </si>
  <si>
    <t>Kertas HVS 70 Gram A4 - SIDU</t>
  </si>
  <si>
    <t>Lem Povinal</t>
  </si>
  <si>
    <t>Box dosir</t>
  </si>
  <si>
    <t>Pensil 2B</t>
  </si>
  <si>
    <t>Kertas Corcorde</t>
  </si>
  <si>
    <t>Boll paint Uni-Ball</t>
  </si>
  <si>
    <t>Ballpoint Snowman BP-7</t>
  </si>
  <si>
    <t>Pasang</t>
  </si>
  <si>
    <t>Rim</t>
  </si>
  <si>
    <t>box</t>
  </si>
  <si>
    <t>buah</t>
  </si>
  <si>
    <t>Pak</t>
  </si>
  <si>
    <t>pak</t>
  </si>
  <si>
    <t>BATU BATERAY A3</t>
  </si>
  <si>
    <t>KERTAS HVS A4 70 GRAM</t>
  </si>
  <si>
    <t>KERTAS ART PAPER</t>
  </si>
  <si>
    <t>TERMALROLL</t>
  </si>
  <si>
    <t>BALLPOINT PENTEL</t>
  </si>
  <si>
    <t>HECMACHINE KECIL HD 10 MAX</t>
  </si>
  <si>
    <t>LEM PUTIH FOX</t>
  </si>
  <si>
    <t>BOX FILE</t>
  </si>
  <si>
    <t>Pack</t>
  </si>
  <si>
    <t>Pcs</t>
  </si>
  <si>
    <t>Bungkus</t>
  </si>
  <si>
    <t>TONER LASERJET HP 80A</t>
  </si>
  <si>
    <t>TONER LASERJET HP 48A</t>
  </si>
  <si>
    <t>MOUSE WIRELESS + KEYBOARD LOGITECH</t>
  </si>
  <si>
    <t>TONER HP LASERJET 204A BLACK</t>
  </si>
  <si>
    <t>TONER HP LASERJET 204A CYAN</t>
  </si>
  <si>
    <t>TONER HP LASERJET 204A YELLOW</t>
  </si>
  <si>
    <t>TONER HP LASERJET 204A MAGENTA</t>
  </si>
  <si>
    <t>24 Oktober 2023</t>
  </si>
  <si>
    <t>LEVEL</t>
  </si>
  <si>
    <t>PEMOHON</t>
  </si>
  <si>
    <t>APPROVAL LV2</t>
  </si>
  <si>
    <t>APRROVAL LV3</t>
  </si>
  <si>
    <t>APPROVAL LV 2</t>
  </si>
  <si>
    <t>APPROVAL 3</t>
  </si>
  <si>
    <t>BIDANG</t>
  </si>
  <si>
    <t>SERVICES&amp;MEMBERSHIP</t>
  </si>
  <si>
    <t>FINANCE ADMINISTRATION</t>
  </si>
  <si>
    <t>HC &amp; GA</t>
  </si>
  <si>
    <t>CASH&amp;PENSION VERIF</t>
  </si>
  <si>
    <t>Baterai Alkaline A2 / A4</t>
  </si>
  <si>
    <t>Baterai Alkaline A2 / A5</t>
  </si>
  <si>
    <t>Ballpoint Snowman BP-8</t>
  </si>
  <si>
    <t>Ballpoint Snowman BP-9</t>
  </si>
  <si>
    <t>Ballpoint Snowman BP-10</t>
  </si>
  <si>
    <t>Ballpoint Snowman BP-11</t>
  </si>
  <si>
    <t>BATU BATERAY A4</t>
  </si>
  <si>
    <t>BATU BATERAY A5</t>
  </si>
  <si>
    <t>BATU BATERAY A6</t>
  </si>
  <si>
    <t>BATU BATERAY A7</t>
  </si>
  <si>
    <t>TGL PENGADAA</t>
  </si>
  <si>
    <t>Sabtu</t>
  </si>
  <si>
    <t>Minggu</t>
  </si>
  <si>
    <t>kategori</t>
  </si>
  <si>
    <t>Supplies</t>
  </si>
  <si>
    <t>ATK</t>
  </si>
  <si>
    <t>KODE</t>
  </si>
  <si>
    <t>Harga</t>
  </si>
  <si>
    <t>555-555-555</t>
  </si>
  <si>
    <t>777-777-777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</si>
</sst>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 Narrow"/>
      <family val="2"/>
    </font>
    <font>
      <sz val="10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DBDBDB"/>
      </bottom>
      <diagonal/>
    </border>
  </borders>
  <cellStyleXfs count="5">
    <xf numFmtId="0" fontId="0" fillId="0" borderId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64" fontId="0" fillId="0" borderId="1" xfId="3" applyNumberFormat="1" applyFont="1" applyBorder="1" applyAlignment="1">
      <alignment horizontal="right" vertical="center"/>
    </xf>
    <xf numFmtId="164" fontId="0" fillId="0" borderId="0" xfId="3" applyNumberFormat="1" applyFont="1" applyBorder="1" applyAlignment="1">
      <alignment horizontal="right" vertical="center"/>
    </xf>
    <xf numFmtId="0" fontId="0" fillId="0" borderId="1" xfId="0" applyBorder="1"/>
    <xf numFmtId="0" fontId="2" fillId="0" borderId="1" xfId="1" applyFont="1" applyBorder="1" applyAlignment="1">
      <alignment horizontal="left"/>
    </xf>
    <xf numFmtId="41" fontId="2" fillId="0" borderId="1" xfId="2" applyFont="1" applyFill="1" applyBorder="1" applyAlignment="1">
      <alignment horizontal="right"/>
    </xf>
    <xf numFmtId="3" fontId="2" fillId="0" borderId="1" xfId="3" applyNumberFormat="1" applyFont="1" applyFill="1" applyBorder="1" applyAlignment="1">
      <alignment horizontal="right"/>
    </xf>
    <xf numFmtId="41" fontId="2" fillId="0" borderId="1" xfId="2" applyFont="1" applyBorder="1" applyAlignment="1">
      <alignment horizontal="left"/>
    </xf>
    <xf numFmtId="3" fontId="2" fillId="0" borderId="1" xfId="1" applyNumberFormat="1" applyFont="1" applyBorder="1"/>
    <xf numFmtId="41" fontId="0" fillId="0" borderId="1" xfId="0" applyNumberFormat="1" applyBorder="1"/>
    <xf numFmtId="41" fontId="2" fillId="0" borderId="1" xfId="2" applyFont="1" applyFill="1" applyBorder="1" applyAlignment="1">
      <alignment horizontal="left"/>
    </xf>
    <xf numFmtId="41" fontId="2" fillId="0" borderId="1" xfId="2" applyFont="1" applyBorder="1" applyAlignment="1">
      <alignment horizontal="right"/>
    </xf>
    <xf numFmtId="3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41" fontId="2" fillId="0" borderId="1" xfId="2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2" fillId="0" borderId="1" xfId="1" applyNumberFormat="1" applyFont="1" applyBorder="1"/>
    <xf numFmtId="1" fontId="2" fillId="0" borderId="1" xfId="0" applyNumberFormat="1" applyFont="1" applyBorder="1"/>
    <xf numFmtId="1" fontId="2" fillId="0" borderId="1" xfId="2" applyNumberFormat="1" applyFont="1" applyFill="1" applyBorder="1" applyAlignment="1"/>
    <xf numFmtId="1" fontId="2" fillId="0" borderId="1" xfId="4" applyNumberFormat="1" applyFont="1" applyBorder="1" applyAlignment="1"/>
    <xf numFmtId="1" fontId="0" fillId="0" borderId="1" xfId="0" applyNumberFormat="1" applyBorder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0" borderId="1" xfId="0" applyBorder="1" applyAlignment="1">
      <alignment horizontal="center"/>
    </xf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14" fontId="2" fillId="0" borderId="1" xfId="1" applyNumberFormat="1" applyFont="1" applyBorder="1" applyAlignment="1">
      <alignment horizontal="left"/>
    </xf>
    <xf numFmtId="14" fontId="0" fillId="0" borderId="1" xfId="0" applyNumberFormat="1" applyBorder="1"/>
    <xf numFmtId="0" fontId="0" fillId="0" borderId="2" xfId="0" applyFill="1" applyBorder="1"/>
    <xf numFmtId="0" fontId="3" fillId="7" borderId="3" xfId="0" applyFont="1" applyFill="1" applyBorder="1" applyAlignment="1">
      <alignment horizontal="center" vertical="top" wrapText="1"/>
    </xf>
  </cellXfs>
  <cellStyles count="5">
    <cellStyle name="Comma [0] 2" xfId="2" xr:uid="{00000000-0005-0000-0000-000000000000}"/>
    <cellStyle name="Comma [0] 3" xfId="4" xr:uid="{00000000-0005-0000-0000-000001000000}"/>
    <cellStyle name="Comma 2" xfId="3" xr:uid="{00000000-0005-0000-0000-000002000000}"/>
    <cellStyle name="Normal" xfId="0" builtinId="0"/>
    <cellStyle name="Normal 2" xfId="1" xr:uid="{00000000-0005-0000-0000-000004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0B477-5CEA-4258-B82E-9B3957DE36C8}">
  <dimension ref="A1:F43"/>
  <sheetViews>
    <sheetView tabSelected="1" workbookViewId="0">
      <selection activeCell="J13" sqref="J13"/>
    </sheetView>
  </sheetViews>
  <sheetFormatPr defaultRowHeight="14.4" x14ac:dyDescent="0.3"/>
  <cols>
    <col min="1" max="1" width="3.88671875" bestFit="1" customWidth="1"/>
    <col min="2" max="2" width="17.21875" customWidth="1"/>
    <col min="3" max="3" width="49.5546875" bestFit="1" customWidth="1"/>
    <col min="4" max="4" width="8.44140625" bestFit="1" customWidth="1"/>
  </cols>
  <sheetData>
    <row r="1" spans="1:6" x14ac:dyDescent="0.3">
      <c r="A1" s="7" t="s">
        <v>85</v>
      </c>
      <c r="B1" s="7" t="s">
        <v>166</v>
      </c>
      <c r="C1" s="7" t="s">
        <v>89</v>
      </c>
      <c r="D1" s="7" t="s">
        <v>90</v>
      </c>
      <c r="E1" s="31" t="s">
        <v>163</v>
      </c>
      <c r="F1" s="37" t="s">
        <v>167</v>
      </c>
    </row>
    <row r="2" spans="1:6" ht="16.2" thickBot="1" x14ac:dyDescent="0.35">
      <c r="A2" s="7">
        <v>1</v>
      </c>
      <c r="B2" s="38" t="s">
        <v>168</v>
      </c>
      <c r="C2" s="8" t="s">
        <v>92</v>
      </c>
      <c r="D2" s="7" t="s">
        <v>99</v>
      </c>
      <c r="E2" t="s">
        <v>164</v>
      </c>
      <c r="F2">
        <v>50000</v>
      </c>
    </row>
    <row r="3" spans="1:6" ht="15.6" x14ac:dyDescent="0.3">
      <c r="A3" s="7">
        <v>2</v>
      </c>
      <c r="B3" s="7" t="s">
        <v>169</v>
      </c>
      <c r="C3" s="8" t="s">
        <v>93</v>
      </c>
      <c r="D3" s="7" t="s">
        <v>100</v>
      </c>
      <c r="E3" t="s">
        <v>164</v>
      </c>
      <c r="F3">
        <v>60000</v>
      </c>
    </row>
    <row r="4" spans="1:6" ht="15.6" x14ac:dyDescent="0.3">
      <c r="A4" s="7">
        <v>3</v>
      </c>
      <c r="B4" s="7"/>
      <c r="C4" s="8" t="s">
        <v>94</v>
      </c>
      <c r="D4" s="7" t="s">
        <v>99</v>
      </c>
      <c r="E4" t="s">
        <v>164</v>
      </c>
    </row>
    <row r="5" spans="1:6" ht="15.6" x14ac:dyDescent="0.3">
      <c r="A5" s="7">
        <v>4</v>
      </c>
      <c r="B5" s="7"/>
      <c r="C5" s="8" t="s">
        <v>95</v>
      </c>
      <c r="D5" s="7" t="s">
        <v>99</v>
      </c>
      <c r="E5" t="s">
        <v>164</v>
      </c>
    </row>
    <row r="6" spans="1:6" ht="15.6" x14ac:dyDescent="0.3">
      <c r="A6" s="7">
        <v>5</v>
      </c>
      <c r="B6" s="7"/>
      <c r="C6" s="8" t="s">
        <v>96</v>
      </c>
      <c r="D6" s="7" t="s">
        <v>99</v>
      </c>
      <c r="E6" t="s">
        <v>164</v>
      </c>
    </row>
    <row r="7" spans="1:6" ht="15.6" x14ac:dyDescent="0.3">
      <c r="A7" s="7">
        <v>6</v>
      </c>
      <c r="B7" s="7"/>
      <c r="C7" s="8" t="s">
        <v>97</v>
      </c>
      <c r="D7" s="7" t="s">
        <v>99</v>
      </c>
      <c r="E7" t="s">
        <v>164</v>
      </c>
    </row>
    <row r="8" spans="1:6" ht="15.6" x14ac:dyDescent="0.3">
      <c r="A8" s="7">
        <v>7</v>
      </c>
      <c r="B8" s="7"/>
      <c r="C8" s="8" t="s">
        <v>98</v>
      </c>
      <c r="D8" s="7" t="s">
        <v>99</v>
      </c>
      <c r="E8" t="s">
        <v>164</v>
      </c>
    </row>
    <row r="9" spans="1:6" ht="15.6" x14ac:dyDescent="0.3">
      <c r="A9" s="7">
        <v>8</v>
      </c>
      <c r="B9" s="7"/>
      <c r="C9" s="11" t="s">
        <v>104</v>
      </c>
      <c r="D9" s="7" t="s">
        <v>99</v>
      </c>
      <c r="E9" t="s">
        <v>165</v>
      </c>
    </row>
    <row r="10" spans="1:6" ht="15.6" x14ac:dyDescent="0.3">
      <c r="A10" s="7">
        <v>9</v>
      </c>
      <c r="B10" s="7"/>
      <c r="C10" s="11" t="s">
        <v>105</v>
      </c>
      <c r="D10" s="7" t="s">
        <v>99</v>
      </c>
      <c r="E10" t="s">
        <v>165</v>
      </c>
    </row>
    <row r="11" spans="1:6" ht="15.6" x14ac:dyDescent="0.3">
      <c r="A11" s="7">
        <v>10</v>
      </c>
      <c r="B11" s="7"/>
      <c r="C11" s="11" t="s">
        <v>106</v>
      </c>
      <c r="D11" s="7" t="s">
        <v>114</v>
      </c>
      <c r="E11" t="s">
        <v>165</v>
      </c>
    </row>
    <row r="12" spans="1:6" ht="15.6" x14ac:dyDescent="0.3">
      <c r="A12" s="7">
        <v>11</v>
      </c>
      <c r="B12" s="7"/>
      <c r="C12" s="11" t="s">
        <v>150</v>
      </c>
      <c r="D12" s="7" t="s">
        <v>114</v>
      </c>
      <c r="E12" t="s">
        <v>165</v>
      </c>
    </row>
    <row r="13" spans="1:6" ht="15.6" x14ac:dyDescent="0.3">
      <c r="A13" s="7">
        <v>12</v>
      </c>
      <c r="B13" s="7"/>
      <c r="C13" s="11" t="s">
        <v>151</v>
      </c>
      <c r="D13" s="7" t="s">
        <v>114</v>
      </c>
      <c r="E13" t="s">
        <v>165</v>
      </c>
    </row>
    <row r="14" spans="1:6" ht="15.6" x14ac:dyDescent="0.3">
      <c r="A14" s="7">
        <v>13</v>
      </c>
      <c r="B14" s="7"/>
      <c r="C14" s="11" t="s">
        <v>107</v>
      </c>
      <c r="D14" s="7" t="s">
        <v>115</v>
      </c>
      <c r="E14" t="s">
        <v>165</v>
      </c>
    </row>
    <row r="15" spans="1:6" ht="15.6" x14ac:dyDescent="0.3">
      <c r="A15" s="7">
        <v>14</v>
      </c>
      <c r="B15" s="7"/>
      <c r="C15" s="11" t="s">
        <v>108</v>
      </c>
      <c r="D15" s="7" t="s">
        <v>116</v>
      </c>
      <c r="E15" t="s">
        <v>165</v>
      </c>
    </row>
    <row r="16" spans="1:6" ht="15.6" x14ac:dyDescent="0.3">
      <c r="A16" s="7">
        <v>15</v>
      </c>
      <c r="B16" s="7"/>
      <c r="C16" s="14" t="s">
        <v>109</v>
      </c>
      <c r="D16" s="7" t="s">
        <v>117</v>
      </c>
      <c r="E16" t="s">
        <v>165</v>
      </c>
    </row>
    <row r="17" spans="1:5" ht="15.6" x14ac:dyDescent="0.3">
      <c r="A17" s="7">
        <v>16</v>
      </c>
      <c r="B17" s="7"/>
      <c r="C17" s="11" t="s">
        <v>110</v>
      </c>
      <c r="D17" s="7" t="s">
        <v>99</v>
      </c>
      <c r="E17" t="s">
        <v>165</v>
      </c>
    </row>
    <row r="18" spans="1:5" ht="15.6" x14ac:dyDescent="0.3">
      <c r="A18" s="7">
        <v>17</v>
      </c>
      <c r="B18" s="7"/>
      <c r="C18" s="11" t="s">
        <v>111</v>
      </c>
      <c r="D18" s="7" t="s">
        <v>118</v>
      </c>
      <c r="E18" t="s">
        <v>165</v>
      </c>
    </row>
    <row r="19" spans="1:5" ht="15.6" x14ac:dyDescent="0.3">
      <c r="A19" s="7">
        <v>18</v>
      </c>
      <c r="B19" s="7"/>
      <c r="C19" s="11" t="s">
        <v>112</v>
      </c>
      <c r="D19" s="7" t="s">
        <v>99</v>
      </c>
      <c r="E19" t="s">
        <v>165</v>
      </c>
    </row>
    <row r="20" spans="1:5" ht="15.6" x14ac:dyDescent="0.3">
      <c r="A20" s="7">
        <v>19</v>
      </c>
      <c r="B20" s="7"/>
      <c r="C20" s="17" t="s">
        <v>113</v>
      </c>
      <c r="D20" s="7" t="s">
        <v>119</v>
      </c>
      <c r="E20" t="s">
        <v>165</v>
      </c>
    </row>
    <row r="21" spans="1:5" ht="15.6" x14ac:dyDescent="0.3">
      <c r="A21" s="7">
        <v>20</v>
      </c>
      <c r="B21" s="7"/>
      <c r="C21" s="17" t="s">
        <v>152</v>
      </c>
      <c r="D21" s="7" t="s">
        <v>119</v>
      </c>
      <c r="E21" t="s">
        <v>165</v>
      </c>
    </row>
    <row r="22" spans="1:5" ht="15.6" x14ac:dyDescent="0.3">
      <c r="A22" s="7">
        <v>21</v>
      </c>
      <c r="B22" s="7"/>
      <c r="C22" s="17" t="s">
        <v>153</v>
      </c>
      <c r="D22" s="7" t="s">
        <v>119</v>
      </c>
      <c r="E22" t="s">
        <v>165</v>
      </c>
    </row>
    <row r="23" spans="1:5" ht="15.6" x14ac:dyDescent="0.3">
      <c r="A23" s="7">
        <v>22</v>
      </c>
      <c r="B23" s="7"/>
      <c r="C23" s="17" t="s">
        <v>154</v>
      </c>
      <c r="D23" s="7" t="s">
        <v>119</v>
      </c>
      <c r="E23" t="s">
        <v>165</v>
      </c>
    </row>
    <row r="24" spans="1:5" ht="15.6" x14ac:dyDescent="0.3">
      <c r="A24" s="7">
        <v>23</v>
      </c>
      <c r="B24" s="7"/>
      <c r="C24" s="17" t="s">
        <v>155</v>
      </c>
      <c r="D24" s="7" t="s">
        <v>119</v>
      </c>
      <c r="E24" t="s">
        <v>165</v>
      </c>
    </row>
    <row r="25" spans="1:5" x14ac:dyDescent="0.3">
      <c r="A25" s="7">
        <v>24</v>
      </c>
      <c r="B25" s="7"/>
      <c r="C25" s="1" t="s">
        <v>120</v>
      </c>
      <c r="D25" s="7" t="s">
        <v>114</v>
      </c>
      <c r="E25" t="s">
        <v>165</v>
      </c>
    </row>
    <row r="26" spans="1:5" x14ac:dyDescent="0.3">
      <c r="A26" s="7">
        <v>25</v>
      </c>
      <c r="B26" s="7"/>
      <c r="C26" s="1" t="s">
        <v>156</v>
      </c>
      <c r="D26" s="7" t="s">
        <v>114</v>
      </c>
      <c r="E26" t="s">
        <v>165</v>
      </c>
    </row>
    <row r="27" spans="1:5" x14ac:dyDescent="0.3">
      <c r="A27" s="7">
        <v>26</v>
      </c>
      <c r="B27" s="7"/>
      <c r="C27" s="1" t="s">
        <v>157</v>
      </c>
      <c r="D27" s="7" t="s">
        <v>114</v>
      </c>
      <c r="E27" t="s">
        <v>165</v>
      </c>
    </row>
    <row r="28" spans="1:5" x14ac:dyDescent="0.3">
      <c r="A28" s="7">
        <v>27</v>
      </c>
      <c r="B28" s="7"/>
      <c r="C28" s="1" t="s">
        <v>158</v>
      </c>
      <c r="D28" s="7" t="s">
        <v>114</v>
      </c>
      <c r="E28" t="s">
        <v>165</v>
      </c>
    </row>
    <row r="29" spans="1:5" x14ac:dyDescent="0.3">
      <c r="A29" s="7">
        <v>28</v>
      </c>
      <c r="B29" s="7"/>
      <c r="C29" s="1" t="s">
        <v>159</v>
      </c>
      <c r="D29" s="7" t="s">
        <v>114</v>
      </c>
      <c r="E29" t="s">
        <v>165</v>
      </c>
    </row>
    <row r="30" spans="1:5" x14ac:dyDescent="0.3">
      <c r="A30" s="7">
        <v>29</v>
      </c>
      <c r="B30" s="7"/>
      <c r="C30" s="1" t="s">
        <v>121</v>
      </c>
      <c r="D30" s="7" t="s">
        <v>115</v>
      </c>
      <c r="E30" t="s">
        <v>165</v>
      </c>
    </row>
    <row r="31" spans="1:5" x14ac:dyDescent="0.3">
      <c r="A31" s="7">
        <v>30</v>
      </c>
      <c r="B31" s="7"/>
      <c r="C31" s="1" t="s">
        <v>122</v>
      </c>
      <c r="D31" s="7" t="s">
        <v>128</v>
      </c>
      <c r="E31" t="s">
        <v>165</v>
      </c>
    </row>
    <row r="32" spans="1:5" x14ac:dyDescent="0.3">
      <c r="A32" s="7">
        <v>31</v>
      </c>
      <c r="B32" s="7"/>
      <c r="C32" s="1" t="s">
        <v>123</v>
      </c>
      <c r="D32" s="7" t="s">
        <v>129</v>
      </c>
      <c r="E32" t="s">
        <v>165</v>
      </c>
    </row>
    <row r="33" spans="1:5" x14ac:dyDescent="0.3">
      <c r="A33" s="7">
        <v>32</v>
      </c>
      <c r="B33" s="7"/>
      <c r="C33" s="1" t="s">
        <v>124</v>
      </c>
      <c r="D33" s="7" t="s">
        <v>129</v>
      </c>
      <c r="E33" t="s">
        <v>165</v>
      </c>
    </row>
    <row r="34" spans="1:5" x14ac:dyDescent="0.3">
      <c r="A34" s="7">
        <v>33</v>
      </c>
      <c r="B34" s="7"/>
      <c r="C34" s="1" t="s">
        <v>125</v>
      </c>
      <c r="D34" s="7" t="s">
        <v>129</v>
      </c>
      <c r="E34" t="s">
        <v>165</v>
      </c>
    </row>
    <row r="35" spans="1:5" x14ac:dyDescent="0.3">
      <c r="A35" s="7">
        <v>34</v>
      </c>
      <c r="B35" s="7"/>
      <c r="C35" s="1" t="s">
        <v>126</v>
      </c>
      <c r="D35" s="7" t="s">
        <v>130</v>
      </c>
      <c r="E35" t="s">
        <v>165</v>
      </c>
    </row>
    <row r="36" spans="1:5" x14ac:dyDescent="0.3">
      <c r="A36" s="7">
        <v>35</v>
      </c>
      <c r="B36" s="7"/>
      <c r="C36" s="1" t="s">
        <v>127</v>
      </c>
      <c r="D36" s="7" t="s">
        <v>129</v>
      </c>
      <c r="E36" t="s">
        <v>165</v>
      </c>
    </row>
    <row r="37" spans="1:5" x14ac:dyDescent="0.3">
      <c r="A37" s="7">
        <v>36</v>
      </c>
      <c r="B37" s="7"/>
      <c r="C37" s="4" t="s">
        <v>131</v>
      </c>
      <c r="D37" s="7" t="s">
        <v>129</v>
      </c>
      <c r="E37" t="s">
        <v>164</v>
      </c>
    </row>
    <row r="38" spans="1:5" x14ac:dyDescent="0.3">
      <c r="A38" s="7">
        <v>37</v>
      </c>
      <c r="B38" s="7"/>
      <c r="C38" s="4" t="s">
        <v>132</v>
      </c>
      <c r="D38" s="7" t="s">
        <v>129</v>
      </c>
      <c r="E38" t="s">
        <v>164</v>
      </c>
    </row>
    <row r="39" spans="1:5" x14ac:dyDescent="0.3">
      <c r="A39" s="7">
        <v>38</v>
      </c>
      <c r="B39" s="7"/>
      <c r="C39" s="1" t="s">
        <v>133</v>
      </c>
      <c r="D39" s="7" t="s">
        <v>100</v>
      </c>
      <c r="E39" t="s">
        <v>164</v>
      </c>
    </row>
    <row r="40" spans="1:5" x14ac:dyDescent="0.3">
      <c r="A40" s="7">
        <v>39</v>
      </c>
      <c r="B40" s="7"/>
      <c r="C40" s="4" t="s">
        <v>134</v>
      </c>
      <c r="D40" s="7" t="s">
        <v>129</v>
      </c>
      <c r="E40" t="s">
        <v>164</v>
      </c>
    </row>
    <row r="41" spans="1:5" x14ac:dyDescent="0.3">
      <c r="A41" s="7">
        <v>40</v>
      </c>
      <c r="B41" s="7"/>
      <c r="C41" s="4" t="s">
        <v>135</v>
      </c>
      <c r="D41" s="7" t="s">
        <v>129</v>
      </c>
      <c r="E41" t="s">
        <v>164</v>
      </c>
    </row>
    <row r="42" spans="1:5" x14ac:dyDescent="0.3">
      <c r="A42" s="7">
        <v>41</v>
      </c>
      <c r="B42" s="7"/>
      <c r="C42" s="4" t="s">
        <v>136</v>
      </c>
      <c r="D42" s="7" t="s">
        <v>129</v>
      </c>
      <c r="E42" t="s">
        <v>164</v>
      </c>
    </row>
    <row r="43" spans="1:5" x14ac:dyDescent="0.3">
      <c r="A43" s="7">
        <v>42</v>
      </c>
      <c r="B43" s="7"/>
      <c r="C43" s="4" t="s">
        <v>137</v>
      </c>
      <c r="D43" s="7" t="s">
        <v>129</v>
      </c>
      <c r="E43" t="s">
        <v>164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8576"/>
  <sheetViews>
    <sheetView workbookViewId="0">
      <selection activeCell="D2" sqref="D2"/>
    </sheetView>
  </sheetViews>
  <sheetFormatPr defaultRowHeight="14.4" x14ac:dyDescent="0.3"/>
  <cols>
    <col min="1" max="1" width="13.44140625" customWidth="1"/>
    <col min="2" max="2" width="34" bestFit="1" customWidth="1"/>
    <col min="3" max="3" width="38.44140625" bestFit="1" customWidth="1"/>
    <col min="4" max="4" width="24.6640625" bestFit="1" customWidth="1"/>
    <col min="5" max="5" width="13.88671875" customWidth="1"/>
    <col min="7" max="7" width="25.5546875" bestFit="1" customWidth="1"/>
  </cols>
  <sheetData>
    <row r="1" spans="1:7" s="20" customForma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139</v>
      </c>
      <c r="G1" s="20" t="s">
        <v>145</v>
      </c>
    </row>
    <row r="2" spans="1:7" x14ac:dyDescent="0.3">
      <c r="A2">
        <v>1585</v>
      </c>
      <c r="B2" t="s">
        <v>5</v>
      </c>
      <c r="C2" t="s">
        <v>6</v>
      </c>
      <c r="D2" t="s">
        <v>50</v>
      </c>
      <c r="E2" t="s">
        <v>49</v>
      </c>
      <c r="F2">
        <v>3</v>
      </c>
      <c r="G2" t="s">
        <v>6</v>
      </c>
    </row>
    <row r="3" spans="1:7" x14ac:dyDescent="0.3">
      <c r="A3">
        <v>3505</v>
      </c>
      <c r="B3" s="27" t="s">
        <v>33</v>
      </c>
      <c r="C3" t="s">
        <v>34</v>
      </c>
      <c r="D3" t="s">
        <v>73</v>
      </c>
      <c r="E3" t="s">
        <v>49</v>
      </c>
      <c r="F3">
        <v>1</v>
      </c>
      <c r="G3" t="s">
        <v>149</v>
      </c>
    </row>
    <row r="4" spans="1:7" x14ac:dyDescent="0.3">
      <c r="A4">
        <v>3158</v>
      </c>
      <c r="B4" s="27" t="s">
        <v>36</v>
      </c>
      <c r="C4" t="s">
        <v>34</v>
      </c>
      <c r="D4" t="s">
        <v>75</v>
      </c>
      <c r="E4" t="s">
        <v>49</v>
      </c>
      <c r="F4">
        <v>1</v>
      </c>
      <c r="G4" t="s">
        <v>149</v>
      </c>
    </row>
    <row r="5" spans="1:7" x14ac:dyDescent="0.3">
      <c r="A5">
        <v>3578</v>
      </c>
      <c r="B5" s="27" t="s">
        <v>35</v>
      </c>
      <c r="C5" t="s">
        <v>34</v>
      </c>
      <c r="D5" t="s">
        <v>74</v>
      </c>
      <c r="E5" t="s">
        <v>49</v>
      </c>
      <c r="F5">
        <v>1</v>
      </c>
      <c r="G5" t="s">
        <v>149</v>
      </c>
    </row>
    <row r="6" spans="1:7" x14ac:dyDescent="0.3">
      <c r="A6">
        <v>1630</v>
      </c>
      <c r="B6" s="27" t="s">
        <v>31</v>
      </c>
      <c r="C6" s="30" t="s">
        <v>32</v>
      </c>
      <c r="D6" t="s">
        <v>72</v>
      </c>
      <c r="E6" t="s">
        <v>49</v>
      </c>
      <c r="F6">
        <v>2</v>
      </c>
      <c r="G6" t="s">
        <v>149</v>
      </c>
    </row>
    <row r="7" spans="1:7" x14ac:dyDescent="0.3">
      <c r="A7">
        <v>4068</v>
      </c>
      <c r="B7" s="28" t="s">
        <v>39</v>
      </c>
      <c r="C7" t="s">
        <v>40</v>
      </c>
      <c r="D7" t="s">
        <v>77</v>
      </c>
      <c r="E7" t="s">
        <v>49</v>
      </c>
      <c r="F7">
        <v>1</v>
      </c>
      <c r="G7" t="s">
        <v>147</v>
      </c>
    </row>
    <row r="8" spans="1:7" x14ac:dyDescent="0.3">
      <c r="A8">
        <v>4063</v>
      </c>
      <c r="B8" s="28" t="s">
        <v>41</v>
      </c>
      <c r="C8" t="s">
        <v>40</v>
      </c>
      <c r="D8" t="s">
        <v>78</v>
      </c>
      <c r="E8" t="s">
        <v>49</v>
      </c>
      <c r="F8">
        <v>1</v>
      </c>
      <c r="G8" t="s">
        <v>147</v>
      </c>
    </row>
    <row r="9" spans="1:7" x14ac:dyDescent="0.3">
      <c r="A9">
        <v>3573</v>
      </c>
      <c r="B9" s="28" t="s">
        <v>37</v>
      </c>
      <c r="C9" s="30" t="s">
        <v>38</v>
      </c>
      <c r="D9" t="s">
        <v>76</v>
      </c>
      <c r="E9" t="s">
        <v>49</v>
      </c>
      <c r="F9">
        <v>2</v>
      </c>
      <c r="G9" t="s">
        <v>147</v>
      </c>
    </row>
    <row r="10" spans="1:7" x14ac:dyDescent="0.3">
      <c r="A10">
        <v>4064</v>
      </c>
      <c r="B10" s="29" t="s">
        <v>45</v>
      </c>
      <c r="C10" t="s">
        <v>46</v>
      </c>
      <c r="D10" t="s">
        <v>81</v>
      </c>
      <c r="E10" t="s">
        <v>49</v>
      </c>
      <c r="F10">
        <v>1</v>
      </c>
      <c r="G10" t="s">
        <v>148</v>
      </c>
    </row>
    <row r="11" spans="1:7" x14ac:dyDescent="0.3">
      <c r="A11">
        <v>4070</v>
      </c>
      <c r="B11" s="29" t="s">
        <v>43</v>
      </c>
      <c r="C11" t="s">
        <v>46</v>
      </c>
      <c r="D11" t="s">
        <v>80</v>
      </c>
      <c r="E11" t="s">
        <v>49</v>
      </c>
      <c r="F11">
        <v>1</v>
      </c>
      <c r="G11" t="s">
        <v>148</v>
      </c>
    </row>
    <row r="12" spans="1:7" x14ac:dyDescent="0.3">
      <c r="A12">
        <v>4172</v>
      </c>
      <c r="B12" s="29" t="s">
        <v>47</v>
      </c>
      <c r="C12" t="s">
        <v>46</v>
      </c>
      <c r="D12" t="s">
        <v>82</v>
      </c>
      <c r="E12" t="s">
        <v>49</v>
      </c>
      <c r="F12">
        <v>1</v>
      </c>
      <c r="G12" t="s">
        <v>148</v>
      </c>
    </row>
    <row r="13" spans="1:7" x14ac:dyDescent="0.3">
      <c r="A13">
        <v>3533</v>
      </c>
      <c r="B13" s="29" t="s">
        <v>42</v>
      </c>
      <c r="C13" s="30" t="s">
        <v>44</v>
      </c>
      <c r="D13" t="s">
        <v>79</v>
      </c>
      <c r="E13" t="s">
        <v>49</v>
      </c>
      <c r="F13">
        <v>3</v>
      </c>
      <c r="G13" t="s">
        <v>148</v>
      </c>
    </row>
    <row r="14" spans="1:7" x14ac:dyDescent="0.3">
      <c r="A14">
        <v>2257</v>
      </c>
      <c r="B14" s="26" t="s">
        <v>9</v>
      </c>
      <c r="C14" s="30" t="s">
        <v>10</v>
      </c>
      <c r="D14" t="s">
        <v>52</v>
      </c>
      <c r="E14" t="s">
        <v>49</v>
      </c>
      <c r="F14">
        <v>2</v>
      </c>
      <c r="G14" t="s">
        <v>146</v>
      </c>
    </row>
    <row r="15" spans="1:7" x14ac:dyDescent="0.3">
      <c r="A15">
        <v>4067</v>
      </c>
      <c r="B15" s="26" t="s">
        <v>15</v>
      </c>
      <c r="C15" t="s">
        <v>16</v>
      </c>
      <c r="D15" t="s">
        <v>57</v>
      </c>
      <c r="E15" t="s">
        <v>49</v>
      </c>
      <c r="F15">
        <v>1</v>
      </c>
      <c r="G15" t="s">
        <v>146</v>
      </c>
    </row>
    <row r="16" spans="1:7" x14ac:dyDescent="0.3">
      <c r="A16">
        <v>2375</v>
      </c>
      <c r="B16" s="26" t="s">
        <v>22</v>
      </c>
      <c r="C16" t="s">
        <v>16</v>
      </c>
      <c r="D16" t="s">
        <v>63</v>
      </c>
      <c r="E16" t="s">
        <v>49</v>
      </c>
      <c r="F16">
        <v>1</v>
      </c>
      <c r="G16" t="s">
        <v>146</v>
      </c>
    </row>
    <row r="17" spans="1:7" x14ac:dyDescent="0.3">
      <c r="A17">
        <v>3399</v>
      </c>
      <c r="B17" s="26" t="s">
        <v>13</v>
      </c>
      <c r="C17" t="s">
        <v>11</v>
      </c>
      <c r="D17" t="s">
        <v>55</v>
      </c>
      <c r="E17" t="s">
        <v>49</v>
      </c>
      <c r="F17">
        <v>1</v>
      </c>
      <c r="G17" t="s">
        <v>146</v>
      </c>
    </row>
    <row r="18" spans="1:7" x14ac:dyDescent="0.3">
      <c r="A18">
        <v>4083</v>
      </c>
      <c r="B18" s="26" t="s">
        <v>25</v>
      </c>
      <c r="C18" t="s">
        <v>16</v>
      </c>
      <c r="D18" t="s">
        <v>66</v>
      </c>
      <c r="E18" t="s">
        <v>49</v>
      </c>
      <c r="F18">
        <v>1</v>
      </c>
      <c r="G18" t="s">
        <v>146</v>
      </c>
    </row>
    <row r="19" spans="1:7" x14ac:dyDescent="0.3">
      <c r="A19">
        <v>4179</v>
      </c>
      <c r="B19" s="26" t="s">
        <v>28</v>
      </c>
      <c r="C19" t="s">
        <v>16</v>
      </c>
      <c r="D19" t="s">
        <v>69</v>
      </c>
      <c r="E19" t="s">
        <v>49</v>
      </c>
      <c r="F19">
        <v>1</v>
      </c>
      <c r="G19" t="s">
        <v>146</v>
      </c>
    </row>
    <row r="20" spans="1:7" x14ac:dyDescent="0.3">
      <c r="A20">
        <v>4062</v>
      </c>
      <c r="B20" s="26" t="s">
        <v>12</v>
      </c>
      <c r="C20" t="s">
        <v>11</v>
      </c>
      <c r="D20" t="s">
        <v>54</v>
      </c>
      <c r="E20" t="s">
        <v>49</v>
      </c>
      <c r="F20">
        <v>1</v>
      </c>
      <c r="G20" t="s">
        <v>146</v>
      </c>
    </row>
    <row r="21" spans="1:7" x14ac:dyDescent="0.3">
      <c r="A21">
        <v>1508</v>
      </c>
      <c r="B21" s="26" t="s">
        <v>48</v>
      </c>
      <c r="C21" t="s">
        <v>11</v>
      </c>
      <c r="D21" t="s">
        <v>53</v>
      </c>
      <c r="E21" t="s">
        <v>49</v>
      </c>
      <c r="F21">
        <v>1</v>
      </c>
      <c r="G21" t="s">
        <v>146</v>
      </c>
    </row>
    <row r="22" spans="1:7" x14ac:dyDescent="0.3">
      <c r="A22">
        <v>4069</v>
      </c>
      <c r="B22" s="26" t="s">
        <v>24</v>
      </c>
      <c r="C22" t="s">
        <v>16</v>
      </c>
      <c r="D22" t="s">
        <v>65</v>
      </c>
      <c r="E22" t="s">
        <v>49</v>
      </c>
      <c r="F22">
        <v>1</v>
      </c>
      <c r="G22" t="s">
        <v>146</v>
      </c>
    </row>
    <row r="23" spans="1:7" x14ac:dyDescent="0.3">
      <c r="A23">
        <v>3495</v>
      </c>
      <c r="B23" s="26" t="s">
        <v>20</v>
      </c>
      <c r="C23" t="s">
        <v>16</v>
      </c>
      <c r="D23" t="s">
        <v>61</v>
      </c>
      <c r="E23" t="s">
        <v>49</v>
      </c>
      <c r="F23">
        <v>1</v>
      </c>
      <c r="G23" t="s">
        <v>146</v>
      </c>
    </row>
    <row r="24" spans="1:7" x14ac:dyDescent="0.3">
      <c r="A24">
        <v>4065</v>
      </c>
      <c r="B24" s="26" t="s">
        <v>27</v>
      </c>
      <c r="C24" t="s">
        <v>16</v>
      </c>
      <c r="D24" t="s">
        <v>68</v>
      </c>
      <c r="E24" t="s">
        <v>49</v>
      </c>
      <c r="F24">
        <v>1</v>
      </c>
      <c r="G24" t="s">
        <v>146</v>
      </c>
    </row>
    <row r="25" spans="1:7" x14ac:dyDescent="0.3">
      <c r="A25">
        <v>3493</v>
      </c>
      <c r="B25" s="26" t="s">
        <v>21</v>
      </c>
      <c r="C25" t="s">
        <v>16</v>
      </c>
      <c r="D25" t="s">
        <v>62</v>
      </c>
      <c r="E25" t="s">
        <v>49</v>
      </c>
      <c r="F25">
        <v>1</v>
      </c>
      <c r="G25" t="s">
        <v>146</v>
      </c>
    </row>
    <row r="26" spans="1:7" x14ac:dyDescent="0.3">
      <c r="A26">
        <v>4203</v>
      </c>
      <c r="B26" s="26" t="s">
        <v>29</v>
      </c>
      <c r="C26" t="s">
        <v>16</v>
      </c>
      <c r="D26" t="s">
        <v>70</v>
      </c>
      <c r="E26" t="s">
        <v>49</v>
      </c>
      <c r="F26">
        <v>1</v>
      </c>
      <c r="G26" t="s">
        <v>146</v>
      </c>
    </row>
    <row r="27" spans="1:7" x14ac:dyDescent="0.3">
      <c r="A27">
        <v>4059</v>
      </c>
      <c r="B27" s="26" t="s">
        <v>83</v>
      </c>
      <c r="C27" t="s">
        <v>16</v>
      </c>
      <c r="D27" t="s">
        <v>84</v>
      </c>
      <c r="E27" t="s">
        <v>49</v>
      </c>
      <c r="F27">
        <v>1</v>
      </c>
      <c r="G27" t="s">
        <v>146</v>
      </c>
    </row>
    <row r="28" spans="1:7" x14ac:dyDescent="0.3">
      <c r="A28">
        <v>4066</v>
      </c>
      <c r="B28" s="26" t="s">
        <v>17</v>
      </c>
      <c r="C28" t="s">
        <v>16</v>
      </c>
      <c r="D28" t="s">
        <v>58</v>
      </c>
      <c r="E28" t="s">
        <v>49</v>
      </c>
      <c r="F28">
        <v>1</v>
      </c>
      <c r="G28" t="s">
        <v>146</v>
      </c>
    </row>
    <row r="29" spans="1:7" x14ac:dyDescent="0.3">
      <c r="A29">
        <v>4060</v>
      </c>
      <c r="B29" s="26" t="s">
        <v>18</v>
      </c>
      <c r="C29" t="s">
        <v>16</v>
      </c>
      <c r="D29" t="s">
        <v>59</v>
      </c>
      <c r="E29" t="s">
        <v>49</v>
      </c>
      <c r="F29">
        <v>1</v>
      </c>
      <c r="G29" t="s">
        <v>146</v>
      </c>
    </row>
    <row r="30" spans="1:7" x14ac:dyDescent="0.3">
      <c r="A30">
        <v>1328</v>
      </c>
      <c r="B30" s="26" t="s">
        <v>23</v>
      </c>
      <c r="C30" t="s">
        <v>16</v>
      </c>
      <c r="D30" t="s">
        <v>64</v>
      </c>
      <c r="E30" t="s">
        <v>49</v>
      </c>
      <c r="F30">
        <v>1</v>
      </c>
      <c r="G30" t="s">
        <v>146</v>
      </c>
    </row>
    <row r="31" spans="1:7" x14ac:dyDescent="0.3">
      <c r="A31">
        <v>3784</v>
      </c>
      <c r="B31" s="26" t="s">
        <v>14</v>
      </c>
      <c r="C31" t="s">
        <v>11</v>
      </c>
      <c r="D31" t="s">
        <v>56</v>
      </c>
      <c r="E31" t="s">
        <v>49</v>
      </c>
      <c r="F31">
        <v>1</v>
      </c>
      <c r="G31" t="s">
        <v>146</v>
      </c>
    </row>
    <row r="32" spans="1:7" x14ac:dyDescent="0.3">
      <c r="A32">
        <v>4061</v>
      </c>
      <c r="B32" s="26" t="s">
        <v>30</v>
      </c>
      <c r="C32" t="s">
        <v>16</v>
      </c>
      <c r="D32" t="s">
        <v>71</v>
      </c>
      <c r="E32" t="s">
        <v>49</v>
      </c>
      <c r="F32">
        <v>1</v>
      </c>
      <c r="G32" t="s">
        <v>146</v>
      </c>
    </row>
    <row r="33" spans="1:7" x14ac:dyDescent="0.3">
      <c r="A33">
        <v>1152</v>
      </c>
      <c r="B33" s="26" t="s">
        <v>7</v>
      </c>
      <c r="C33" t="s">
        <v>8</v>
      </c>
      <c r="D33" t="s">
        <v>51</v>
      </c>
      <c r="E33" t="s">
        <v>49</v>
      </c>
      <c r="F33">
        <v>1</v>
      </c>
      <c r="G33" t="s">
        <v>146</v>
      </c>
    </row>
    <row r="34" spans="1:7" x14ac:dyDescent="0.3">
      <c r="A34">
        <v>3181</v>
      </c>
      <c r="B34" s="26" t="s">
        <v>26</v>
      </c>
      <c r="C34" t="s">
        <v>16</v>
      </c>
      <c r="D34" t="s">
        <v>67</v>
      </c>
      <c r="E34" t="s">
        <v>49</v>
      </c>
      <c r="F34">
        <v>1</v>
      </c>
      <c r="G34" t="s">
        <v>146</v>
      </c>
    </row>
    <row r="35" spans="1:7" x14ac:dyDescent="0.3">
      <c r="A35">
        <v>3611</v>
      </c>
      <c r="B35" s="26" t="s">
        <v>19</v>
      </c>
      <c r="C35" t="s">
        <v>16</v>
      </c>
      <c r="D35" t="s">
        <v>60</v>
      </c>
      <c r="E35" t="s">
        <v>49</v>
      </c>
      <c r="F35">
        <v>1</v>
      </c>
      <c r="G35" t="s">
        <v>146</v>
      </c>
    </row>
    <row r="1048576" spans="7:7" x14ac:dyDescent="0.3">
      <c r="G1048576" s="30"/>
    </row>
  </sheetData>
  <autoFilter ref="A1:G35" xr:uid="{00000000-0009-0000-0000-000000000000}">
    <sortState xmlns:xlrd2="http://schemas.microsoft.com/office/spreadsheetml/2017/richdata2" ref="A2:G35">
      <sortCondition ref="G1:G3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"/>
  <sheetViews>
    <sheetView workbookViewId="0">
      <selection activeCell="B14" sqref="B14"/>
    </sheetView>
  </sheetViews>
  <sheetFormatPr defaultRowHeight="14.4" x14ac:dyDescent="0.3"/>
  <cols>
    <col min="1" max="1" width="3.88671875" bestFit="1" customWidth="1"/>
    <col min="2" max="2" width="49.5546875" bestFit="1" customWidth="1"/>
    <col min="3" max="3" width="8.44140625" bestFit="1" customWidth="1"/>
  </cols>
  <sheetData>
    <row r="1" spans="1:4" x14ac:dyDescent="0.3">
      <c r="A1" s="7" t="s">
        <v>85</v>
      </c>
      <c r="B1" s="7" t="s">
        <v>89</v>
      </c>
      <c r="C1" s="7" t="s">
        <v>90</v>
      </c>
      <c r="D1" s="31" t="s">
        <v>163</v>
      </c>
    </row>
    <row r="2" spans="1:4" ht="15.6" x14ac:dyDescent="0.3">
      <c r="A2" s="7">
        <v>1</v>
      </c>
      <c r="B2" s="8" t="s">
        <v>92</v>
      </c>
      <c r="C2" s="7" t="s">
        <v>99</v>
      </c>
      <c r="D2" t="s">
        <v>164</v>
      </c>
    </row>
    <row r="3" spans="1:4" ht="15.6" x14ac:dyDescent="0.3">
      <c r="A3" s="7">
        <v>2</v>
      </c>
      <c r="B3" s="8" t="s">
        <v>93</v>
      </c>
      <c r="C3" s="7" t="s">
        <v>100</v>
      </c>
      <c r="D3" t="s">
        <v>164</v>
      </c>
    </row>
    <row r="4" spans="1:4" ht="15.6" x14ac:dyDescent="0.3">
      <c r="A4" s="7">
        <v>3</v>
      </c>
      <c r="B4" s="8" t="s">
        <v>94</v>
      </c>
      <c r="C4" s="7" t="s">
        <v>99</v>
      </c>
      <c r="D4" t="s">
        <v>164</v>
      </c>
    </row>
    <row r="5" spans="1:4" ht="15.6" x14ac:dyDescent="0.3">
      <c r="A5" s="7">
        <v>4</v>
      </c>
      <c r="B5" s="8" t="s">
        <v>95</v>
      </c>
      <c r="C5" s="7" t="s">
        <v>99</v>
      </c>
      <c r="D5" t="s">
        <v>164</v>
      </c>
    </row>
    <row r="6" spans="1:4" ht="15.6" x14ac:dyDescent="0.3">
      <c r="A6" s="7">
        <v>5</v>
      </c>
      <c r="B6" s="8" t="s">
        <v>96</v>
      </c>
      <c r="C6" s="7" t="s">
        <v>99</v>
      </c>
      <c r="D6" t="s">
        <v>164</v>
      </c>
    </row>
    <row r="7" spans="1:4" ht="15.6" x14ac:dyDescent="0.3">
      <c r="A7" s="7">
        <v>6</v>
      </c>
      <c r="B7" s="8" t="s">
        <v>97</v>
      </c>
      <c r="C7" s="7" t="s">
        <v>99</v>
      </c>
      <c r="D7" t="s">
        <v>164</v>
      </c>
    </row>
    <row r="8" spans="1:4" ht="15.6" x14ac:dyDescent="0.3">
      <c r="A8" s="7">
        <v>7</v>
      </c>
      <c r="B8" s="8" t="s">
        <v>98</v>
      </c>
      <c r="C8" s="7" t="s">
        <v>99</v>
      </c>
      <c r="D8" t="s">
        <v>164</v>
      </c>
    </row>
    <row r="9" spans="1:4" ht="15.6" x14ac:dyDescent="0.3">
      <c r="A9" s="7">
        <v>8</v>
      </c>
      <c r="B9" s="11" t="s">
        <v>104</v>
      </c>
      <c r="C9" s="7" t="s">
        <v>99</v>
      </c>
      <c r="D9" t="s">
        <v>165</v>
      </c>
    </row>
    <row r="10" spans="1:4" ht="15.6" x14ac:dyDescent="0.3">
      <c r="A10" s="7">
        <v>9</v>
      </c>
      <c r="B10" s="11" t="s">
        <v>105</v>
      </c>
      <c r="C10" s="7" t="s">
        <v>99</v>
      </c>
      <c r="D10" t="s">
        <v>165</v>
      </c>
    </row>
    <row r="11" spans="1:4" ht="15.6" x14ac:dyDescent="0.3">
      <c r="A11" s="7">
        <v>10</v>
      </c>
      <c r="B11" s="11" t="s">
        <v>106</v>
      </c>
      <c r="C11" s="7" t="s">
        <v>114</v>
      </c>
      <c r="D11" t="s">
        <v>165</v>
      </c>
    </row>
    <row r="12" spans="1:4" ht="15.6" x14ac:dyDescent="0.3">
      <c r="A12" s="7">
        <v>11</v>
      </c>
      <c r="B12" s="11" t="s">
        <v>150</v>
      </c>
      <c r="C12" s="7" t="s">
        <v>114</v>
      </c>
      <c r="D12" t="s">
        <v>165</v>
      </c>
    </row>
    <row r="13" spans="1:4" ht="15.6" x14ac:dyDescent="0.3">
      <c r="A13" s="7">
        <v>12</v>
      </c>
      <c r="B13" s="11" t="s">
        <v>151</v>
      </c>
      <c r="C13" s="7" t="s">
        <v>114</v>
      </c>
      <c r="D13" t="s">
        <v>165</v>
      </c>
    </row>
    <row r="14" spans="1:4" ht="15.6" x14ac:dyDescent="0.3">
      <c r="A14" s="7">
        <v>13</v>
      </c>
      <c r="B14" s="11" t="s">
        <v>107</v>
      </c>
      <c r="C14" s="7" t="s">
        <v>115</v>
      </c>
      <c r="D14" t="s">
        <v>165</v>
      </c>
    </row>
    <row r="15" spans="1:4" ht="15.6" x14ac:dyDescent="0.3">
      <c r="A15" s="7">
        <v>14</v>
      </c>
      <c r="B15" s="11" t="s">
        <v>108</v>
      </c>
      <c r="C15" s="7" t="s">
        <v>116</v>
      </c>
      <c r="D15" t="s">
        <v>165</v>
      </c>
    </row>
    <row r="16" spans="1:4" ht="15.6" x14ac:dyDescent="0.3">
      <c r="A16" s="7">
        <v>15</v>
      </c>
      <c r="B16" s="14" t="s">
        <v>109</v>
      </c>
      <c r="C16" s="7" t="s">
        <v>117</v>
      </c>
      <c r="D16" t="s">
        <v>165</v>
      </c>
    </row>
    <row r="17" spans="1:4" ht="15.6" x14ac:dyDescent="0.3">
      <c r="A17" s="7">
        <v>16</v>
      </c>
      <c r="B17" s="11" t="s">
        <v>110</v>
      </c>
      <c r="C17" s="7" t="s">
        <v>99</v>
      </c>
      <c r="D17" t="s">
        <v>165</v>
      </c>
    </row>
    <row r="18" spans="1:4" ht="15.6" x14ac:dyDescent="0.3">
      <c r="A18" s="7">
        <v>17</v>
      </c>
      <c r="B18" s="11" t="s">
        <v>111</v>
      </c>
      <c r="C18" s="7" t="s">
        <v>118</v>
      </c>
      <c r="D18" t="s">
        <v>165</v>
      </c>
    </row>
    <row r="19" spans="1:4" ht="15.6" x14ac:dyDescent="0.3">
      <c r="A19" s="7">
        <v>18</v>
      </c>
      <c r="B19" s="11" t="s">
        <v>112</v>
      </c>
      <c r="C19" s="7" t="s">
        <v>99</v>
      </c>
      <c r="D19" t="s">
        <v>165</v>
      </c>
    </row>
    <row r="20" spans="1:4" ht="15.6" x14ac:dyDescent="0.3">
      <c r="A20" s="7">
        <v>19</v>
      </c>
      <c r="B20" s="17" t="s">
        <v>113</v>
      </c>
      <c r="C20" s="7" t="s">
        <v>119</v>
      </c>
      <c r="D20" t="s">
        <v>165</v>
      </c>
    </row>
    <row r="21" spans="1:4" ht="15.6" x14ac:dyDescent="0.3">
      <c r="A21" s="7">
        <v>20</v>
      </c>
      <c r="B21" s="17" t="s">
        <v>152</v>
      </c>
      <c r="C21" s="7" t="s">
        <v>119</v>
      </c>
      <c r="D21" t="s">
        <v>165</v>
      </c>
    </row>
    <row r="22" spans="1:4" ht="15.6" x14ac:dyDescent="0.3">
      <c r="A22" s="7">
        <v>21</v>
      </c>
      <c r="B22" s="17" t="s">
        <v>153</v>
      </c>
      <c r="C22" s="7" t="s">
        <v>119</v>
      </c>
      <c r="D22" t="s">
        <v>165</v>
      </c>
    </row>
    <row r="23" spans="1:4" ht="15.6" x14ac:dyDescent="0.3">
      <c r="A23" s="7">
        <v>22</v>
      </c>
      <c r="B23" s="17" t="s">
        <v>154</v>
      </c>
      <c r="C23" s="7" t="s">
        <v>119</v>
      </c>
      <c r="D23" t="s">
        <v>165</v>
      </c>
    </row>
    <row r="24" spans="1:4" ht="15.6" x14ac:dyDescent="0.3">
      <c r="A24" s="7">
        <v>23</v>
      </c>
      <c r="B24" s="17" t="s">
        <v>155</v>
      </c>
      <c r="C24" s="7" t="s">
        <v>119</v>
      </c>
      <c r="D24" t="s">
        <v>165</v>
      </c>
    </row>
    <row r="25" spans="1:4" x14ac:dyDescent="0.3">
      <c r="A25" s="7">
        <v>24</v>
      </c>
      <c r="B25" s="1" t="s">
        <v>120</v>
      </c>
      <c r="C25" s="7" t="s">
        <v>114</v>
      </c>
      <c r="D25" t="s">
        <v>165</v>
      </c>
    </row>
    <row r="26" spans="1:4" x14ac:dyDescent="0.3">
      <c r="A26" s="7">
        <v>25</v>
      </c>
      <c r="B26" s="1" t="s">
        <v>156</v>
      </c>
      <c r="C26" s="7" t="s">
        <v>114</v>
      </c>
      <c r="D26" t="s">
        <v>165</v>
      </c>
    </row>
    <row r="27" spans="1:4" x14ac:dyDescent="0.3">
      <c r="A27" s="7">
        <v>26</v>
      </c>
      <c r="B27" s="1" t="s">
        <v>157</v>
      </c>
      <c r="C27" s="7" t="s">
        <v>114</v>
      </c>
      <c r="D27" t="s">
        <v>165</v>
      </c>
    </row>
    <row r="28" spans="1:4" x14ac:dyDescent="0.3">
      <c r="A28" s="7">
        <v>27</v>
      </c>
      <c r="B28" s="1" t="s">
        <v>158</v>
      </c>
      <c r="C28" s="7" t="s">
        <v>114</v>
      </c>
      <c r="D28" t="s">
        <v>165</v>
      </c>
    </row>
    <row r="29" spans="1:4" x14ac:dyDescent="0.3">
      <c r="A29" s="7">
        <v>28</v>
      </c>
      <c r="B29" s="1" t="s">
        <v>159</v>
      </c>
      <c r="C29" s="7" t="s">
        <v>114</v>
      </c>
      <c r="D29" t="s">
        <v>165</v>
      </c>
    </row>
    <row r="30" spans="1:4" x14ac:dyDescent="0.3">
      <c r="A30" s="7">
        <v>29</v>
      </c>
      <c r="B30" s="1" t="s">
        <v>121</v>
      </c>
      <c r="C30" s="7" t="s">
        <v>115</v>
      </c>
      <c r="D30" t="s">
        <v>165</v>
      </c>
    </row>
    <row r="31" spans="1:4" x14ac:dyDescent="0.3">
      <c r="A31" s="7">
        <v>30</v>
      </c>
      <c r="B31" s="1" t="s">
        <v>122</v>
      </c>
      <c r="C31" s="7" t="s">
        <v>128</v>
      </c>
      <c r="D31" t="s">
        <v>165</v>
      </c>
    </row>
    <row r="32" spans="1:4" x14ac:dyDescent="0.3">
      <c r="A32" s="7">
        <v>31</v>
      </c>
      <c r="B32" s="1" t="s">
        <v>123</v>
      </c>
      <c r="C32" s="7" t="s">
        <v>129</v>
      </c>
      <c r="D32" t="s">
        <v>165</v>
      </c>
    </row>
    <row r="33" spans="1:4" x14ac:dyDescent="0.3">
      <c r="A33" s="7">
        <v>32</v>
      </c>
      <c r="B33" s="1" t="s">
        <v>124</v>
      </c>
      <c r="C33" s="7" t="s">
        <v>129</v>
      </c>
      <c r="D33" t="s">
        <v>165</v>
      </c>
    </row>
    <row r="34" spans="1:4" x14ac:dyDescent="0.3">
      <c r="A34" s="7">
        <v>33</v>
      </c>
      <c r="B34" s="1" t="s">
        <v>125</v>
      </c>
      <c r="C34" s="7" t="s">
        <v>129</v>
      </c>
      <c r="D34" t="s">
        <v>165</v>
      </c>
    </row>
    <row r="35" spans="1:4" x14ac:dyDescent="0.3">
      <c r="A35" s="7">
        <v>34</v>
      </c>
      <c r="B35" s="1" t="s">
        <v>126</v>
      </c>
      <c r="C35" s="7" t="s">
        <v>130</v>
      </c>
      <c r="D35" t="s">
        <v>165</v>
      </c>
    </row>
    <row r="36" spans="1:4" x14ac:dyDescent="0.3">
      <c r="A36" s="7">
        <v>35</v>
      </c>
      <c r="B36" s="1" t="s">
        <v>127</v>
      </c>
      <c r="C36" s="7" t="s">
        <v>129</v>
      </c>
      <c r="D36" t="s">
        <v>165</v>
      </c>
    </row>
    <row r="37" spans="1:4" x14ac:dyDescent="0.3">
      <c r="A37" s="7">
        <v>36</v>
      </c>
      <c r="B37" s="4" t="s">
        <v>131</v>
      </c>
      <c r="C37" s="7" t="s">
        <v>129</v>
      </c>
      <c r="D37" t="s">
        <v>164</v>
      </c>
    </row>
    <row r="38" spans="1:4" x14ac:dyDescent="0.3">
      <c r="A38" s="7">
        <v>37</v>
      </c>
      <c r="B38" s="4" t="s">
        <v>132</v>
      </c>
      <c r="C38" s="7" t="s">
        <v>129</v>
      </c>
      <c r="D38" t="s">
        <v>164</v>
      </c>
    </row>
    <row r="39" spans="1:4" x14ac:dyDescent="0.3">
      <c r="A39" s="7">
        <v>38</v>
      </c>
      <c r="B39" s="1" t="s">
        <v>133</v>
      </c>
      <c r="C39" s="7" t="s">
        <v>100</v>
      </c>
      <c r="D39" t="s">
        <v>164</v>
      </c>
    </row>
    <row r="40" spans="1:4" x14ac:dyDescent="0.3">
      <c r="A40" s="7">
        <v>39</v>
      </c>
      <c r="B40" s="4" t="s">
        <v>134</v>
      </c>
      <c r="C40" s="7" t="s">
        <v>129</v>
      </c>
      <c r="D40" t="s">
        <v>164</v>
      </c>
    </row>
    <row r="41" spans="1:4" x14ac:dyDescent="0.3">
      <c r="A41" s="7">
        <v>40</v>
      </c>
      <c r="B41" s="4" t="s">
        <v>135</v>
      </c>
      <c r="C41" s="7" t="s">
        <v>129</v>
      </c>
      <c r="D41" t="s">
        <v>164</v>
      </c>
    </row>
    <row r="42" spans="1:4" x14ac:dyDescent="0.3">
      <c r="A42" s="7">
        <v>41</v>
      </c>
      <c r="B42" s="4" t="s">
        <v>136</v>
      </c>
      <c r="C42" s="7" t="s">
        <v>129</v>
      </c>
      <c r="D42" t="s">
        <v>164</v>
      </c>
    </row>
    <row r="43" spans="1:4" x14ac:dyDescent="0.3">
      <c r="A43" s="7">
        <v>42</v>
      </c>
      <c r="B43" s="4" t="s">
        <v>137</v>
      </c>
      <c r="C43" s="7" t="s">
        <v>129</v>
      </c>
      <c r="D43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3"/>
  <sheetViews>
    <sheetView workbookViewId="0">
      <selection activeCell="F18" sqref="F18"/>
    </sheetView>
  </sheetViews>
  <sheetFormatPr defaultColWidth="11.109375" defaultRowHeight="14.4" x14ac:dyDescent="0.3"/>
  <cols>
    <col min="1" max="1" width="6.109375" bestFit="1" customWidth="1"/>
    <col min="2" max="2" width="49.5546875" bestFit="1" customWidth="1"/>
    <col min="3" max="3" width="15.109375" bestFit="1" customWidth="1"/>
    <col min="4" max="4" width="10.5546875" bestFit="1" customWidth="1"/>
    <col min="5" max="5" width="17.44140625" bestFit="1" customWidth="1"/>
    <col min="6" max="6" width="15.6640625" bestFit="1" customWidth="1"/>
    <col min="7" max="7" width="24" style="33" bestFit="1" customWidth="1"/>
    <col min="8" max="8" width="16.33203125" bestFit="1" customWidth="1"/>
    <col min="9" max="10" width="16.5546875" bestFit="1" customWidth="1"/>
  </cols>
  <sheetData>
    <row r="1" spans="1:10" x14ac:dyDescent="0.3">
      <c r="A1" s="7" t="s">
        <v>85</v>
      </c>
      <c r="B1" s="7" t="s">
        <v>89</v>
      </c>
      <c r="C1" s="7" t="s">
        <v>87</v>
      </c>
      <c r="D1" s="7" t="s">
        <v>90</v>
      </c>
      <c r="E1" s="7" t="s">
        <v>101</v>
      </c>
      <c r="F1" s="7" t="s">
        <v>102</v>
      </c>
      <c r="G1" s="36" t="s">
        <v>91</v>
      </c>
      <c r="H1" s="31" t="s">
        <v>140</v>
      </c>
      <c r="I1" s="31" t="s">
        <v>141</v>
      </c>
      <c r="J1" s="31" t="s">
        <v>142</v>
      </c>
    </row>
    <row r="2" spans="1:10" ht="15.6" x14ac:dyDescent="0.3">
      <c r="A2" s="7">
        <v>1</v>
      </c>
      <c r="B2" s="8" t="s">
        <v>92</v>
      </c>
      <c r="C2" s="23">
        <v>10</v>
      </c>
      <c r="D2" s="8" t="s">
        <v>99</v>
      </c>
      <c r="E2" s="10">
        <v>90000</v>
      </c>
      <c r="F2" s="10">
        <f>C2*E2</f>
        <v>900000</v>
      </c>
      <c r="G2" s="36">
        <v>45069</v>
      </c>
      <c r="H2" t="s">
        <v>78</v>
      </c>
      <c r="I2" t="str">
        <f>IF(VLOOKUP(H2,users!$D$2:$G$35,4,0)=users!$G$14,users!$D$14,IF(VLOOKUP(H2,users!$D$2:$G$35,4,0)=users!$G$13,users!$D$13,IF(VLOOKUP(H2,users!$D$2:$G$35,4,0)=users!$G$3,users!$D$6,users!$D$9)))</f>
        <v>Dimas3573</v>
      </c>
      <c r="J2" s="30" t="s">
        <v>79</v>
      </c>
    </row>
    <row r="3" spans="1:10" ht="15.6" x14ac:dyDescent="0.3">
      <c r="A3" s="7">
        <v>2</v>
      </c>
      <c r="B3" s="8" t="s">
        <v>92</v>
      </c>
      <c r="C3" s="23">
        <v>10</v>
      </c>
      <c r="D3" s="8" t="s">
        <v>99</v>
      </c>
      <c r="E3" s="10">
        <v>90000</v>
      </c>
      <c r="F3" s="10">
        <f t="shared" ref="F3:F6" si="0">C3*E3</f>
        <v>900000</v>
      </c>
      <c r="G3" s="36">
        <v>45069</v>
      </c>
      <c r="H3" t="s">
        <v>80</v>
      </c>
      <c r="I3" t="str">
        <f>IF(VLOOKUP(H3,users!$D$2:$G$35,4,0)=users!$G$14,users!$D$14,IF(VLOOKUP(H3,users!$D$2:$G$35,4,0)=users!$G$13,users!$D$13,IF(VLOOKUP(H3,users!$D$2:$G$35,4,0)=users!$G$3,users!$D$6,users!$D$9)))</f>
        <v>Raden3533</v>
      </c>
      <c r="J3" s="30" t="s">
        <v>79</v>
      </c>
    </row>
    <row r="4" spans="1:10" ht="15.6" x14ac:dyDescent="0.3">
      <c r="A4" s="7">
        <v>3</v>
      </c>
      <c r="B4" s="8" t="s">
        <v>92</v>
      </c>
      <c r="C4" s="23">
        <v>10</v>
      </c>
      <c r="D4" s="8" t="s">
        <v>99</v>
      </c>
      <c r="E4" s="10">
        <v>90000</v>
      </c>
      <c r="F4" s="10">
        <f t="shared" si="0"/>
        <v>900000</v>
      </c>
      <c r="G4" s="36">
        <v>45069</v>
      </c>
      <c r="H4" t="s">
        <v>58</v>
      </c>
      <c r="I4" t="str">
        <f>IF(VLOOKUP(H4,users!$D$2:$G$35,4,0)=users!$G$14,users!$D$14,IF(VLOOKUP(H4,users!$D$2:$G$35,4,0)=users!$G$13,users!$D$13,IF(VLOOKUP(H4,users!$D$2:$G$35,4,0)=users!$G$3,users!$D$6,users!$D$9)))</f>
        <v>Maizirwan2257</v>
      </c>
      <c r="J4" s="30" t="s">
        <v>79</v>
      </c>
    </row>
    <row r="5" spans="1:10" ht="15.6" x14ac:dyDescent="0.3">
      <c r="A5" s="7">
        <v>4</v>
      </c>
      <c r="B5" s="8" t="s">
        <v>92</v>
      </c>
      <c r="C5" s="23">
        <v>10</v>
      </c>
      <c r="D5" s="8" t="s">
        <v>99</v>
      </c>
      <c r="E5" s="10">
        <v>90000</v>
      </c>
      <c r="F5" s="10">
        <f t="shared" si="0"/>
        <v>900000</v>
      </c>
      <c r="G5" s="36">
        <v>45069</v>
      </c>
      <c r="H5" t="s">
        <v>57</v>
      </c>
      <c r="I5" t="str">
        <f>IF(VLOOKUP(H5,users!$D$2:$G$35,4,0)=users!$G$14,users!$D$14,IF(VLOOKUP(H5,users!$D$2:$G$35,4,0)=users!$G$13,users!$D$13,IF(VLOOKUP(H5,users!$D$2:$G$35,4,0)=users!$G$3,users!$D$6,users!$D$9)))</f>
        <v>Maizirwan2257</v>
      </c>
      <c r="J5" s="30" t="s">
        <v>79</v>
      </c>
    </row>
    <row r="6" spans="1:10" ht="15.6" x14ac:dyDescent="0.3">
      <c r="A6" s="7">
        <v>5</v>
      </c>
      <c r="B6" s="8" t="s">
        <v>92</v>
      </c>
      <c r="C6" s="23">
        <v>10</v>
      </c>
      <c r="D6" s="8" t="s">
        <v>99</v>
      </c>
      <c r="E6" s="10">
        <v>90000</v>
      </c>
      <c r="F6" s="10">
        <f t="shared" si="0"/>
        <v>900000</v>
      </c>
      <c r="G6" s="36">
        <v>45069</v>
      </c>
      <c r="H6" t="s">
        <v>53</v>
      </c>
      <c r="I6" t="str">
        <f>IF(VLOOKUP(H6,users!$D$2:$G$35,4,0)=users!$G$14,users!$D$14,IF(VLOOKUP(H6,users!$D$2:$G$35,4,0)=users!$G$13,users!$D$13,IF(VLOOKUP(H6,users!$D$2:$G$35,4,0)=users!$G$3,users!$D$6,users!$D$9)))</f>
        <v>Maizirwan2257</v>
      </c>
      <c r="J6" s="30" t="s">
        <v>79</v>
      </c>
    </row>
    <row r="7" spans="1:10" ht="15.6" x14ac:dyDescent="0.3">
      <c r="A7" s="7">
        <v>6</v>
      </c>
      <c r="B7" s="8" t="s">
        <v>93</v>
      </c>
      <c r="C7" s="23">
        <v>12</v>
      </c>
      <c r="D7" s="8" t="s">
        <v>100</v>
      </c>
      <c r="E7" s="10">
        <v>450000</v>
      </c>
      <c r="F7" s="10">
        <f t="shared" ref="F7:F27" si="1">C7*E7</f>
        <v>5400000</v>
      </c>
      <c r="G7" s="36">
        <v>45069</v>
      </c>
      <c r="H7" t="s">
        <v>65</v>
      </c>
      <c r="I7" t="str">
        <f>IF(VLOOKUP(H7,users!$D$2:$G$35,4,0)=users!$G$14,users!$D$14,IF(VLOOKUP(H7,users!$D$2:$G$35,4,0)=users!$G$13,users!$D$13,IF(VLOOKUP(H7,users!$D$2:$G$35,4,0)=users!$G$3,users!$D$6,users!$D$9)))</f>
        <v>Maizirwan2257</v>
      </c>
      <c r="J7" s="30" t="s">
        <v>79</v>
      </c>
    </row>
    <row r="8" spans="1:10" ht="15.6" x14ac:dyDescent="0.3">
      <c r="A8" s="7">
        <v>7</v>
      </c>
      <c r="B8" s="8" t="s">
        <v>93</v>
      </c>
      <c r="C8" s="23">
        <v>6</v>
      </c>
      <c r="D8" s="8" t="s">
        <v>100</v>
      </c>
      <c r="E8" s="10">
        <v>450000</v>
      </c>
      <c r="F8" s="10">
        <f t="shared" si="1"/>
        <v>2700000</v>
      </c>
      <c r="G8" s="36">
        <v>45069</v>
      </c>
      <c r="H8" t="s">
        <v>78</v>
      </c>
      <c r="I8" t="str">
        <f>IF(VLOOKUP(H8,users!$D$2:$G$35,4,0)=users!$G$14,users!$D$14,IF(VLOOKUP(H8,users!$D$2:$G$35,4,0)=users!$G$13,users!$D$13,IF(VLOOKUP(H8,users!$D$2:$G$35,4,0)=users!$G$3,users!$D$6,users!$D$9)))</f>
        <v>Dimas3573</v>
      </c>
      <c r="J8" s="30" t="s">
        <v>79</v>
      </c>
    </row>
    <row r="9" spans="1:10" ht="15.6" x14ac:dyDescent="0.3">
      <c r="A9" s="7">
        <v>8</v>
      </c>
      <c r="B9" s="8" t="s">
        <v>93</v>
      </c>
      <c r="C9" s="23">
        <v>6</v>
      </c>
      <c r="D9" s="8" t="s">
        <v>100</v>
      </c>
      <c r="E9" s="10">
        <v>450000</v>
      </c>
      <c r="F9" s="10">
        <f t="shared" si="1"/>
        <v>2700000</v>
      </c>
      <c r="G9" s="36">
        <v>45069</v>
      </c>
      <c r="H9" t="s">
        <v>81</v>
      </c>
      <c r="I9" t="str">
        <f>IF(VLOOKUP(H9,users!$D$2:$G$35,4,0)=users!$G$14,users!$D$14,IF(VLOOKUP(H9,users!$D$2:$G$35,4,0)=users!$G$13,users!$D$13,IF(VLOOKUP(H9,users!$D$2:$G$35,4,0)=users!$G$3,users!$D$6,users!$D$9)))</f>
        <v>Raden3533</v>
      </c>
      <c r="J9" s="30" t="s">
        <v>79</v>
      </c>
    </row>
    <row r="10" spans="1:10" ht="15.6" x14ac:dyDescent="0.3">
      <c r="A10" s="7">
        <v>9</v>
      </c>
      <c r="B10" s="8" t="s">
        <v>93</v>
      </c>
      <c r="C10" s="23">
        <v>6</v>
      </c>
      <c r="D10" s="8" t="s">
        <v>100</v>
      </c>
      <c r="E10" s="10">
        <v>450000</v>
      </c>
      <c r="F10" s="10">
        <f t="shared" si="1"/>
        <v>2700000</v>
      </c>
      <c r="G10" s="36">
        <v>45069</v>
      </c>
      <c r="H10" t="s">
        <v>65</v>
      </c>
      <c r="I10" t="str">
        <f>IF(VLOOKUP(H10,users!$D$2:$G$35,4,0)=users!$G$14,users!$D$14,IF(VLOOKUP(H10,users!$D$2:$G$35,4,0)=users!$G$13,users!$D$13,IF(VLOOKUP(H10,users!$D$2:$G$35,4,0)=users!$G$3,users!$D$6,users!$D$9)))</f>
        <v>Maizirwan2257</v>
      </c>
      <c r="J10" s="30" t="s">
        <v>79</v>
      </c>
    </row>
    <row r="11" spans="1:10" ht="15.6" x14ac:dyDescent="0.3">
      <c r="A11" s="7">
        <v>10</v>
      </c>
      <c r="B11" s="8" t="s">
        <v>93</v>
      </c>
      <c r="C11" s="23">
        <v>6</v>
      </c>
      <c r="D11" s="8" t="s">
        <v>100</v>
      </c>
      <c r="E11" s="10">
        <v>450000</v>
      </c>
      <c r="F11" s="10">
        <f t="shared" si="1"/>
        <v>2700000</v>
      </c>
      <c r="G11" s="36">
        <v>45069</v>
      </c>
      <c r="H11" t="s">
        <v>67</v>
      </c>
      <c r="I11" t="str">
        <f>IF(VLOOKUP(H11,users!$D$2:$G$35,4,0)=users!$G$14,users!$D$14,IF(VLOOKUP(H11,users!$D$2:$G$35,4,0)=users!$G$13,users!$D$13,IF(VLOOKUP(H11,users!$D$2:$G$35,4,0)=users!$G$3,users!$D$6,users!$D$9)))</f>
        <v>Maizirwan2257</v>
      </c>
      <c r="J11" s="30" t="s">
        <v>79</v>
      </c>
    </row>
    <row r="12" spans="1:10" ht="15.6" x14ac:dyDescent="0.3">
      <c r="A12" s="7">
        <v>11</v>
      </c>
      <c r="B12" s="8" t="s">
        <v>93</v>
      </c>
      <c r="C12" s="23">
        <v>6</v>
      </c>
      <c r="D12" s="8" t="s">
        <v>100</v>
      </c>
      <c r="E12" s="10">
        <v>450000</v>
      </c>
      <c r="F12" s="10">
        <f t="shared" si="1"/>
        <v>2700000</v>
      </c>
      <c r="G12" s="36">
        <v>45069</v>
      </c>
      <c r="H12" t="s">
        <v>66</v>
      </c>
      <c r="I12" t="str">
        <f>IF(VLOOKUP(H12,users!$D$2:$G$35,4,0)=users!$G$14,users!$D$14,IF(VLOOKUP(H12,users!$D$2:$G$35,4,0)=users!$G$13,users!$D$13,IF(VLOOKUP(H12,users!$D$2:$G$35,4,0)=users!$G$3,users!$D$6,users!$D$9)))</f>
        <v>Maizirwan2257</v>
      </c>
      <c r="J12" s="30" t="s">
        <v>79</v>
      </c>
    </row>
    <row r="13" spans="1:10" ht="15.6" x14ac:dyDescent="0.3">
      <c r="A13" s="7">
        <v>12</v>
      </c>
      <c r="B13" s="8" t="s">
        <v>93</v>
      </c>
      <c r="C13" s="23">
        <v>6</v>
      </c>
      <c r="D13" s="8" t="s">
        <v>100</v>
      </c>
      <c r="E13" s="10">
        <v>450000</v>
      </c>
      <c r="F13" s="10">
        <f t="shared" si="1"/>
        <v>2700000</v>
      </c>
      <c r="G13" s="36">
        <v>45069</v>
      </c>
      <c r="H13" t="s">
        <v>70</v>
      </c>
      <c r="I13" t="str">
        <f>IF(VLOOKUP(H13,users!$D$2:$G$35,4,0)=users!$G$14,users!$D$14,IF(VLOOKUP(H13,users!$D$2:$G$35,4,0)=users!$G$13,users!$D$13,IF(VLOOKUP(H13,users!$D$2:$G$35,4,0)=users!$G$3,users!$D$6,users!$D$9)))</f>
        <v>Maizirwan2257</v>
      </c>
      <c r="J13" s="30" t="s">
        <v>79</v>
      </c>
    </row>
    <row r="14" spans="1:10" ht="15.6" x14ac:dyDescent="0.3">
      <c r="A14" s="7">
        <v>13</v>
      </c>
      <c r="B14" s="8" t="s">
        <v>93</v>
      </c>
      <c r="C14" s="23">
        <v>6</v>
      </c>
      <c r="D14" s="8" t="s">
        <v>100</v>
      </c>
      <c r="E14" s="10">
        <v>450000</v>
      </c>
      <c r="F14" s="10">
        <f t="shared" si="1"/>
        <v>2700000</v>
      </c>
      <c r="G14" s="36">
        <v>45069</v>
      </c>
      <c r="H14" t="s">
        <v>56</v>
      </c>
      <c r="I14" t="str">
        <f>IF(VLOOKUP(H14,users!$D$2:$G$35,4,0)=users!$G$14,users!$D$14,IF(VLOOKUP(H14,users!$D$2:$G$35,4,0)=users!$G$13,users!$D$13,IF(VLOOKUP(H14,users!$D$2:$G$35,4,0)=users!$G$3,users!$D$6,users!$D$9)))</f>
        <v>Maizirwan2257</v>
      </c>
      <c r="J14" s="30" t="s">
        <v>79</v>
      </c>
    </row>
    <row r="15" spans="1:10" ht="15.6" x14ac:dyDescent="0.3">
      <c r="A15" s="7">
        <v>14</v>
      </c>
      <c r="B15" s="8" t="s">
        <v>93</v>
      </c>
      <c r="C15" s="23">
        <v>6</v>
      </c>
      <c r="D15" s="8" t="s">
        <v>100</v>
      </c>
      <c r="E15" s="10">
        <v>450000</v>
      </c>
      <c r="F15" s="10">
        <f t="shared" si="1"/>
        <v>2700000</v>
      </c>
      <c r="G15" s="36">
        <v>45069</v>
      </c>
      <c r="H15" t="s">
        <v>67</v>
      </c>
      <c r="I15" t="str">
        <f>IF(VLOOKUP(H15,users!$D$2:$G$35,4,0)=users!$G$14,users!$D$14,IF(VLOOKUP(H15,users!$D$2:$G$35,4,0)=users!$G$13,users!$D$13,IF(VLOOKUP(H15,users!$D$2:$G$35,4,0)=users!$G$3,users!$D$6,users!$D$9)))</f>
        <v>Maizirwan2257</v>
      </c>
      <c r="J15" s="30" t="s">
        <v>79</v>
      </c>
    </row>
    <row r="16" spans="1:10" ht="15.6" x14ac:dyDescent="0.3">
      <c r="A16" s="7">
        <v>15</v>
      </c>
      <c r="B16" s="8" t="s">
        <v>94</v>
      </c>
      <c r="C16" s="23">
        <v>5</v>
      </c>
      <c r="D16" s="8" t="s">
        <v>99</v>
      </c>
      <c r="E16" s="10">
        <v>390000</v>
      </c>
      <c r="F16" s="10">
        <f t="shared" si="1"/>
        <v>1950000</v>
      </c>
      <c r="G16" s="36">
        <v>45069</v>
      </c>
      <c r="H16" t="s">
        <v>60</v>
      </c>
      <c r="I16" t="str">
        <f>IF(VLOOKUP(H16,users!$D$2:$G$35,4,0)=users!$G$14,users!$D$14,IF(VLOOKUP(H16,users!$D$2:$G$35,4,0)=users!$G$13,users!$D$13,IF(VLOOKUP(H16,users!$D$2:$G$35,4,0)=users!$G$3,users!$D$6,users!$D$9)))</f>
        <v>Maizirwan2257</v>
      </c>
      <c r="J16" s="30" t="s">
        <v>79</v>
      </c>
    </row>
    <row r="17" spans="1:10" ht="15.6" x14ac:dyDescent="0.3">
      <c r="A17" s="7">
        <v>16</v>
      </c>
      <c r="B17" s="8" t="s">
        <v>94</v>
      </c>
      <c r="C17" s="23">
        <v>5</v>
      </c>
      <c r="D17" s="8" t="s">
        <v>99</v>
      </c>
      <c r="E17" s="10">
        <v>390000</v>
      </c>
      <c r="F17" s="10">
        <f t="shared" si="1"/>
        <v>1950000</v>
      </c>
      <c r="G17" s="36">
        <v>45069</v>
      </c>
      <c r="H17" t="s">
        <v>54</v>
      </c>
      <c r="I17" t="str">
        <f>IF(VLOOKUP(H17,users!$D$2:$G$35,4,0)=users!$G$14,users!$D$14,IF(VLOOKUP(H17,users!$D$2:$G$35,4,0)=users!$G$13,users!$D$13,IF(VLOOKUP(H17,users!$D$2:$G$35,4,0)=users!$G$3,users!$D$6,users!$D$9)))</f>
        <v>Maizirwan2257</v>
      </c>
      <c r="J17" s="30" t="s">
        <v>79</v>
      </c>
    </row>
    <row r="18" spans="1:10" ht="15.6" x14ac:dyDescent="0.3">
      <c r="A18" s="7">
        <v>17</v>
      </c>
      <c r="B18" s="8" t="s">
        <v>94</v>
      </c>
      <c r="C18" s="23">
        <v>5</v>
      </c>
      <c r="D18" s="8" t="s">
        <v>99</v>
      </c>
      <c r="E18" s="10">
        <v>390000</v>
      </c>
      <c r="F18" s="10">
        <f t="shared" si="1"/>
        <v>1950000</v>
      </c>
      <c r="G18" s="36">
        <v>45069</v>
      </c>
      <c r="H18" t="s">
        <v>71</v>
      </c>
      <c r="I18" t="str">
        <f>IF(VLOOKUP(H18,users!$D$2:$G$35,4,0)=users!$G$14,users!$D$14,IF(VLOOKUP(H18,users!$D$2:$G$35,4,0)=users!$G$13,users!$D$13,IF(VLOOKUP(H18,users!$D$2:$G$35,4,0)=users!$G$3,users!$D$6,users!$D$9)))</f>
        <v>Maizirwan2257</v>
      </c>
      <c r="J18" s="30" t="s">
        <v>79</v>
      </c>
    </row>
    <row r="19" spans="1:10" ht="15.6" x14ac:dyDescent="0.3">
      <c r="A19" s="7">
        <v>18</v>
      </c>
      <c r="B19" s="8" t="s">
        <v>94</v>
      </c>
      <c r="C19" s="23">
        <v>5</v>
      </c>
      <c r="D19" s="8" t="s">
        <v>99</v>
      </c>
      <c r="E19" s="10">
        <v>390000</v>
      </c>
      <c r="F19" s="10">
        <f t="shared" si="1"/>
        <v>1950000</v>
      </c>
      <c r="G19" s="36">
        <v>45069</v>
      </c>
      <c r="H19" t="s">
        <v>58</v>
      </c>
      <c r="I19" t="str">
        <f>IF(VLOOKUP(H19,users!$D$2:$G$35,4,0)=users!$G$14,users!$D$14,IF(VLOOKUP(H19,users!$D$2:$G$35,4,0)=users!$G$13,users!$D$13,IF(VLOOKUP(H19,users!$D$2:$G$35,4,0)=users!$G$3,users!$D$6,users!$D$9)))</f>
        <v>Maizirwan2257</v>
      </c>
      <c r="J19" s="30" t="s">
        <v>79</v>
      </c>
    </row>
    <row r="20" spans="1:10" ht="15.6" x14ac:dyDescent="0.3">
      <c r="A20" s="7">
        <v>19</v>
      </c>
      <c r="B20" s="8" t="s">
        <v>94</v>
      </c>
      <c r="C20" s="23">
        <v>5</v>
      </c>
      <c r="D20" s="8" t="s">
        <v>99</v>
      </c>
      <c r="E20" s="10">
        <v>390000</v>
      </c>
      <c r="F20" s="10">
        <f t="shared" si="1"/>
        <v>1950000</v>
      </c>
      <c r="G20" s="36">
        <v>45069</v>
      </c>
      <c r="H20" t="s">
        <v>57</v>
      </c>
      <c r="I20" t="str">
        <f>IF(VLOOKUP(H20,users!$D$2:$G$35,4,0)=users!$G$14,users!$D$14,IF(VLOOKUP(H20,users!$D$2:$G$35,4,0)=users!$G$13,users!$D$13,IF(VLOOKUP(H20,users!$D$2:$G$35,4,0)=users!$G$3,users!$D$6,users!$D$9)))</f>
        <v>Maizirwan2257</v>
      </c>
      <c r="J20" s="30" t="s">
        <v>79</v>
      </c>
    </row>
    <row r="21" spans="1:10" ht="15.6" x14ac:dyDescent="0.3">
      <c r="A21" s="7">
        <v>20</v>
      </c>
      <c r="B21" s="8" t="s">
        <v>95</v>
      </c>
      <c r="C21" s="23">
        <v>5</v>
      </c>
      <c r="D21" s="8" t="s">
        <v>99</v>
      </c>
      <c r="E21" s="10">
        <v>390000</v>
      </c>
      <c r="F21" s="10">
        <f t="shared" si="1"/>
        <v>1950000</v>
      </c>
      <c r="G21" s="36">
        <v>45069</v>
      </c>
      <c r="H21" t="s">
        <v>75</v>
      </c>
      <c r="I21" t="str">
        <f>IF(VLOOKUP(H21,users!$D$2:$G$35,4,0)=users!$G$14,users!$D$14,IF(VLOOKUP(H21,users!$D$2:$G$35,4,0)=users!$G$13,users!$D$13,IF(VLOOKUP(H21,users!$D$2:$G$35,4,0)=users!$G$3,users!$D$6,users!$D$9)))</f>
        <v>Achmad1630</v>
      </c>
      <c r="J21" s="30" t="s">
        <v>79</v>
      </c>
    </row>
    <row r="22" spans="1:10" ht="15.6" x14ac:dyDescent="0.3">
      <c r="A22" s="7">
        <v>21</v>
      </c>
      <c r="B22" s="8" t="s">
        <v>95</v>
      </c>
      <c r="C22" s="23">
        <v>5</v>
      </c>
      <c r="D22" s="8" t="s">
        <v>99</v>
      </c>
      <c r="E22" s="10">
        <v>390000</v>
      </c>
      <c r="F22" s="10">
        <f t="shared" si="1"/>
        <v>1950000</v>
      </c>
      <c r="G22" s="36">
        <v>45069</v>
      </c>
      <c r="H22" t="s">
        <v>75</v>
      </c>
      <c r="I22" t="str">
        <f>IF(VLOOKUP(H22,users!$D$2:$G$35,4,0)=users!$G$14,users!$D$14,IF(VLOOKUP(H22,users!$D$2:$G$35,4,0)=users!$G$13,users!$D$13,IF(VLOOKUP(H22,users!$D$2:$G$35,4,0)=users!$G$3,users!$D$6,users!$D$9)))</f>
        <v>Achmad1630</v>
      </c>
      <c r="J22" s="30" t="s">
        <v>79</v>
      </c>
    </row>
    <row r="23" spans="1:10" ht="15.6" x14ac:dyDescent="0.3">
      <c r="A23" s="7">
        <v>22</v>
      </c>
      <c r="B23" s="8" t="s">
        <v>96</v>
      </c>
      <c r="C23" s="23">
        <v>5</v>
      </c>
      <c r="D23" s="8" t="s">
        <v>99</v>
      </c>
      <c r="E23" s="10">
        <v>390000</v>
      </c>
      <c r="F23" s="10">
        <f t="shared" si="1"/>
        <v>1950000</v>
      </c>
      <c r="G23" s="36">
        <v>45069</v>
      </c>
      <c r="H23" t="s">
        <v>65</v>
      </c>
      <c r="I23" t="str">
        <f>IF(VLOOKUP(H23,users!$D$2:$G$35,4,0)=users!$G$14,users!$D$14,IF(VLOOKUP(H23,users!$D$2:$G$35,4,0)=users!$G$13,users!$D$13,IF(VLOOKUP(H23,users!$D$2:$G$35,4,0)=users!$G$3,users!$D$6,users!$D$9)))</f>
        <v>Maizirwan2257</v>
      </c>
      <c r="J23" s="30" t="s">
        <v>79</v>
      </c>
    </row>
    <row r="24" spans="1:10" ht="15.6" x14ac:dyDescent="0.3">
      <c r="A24" s="7">
        <v>23</v>
      </c>
      <c r="B24" s="8" t="s">
        <v>96</v>
      </c>
      <c r="C24" s="23">
        <v>5</v>
      </c>
      <c r="D24" s="8" t="s">
        <v>99</v>
      </c>
      <c r="E24" s="10">
        <v>390000</v>
      </c>
      <c r="F24" s="10">
        <f t="shared" ref="F24" si="2">C24*E24</f>
        <v>1950000</v>
      </c>
      <c r="G24" s="36">
        <v>45069</v>
      </c>
      <c r="H24" t="s">
        <v>70</v>
      </c>
      <c r="I24" t="str">
        <f>IF(VLOOKUP(H24,users!$D$2:$G$35,4,0)=users!$G$14,users!$D$14,IF(VLOOKUP(H24,users!$D$2:$G$35,4,0)=users!$G$13,users!$D$13,IF(VLOOKUP(H24,users!$D$2:$G$35,4,0)=users!$G$3,users!$D$6,users!$D$9)))</f>
        <v>Maizirwan2257</v>
      </c>
      <c r="J24" s="30" t="s">
        <v>79</v>
      </c>
    </row>
    <row r="25" spans="1:10" ht="15.6" x14ac:dyDescent="0.3">
      <c r="A25" s="7">
        <v>24</v>
      </c>
      <c r="B25" s="8" t="s">
        <v>97</v>
      </c>
      <c r="C25" s="23">
        <v>5</v>
      </c>
      <c r="D25" s="8" t="s">
        <v>99</v>
      </c>
      <c r="E25" s="10">
        <v>390000</v>
      </c>
      <c r="F25" s="10">
        <f t="shared" si="1"/>
        <v>1950000</v>
      </c>
      <c r="G25" s="36">
        <v>45069</v>
      </c>
      <c r="H25" t="s">
        <v>73</v>
      </c>
      <c r="I25" t="str">
        <f>IF(VLOOKUP(H25,users!$D$2:$G$35,4,0)=users!$G$14,users!$D$14,IF(VLOOKUP(H25,users!$D$2:$G$35,4,0)=users!$G$13,users!$D$13,IF(VLOOKUP(H25,users!$D$2:$G$35,4,0)=users!$G$3,users!$D$6,users!$D$9)))</f>
        <v>Achmad1630</v>
      </c>
      <c r="J25" s="30" t="s">
        <v>79</v>
      </c>
    </row>
    <row r="26" spans="1:10" ht="15.6" x14ac:dyDescent="0.3">
      <c r="A26" s="7">
        <v>25</v>
      </c>
      <c r="B26" s="8" t="s">
        <v>97</v>
      </c>
      <c r="C26" s="23">
        <v>5</v>
      </c>
      <c r="D26" s="8" t="s">
        <v>99</v>
      </c>
      <c r="E26" s="10">
        <v>390000</v>
      </c>
      <c r="F26" s="10">
        <f t="shared" ref="F26" si="3">C26*E26</f>
        <v>1950000</v>
      </c>
      <c r="G26" s="36">
        <v>45069</v>
      </c>
      <c r="H26" t="s">
        <v>66</v>
      </c>
      <c r="I26" t="str">
        <f>IF(VLOOKUP(H26,users!$D$2:$G$35,4,0)=users!$G$14,users!$D$14,IF(VLOOKUP(H26,users!$D$2:$G$35,4,0)=users!$G$13,users!$D$13,IF(VLOOKUP(H26,users!$D$2:$G$35,4,0)=users!$G$3,users!$D$6,users!$D$9)))</f>
        <v>Maizirwan2257</v>
      </c>
      <c r="J26" s="30" t="s">
        <v>79</v>
      </c>
    </row>
    <row r="27" spans="1:10" ht="15.6" x14ac:dyDescent="0.3">
      <c r="A27" s="7">
        <v>26</v>
      </c>
      <c r="B27" s="8" t="s">
        <v>98</v>
      </c>
      <c r="C27" s="23">
        <v>5</v>
      </c>
      <c r="D27" s="8" t="s">
        <v>99</v>
      </c>
      <c r="E27" s="10">
        <v>720000</v>
      </c>
      <c r="F27" s="10">
        <f t="shared" si="1"/>
        <v>3600000</v>
      </c>
      <c r="G27" s="36">
        <v>45069</v>
      </c>
      <c r="H27" t="s">
        <v>75</v>
      </c>
      <c r="I27" t="str">
        <f>IF(VLOOKUP(H27,users!$D$2:$G$35,4,0)=users!$G$14,users!$D$14,IF(VLOOKUP(H27,users!$D$2:$G$35,4,0)=users!$G$13,users!$D$13,IF(VLOOKUP(H27,users!$D$2:$G$35,4,0)=users!$G$3,users!$D$6,users!$D$9)))</f>
        <v>Achmad1630</v>
      </c>
      <c r="J27" s="30" t="s">
        <v>79</v>
      </c>
    </row>
    <row r="28" spans="1:10" ht="15.6" x14ac:dyDescent="0.3">
      <c r="A28" s="7">
        <v>27</v>
      </c>
      <c r="B28" s="11" t="s">
        <v>104</v>
      </c>
      <c r="C28" s="21">
        <v>5</v>
      </c>
      <c r="D28" s="12" t="s">
        <v>99</v>
      </c>
      <c r="E28" s="9">
        <v>88800</v>
      </c>
      <c r="F28" s="13">
        <f>C28*E28</f>
        <v>444000</v>
      </c>
      <c r="G28" s="36">
        <v>45069</v>
      </c>
      <c r="H28" t="s">
        <v>77</v>
      </c>
      <c r="I28" t="str">
        <f>IF(VLOOKUP(H28,users!$D$2:$G$35,4,0)=users!$G$14,users!$D$14,IF(VLOOKUP(H28,users!$D$2:$G$35,4,0)=users!$G$13,users!$D$13,IF(VLOOKUP(H28,users!$D$2:$G$35,4,0)=users!$G$3,users!$D$6,users!$D$9)))</f>
        <v>Dimas3573</v>
      </c>
      <c r="J28" s="30" t="s">
        <v>79</v>
      </c>
    </row>
    <row r="29" spans="1:10" ht="15.6" x14ac:dyDescent="0.3">
      <c r="A29" s="7">
        <v>28</v>
      </c>
      <c r="B29" s="11" t="s">
        <v>105</v>
      </c>
      <c r="C29" s="21">
        <v>2</v>
      </c>
      <c r="D29" s="12" t="s">
        <v>99</v>
      </c>
      <c r="E29" s="9">
        <v>25200</v>
      </c>
      <c r="F29" s="13">
        <f t="shared" ref="F29:F64" si="4">C29*E29</f>
        <v>50400</v>
      </c>
      <c r="G29" s="36">
        <v>45069</v>
      </c>
      <c r="H29" t="s">
        <v>67</v>
      </c>
      <c r="I29" t="str">
        <f>IF(VLOOKUP(H29,users!$D$2:$G$35,4,0)=users!$G$14,users!$D$14,IF(VLOOKUP(H29,users!$D$2:$G$35,4,0)=users!$G$13,users!$D$13,IF(VLOOKUP(H29,users!$D$2:$G$35,4,0)=users!$G$3,users!$D$6,users!$D$9)))</f>
        <v>Maizirwan2257</v>
      </c>
      <c r="J29" s="30" t="s">
        <v>79</v>
      </c>
    </row>
    <row r="30" spans="1:10" ht="15.6" x14ac:dyDescent="0.3">
      <c r="A30" s="7">
        <v>29</v>
      </c>
      <c r="B30" s="11" t="s">
        <v>105</v>
      </c>
      <c r="C30" s="21">
        <v>2</v>
      </c>
      <c r="D30" s="12" t="s">
        <v>99</v>
      </c>
      <c r="E30" s="9">
        <v>25200</v>
      </c>
      <c r="F30" s="13">
        <f t="shared" ref="F30:F32" si="5">C30*E30</f>
        <v>50400</v>
      </c>
      <c r="G30" s="36">
        <v>45069</v>
      </c>
      <c r="H30" t="s">
        <v>54</v>
      </c>
      <c r="I30" t="str">
        <f>IF(VLOOKUP(H30,users!$D$2:$G$35,4,0)=users!$G$14,users!$D$14,IF(VLOOKUP(H30,users!$D$2:$G$35,4,0)=users!$G$13,users!$D$13,IF(VLOOKUP(H30,users!$D$2:$G$35,4,0)=users!$G$3,users!$D$6,users!$D$9)))</f>
        <v>Maizirwan2257</v>
      </c>
      <c r="J30" s="30" t="s">
        <v>79</v>
      </c>
    </row>
    <row r="31" spans="1:10" ht="15.6" x14ac:dyDescent="0.3">
      <c r="A31" s="7">
        <v>30</v>
      </c>
      <c r="B31" s="11" t="s">
        <v>105</v>
      </c>
      <c r="C31" s="21">
        <v>3</v>
      </c>
      <c r="D31" s="12" t="s">
        <v>99</v>
      </c>
      <c r="E31" s="9">
        <v>25200</v>
      </c>
      <c r="F31" s="13">
        <f t="shared" si="5"/>
        <v>75600</v>
      </c>
      <c r="G31" s="36">
        <v>45069</v>
      </c>
      <c r="H31" t="s">
        <v>61</v>
      </c>
      <c r="I31" t="str">
        <f>IF(VLOOKUP(H31,users!$D$2:$G$35,4,0)=users!$G$14,users!$D$14,IF(VLOOKUP(H31,users!$D$2:$G$35,4,0)=users!$G$13,users!$D$13,IF(VLOOKUP(H31,users!$D$2:$G$35,4,0)=users!$G$3,users!$D$6,users!$D$9)))</f>
        <v>Maizirwan2257</v>
      </c>
      <c r="J31" s="30" t="s">
        <v>79</v>
      </c>
    </row>
    <row r="32" spans="1:10" ht="15.6" x14ac:dyDescent="0.3">
      <c r="A32" s="7">
        <v>31</v>
      </c>
      <c r="B32" s="11" t="s">
        <v>105</v>
      </c>
      <c r="C32" s="21">
        <v>3</v>
      </c>
      <c r="D32" s="12" t="s">
        <v>99</v>
      </c>
      <c r="E32" s="9">
        <v>25200</v>
      </c>
      <c r="F32" s="13">
        <f t="shared" si="5"/>
        <v>75600</v>
      </c>
      <c r="G32" s="36">
        <v>45069</v>
      </c>
      <c r="H32" t="s">
        <v>64</v>
      </c>
      <c r="I32" t="str">
        <f>IF(VLOOKUP(H32,users!$D$2:$G$35,4,0)=users!$G$14,users!$D$14,IF(VLOOKUP(H32,users!$D$2:$G$35,4,0)=users!$G$13,users!$D$13,IF(VLOOKUP(H32,users!$D$2:$G$35,4,0)=users!$G$3,users!$D$6,users!$D$9)))</f>
        <v>Maizirwan2257</v>
      </c>
      <c r="J32" s="30" t="s">
        <v>79</v>
      </c>
    </row>
    <row r="33" spans="1:10" ht="15.6" x14ac:dyDescent="0.3">
      <c r="A33" s="7">
        <v>32</v>
      </c>
      <c r="B33" s="11" t="s">
        <v>106</v>
      </c>
      <c r="C33" s="21">
        <v>5</v>
      </c>
      <c r="D33" s="12" t="s">
        <v>114</v>
      </c>
      <c r="E33" s="9">
        <v>16300</v>
      </c>
      <c r="F33" s="13">
        <f t="shared" si="4"/>
        <v>81500</v>
      </c>
      <c r="G33" s="36">
        <v>45069</v>
      </c>
      <c r="H33" t="s">
        <v>56</v>
      </c>
      <c r="I33" t="str">
        <f>IF(VLOOKUP(H33,users!$D$2:$G$35,4,0)=users!$G$14,users!$D$14,IF(VLOOKUP(H33,users!$D$2:$G$35,4,0)=users!$G$13,users!$D$13,IF(VLOOKUP(H33,users!$D$2:$G$35,4,0)=users!$G$3,users!$D$6,users!$D$9)))</f>
        <v>Maizirwan2257</v>
      </c>
      <c r="J33" s="30" t="s">
        <v>79</v>
      </c>
    </row>
    <row r="34" spans="1:10" ht="15.6" x14ac:dyDescent="0.3">
      <c r="A34" s="7">
        <v>33</v>
      </c>
      <c r="B34" s="11" t="s">
        <v>150</v>
      </c>
      <c r="C34" s="21">
        <v>5</v>
      </c>
      <c r="D34" s="12" t="s">
        <v>114</v>
      </c>
      <c r="E34" s="9">
        <v>16300</v>
      </c>
      <c r="F34" s="13">
        <f t="shared" ref="F34:F35" si="6">C34*E34</f>
        <v>81500</v>
      </c>
      <c r="G34" s="36">
        <v>45069</v>
      </c>
      <c r="H34" t="s">
        <v>65</v>
      </c>
      <c r="I34" t="str">
        <f>IF(VLOOKUP(H34,users!$D$2:$G$35,4,0)=users!$G$14,users!$D$14,IF(VLOOKUP(H34,users!$D$2:$G$35,4,0)=users!$G$13,users!$D$13,IF(VLOOKUP(H34,users!$D$2:$G$35,4,0)=users!$G$3,users!$D$6,users!$D$9)))</f>
        <v>Maizirwan2257</v>
      </c>
      <c r="J34" s="30" t="s">
        <v>79</v>
      </c>
    </row>
    <row r="35" spans="1:10" ht="15.6" x14ac:dyDescent="0.3">
      <c r="A35" s="7">
        <v>34</v>
      </c>
      <c r="B35" s="11" t="s">
        <v>151</v>
      </c>
      <c r="C35" s="21">
        <v>5</v>
      </c>
      <c r="D35" s="12" t="s">
        <v>114</v>
      </c>
      <c r="E35" s="9">
        <v>16300</v>
      </c>
      <c r="F35" s="13">
        <f t="shared" si="6"/>
        <v>81500</v>
      </c>
      <c r="G35" s="36">
        <v>45069</v>
      </c>
      <c r="H35" t="s">
        <v>66</v>
      </c>
      <c r="I35" t="str">
        <f>IF(VLOOKUP(H35,users!$D$2:$G$35,4,0)=users!$G$14,users!$D$14,IF(VLOOKUP(H35,users!$D$2:$G$35,4,0)=users!$G$13,users!$D$13,IF(VLOOKUP(H35,users!$D$2:$G$35,4,0)=users!$G$3,users!$D$6,users!$D$9)))</f>
        <v>Maizirwan2257</v>
      </c>
      <c r="J35" s="30" t="s">
        <v>79</v>
      </c>
    </row>
    <row r="36" spans="1:10" ht="15.6" x14ac:dyDescent="0.3">
      <c r="A36" s="7">
        <v>35</v>
      </c>
      <c r="B36" s="11" t="s">
        <v>107</v>
      </c>
      <c r="C36" s="21">
        <v>10</v>
      </c>
      <c r="D36" s="12" t="s">
        <v>115</v>
      </c>
      <c r="E36" s="9">
        <v>53000</v>
      </c>
      <c r="F36" s="13">
        <f t="shared" si="4"/>
        <v>530000</v>
      </c>
      <c r="G36" s="36">
        <v>45069</v>
      </c>
      <c r="H36" t="s">
        <v>59</v>
      </c>
      <c r="I36" t="str">
        <f>IF(VLOOKUP(H36,users!$D$2:$G$35,4,0)=users!$G$14,users!$D$14,IF(VLOOKUP(H36,users!$D$2:$G$35,4,0)=users!$G$13,users!$D$13,IF(VLOOKUP(H36,users!$D$2:$G$35,4,0)=users!$G$3,users!$D$6,users!$D$9)))</f>
        <v>Maizirwan2257</v>
      </c>
      <c r="J36" s="30" t="s">
        <v>79</v>
      </c>
    </row>
    <row r="37" spans="1:10" ht="15.6" x14ac:dyDescent="0.3">
      <c r="A37" s="7">
        <v>36</v>
      </c>
      <c r="B37" s="11" t="s">
        <v>107</v>
      </c>
      <c r="C37" s="21">
        <v>10</v>
      </c>
      <c r="D37" s="12" t="s">
        <v>115</v>
      </c>
      <c r="E37" s="9">
        <v>53000</v>
      </c>
      <c r="F37" s="13">
        <f t="shared" ref="F37" si="7">C37*E37</f>
        <v>530000</v>
      </c>
      <c r="G37" s="36">
        <v>45069</v>
      </c>
      <c r="H37" t="s">
        <v>51</v>
      </c>
      <c r="I37" t="str">
        <f>IF(VLOOKUP(H37,users!$D$2:$G$35,4,0)=users!$G$14,users!$D$14,IF(VLOOKUP(H37,users!$D$2:$G$35,4,0)=users!$G$13,users!$D$13,IF(VLOOKUP(H37,users!$D$2:$G$35,4,0)=users!$G$3,users!$D$6,users!$D$9)))</f>
        <v>Maizirwan2257</v>
      </c>
      <c r="J37" s="30" t="s">
        <v>79</v>
      </c>
    </row>
    <row r="38" spans="1:10" ht="15.6" x14ac:dyDescent="0.3">
      <c r="A38" s="7">
        <v>37</v>
      </c>
      <c r="B38" s="11" t="s">
        <v>107</v>
      </c>
      <c r="C38" s="21">
        <v>10</v>
      </c>
      <c r="D38" s="12" t="s">
        <v>115</v>
      </c>
      <c r="E38" s="9">
        <v>53000</v>
      </c>
      <c r="F38" s="13">
        <f t="shared" ref="F38:F40" si="8">C38*E38</f>
        <v>530000</v>
      </c>
      <c r="G38" s="36">
        <v>45069</v>
      </c>
      <c r="H38" t="s">
        <v>63</v>
      </c>
      <c r="I38" t="str">
        <f>IF(VLOOKUP(H38,users!$D$2:$G$35,4,0)=users!$G$14,users!$D$14,IF(VLOOKUP(H38,users!$D$2:$G$35,4,0)=users!$G$13,users!$D$13,IF(VLOOKUP(H38,users!$D$2:$G$35,4,0)=users!$G$3,users!$D$6,users!$D$9)))</f>
        <v>Maizirwan2257</v>
      </c>
      <c r="J38" s="30" t="s">
        <v>79</v>
      </c>
    </row>
    <row r="39" spans="1:10" ht="15.6" x14ac:dyDescent="0.3">
      <c r="A39" s="7">
        <v>38</v>
      </c>
      <c r="B39" s="11" t="s">
        <v>107</v>
      </c>
      <c r="C39" s="21">
        <v>10</v>
      </c>
      <c r="D39" s="12" t="s">
        <v>115</v>
      </c>
      <c r="E39" s="9">
        <v>53000</v>
      </c>
      <c r="F39" s="13">
        <f t="shared" si="8"/>
        <v>530000</v>
      </c>
      <c r="G39" s="36">
        <v>45069</v>
      </c>
      <c r="H39" t="s">
        <v>71</v>
      </c>
      <c r="I39" t="str">
        <f>IF(VLOOKUP(H39,users!$D$2:$G$35,4,0)=users!$G$14,users!$D$14,IF(VLOOKUP(H39,users!$D$2:$G$35,4,0)=users!$G$13,users!$D$13,IF(VLOOKUP(H39,users!$D$2:$G$35,4,0)=users!$G$3,users!$D$6,users!$D$9)))</f>
        <v>Maizirwan2257</v>
      </c>
      <c r="J39" s="30" t="s">
        <v>79</v>
      </c>
    </row>
    <row r="40" spans="1:10" ht="15.6" x14ac:dyDescent="0.3">
      <c r="A40" s="7">
        <v>39</v>
      </c>
      <c r="B40" s="11" t="s">
        <v>107</v>
      </c>
      <c r="C40" s="21">
        <v>10</v>
      </c>
      <c r="D40" s="12" t="s">
        <v>115</v>
      </c>
      <c r="E40" s="9">
        <v>53000</v>
      </c>
      <c r="F40" s="13">
        <f t="shared" si="8"/>
        <v>530000</v>
      </c>
      <c r="G40" s="36">
        <v>45069</v>
      </c>
      <c r="H40" t="s">
        <v>67</v>
      </c>
      <c r="I40" t="str">
        <f>IF(VLOOKUP(H40,users!$D$2:$G$35,4,0)=users!$G$14,users!$D$14,IF(VLOOKUP(H40,users!$D$2:$G$35,4,0)=users!$G$13,users!$D$13,IF(VLOOKUP(H40,users!$D$2:$G$35,4,0)=users!$G$3,users!$D$6,users!$D$9)))</f>
        <v>Maizirwan2257</v>
      </c>
      <c r="J40" s="30" t="s">
        <v>79</v>
      </c>
    </row>
    <row r="41" spans="1:10" ht="15.6" x14ac:dyDescent="0.3">
      <c r="A41" s="7">
        <v>40</v>
      </c>
      <c r="B41" s="11" t="s">
        <v>107</v>
      </c>
      <c r="C41" s="21">
        <v>10</v>
      </c>
      <c r="D41" s="12" t="s">
        <v>115</v>
      </c>
      <c r="E41" s="9">
        <v>53000</v>
      </c>
      <c r="F41" s="13">
        <f t="shared" ref="F41:F50" si="9">C41*E41</f>
        <v>530000</v>
      </c>
      <c r="G41" s="36">
        <v>45069</v>
      </c>
      <c r="H41" t="s">
        <v>66</v>
      </c>
      <c r="I41" t="str">
        <f>IF(VLOOKUP(H41,users!$D$2:$G$35,4,0)=users!$G$14,users!$D$14,IF(VLOOKUP(H41,users!$D$2:$G$35,4,0)=users!$G$13,users!$D$13,IF(VLOOKUP(H41,users!$D$2:$G$35,4,0)=users!$G$3,users!$D$6,users!$D$9)))</f>
        <v>Maizirwan2257</v>
      </c>
      <c r="J41" s="30" t="s">
        <v>79</v>
      </c>
    </row>
    <row r="42" spans="1:10" ht="15.6" x14ac:dyDescent="0.3">
      <c r="A42" s="7">
        <v>41</v>
      </c>
      <c r="B42" s="11" t="s">
        <v>107</v>
      </c>
      <c r="C42" s="21">
        <v>10</v>
      </c>
      <c r="D42" s="12" t="s">
        <v>115</v>
      </c>
      <c r="E42" s="9">
        <v>53000</v>
      </c>
      <c r="F42" s="13">
        <f t="shared" si="9"/>
        <v>530000</v>
      </c>
      <c r="G42" s="36">
        <v>45069</v>
      </c>
      <c r="H42" t="s">
        <v>55</v>
      </c>
      <c r="I42" t="str">
        <f>IF(VLOOKUP(H42,users!$D$2:$G$35,4,0)=users!$G$14,users!$D$14,IF(VLOOKUP(H42,users!$D$2:$G$35,4,0)=users!$G$13,users!$D$13,IF(VLOOKUP(H42,users!$D$2:$G$35,4,0)=users!$G$3,users!$D$6,users!$D$9)))</f>
        <v>Maizirwan2257</v>
      </c>
      <c r="J42" s="30" t="s">
        <v>79</v>
      </c>
    </row>
    <row r="43" spans="1:10" ht="15.6" x14ac:dyDescent="0.3">
      <c r="A43" s="7">
        <v>42</v>
      </c>
      <c r="B43" s="11" t="s">
        <v>107</v>
      </c>
      <c r="C43" s="21">
        <v>10</v>
      </c>
      <c r="D43" s="12" t="s">
        <v>115</v>
      </c>
      <c r="E43" s="9">
        <v>53000</v>
      </c>
      <c r="F43" s="13">
        <f t="shared" si="9"/>
        <v>530000</v>
      </c>
      <c r="G43" s="36">
        <v>45069</v>
      </c>
      <c r="H43" t="s">
        <v>61</v>
      </c>
      <c r="I43" t="str">
        <f>IF(VLOOKUP(H43,users!$D$2:$G$35,4,0)=users!$G$14,users!$D$14,IF(VLOOKUP(H43,users!$D$2:$G$35,4,0)=users!$G$13,users!$D$13,IF(VLOOKUP(H43,users!$D$2:$G$35,4,0)=users!$G$3,users!$D$6,users!$D$9)))</f>
        <v>Maizirwan2257</v>
      </c>
      <c r="J43" s="30" t="s">
        <v>79</v>
      </c>
    </row>
    <row r="44" spans="1:10" ht="15.6" x14ac:dyDescent="0.3">
      <c r="A44" s="7">
        <v>43</v>
      </c>
      <c r="B44" s="11" t="s">
        <v>107</v>
      </c>
      <c r="C44" s="21">
        <v>10</v>
      </c>
      <c r="D44" s="12" t="s">
        <v>115</v>
      </c>
      <c r="E44" s="9">
        <v>53000</v>
      </c>
      <c r="F44" s="13">
        <f t="shared" si="9"/>
        <v>530000</v>
      </c>
      <c r="G44" s="36">
        <v>45069</v>
      </c>
      <c r="H44" t="s">
        <v>69</v>
      </c>
      <c r="I44" t="str">
        <f>IF(VLOOKUP(H44,users!$D$2:$G$35,4,0)=users!$G$14,users!$D$14,IF(VLOOKUP(H44,users!$D$2:$G$35,4,0)=users!$G$13,users!$D$13,IF(VLOOKUP(H44,users!$D$2:$G$35,4,0)=users!$G$3,users!$D$6,users!$D$9)))</f>
        <v>Maizirwan2257</v>
      </c>
      <c r="J44" s="30" t="s">
        <v>79</v>
      </c>
    </row>
    <row r="45" spans="1:10" ht="15.6" x14ac:dyDescent="0.3">
      <c r="A45" s="7">
        <v>44</v>
      </c>
      <c r="B45" s="11" t="s">
        <v>107</v>
      </c>
      <c r="C45" s="21">
        <v>10</v>
      </c>
      <c r="D45" s="12" t="s">
        <v>115</v>
      </c>
      <c r="E45" s="9">
        <v>53000</v>
      </c>
      <c r="F45" s="13">
        <f t="shared" si="9"/>
        <v>530000</v>
      </c>
      <c r="G45" s="36">
        <v>45069</v>
      </c>
      <c r="H45" t="s">
        <v>68</v>
      </c>
      <c r="I45" t="str">
        <f>IF(VLOOKUP(H45,users!$D$2:$G$35,4,0)=users!$G$14,users!$D$14,IF(VLOOKUP(H45,users!$D$2:$G$35,4,0)=users!$G$13,users!$D$13,IF(VLOOKUP(H45,users!$D$2:$G$35,4,0)=users!$G$3,users!$D$6,users!$D$9)))</f>
        <v>Maizirwan2257</v>
      </c>
      <c r="J45" s="30" t="s">
        <v>79</v>
      </c>
    </row>
    <row r="46" spans="1:10" ht="15.6" x14ac:dyDescent="0.3">
      <c r="A46" s="7">
        <v>45</v>
      </c>
      <c r="B46" s="11" t="s">
        <v>107</v>
      </c>
      <c r="C46" s="21">
        <v>10</v>
      </c>
      <c r="D46" s="12" t="s">
        <v>115</v>
      </c>
      <c r="E46" s="9">
        <v>53000</v>
      </c>
      <c r="F46" s="13">
        <f t="shared" si="9"/>
        <v>530000</v>
      </c>
      <c r="G46" s="36">
        <v>45069</v>
      </c>
      <c r="H46" t="s">
        <v>64</v>
      </c>
      <c r="I46" t="str">
        <f>IF(VLOOKUP(H46,users!$D$2:$G$35,4,0)=users!$G$14,users!$D$14,IF(VLOOKUP(H46,users!$D$2:$G$35,4,0)=users!$G$13,users!$D$13,IF(VLOOKUP(H46,users!$D$2:$G$35,4,0)=users!$G$3,users!$D$6,users!$D$9)))</f>
        <v>Maizirwan2257</v>
      </c>
      <c r="J46" s="30" t="s">
        <v>79</v>
      </c>
    </row>
    <row r="47" spans="1:10" ht="15.6" x14ac:dyDescent="0.3">
      <c r="A47" s="7">
        <v>46</v>
      </c>
      <c r="B47" s="11" t="s">
        <v>107</v>
      </c>
      <c r="C47" s="21">
        <v>10</v>
      </c>
      <c r="D47" s="12" t="s">
        <v>115</v>
      </c>
      <c r="E47" s="9">
        <v>53000</v>
      </c>
      <c r="F47" s="13">
        <f t="shared" si="9"/>
        <v>530000</v>
      </c>
      <c r="G47" s="36">
        <v>45069</v>
      </c>
      <c r="H47" t="s">
        <v>82</v>
      </c>
      <c r="I47" t="str">
        <f>IF(VLOOKUP(H47,users!$D$2:$G$35,4,0)=users!$G$14,users!$D$14,IF(VLOOKUP(H47,users!$D$2:$G$35,4,0)=users!$G$13,users!$D$13,IF(VLOOKUP(H47,users!$D$2:$G$35,4,0)=users!$G$3,users!$D$6,users!$D$9)))</f>
        <v>Raden3533</v>
      </c>
      <c r="J47" s="30" t="s">
        <v>79</v>
      </c>
    </row>
    <row r="48" spans="1:10" ht="15.6" x14ac:dyDescent="0.3">
      <c r="A48" s="7">
        <v>47</v>
      </c>
      <c r="B48" s="11" t="s">
        <v>107</v>
      </c>
      <c r="C48" s="21">
        <v>10</v>
      </c>
      <c r="D48" s="12" t="s">
        <v>115</v>
      </c>
      <c r="E48" s="9">
        <v>53000</v>
      </c>
      <c r="F48" s="13">
        <f t="shared" si="9"/>
        <v>530000</v>
      </c>
      <c r="G48" s="36">
        <v>45069</v>
      </c>
      <c r="H48" t="s">
        <v>53</v>
      </c>
      <c r="I48" t="str">
        <f>IF(VLOOKUP(H48,users!$D$2:$G$35,4,0)=users!$G$14,users!$D$14,IF(VLOOKUP(H48,users!$D$2:$G$35,4,0)=users!$G$13,users!$D$13,IF(VLOOKUP(H48,users!$D$2:$G$35,4,0)=users!$G$3,users!$D$6,users!$D$9)))</f>
        <v>Maizirwan2257</v>
      </c>
      <c r="J48" s="30" t="s">
        <v>79</v>
      </c>
    </row>
    <row r="49" spans="1:10" ht="15.6" x14ac:dyDescent="0.3">
      <c r="A49" s="7">
        <v>48</v>
      </c>
      <c r="B49" s="11" t="s">
        <v>107</v>
      </c>
      <c r="C49" s="21">
        <v>10</v>
      </c>
      <c r="D49" s="12" t="s">
        <v>115</v>
      </c>
      <c r="E49" s="9">
        <v>53000</v>
      </c>
      <c r="F49" s="13">
        <f t="shared" si="9"/>
        <v>530000</v>
      </c>
      <c r="G49" s="36">
        <v>45069</v>
      </c>
      <c r="H49" t="s">
        <v>75</v>
      </c>
      <c r="I49" t="str">
        <f>IF(VLOOKUP(H49,users!$D$2:$G$35,4,0)=users!$G$14,users!$D$14,IF(VLOOKUP(H49,users!$D$2:$G$35,4,0)=users!$G$13,users!$D$13,IF(VLOOKUP(H49,users!$D$2:$G$35,4,0)=users!$G$3,users!$D$6,users!$D$9)))</f>
        <v>Achmad1630</v>
      </c>
      <c r="J49" s="30" t="s">
        <v>79</v>
      </c>
    </row>
    <row r="50" spans="1:10" ht="15.6" x14ac:dyDescent="0.3">
      <c r="A50" s="7">
        <v>49</v>
      </c>
      <c r="B50" s="11" t="s">
        <v>107</v>
      </c>
      <c r="C50" s="21">
        <v>10</v>
      </c>
      <c r="D50" s="12" t="s">
        <v>115</v>
      </c>
      <c r="E50" s="9">
        <v>53000</v>
      </c>
      <c r="F50" s="13">
        <f t="shared" si="9"/>
        <v>530000</v>
      </c>
      <c r="G50" s="36">
        <v>45069</v>
      </c>
      <c r="H50" t="s">
        <v>77</v>
      </c>
      <c r="I50" t="str">
        <f>IF(VLOOKUP(H50,users!$D$2:$G$35,4,0)=users!$G$14,users!$D$14,IF(VLOOKUP(H50,users!$D$2:$G$35,4,0)=users!$G$13,users!$D$13,IF(VLOOKUP(H50,users!$D$2:$G$35,4,0)=users!$G$3,users!$D$6,users!$D$9)))</f>
        <v>Dimas3573</v>
      </c>
      <c r="J50" s="30" t="s">
        <v>79</v>
      </c>
    </row>
    <row r="51" spans="1:10" ht="15.6" x14ac:dyDescent="0.3">
      <c r="A51" s="7">
        <v>50</v>
      </c>
      <c r="B51" s="11" t="s">
        <v>108</v>
      </c>
      <c r="C51" s="21">
        <v>5</v>
      </c>
      <c r="D51" s="12" t="s">
        <v>116</v>
      </c>
      <c r="E51" s="9">
        <v>63800</v>
      </c>
      <c r="F51" s="13">
        <f t="shared" si="4"/>
        <v>319000</v>
      </c>
      <c r="G51" s="36">
        <v>45069</v>
      </c>
      <c r="H51" t="s">
        <v>67</v>
      </c>
      <c r="I51" t="str">
        <f>IF(VLOOKUP(H51,users!$D$2:$G$35,4,0)=users!$G$14,users!$D$14,IF(VLOOKUP(H51,users!$D$2:$G$35,4,0)=users!$G$13,users!$D$13,IF(VLOOKUP(H51,users!$D$2:$G$35,4,0)=users!$G$3,users!$D$6,users!$D$9)))</f>
        <v>Maizirwan2257</v>
      </c>
      <c r="J51" s="30" t="s">
        <v>79</v>
      </c>
    </row>
    <row r="52" spans="1:10" ht="15.6" x14ac:dyDescent="0.3">
      <c r="A52" s="7">
        <v>51</v>
      </c>
      <c r="B52" s="11" t="s">
        <v>108</v>
      </c>
      <c r="C52" s="21">
        <v>5</v>
      </c>
      <c r="D52" s="12" t="s">
        <v>116</v>
      </c>
      <c r="E52" s="9">
        <v>63800</v>
      </c>
      <c r="F52" s="13">
        <f t="shared" ref="F52:F55" si="10">C52*E52</f>
        <v>319000</v>
      </c>
      <c r="G52" s="36">
        <v>45069</v>
      </c>
      <c r="H52" t="s">
        <v>56</v>
      </c>
      <c r="I52" t="str">
        <f>IF(VLOOKUP(H52,users!$D$2:$G$35,4,0)=users!$G$14,users!$D$14,IF(VLOOKUP(H52,users!$D$2:$G$35,4,0)=users!$G$13,users!$D$13,IF(VLOOKUP(H52,users!$D$2:$G$35,4,0)=users!$G$3,users!$D$6,users!$D$9)))</f>
        <v>Maizirwan2257</v>
      </c>
      <c r="J52" s="30" t="s">
        <v>79</v>
      </c>
    </row>
    <row r="53" spans="1:10" ht="15.6" x14ac:dyDescent="0.3">
      <c r="A53" s="7">
        <v>52</v>
      </c>
      <c r="B53" s="11" t="s">
        <v>108</v>
      </c>
      <c r="C53" s="21">
        <v>5</v>
      </c>
      <c r="D53" s="12" t="s">
        <v>116</v>
      </c>
      <c r="E53" s="9">
        <v>63800</v>
      </c>
      <c r="F53" s="13">
        <f t="shared" si="10"/>
        <v>319000</v>
      </c>
      <c r="G53" s="36">
        <v>45069</v>
      </c>
      <c r="H53" t="s">
        <v>71</v>
      </c>
      <c r="I53" t="str">
        <f>IF(VLOOKUP(H53,users!$D$2:$G$35,4,0)=users!$G$14,users!$D$14,IF(VLOOKUP(H53,users!$D$2:$G$35,4,0)=users!$G$13,users!$D$13,IF(VLOOKUP(H53,users!$D$2:$G$35,4,0)=users!$G$3,users!$D$6,users!$D$9)))</f>
        <v>Maizirwan2257</v>
      </c>
      <c r="J53" s="30" t="s">
        <v>79</v>
      </c>
    </row>
    <row r="54" spans="1:10" ht="15.6" x14ac:dyDescent="0.3">
      <c r="A54" s="7">
        <v>53</v>
      </c>
      <c r="B54" s="11" t="s">
        <v>108</v>
      </c>
      <c r="C54" s="21">
        <v>10</v>
      </c>
      <c r="D54" s="12" t="s">
        <v>116</v>
      </c>
      <c r="E54" s="9">
        <v>63800</v>
      </c>
      <c r="F54" s="13">
        <f t="shared" si="10"/>
        <v>638000</v>
      </c>
      <c r="G54" s="36">
        <v>45069</v>
      </c>
      <c r="H54" t="s">
        <v>57</v>
      </c>
      <c r="I54" t="str">
        <f>IF(VLOOKUP(H54,users!$D$2:$G$35,4,0)=users!$G$14,users!$D$14,IF(VLOOKUP(H54,users!$D$2:$G$35,4,0)=users!$G$13,users!$D$13,IF(VLOOKUP(H54,users!$D$2:$G$35,4,0)=users!$G$3,users!$D$6,users!$D$9)))</f>
        <v>Maizirwan2257</v>
      </c>
      <c r="J54" s="30" t="s">
        <v>79</v>
      </c>
    </row>
    <row r="55" spans="1:10" ht="15.6" x14ac:dyDescent="0.3">
      <c r="A55" s="7">
        <v>54</v>
      </c>
      <c r="B55" s="11" t="s">
        <v>108</v>
      </c>
      <c r="C55" s="21">
        <v>5</v>
      </c>
      <c r="D55" s="12" t="s">
        <v>116</v>
      </c>
      <c r="E55" s="9">
        <v>63800</v>
      </c>
      <c r="F55" s="13">
        <f t="shared" si="10"/>
        <v>319000</v>
      </c>
      <c r="G55" s="36">
        <v>45069</v>
      </c>
      <c r="H55" t="s">
        <v>74</v>
      </c>
      <c r="I55" t="str">
        <f>IF(VLOOKUP(H55,users!$D$2:$G$35,4,0)=users!$G$14,users!$D$14,IF(VLOOKUP(H55,users!$D$2:$G$35,4,0)=users!$G$13,users!$D$13,IF(VLOOKUP(H55,users!$D$2:$G$35,4,0)=users!$G$3,users!$D$6,users!$D$9)))</f>
        <v>Achmad1630</v>
      </c>
      <c r="J55" s="30" t="s">
        <v>79</v>
      </c>
    </row>
    <row r="56" spans="1:10" ht="15.6" x14ac:dyDescent="0.3">
      <c r="A56" s="7">
        <v>55</v>
      </c>
      <c r="B56" s="14" t="s">
        <v>109</v>
      </c>
      <c r="C56" s="21">
        <v>500</v>
      </c>
      <c r="D56" s="8" t="s">
        <v>117</v>
      </c>
      <c r="E56" s="15">
        <v>9500</v>
      </c>
      <c r="F56" s="13">
        <f t="shared" si="4"/>
        <v>4750000</v>
      </c>
      <c r="G56" s="36">
        <v>45069</v>
      </c>
      <c r="H56" t="s">
        <v>53</v>
      </c>
      <c r="I56" t="str">
        <f>IF(VLOOKUP(H56,users!$D$2:$G$35,4,0)=users!$G$14,users!$D$14,IF(VLOOKUP(H56,users!$D$2:$G$35,4,0)=users!$G$13,users!$D$13,IF(VLOOKUP(H56,users!$D$2:$G$35,4,0)=users!$G$3,users!$D$6,users!$D$9)))</f>
        <v>Maizirwan2257</v>
      </c>
      <c r="J56" s="30" t="s">
        <v>79</v>
      </c>
    </row>
    <row r="57" spans="1:10" ht="15.6" x14ac:dyDescent="0.3">
      <c r="A57" s="7">
        <v>56</v>
      </c>
      <c r="B57" s="11" t="s">
        <v>110</v>
      </c>
      <c r="C57" s="22">
        <v>3</v>
      </c>
      <c r="D57" s="16" t="s">
        <v>99</v>
      </c>
      <c r="E57" s="9">
        <v>4200</v>
      </c>
      <c r="F57" s="13">
        <f t="shared" si="4"/>
        <v>12600</v>
      </c>
      <c r="G57" s="36">
        <v>45069</v>
      </c>
      <c r="H57" t="s">
        <v>81</v>
      </c>
      <c r="I57" t="str">
        <f>IF(VLOOKUP(H57,users!$D$2:$G$35,4,0)=users!$G$14,users!$D$14,IF(VLOOKUP(H57,users!$D$2:$G$35,4,0)=users!$G$13,users!$D$13,IF(VLOOKUP(H57,users!$D$2:$G$35,4,0)=users!$G$3,users!$D$6,users!$D$9)))</f>
        <v>Raden3533</v>
      </c>
      <c r="J57" s="30" t="s">
        <v>79</v>
      </c>
    </row>
    <row r="58" spans="1:10" ht="15.6" x14ac:dyDescent="0.3">
      <c r="A58" s="7">
        <v>57</v>
      </c>
      <c r="B58" s="11" t="s">
        <v>110</v>
      </c>
      <c r="C58" s="22">
        <v>2</v>
      </c>
      <c r="D58" s="16" t="s">
        <v>99</v>
      </c>
      <c r="E58" s="9">
        <v>4200</v>
      </c>
      <c r="F58" s="13">
        <f t="shared" ref="F58:F60" si="11">C58*E58</f>
        <v>8400</v>
      </c>
      <c r="G58" s="36">
        <v>45069</v>
      </c>
      <c r="H58" t="s">
        <v>77</v>
      </c>
      <c r="I58" t="str">
        <f>IF(VLOOKUP(H58,users!$D$2:$G$35,4,0)=users!$G$14,users!$D$14,IF(VLOOKUP(H58,users!$D$2:$G$35,4,0)=users!$G$13,users!$D$13,IF(VLOOKUP(H58,users!$D$2:$G$35,4,0)=users!$G$3,users!$D$6,users!$D$9)))</f>
        <v>Dimas3573</v>
      </c>
      <c r="J58" s="30" t="s">
        <v>79</v>
      </c>
    </row>
    <row r="59" spans="1:10" ht="15.6" x14ac:dyDescent="0.3">
      <c r="A59" s="7">
        <v>58</v>
      </c>
      <c r="B59" s="11" t="s">
        <v>110</v>
      </c>
      <c r="C59" s="22">
        <v>3</v>
      </c>
      <c r="D59" s="16" t="s">
        <v>99</v>
      </c>
      <c r="E59" s="9">
        <v>4200</v>
      </c>
      <c r="F59" s="13">
        <f t="shared" si="11"/>
        <v>12600</v>
      </c>
      <c r="G59" s="36">
        <v>45069</v>
      </c>
      <c r="H59" t="s">
        <v>64</v>
      </c>
      <c r="I59" t="str">
        <f>IF(VLOOKUP(H59,users!$D$2:$G$35,4,0)=users!$G$14,users!$D$14,IF(VLOOKUP(H59,users!$D$2:$G$35,4,0)=users!$G$13,users!$D$13,IF(VLOOKUP(H59,users!$D$2:$G$35,4,0)=users!$G$3,users!$D$6,users!$D$9)))</f>
        <v>Maizirwan2257</v>
      </c>
      <c r="J59" s="30" t="s">
        <v>79</v>
      </c>
    </row>
    <row r="60" spans="1:10" ht="15.6" x14ac:dyDescent="0.3">
      <c r="A60" s="7">
        <v>59</v>
      </c>
      <c r="B60" s="11" t="s">
        <v>110</v>
      </c>
      <c r="C60" s="22">
        <v>2</v>
      </c>
      <c r="D60" s="16" t="s">
        <v>99</v>
      </c>
      <c r="E60" s="9">
        <v>4200</v>
      </c>
      <c r="F60" s="13">
        <f t="shared" si="11"/>
        <v>8400</v>
      </c>
      <c r="G60" s="36">
        <v>45069</v>
      </c>
      <c r="H60" t="s">
        <v>60</v>
      </c>
      <c r="I60" t="str">
        <f>IF(VLOOKUP(H60,users!$D$2:$G$35,4,0)=users!$G$14,users!$D$14,IF(VLOOKUP(H60,users!$D$2:$G$35,4,0)=users!$G$13,users!$D$13,IF(VLOOKUP(H60,users!$D$2:$G$35,4,0)=users!$G$3,users!$D$6,users!$D$9)))</f>
        <v>Maizirwan2257</v>
      </c>
      <c r="J60" s="30" t="s">
        <v>79</v>
      </c>
    </row>
    <row r="61" spans="1:10" ht="15.6" x14ac:dyDescent="0.3">
      <c r="A61" s="7">
        <v>60</v>
      </c>
      <c r="B61" s="11" t="s">
        <v>111</v>
      </c>
      <c r="C61" s="22">
        <v>6</v>
      </c>
      <c r="D61" s="16" t="s">
        <v>118</v>
      </c>
      <c r="E61" s="9">
        <f>1.25*20000</f>
        <v>25000</v>
      </c>
      <c r="F61" s="13">
        <f t="shared" si="4"/>
        <v>150000</v>
      </c>
      <c r="G61" s="36">
        <v>45069</v>
      </c>
      <c r="H61" t="s">
        <v>71</v>
      </c>
      <c r="I61" t="str">
        <f>IF(VLOOKUP(H61,users!$D$2:$G$35,4,0)=users!$G$14,users!$D$14,IF(VLOOKUP(H61,users!$D$2:$G$35,4,0)=users!$G$13,users!$D$13,IF(VLOOKUP(H61,users!$D$2:$G$35,4,0)=users!$G$3,users!$D$6,users!$D$9)))</f>
        <v>Maizirwan2257</v>
      </c>
      <c r="J61" s="30" t="s">
        <v>79</v>
      </c>
    </row>
    <row r="62" spans="1:10" ht="15.6" x14ac:dyDescent="0.3">
      <c r="A62" s="7">
        <v>61</v>
      </c>
      <c r="B62" s="11" t="s">
        <v>112</v>
      </c>
      <c r="C62" s="22">
        <v>2</v>
      </c>
      <c r="D62" s="16" t="s">
        <v>99</v>
      </c>
      <c r="E62" s="9">
        <f>1.2*25000</f>
        <v>30000</v>
      </c>
      <c r="F62" s="13">
        <f t="shared" si="4"/>
        <v>60000</v>
      </c>
      <c r="G62" s="36">
        <v>45069</v>
      </c>
      <c r="H62" t="s">
        <v>63</v>
      </c>
      <c r="I62" t="str">
        <f>IF(VLOOKUP(H62,users!$D$2:$G$35,4,0)=users!$G$14,users!$D$14,IF(VLOOKUP(H62,users!$D$2:$G$35,4,0)=users!$G$13,users!$D$13,IF(VLOOKUP(H62,users!$D$2:$G$35,4,0)=users!$G$3,users!$D$6,users!$D$9)))</f>
        <v>Maizirwan2257</v>
      </c>
      <c r="J62" s="30" t="s">
        <v>79</v>
      </c>
    </row>
    <row r="63" spans="1:10" ht="15.6" x14ac:dyDescent="0.3">
      <c r="A63" s="7">
        <v>62</v>
      </c>
      <c r="B63" s="11" t="s">
        <v>112</v>
      </c>
      <c r="C63" s="22">
        <v>3</v>
      </c>
      <c r="D63" s="16" t="s">
        <v>99</v>
      </c>
      <c r="E63" s="9">
        <f>1.2*25000</f>
        <v>30000</v>
      </c>
      <c r="F63" s="13">
        <f t="shared" ref="F63" si="12">C63*E63</f>
        <v>90000</v>
      </c>
      <c r="G63" s="36">
        <v>45069</v>
      </c>
      <c r="H63" t="s">
        <v>62</v>
      </c>
      <c r="I63" t="str">
        <f>IF(VLOOKUP(H63,users!$D$2:$G$35,4,0)=users!$G$14,users!$D$14,IF(VLOOKUP(H63,users!$D$2:$G$35,4,0)=users!$G$13,users!$D$13,IF(VLOOKUP(H63,users!$D$2:$G$35,4,0)=users!$G$3,users!$D$6,users!$D$9)))</f>
        <v>Maizirwan2257</v>
      </c>
      <c r="J63" s="30" t="s">
        <v>79</v>
      </c>
    </row>
    <row r="64" spans="1:10" ht="15.6" x14ac:dyDescent="0.3">
      <c r="A64" s="7">
        <v>63</v>
      </c>
      <c r="B64" s="17" t="s">
        <v>113</v>
      </c>
      <c r="C64" s="24">
        <v>2</v>
      </c>
      <c r="D64" s="16" t="s">
        <v>119</v>
      </c>
      <c r="E64" s="18">
        <v>25086</v>
      </c>
      <c r="F64" s="13">
        <f t="shared" si="4"/>
        <v>50172</v>
      </c>
      <c r="G64" s="36">
        <v>45069</v>
      </c>
      <c r="H64" t="s">
        <v>66</v>
      </c>
      <c r="I64" t="str">
        <f>IF(VLOOKUP(H64,users!$D$2:$G$35,4,0)=users!$G$14,users!$D$14,IF(VLOOKUP(H64,users!$D$2:$G$35,4,0)=users!$G$13,users!$D$13,IF(VLOOKUP(H64,users!$D$2:$G$35,4,0)=users!$G$3,users!$D$6,users!$D$9)))</f>
        <v>Maizirwan2257</v>
      </c>
      <c r="J64" s="30" t="s">
        <v>79</v>
      </c>
    </row>
    <row r="65" spans="1:10" ht="15.6" x14ac:dyDescent="0.3">
      <c r="A65" s="7">
        <v>64</v>
      </c>
      <c r="B65" s="17" t="s">
        <v>152</v>
      </c>
      <c r="C65" s="24">
        <v>1</v>
      </c>
      <c r="D65" s="16" t="s">
        <v>119</v>
      </c>
      <c r="E65" s="18">
        <v>25086</v>
      </c>
      <c r="F65" s="13">
        <f t="shared" ref="F65:F68" si="13">C65*E65</f>
        <v>25086</v>
      </c>
      <c r="G65" s="36">
        <v>45069</v>
      </c>
      <c r="H65" t="s">
        <v>66</v>
      </c>
      <c r="I65" t="str">
        <f>IF(VLOOKUP(H65,users!$D$2:$G$35,4,0)=users!$G$14,users!$D$14,IF(VLOOKUP(H65,users!$D$2:$G$35,4,0)=users!$G$13,users!$D$13,IF(VLOOKUP(H65,users!$D$2:$G$35,4,0)=users!$G$3,users!$D$6,users!$D$9)))</f>
        <v>Maizirwan2257</v>
      </c>
      <c r="J65" s="30" t="s">
        <v>79</v>
      </c>
    </row>
    <row r="66" spans="1:10" ht="15.6" x14ac:dyDescent="0.3">
      <c r="A66" s="7">
        <v>65</v>
      </c>
      <c r="B66" s="17" t="s">
        <v>153</v>
      </c>
      <c r="C66" s="24">
        <v>2</v>
      </c>
      <c r="D66" s="16" t="s">
        <v>119</v>
      </c>
      <c r="E66" s="18">
        <v>25086</v>
      </c>
      <c r="F66" s="13">
        <f t="shared" si="13"/>
        <v>50172</v>
      </c>
      <c r="G66" s="36">
        <v>45069</v>
      </c>
      <c r="H66" t="s">
        <v>74</v>
      </c>
      <c r="I66" t="str">
        <f>IF(VLOOKUP(H66,users!$D$2:$G$35,4,0)=users!$G$14,users!$D$14,IF(VLOOKUP(H66,users!$D$2:$G$35,4,0)=users!$G$13,users!$D$13,IF(VLOOKUP(H66,users!$D$2:$G$35,4,0)=users!$G$3,users!$D$6,users!$D$9)))</f>
        <v>Achmad1630</v>
      </c>
      <c r="J66" s="30" t="s">
        <v>79</v>
      </c>
    </row>
    <row r="67" spans="1:10" ht="15.6" x14ac:dyDescent="0.3">
      <c r="A67" s="7">
        <v>66</v>
      </c>
      <c r="B67" s="17" t="s">
        <v>154</v>
      </c>
      <c r="C67" s="24">
        <v>3</v>
      </c>
      <c r="D67" s="16" t="s">
        <v>119</v>
      </c>
      <c r="E67" s="18">
        <v>25086</v>
      </c>
      <c r="F67" s="13">
        <f t="shared" si="13"/>
        <v>75258</v>
      </c>
      <c r="G67" s="36">
        <v>45069</v>
      </c>
      <c r="H67" t="s">
        <v>82</v>
      </c>
      <c r="I67" t="str">
        <f>IF(VLOOKUP(H67,users!$D$2:$G$35,4,0)=users!$G$14,users!$D$14,IF(VLOOKUP(H67,users!$D$2:$G$35,4,0)=users!$G$13,users!$D$13,IF(VLOOKUP(H67,users!$D$2:$G$35,4,0)=users!$G$3,users!$D$6,users!$D$9)))</f>
        <v>Raden3533</v>
      </c>
      <c r="J67" s="30" t="s">
        <v>79</v>
      </c>
    </row>
    <row r="68" spans="1:10" ht="15.6" x14ac:dyDescent="0.3">
      <c r="A68" s="7">
        <v>67</v>
      </c>
      <c r="B68" s="17" t="s">
        <v>155</v>
      </c>
      <c r="C68" s="24">
        <v>2</v>
      </c>
      <c r="D68" s="16" t="s">
        <v>119</v>
      </c>
      <c r="E68" s="18">
        <v>25086</v>
      </c>
      <c r="F68" s="13">
        <f t="shared" si="13"/>
        <v>50172</v>
      </c>
      <c r="G68" s="36">
        <v>45069</v>
      </c>
      <c r="H68" t="s">
        <v>71</v>
      </c>
      <c r="I68" t="str">
        <f>IF(VLOOKUP(H68,users!$D$2:$G$35,4,0)=users!$G$14,users!$D$14,IF(VLOOKUP(H68,users!$D$2:$G$35,4,0)=users!$G$13,users!$D$13,IF(VLOOKUP(H68,users!$D$2:$G$35,4,0)=users!$G$3,users!$D$6,users!$D$9)))</f>
        <v>Maizirwan2257</v>
      </c>
      <c r="J68" s="30" t="s">
        <v>79</v>
      </c>
    </row>
    <row r="69" spans="1:10" x14ac:dyDescent="0.3">
      <c r="A69" s="7">
        <v>68</v>
      </c>
      <c r="B69" s="1" t="s">
        <v>120</v>
      </c>
      <c r="C69" s="25">
        <v>4</v>
      </c>
      <c r="D69" s="2" t="s">
        <v>114</v>
      </c>
      <c r="E69" s="5">
        <v>16300</v>
      </c>
      <c r="F69" s="13">
        <f>C69*E69</f>
        <v>65200</v>
      </c>
      <c r="G69" s="36">
        <v>45223</v>
      </c>
      <c r="H69" t="s">
        <v>80</v>
      </c>
      <c r="I69" t="str">
        <f>IF(VLOOKUP(H69,users!$D$2:$G$35,4,0)=users!$G$14,users!$D$14,IF(VLOOKUP(H69,users!$D$2:$G$35,4,0)=users!$G$13,users!$D$13,IF(VLOOKUP(H69,users!$D$2:$G$35,4,0)=users!$G$3,users!$D$6,users!$D$9)))</f>
        <v>Raden3533</v>
      </c>
      <c r="J69" s="30" t="s">
        <v>79</v>
      </c>
    </row>
    <row r="70" spans="1:10" x14ac:dyDescent="0.3">
      <c r="A70" s="7">
        <v>69</v>
      </c>
      <c r="B70" s="1" t="s">
        <v>156</v>
      </c>
      <c r="C70" s="25">
        <v>4</v>
      </c>
      <c r="D70" s="2" t="s">
        <v>114</v>
      </c>
      <c r="E70" s="5">
        <v>16300</v>
      </c>
      <c r="F70" s="13">
        <f>C70*E70</f>
        <v>65200</v>
      </c>
      <c r="G70" s="36">
        <v>45223</v>
      </c>
      <c r="H70" t="s">
        <v>70</v>
      </c>
      <c r="I70" t="str">
        <f>IF(VLOOKUP(H70,users!$D$2:$G$35,4,0)=users!$G$14,users!$D$14,IF(VLOOKUP(H70,users!$D$2:$G$35,4,0)=users!$G$13,users!$D$13,IF(VLOOKUP(H70,users!$D$2:$G$35,4,0)=users!$G$3,users!$D$6,users!$D$9)))</f>
        <v>Maizirwan2257</v>
      </c>
      <c r="J70" s="30" t="s">
        <v>79</v>
      </c>
    </row>
    <row r="71" spans="1:10" x14ac:dyDescent="0.3">
      <c r="A71" s="7">
        <v>70</v>
      </c>
      <c r="B71" s="1" t="s">
        <v>157</v>
      </c>
      <c r="C71" s="25">
        <v>4</v>
      </c>
      <c r="D71" s="2" t="s">
        <v>114</v>
      </c>
      <c r="E71" s="5">
        <v>16300</v>
      </c>
      <c r="F71" s="13">
        <f>C71*E71</f>
        <v>65200</v>
      </c>
      <c r="G71" s="36">
        <v>45223</v>
      </c>
      <c r="H71" t="s">
        <v>55</v>
      </c>
      <c r="I71" t="str">
        <f>IF(VLOOKUP(H71,users!$D$2:$G$35,4,0)=users!$G$14,users!$D$14,IF(VLOOKUP(H71,users!$D$2:$G$35,4,0)=users!$G$13,users!$D$13,IF(VLOOKUP(H71,users!$D$2:$G$35,4,0)=users!$G$3,users!$D$6,users!$D$9)))</f>
        <v>Maizirwan2257</v>
      </c>
      <c r="J71" s="30" t="s">
        <v>79</v>
      </c>
    </row>
    <row r="72" spans="1:10" x14ac:dyDescent="0.3">
      <c r="A72" s="7">
        <v>71</v>
      </c>
      <c r="B72" s="1" t="s">
        <v>158</v>
      </c>
      <c r="C72" s="25">
        <v>3</v>
      </c>
      <c r="D72" s="2" t="s">
        <v>114</v>
      </c>
      <c r="E72" s="5">
        <v>16300</v>
      </c>
      <c r="F72" s="13">
        <f>C72*E72</f>
        <v>48900</v>
      </c>
      <c r="G72" s="36">
        <v>45223</v>
      </c>
      <c r="H72" t="s">
        <v>82</v>
      </c>
      <c r="I72" t="str">
        <f>IF(VLOOKUP(H72,users!$D$2:$G$35,4,0)=users!$G$14,users!$D$14,IF(VLOOKUP(H72,users!$D$2:$G$35,4,0)=users!$G$13,users!$D$13,IF(VLOOKUP(H72,users!$D$2:$G$35,4,0)=users!$G$3,users!$D$6,users!$D$9)))</f>
        <v>Raden3533</v>
      </c>
      <c r="J72" s="30" t="s">
        <v>79</v>
      </c>
    </row>
    <row r="73" spans="1:10" x14ac:dyDescent="0.3">
      <c r="A73" s="7">
        <v>72</v>
      </c>
      <c r="B73" s="1" t="s">
        <v>159</v>
      </c>
      <c r="C73" s="25">
        <v>5</v>
      </c>
      <c r="D73" s="2" t="s">
        <v>114</v>
      </c>
      <c r="E73" s="5">
        <v>16300</v>
      </c>
      <c r="F73" s="13">
        <f>C73*E73</f>
        <v>81500</v>
      </c>
      <c r="G73" s="36">
        <v>45223</v>
      </c>
      <c r="H73" t="s">
        <v>53</v>
      </c>
      <c r="I73" t="str">
        <f>IF(VLOOKUP(H73,users!$D$2:$G$35,4,0)=users!$G$14,users!$D$14,IF(VLOOKUP(H73,users!$D$2:$G$35,4,0)=users!$G$13,users!$D$13,IF(VLOOKUP(H73,users!$D$2:$G$35,4,0)=users!$G$3,users!$D$6,users!$D$9)))</f>
        <v>Maizirwan2257</v>
      </c>
      <c r="J73" s="30" t="s">
        <v>79</v>
      </c>
    </row>
    <row r="74" spans="1:10" x14ac:dyDescent="0.3">
      <c r="A74" s="7">
        <v>73</v>
      </c>
      <c r="B74" s="1" t="s">
        <v>121</v>
      </c>
      <c r="C74" s="25">
        <v>12</v>
      </c>
      <c r="D74" s="2" t="s">
        <v>115</v>
      </c>
      <c r="E74" s="5">
        <v>54100</v>
      </c>
      <c r="F74" s="13">
        <f t="shared" ref="F74:F129" si="14">C74*E74</f>
        <v>649200</v>
      </c>
      <c r="G74" s="36">
        <v>45223</v>
      </c>
      <c r="H74" t="s">
        <v>78</v>
      </c>
      <c r="I74" t="str">
        <f>IF(VLOOKUP(H74,users!$D$2:$G$35,4,0)=users!$G$14,users!$D$14,IF(VLOOKUP(H74,users!$D$2:$G$35,4,0)=users!$G$13,users!$D$13,IF(VLOOKUP(H74,users!$D$2:$G$35,4,0)=users!$G$3,users!$D$6,users!$D$9)))</f>
        <v>Dimas3573</v>
      </c>
      <c r="J74" s="30" t="s">
        <v>79</v>
      </c>
    </row>
    <row r="75" spans="1:10" x14ac:dyDescent="0.3">
      <c r="A75" s="7">
        <v>74</v>
      </c>
      <c r="B75" s="1" t="s">
        <v>121</v>
      </c>
      <c r="C75" s="25">
        <v>12</v>
      </c>
      <c r="D75" s="2" t="s">
        <v>115</v>
      </c>
      <c r="E75" s="5">
        <v>54100</v>
      </c>
      <c r="F75" s="13">
        <f t="shared" ref="F75:F84" si="15">C75*E75</f>
        <v>649200</v>
      </c>
      <c r="G75" s="36">
        <v>45223</v>
      </c>
      <c r="H75" t="s">
        <v>82</v>
      </c>
      <c r="I75" t="str">
        <f>IF(VLOOKUP(H75,users!$D$2:$G$35,4,0)=users!$G$14,users!$D$14,IF(VLOOKUP(H75,users!$D$2:$G$35,4,0)=users!$G$13,users!$D$13,IF(VLOOKUP(H75,users!$D$2:$G$35,4,0)=users!$G$3,users!$D$6,users!$D$9)))</f>
        <v>Raden3533</v>
      </c>
      <c r="J75" s="30" t="s">
        <v>79</v>
      </c>
    </row>
    <row r="76" spans="1:10" x14ac:dyDescent="0.3">
      <c r="A76" s="7">
        <v>75</v>
      </c>
      <c r="B76" s="1" t="s">
        <v>121</v>
      </c>
      <c r="C76" s="25">
        <v>12</v>
      </c>
      <c r="D76" s="2" t="s">
        <v>115</v>
      </c>
      <c r="E76" s="5">
        <v>54100</v>
      </c>
      <c r="F76" s="13">
        <f t="shared" si="15"/>
        <v>649200</v>
      </c>
      <c r="G76" s="36">
        <v>45223</v>
      </c>
      <c r="H76" t="s">
        <v>66</v>
      </c>
      <c r="I76" t="str">
        <f>IF(VLOOKUP(H76,users!$D$2:$G$35,4,0)=users!$G$14,users!$D$14,IF(VLOOKUP(H76,users!$D$2:$G$35,4,0)=users!$G$13,users!$D$13,IF(VLOOKUP(H76,users!$D$2:$G$35,4,0)=users!$G$3,users!$D$6,users!$D$9)))</f>
        <v>Maizirwan2257</v>
      </c>
      <c r="J76" s="30" t="s">
        <v>79</v>
      </c>
    </row>
    <row r="77" spans="1:10" x14ac:dyDescent="0.3">
      <c r="A77" s="7">
        <v>76</v>
      </c>
      <c r="B77" s="1" t="s">
        <v>121</v>
      </c>
      <c r="C77" s="25">
        <v>13</v>
      </c>
      <c r="D77" s="2" t="s">
        <v>115</v>
      </c>
      <c r="E77" s="5">
        <v>54100</v>
      </c>
      <c r="F77" s="13">
        <f t="shared" si="15"/>
        <v>703300</v>
      </c>
      <c r="G77" s="36">
        <v>45223</v>
      </c>
      <c r="H77" t="s">
        <v>81</v>
      </c>
      <c r="I77" t="str">
        <f>IF(VLOOKUP(H77,users!$D$2:$G$35,4,0)=users!$G$14,users!$D$14,IF(VLOOKUP(H77,users!$D$2:$G$35,4,0)=users!$G$13,users!$D$13,IF(VLOOKUP(H77,users!$D$2:$G$35,4,0)=users!$G$3,users!$D$6,users!$D$9)))</f>
        <v>Raden3533</v>
      </c>
      <c r="J77" s="30" t="s">
        <v>79</v>
      </c>
    </row>
    <row r="78" spans="1:10" x14ac:dyDescent="0.3">
      <c r="A78" s="7">
        <v>77</v>
      </c>
      <c r="B78" s="1" t="s">
        <v>121</v>
      </c>
      <c r="C78" s="25">
        <v>13</v>
      </c>
      <c r="D78" s="2" t="s">
        <v>115</v>
      </c>
      <c r="E78" s="5">
        <v>54100</v>
      </c>
      <c r="F78" s="13">
        <f t="shared" si="15"/>
        <v>703300</v>
      </c>
      <c r="G78" s="36">
        <v>45223</v>
      </c>
      <c r="H78" t="s">
        <v>57</v>
      </c>
      <c r="I78" t="str">
        <f>IF(VLOOKUP(H78,users!$D$2:$G$35,4,0)=users!$G$14,users!$D$14,IF(VLOOKUP(H78,users!$D$2:$G$35,4,0)=users!$G$13,users!$D$13,IF(VLOOKUP(H78,users!$D$2:$G$35,4,0)=users!$G$3,users!$D$6,users!$D$9)))</f>
        <v>Maizirwan2257</v>
      </c>
      <c r="J78" s="30" t="s">
        <v>79</v>
      </c>
    </row>
    <row r="79" spans="1:10" x14ac:dyDescent="0.3">
      <c r="A79" s="7">
        <v>78</v>
      </c>
      <c r="B79" s="1" t="s">
        <v>121</v>
      </c>
      <c r="C79" s="25">
        <v>15</v>
      </c>
      <c r="D79" s="2" t="s">
        <v>115</v>
      </c>
      <c r="E79" s="5">
        <v>54100</v>
      </c>
      <c r="F79" s="13">
        <f t="shared" si="15"/>
        <v>811500</v>
      </c>
      <c r="G79" s="36">
        <v>45223</v>
      </c>
      <c r="H79" t="s">
        <v>57</v>
      </c>
      <c r="I79" t="str">
        <f>IF(VLOOKUP(H79,users!$D$2:$G$35,4,0)=users!$G$14,users!$D$14,IF(VLOOKUP(H79,users!$D$2:$G$35,4,0)=users!$G$13,users!$D$13,IF(VLOOKUP(H79,users!$D$2:$G$35,4,0)=users!$G$3,users!$D$6,users!$D$9)))</f>
        <v>Maizirwan2257</v>
      </c>
      <c r="J79" s="30" t="s">
        <v>79</v>
      </c>
    </row>
    <row r="80" spans="1:10" x14ac:dyDescent="0.3">
      <c r="A80" s="7">
        <v>79</v>
      </c>
      <c r="B80" s="1" t="s">
        <v>121</v>
      </c>
      <c r="C80" s="25">
        <v>12</v>
      </c>
      <c r="D80" s="2" t="s">
        <v>115</v>
      </c>
      <c r="E80" s="5">
        <v>54100</v>
      </c>
      <c r="F80" s="13">
        <f t="shared" si="15"/>
        <v>649200</v>
      </c>
      <c r="G80" s="36">
        <v>45223</v>
      </c>
      <c r="H80" t="s">
        <v>71</v>
      </c>
      <c r="I80" t="str">
        <f>IF(VLOOKUP(H80,users!$D$2:$G$35,4,0)=users!$G$14,users!$D$14,IF(VLOOKUP(H80,users!$D$2:$G$35,4,0)=users!$G$13,users!$D$13,IF(VLOOKUP(H80,users!$D$2:$G$35,4,0)=users!$G$3,users!$D$6,users!$D$9)))</f>
        <v>Maizirwan2257</v>
      </c>
      <c r="J80" s="30" t="s">
        <v>79</v>
      </c>
    </row>
    <row r="81" spans="1:10" x14ac:dyDescent="0.3">
      <c r="A81" s="7">
        <v>80</v>
      </c>
      <c r="B81" s="1" t="s">
        <v>121</v>
      </c>
      <c r="C81" s="25">
        <v>20</v>
      </c>
      <c r="D81" s="2" t="s">
        <v>115</v>
      </c>
      <c r="E81" s="5">
        <v>54100</v>
      </c>
      <c r="F81" s="13">
        <f t="shared" si="15"/>
        <v>1082000</v>
      </c>
      <c r="G81" s="36">
        <v>45223</v>
      </c>
      <c r="H81" t="s">
        <v>55</v>
      </c>
      <c r="I81" t="str">
        <f>IF(VLOOKUP(H81,users!$D$2:$G$35,4,0)=users!$G$14,users!$D$14,IF(VLOOKUP(H81,users!$D$2:$G$35,4,0)=users!$G$13,users!$D$13,IF(VLOOKUP(H81,users!$D$2:$G$35,4,0)=users!$G$3,users!$D$6,users!$D$9)))</f>
        <v>Maizirwan2257</v>
      </c>
      <c r="J81" s="30" t="s">
        <v>79</v>
      </c>
    </row>
    <row r="82" spans="1:10" x14ac:dyDescent="0.3">
      <c r="A82" s="7">
        <v>81</v>
      </c>
      <c r="B82" s="1" t="s">
        <v>121</v>
      </c>
      <c r="C82" s="25">
        <v>12</v>
      </c>
      <c r="D82" s="2" t="s">
        <v>115</v>
      </c>
      <c r="E82" s="5">
        <v>54100</v>
      </c>
      <c r="F82" s="13">
        <f t="shared" si="15"/>
        <v>649200</v>
      </c>
      <c r="G82" s="36">
        <v>45223</v>
      </c>
      <c r="H82" t="s">
        <v>60</v>
      </c>
      <c r="I82" t="str">
        <f>IF(VLOOKUP(H82,users!$D$2:$G$35,4,0)=users!$G$14,users!$D$14,IF(VLOOKUP(H82,users!$D$2:$G$35,4,0)=users!$G$13,users!$D$13,IF(VLOOKUP(H82,users!$D$2:$G$35,4,0)=users!$G$3,users!$D$6,users!$D$9)))</f>
        <v>Maizirwan2257</v>
      </c>
      <c r="J82" s="30" t="s">
        <v>79</v>
      </c>
    </row>
    <row r="83" spans="1:10" x14ac:dyDescent="0.3">
      <c r="A83" s="7">
        <v>82</v>
      </c>
      <c r="B83" s="1" t="s">
        <v>121</v>
      </c>
      <c r="C83" s="25">
        <v>15</v>
      </c>
      <c r="D83" s="2" t="s">
        <v>115</v>
      </c>
      <c r="E83" s="5">
        <v>54100</v>
      </c>
      <c r="F83" s="13">
        <f t="shared" si="15"/>
        <v>811500</v>
      </c>
      <c r="G83" s="36">
        <v>45223</v>
      </c>
      <c r="H83" t="s">
        <v>66</v>
      </c>
      <c r="I83" t="str">
        <f>IF(VLOOKUP(H83,users!$D$2:$G$35,4,0)=users!$G$14,users!$D$14,IF(VLOOKUP(H83,users!$D$2:$G$35,4,0)=users!$G$13,users!$D$13,IF(VLOOKUP(H83,users!$D$2:$G$35,4,0)=users!$G$3,users!$D$6,users!$D$9)))</f>
        <v>Maizirwan2257</v>
      </c>
      <c r="J83" s="30" t="s">
        <v>79</v>
      </c>
    </row>
    <row r="84" spans="1:10" x14ac:dyDescent="0.3">
      <c r="A84" s="7">
        <v>83</v>
      </c>
      <c r="B84" s="1" t="s">
        <v>121</v>
      </c>
      <c r="C84" s="25">
        <v>14</v>
      </c>
      <c r="D84" s="2" t="s">
        <v>115</v>
      </c>
      <c r="E84" s="5">
        <v>54100</v>
      </c>
      <c r="F84" s="13">
        <f t="shared" si="15"/>
        <v>757400</v>
      </c>
      <c r="G84" s="36">
        <v>45223</v>
      </c>
      <c r="H84" t="s">
        <v>70</v>
      </c>
      <c r="I84" t="str">
        <f>IF(VLOOKUP(H84,users!$D$2:$G$35,4,0)=users!$G$14,users!$D$14,IF(VLOOKUP(H84,users!$D$2:$G$35,4,0)=users!$G$13,users!$D$13,IF(VLOOKUP(H84,users!$D$2:$G$35,4,0)=users!$G$3,users!$D$6,users!$D$9)))</f>
        <v>Maizirwan2257</v>
      </c>
      <c r="J84" s="30" t="s">
        <v>79</v>
      </c>
    </row>
    <row r="85" spans="1:10" x14ac:dyDescent="0.3">
      <c r="A85" s="7">
        <v>84</v>
      </c>
      <c r="B85" s="1" t="s">
        <v>122</v>
      </c>
      <c r="C85" s="25">
        <v>2</v>
      </c>
      <c r="D85" s="2" t="s">
        <v>128</v>
      </c>
      <c r="E85" s="5">
        <v>6300</v>
      </c>
      <c r="F85" s="13">
        <f t="shared" si="14"/>
        <v>12600</v>
      </c>
      <c r="G85" s="36">
        <v>45223</v>
      </c>
      <c r="H85" t="s">
        <v>71</v>
      </c>
      <c r="I85" t="str">
        <f>IF(VLOOKUP(H85,users!$D$2:$G$35,4,0)=users!$G$14,users!$D$14,IF(VLOOKUP(H85,users!$D$2:$G$35,4,0)=users!$G$13,users!$D$13,IF(VLOOKUP(H85,users!$D$2:$G$35,4,0)=users!$G$3,users!$D$6,users!$D$9)))</f>
        <v>Maizirwan2257</v>
      </c>
      <c r="J85" s="30" t="s">
        <v>79</v>
      </c>
    </row>
    <row r="86" spans="1:10" x14ac:dyDescent="0.3">
      <c r="A86" s="7">
        <v>85</v>
      </c>
      <c r="B86" s="1" t="s">
        <v>122</v>
      </c>
      <c r="C86" s="25">
        <v>4</v>
      </c>
      <c r="D86" s="2" t="s">
        <v>128</v>
      </c>
      <c r="E86" s="5">
        <v>6300</v>
      </c>
      <c r="F86" s="13">
        <f t="shared" ref="F86:F87" si="16">C86*E86</f>
        <v>25200</v>
      </c>
      <c r="G86" s="36">
        <v>45223</v>
      </c>
      <c r="H86" t="s">
        <v>67</v>
      </c>
      <c r="I86" t="str">
        <f>IF(VLOOKUP(H86,users!$D$2:$G$35,4,0)=users!$G$14,users!$D$14,IF(VLOOKUP(H86,users!$D$2:$G$35,4,0)=users!$G$13,users!$D$13,IF(VLOOKUP(H86,users!$D$2:$G$35,4,0)=users!$G$3,users!$D$6,users!$D$9)))</f>
        <v>Maizirwan2257</v>
      </c>
      <c r="J86" s="30" t="s">
        <v>79</v>
      </c>
    </row>
    <row r="87" spans="1:10" x14ac:dyDescent="0.3">
      <c r="A87" s="7">
        <v>86</v>
      </c>
      <c r="B87" s="1" t="s">
        <v>122</v>
      </c>
      <c r="C87" s="25">
        <v>4</v>
      </c>
      <c r="D87" s="2" t="s">
        <v>128</v>
      </c>
      <c r="E87" s="5">
        <v>6300</v>
      </c>
      <c r="F87" s="13">
        <f t="shared" si="16"/>
        <v>25200</v>
      </c>
      <c r="G87" s="36">
        <v>45223</v>
      </c>
      <c r="H87" t="s">
        <v>64</v>
      </c>
      <c r="I87" t="str">
        <f>IF(VLOOKUP(H87,users!$D$2:$G$35,4,0)=users!$G$14,users!$D$14,IF(VLOOKUP(H87,users!$D$2:$G$35,4,0)=users!$G$13,users!$D$13,IF(VLOOKUP(H87,users!$D$2:$G$35,4,0)=users!$G$3,users!$D$6,users!$D$9)))</f>
        <v>Maizirwan2257</v>
      </c>
      <c r="J87" s="30" t="s">
        <v>79</v>
      </c>
    </row>
    <row r="88" spans="1:10" x14ac:dyDescent="0.3">
      <c r="A88" s="7">
        <v>87</v>
      </c>
      <c r="B88" s="1" t="s">
        <v>123</v>
      </c>
      <c r="C88" s="25">
        <v>4</v>
      </c>
      <c r="D88" s="2" t="s">
        <v>129</v>
      </c>
      <c r="E88" s="5">
        <v>21900</v>
      </c>
      <c r="F88" s="13">
        <f t="shared" si="14"/>
        <v>87600</v>
      </c>
      <c r="G88" s="36">
        <v>45223</v>
      </c>
      <c r="H88" t="s">
        <v>55</v>
      </c>
      <c r="I88" t="str">
        <f>IF(VLOOKUP(H88,users!$D$2:$G$35,4,0)=users!$G$14,users!$D$14,IF(VLOOKUP(H88,users!$D$2:$G$35,4,0)=users!$G$13,users!$D$13,IF(VLOOKUP(H88,users!$D$2:$G$35,4,0)=users!$G$3,users!$D$6,users!$D$9)))</f>
        <v>Maizirwan2257</v>
      </c>
      <c r="J88" s="30" t="s">
        <v>79</v>
      </c>
    </row>
    <row r="89" spans="1:10" x14ac:dyDescent="0.3">
      <c r="A89" s="7">
        <v>88</v>
      </c>
      <c r="B89" s="1" t="s">
        <v>123</v>
      </c>
      <c r="C89" s="25">
        <v>3</v>
      </c>
      <c r="D89" s="2" t="s">
        <v>129</v>
      </c>
      <c r="E89" s="5">
        <v>21900</v>
      </c>
      <c r="F89" s="13">
        <f t="shared" ref="F89:F90" si="17">C89*E89</f>
        <v>65700</v>
      </c>
      <c r="G89" s="36">
        <v>45223</v>
      </c>
      <c r="H89" t="s">
        <v>82</v>
      </c>
      <c r="I89" t="str">
        <f>IF(VLOOKUP(H89,users!$D$2:$G$35,4,0)=users!$G$14,users!$D$14,IF(VLOOKUP(H89,users!$D$2:$G$35,4,0)=users!$G$13,users!$D$13,IF(VLOOKUP(H89,users!$D$2:$G$35,4,0)=users!$G$3,users!$D$6,users!$D$9)))</f>
        <v>Raden3533</v>
      </c>
      <c r="J89" s="30" t="s">
        <v>79</v>
      </c>
    </row>
    <row r="90" spans="1:10" x14ac:dyDescent="0.3">
      <c r="A90" s="7">
        <v>89</v>
      </c>
      <c r="B90" s="1" t="s">
        <v>123</v>
      </c>
      <c r="C90" s="25">
        <v>3</v>
      </c>
      <c r="D90" s="2" t="s">
        <v>129</v>
      </c>
      <c r="E90" s="5">
        <v>21900</v>
      </c>
      <c r="F90" s="13">
        <f t="shared" si="17"/>
        <v>65700</v>
      </c>
      <c r="G90" s="36">
        <v>45223</v>
      </c>
      <c r="H90" t="s">
        <v>56</v>
      </c>
      <c r="I90" t="str">
        <f>IF(VLOOKUP(H90,users!$D$2:$G$35,4,0)=users!$G$14,users!$D$14,IF(VLOOKUP(H90,users!$D$2:$G$35,4,0)=users!$G$13,users!$D$13,IF(VLOOKUP(H90,users!$D$2:$G$35,4,0)=users!$G$3,users!$D$6,users!$D$9)))</f>
        <v>Maizirwan2257</v>
      </c>
      <c r="J90" s="30" t="s">
        <v>79</v>
      </c>
    </row>
    <row r="91" spans="1:10" x14ac:dyDescent="0.3">
      <c r="A91" s="7">
        <v>90</v>
      </c>
      <c r="B91" s="1" t="s">
        <v>124</v>
      </c>
      <c r="C91" s="25">
        <v>2</v>
      </c>
      <c r="D91" s="2" t="s">
        <v>129</v>
      </c>
      <c r="E91" s="5">
        <v>88800</v>
      </c>
      <c r="F91" s="13">
        <f t="shared" si="14"/>
        <v>177600</v>
      </c>
      <c r="G91" s="36">
        <v>45223</v>
      </c>
      <c r="H91" t="s">
        <v>69</v>
      </c>
      <c r="I91" t="str">
        <f>IF(VLOOKUP(H91,users!$D$2:$G$35,4,0)=users!$G$14,users!$D$14,IF(VLOOKUP(H91,users!$D$2:$G$35,4,0)=users!$G$13,users!$D$13,IF(VLOOKUP(H91,users!$D$2:$G$35,4,0)=users!$G$3,users!$D$6,users!$D$9)))</f>
        <v>Maizirwan2257</v>
      </c>
      <c r="J91" s="30" t="s">
        <v>79</v>
      </c>
    </row>
    <row r="92" spans="1:10" x14ac:dyDescent="0.3">
      <c r="A92" s="7">
        <v>91</v>
      </c>
      <c r="B92" s="1" t="s">
        <v>124</v>
      </c>
      <c r="C92" s="25">
        <v>1</v>
      </c>
      <c r="D92" s="2" t="s">
        <v>129</v>
      </c>
      <c r="E92" s="5">
        <v>88800</v>
      </c>
      <c r="F92" s="13">
        <f t="shared" ref="F92:F93" si="18">C92*E92</f>
        <v>88800</v>
      </c>
      <c r="G92" s="36">
        <v>45223</v>
      </c>
      <c r="H92" t="s">
        <v>77</v>
      </c>
      <c r="I92" t="str">
        <f>IF(VLOOKUP(H92,users!$D$2:$G$35,4,0)=users!$G$14,users!$D$14,IF(VLOOKUP(H92,users!$D$2:$G$35,4,0)=users!$G$13,users!$D$13,IF(VLOOKUP(H92,users!$D$2:$G$35,4,0)=users!$G$3,users!$D$6,users!$D$9)))</f>
        <v>Dimas3573</v>
      </c>
      <c r="J92" s="30" t="s">
        <v>79</v>
      </c>
    </row>
    <row r="93" spans="1:10" x14ac:dyDescent="0.3">
      <c r="A93" s="7">
        <v>92</v>
      </c>
      <c r="B93" s="1" t="s">
        <v>124</v>
      </c>
      <c r="C93" s="25">
        <v>2</v>
      </c>
      <c r="D93" s="2" t="s">
        <v>129</v>
      </c>
      <c r="E93" s="5">
        <v>88800</v>
      </c>
      <c r="F93" s="13">
        <f t="shared" si="18"/>
        <v>177600</v>
      </c>
      <c r="G93" s="36">
        <v>45223</v>
      </c>
      <c r="H93" t="s">
        <v>84</v>
      </c>
      <c r="I93" t="str">
        <f>IF(VLOOKUP(H93,users!$D$2:$G$35,4,0)=users!$G$14,users!$D$14,IF(VLOOKUP(H93,users!$D$2:$G$35,4,0)=users!$G$13,users!$D$13,IF(VLOOKUP(H93,users!$D$2:$G$35,4,0)=users!$G$3,users!$D$6,users!$D$9)))</f>
        <v>Maizirwan2257</v>
      </c>
      <c r="J93" s="30" t="s">
        <v>79</v>
      </c>
    </row>
    <row r="94" spans="1:10" x14ac:dyDescent="0.3">
      <c r="A94" s="7">
        <v>93</v>
      </c>
      <c r="B94" s="1" t="s">
        <v>125</v>
      </c>
      <c r="C94" s="25">
        <v>3</v>
      </c>
      <c r="D94" s="3" t="s">
        <v>129</v>
      </c>
      <c r="E94" s="5">
        <v>16900</v>
      </c>
      <c r="F94" s="13">
        <f t="shared" si="14"/>
        <v>50700</v>
      </c>
      <c r="G94" s="36">
        <v>45223</v>
      </c>
      <c r="H94" t="s">
        <v>67</v>
      </c>
      <c r="I94" t="str">
        <f>IF(VLOOKUP(H94,users!$D$2:$G$35,4,0)=users!$G$14,users!$D$14,IF(VLOOKUP(H94,users!$D$2:$G$35,4,0)=users!$G$13,users!$D$13,IF(VLOOKUP(H94,users!$D$2:$G$35,4,0)=users!$G$3,users!$D$6,users!$D$9)))</f>
        <v>Maizirwan2257</v>
      </c>
      <c r="J94" s="30" t="s">
        <v>79</v>
      </c>
    </row>
    <row r="95" spans="1:10" x14ac:dyDescent="0.3">
      <c r="A95" s="7">
        <v>94</v>
      </c>
      <c r="B95" s="1" t="s">
        <v>125</v>
      </c>
      <c r="C95" s="25">
        <v>3</v>
      </c>
      <c r="D95" s="3" t="s">
        <v>129</v>
      </c>
      <c r="E95" s="5">
        <v>16900</v>
      </c>
      <c r="F95" s="13">
        <f t="shared" ref="F95:F97" si="19">C95*E95</f>
        <v>50700</v>
      </c>
      <c r="G95" s="36">
        <v>45223</v>
      </c>
      <c r="H95" t="s">
        <v>56</v>
      </c>
      <c r="I95" t="str">
        <f>IF(VLOOKUP(H95,users!$D$2:$G$35,4,0)=users!$G$14,users!$D$14,IF(VLOOKUP(H95,users!$D$2:$G$35,4,0)=users!$G$13,users!$D$13,IF(VLOOKUP(H95,users!$D$2:$G$35,4,0)=users!$G$3,users!$D$6,users!$D$9)))</f>
        <v>Maizirwan2257</v>
      </c>
      <c r="J95" s="30" t="s">
        <v>79</v>
      </c>
    </row>
    <row r="96" spans="1:10" x14ac:dyDescent="0.3">
      <c r="A96" s="7">
        <v>95</v>
      </c>
      <c r="B96" s="1" t="s">
        <v>125</v>
      </c>
      <c r="C96" s="25">
        <v>2</v>
      </c>
      <c r="D96" s="3" t="s">
        <v>129</v>
      </c>
      <c r="E96" s="5">
        <v>16900</v>
      </c>
      <c r="F96" s="13">
        <f t="shared" si="19"/>
        <v>33800</v>
      </c>
      <c r="G96" s="36">
        <v>45223</v>
      </c>
      <c r="H96" t="s">
        <v>68</v>
      </c>
      <c r="I96" t="str">
        <f>IF(VLOOKUP(H96,users!$D$2:$G$35,4,0)=users!$G$14,users!$D$14,IF(VLOOKUP(H96,users!$D$2:$G$35,4,0)=users!$G$13,users!$D$13,IF(VLOOKUP(H96,users!$D$2:$G$35,4,0)=users!$G$3,users!$D$6,users!$D$9)))</f>
        <v>Maizirwan2257</v>
      </c>
      <c r="J96" s="30" t="s">
        <v>79</v>
      </c>
    </row>
    <row r="97" spans="1:10" x14ac:dyDescent="0.3">
      <c r="A97" s="7">
        <v>96</v>
      </c>
      <c r="B97" s="1" t="s">
        <v>125</v>
      </c>
      <c r="C97" s="25">
        <v>2</v>
      </c>
      <c r="D97" s="3" t="s">
        <v>129</v>
      </c>
      <c r="E97" s="5">
        <v>16900</v>
      </c>
      <c r="F97" s="13">
        <f t="shared" si="19"/>
        <v>33800</v>
      </c>
      <c r="G97" s="36">
        <v>45223</v>
      </c>
      <c r="H97" t="s">
        <v>54</v>
      </c>
      <c r="I97" t="str">
        <f>IF(VLOOKUP(H97,users!$D$2:$G$35,4,0)=users!$G$14,users!$D$14,IF(VLOOKUP(H97,users!$D$2:$G$35,4,0)=users!$G$13,users!$D$13,IF(VLOOKUP(H97,users!$D$2:$G$35,4,0)=users!$G$3,users!$D$6,users!$D$9)))</f>
        <v>Maizirwan2257</v>
      </c>
      <c r="J97" s="30" t="s">
        <v>79</v>
      </c>
    </row>
    <row r="98" spans="1:10" x14ac:dyDescent="0.3">
      <c r="A98" s="7">
        <v>97</v>
      </c>
      <c r="B98" s="1" t="s">
        <v>126</v>
      </c>
      <c r="C98" s="25">
        <v>2</v>
      </c>
      <c r="D98" s="2" t="s">
        <v>130</v>
      </c>
      <c r="E98" s="5">
        <v>23100</v>
      </c>
      <c r="F98" s="13">
        <f t="shared" si="14"/>
        <v>46200</v>
      </c>
      <c r="G98" s="36">
        <v>45223</v>
      </c>
      <c r="H98" t="s">
        <v>71</v>
      </c>
      <c r="I98" t="str">
        <f>IF(VLOOKUP(H98,users!$D$2:$G$35,4,0)=users!$G$14,users!$D$14,IF(VLOOKUP(H98,users!$D$2:$G$35,4,0)=users!$G$13,users!$D$13,IF(VLOOKUP(H98,users!$D$2:$G$35,4,0)=users!$G$3,users!$D$6,users!$D$9)))</f>
        <v>Maizirwan2257</v>
      </c>
      <c r="J98" s="30" t="s">
        <v>79</v>
      </c>
    </row>
    <row r="99" spans="1:10" x14ac:dyDescent="0.3">
      <c r="A99" s="7">
        <v>98</v>
      </c>
      <c r="B99" s="1" t="s">
        <v>126</v>
      </c>
      <c r="C99" s="25">
        <v>2</v>
      </c>
      <c r="D99" s="2" t="s">
        <v>130</v>
      </c>
      <c r="E99" s="5">
        <v>23100</v>
      </c>
      <c r="F99" s="13">
        <f t="shared" ref="F99:F100" si="20">C99*E99</f>
        <v>46200</v>
      </c>
      <c r="G99" s="36">
        <v>45223</v>
      </c>
      <c r="H99" t="s">
        <v>81</v>
      </c>
      <c r="I99" t="str">
        <f>IF(VLOOKUP(H99,users!$D$2:$G$35,4,0)=users!$G$14,users!$D$14,IF(VLOOKUP(H99,users!$D$2:$G$35,4,0)=users!$G$13,users!$D$13,IF(VLOOKUP(H99,users!$D$2:$G$35,4,0)=users!$G$3,users!$D$6,users!$D$9)))</f>
        <v>Raden3533</v>
      </c>
      <c r="J99" s="30" t="s">
        <v>79</v>
      </c>
    </row>
    <row r="100" spans="1:10" x14ac:dyDescent="0.3">
      <c r="A100" s="7">
        <v>99</v>
      </c>
      <c r="B100" s="1" t="s">
        <v>126</v>
      </c>
      <c r="C100" s="25">
        <v>2</v>
      </c>
      <c r="D100" s="2" t="s">
        <v>130</v>
      </c>
      <c r="E100" s="5">
        <v>23100</v>
      </c>
      <c r="F100" s="13">
        <f t="shared" si="20"/>
        <v>46200</v>
      </c>
      <c r="G100" s="36">
        <v>45223</v>
      </c>
      <c r="H100" t="s">
        <v>59</v>
      </c>
      <c r="I100" t="str">
        <f>IF(VLOOKUP(H100,users!$D$2:$G$35,4,0)=users!$G$14,users!$D$14,IF(VLOOKUP(H100,users!$D$2:$G$35,4,0)=users!$G$13,users!$D$13,IF(VLOOKUP(H100,users!$D$2:$G$35,4,0)=users!$G$3,users!$D$6,users!$D$9)))</f>
        <v>Maizirwan2257</v>
      </c>
      <c r="J100" s="30" t="s">
        <v>79</v>
      </c>
    </row>
    <row r="101" spans="1:10" x14ac:dyDescent="0.3">
      <c r="A101" s="7">
        <v>100</v>
      </c>
      <c r="B101" s="1" t="s">
        <v>127</v>
      </c>
      <c r="C101" s="25">
        <v>90</v>
      </c>
      <c r="D101" s="3" t="s">
        <v>129</v>
      </c>
      <c r="E101" s="5">
        <v>9500</v>
      </c>
      <c r="F101" s="13">
        <f t="shared" si="14"/>
        <v>855000</v>
      </c>
      <c r="G101" s="36">
        <v>45223</v>
      </c>
      <c r="H101" t="s">
        <v>61</v>
      </c>
      <c r="I101" t="str">
        <f>IF(VLOOKUP(H101,users!$D$2:$G$35,4,0)=users!$G$14,users!$D$14,IF(VLOOKUP(H101,users!$D$2:$G$35,4,0)=users!$G$13,users!$D$13,IF(VLOOKUP(H101,users!$D$2:$G$35,4,0)=users!$G$3,users!$D$6,users!$D$9)))</f>
        <v>Maizirwan2257</v>
      </c>
      <c r="J101" s="30" t="s">
        <v>79</v>
      </c>
    </row>
    <row r="102" spans="1:10" x14ac:dyDescent="0.3">
      <c r="A102" s="7">
        <v>101</v>
      </c>
      <c r="B102" s="1" t="s">
        <v>127</v>
      </c>
      <c r="C102" s="25">
        <v>111</v>
      </c>
      <c r="D102" s="3" t="s">
        <v>129</v>
      </c>
      <c r="E102" s="5">
        <v>9500</v>
      </c>
      <c r="F102" s="13">
        <f t="shared" ref="F102:F109" si="21">C102*E102</f>
        <v>1054500</v>
      </c>
      <c r="G102" s="36">
        <v>45223</v>
      </c>
      <c r="H102" t="s">
        <v>77</v>
      </c>
      <c r="I102" t="str">
        <f>IF(VLOOKUP(H102,users!$D$2:$G$35,4,0)=users!$G$14,users!$D$14,IF(VLOOKUP(H102,users!$D$2:$G$35,4,0)=users!$G$13,users!$D$13,IF(VLOOKUP(H102,users!$D$2:$G$35,4,0)=users!$G$3,users!$D$6,users!$D$9)))</f>
        <v>Dimas3573</v>
      </c>
      <c r="J102" s="30" t="s">
        <v>79</v>
      </c>
    </row>
    <row r="103" spans="1:10" x14ac:dyDescent="0.3">
      <c r="A103" s="7">
        <v>102</v>
      </c>
      <c r="B103" s="1" t="s">
        <v>127</v>
      </c>
      <c r="C103" s="25">
        <v>90</v>
      </c>
      <c r="D103" s="3" t="s">
        <v>129</v>
      </c>
      <c r="E103" s="5">
        <v>9500</v>
      </c>
      <c r="F103" s="13">
        <f t="shared" si="21"/>
        <v>855000</v>
      </c>
      <c r="G103" s="36">
        <v>45223</v>
      </c>
      <c r="H103" t="s">
        <v>53</v>
      </c>
      <c r="I103" t="str">
        <f>IF(VLOOKUP(H103,users!$D$2:$G$35,4,0)=users!$G$14,users!$D$14,IF(VLOOKUP(H103,users!$D$2:$G$35,4,0)=users!$G$13,users!$D$13,IF(VLOOKUP(H103,users!$D$2:$G$35,4,0)=users!$G$3,users!$D$6,users!$D$9)))</f>
        <v>Maizirwan2257</v>
      </c>
      <c r="J103" s="30" t="s">
        <v>79</v>
      </c>
    </row>
    <row r="104" spans="1:10" x14ac:dyDescent="0.3">
      <c r="A104" s="7">
        <v>103</v>
      </c>
      <c r="B104" s="1" t="s">
        <v>127</v>
      </c>
      <c r="C104" s="25">
        <v>40</v>
      </c>
      <c r="D104" s="3" t="s">
        <v>129</v>
      </c>
      <c r="E104" s="5">
        <v>9500</v>
      </c>
      <c r="F104" s="13">
        <f t="shared" si="21"/>
        <v>380000</v>
      </c>
      <c r="G104" s="36">
        <v>45223</v>
      </c>
      <c r="H104" t="s">
        <v>67</v>
      </c>
      <c r="I104" t="str">
        <f>IF(VLOOKUP(H104,users!$D$2:$G$35,4,0)=users!$G$14,users!$D$14,IF(VLOOKUP(H104,users!$D$2:$G$35,4,0)=users!$G$13,users!$D$13,IF(VLOOKUP(H104,users!$D$2:$G$35,4,0)=users!$G$3,users!$D$6,users!$D$9)))</f>
        <v>Maizirwan2257</v>
      </c>
      <c r="J104" s="30" t="s">
        <v>79</v>
      </c>
    </row>
    <row r="105" spans="1:10" x14ac:dyDescent="0.3">
      <c r="A105" s="7">
        <v>104</v>
      </c>
      <c r="B105" s="1" t="s">
        <v>127</v>
      </c>
      <c r="C105" s="25">
        <v>30</v>
      </c>
      <c r="D105" s="3" t="s">
        <v>129</v>
      </c>
      <c r="E105" s="5">
        <v>9500</v>
      </c>
      <c r="F105" s="13">
        <f t="shared" si="21"/>
        <v>285000</v>
      </c>
      <c r="G105" s="36">
        <v>45223</v>
      </c>
      <c r="H105" t="s">
        <v>65</v>
      </c>
      <c r="I105" t="str">
        <f>IF(VLOOKUP(H105,users!$D$2:$G$35,4,0)=users!$G$14,users!$D$14,IF(VLOOKUP(H105,users!$D$2:$G$35,4,0)=users!$G$13,users!$D$13,IF(VLOOKUP(H105,users!$D$2:$G$35,4,0)=users!$G$3,users!$D$6,users!$D$9)))</f>
        <v>Maizirwan2257</v>
      </c>
      <c r="J105" s="30" t="s">
        <v>79</v>
      </c>
    </row>
    <row r="106" spans="1:10" x14ac:dyDescent="0.3">
      <c r="A106" s="7">
        <v>105</v>
      </c>
      <c r="B106" s="1" t="s">
        <v>127</v>
      </c>
      <c r="C106" s="25">
        <v>20</v>
      </c>
      <c r="D106" s="3" t="s">
        <v>129</v>
      </c>
      <c r="E106" s="5">
        <v>9500</v>
      </c>
      <c r="F106" s="13">
        <f t="shared" si="21"/>
        <v>190000</v>
      </c>
      <c r="G106" s="36">
        <v>45223</v>
      </c>
      <c r="H106" t="s">
        <v>51</v>
      </c>
      <c r="I106" t="str">
        <f>IF(VLOOKUP(H106,users!$D$2:$G$35,4,0)=users!$G$14,users!$D$14,IF(VLOOKUP(H106,users!$D$2:$G$35,4,0)=users!$G$13,users!$D$13,IF(VLOOKUP(H106,users!$D$2:$G$35,4,0)=users!$G$3,users!$D$6,users!$D$9)))</f>
        <v>Maizirwan2257</v>
      </c>
      <c r="J106" s="30" t="s">
        <v>79</v>
      </c>
    </row>
    <row r="107" spans="1:10" x14ac:dyDescent="0.3">
      <c r="A107" s="7">
        <v>106</v>
      </c>
      <c r="B107" s="1" t="s">
        <v>127</v>
      </c>
      <c r="C107" s="25">
        <v>19</v>
      </c>
      <c r="D107" s="3" t="s">
        <v>129</v>
      </c>
      <c r="E107" s="5">
        <v>9500</v>
      </c>
      <c r="F107" s="13">
        <f t="shared" si="21"/>
        <v>180500</v>
      </c>
      <c r="G107" s="36">
        <v>45223</v>
      </c>
      <c r="H107" t="s">
        <v>81</v>
      </c>
      <c r="I107" t="str">
        <f>IF(VLOOKUP(H107,users!$D$2:$G$35,4,0)=users!$G$14,users!$D$14,IF(VLOOKUP(H107,users!$D$2:$G$35,4,0)=users!$G$13,users!$D$13,IF(VLOOKUP(H107,users!$D$2:$G$35,4,0)=users!$G$3,users!$D$6,users!$D$9)))</f>
        <v>Raden3533</v>
      </c>
      <c r="J107" s="30" t="s">
        <v>79</v>
      </c>
    </row>
    <row r="108" spans="1:10" x14ac:dyDescent="0.3">
      <c r="A108" s="7">
        <v>107</v>
      </c>
      <c r="B108" s="1" t="s">
        <v>127</v>
      </c>
      <c r="C108" s="25">
        <v>25</v>
      </c>
      <c r="D108" s="3" t="s">
        <v>129</v>
      </c>
      <c r="E108" s="5">
        <v>9500</v>
      </c>
      <c r="F108" s="13">
        <f t="shared" si="21"/>
        <v>237500</v>
      </c>
      <c r="G108" s="36">
        <v>45223</v>
      </c>
      <c r="H108" t="s">
        <v>63</v>
      </c>
      <c r="I108" t="str">
        <f>IF(VLOOKUP(H108,users!$D$2:$G$35,4,0)=users!$G$14,users!$D$14,IF(VLOOKUP(H108,users!$D$2:$G$35,4,0)=users!$G$13,users!$D$13,IF(VLOOKUP(H108,users!$D$2:$G$35,4,0)=users!$G$3,users!$D$6,users!$D$9)))</f>
        <v>Maizirwan2257</v>
      </c>
      <c r="J108" s="30" t="s">
        <v>79</v>
      </c>
    </row>
    <row r="109" spans="1:10" x14ac:dyDescent="0.3">
      <c r="A109" s="7">
        <v>108</v>
      </c>
      <c r="B109" s="1" t="s">
        <v>127</v>
      </c>
      <c r="C109" s="25">
        <v>75</v>
      </c>
      <c r="D109" s="3" t="s">
        <v>129</v>
      </c>
      <c r="E109" s="5">
        <v>9500</v>
      </c>
      <c r="F109" s="13">
        <f t="shared" si="21"/>
        <v>712500</v>
      </c>
      <c r="G109" s="36">
        <v>45223</v>
      </c>
      <c r="H109" t="s">
        <v>74</v>
      </c>
      <c r="I109" t="str">
        <f>IF(VLOOKUP(H109,users!$D$2:$G$35,4,0)=users!$G$14,users!$D$14,IF(VLOOKUP(H109,users!$D$2:$G$35,4,0)=users!$G$13,users!$D$13,IF(VLOOKUP(H109,users!$D$2:$G$35,4,0)=users!$G$3,users!$D$6,users!$D$9)))</f>
        <v>Achmad1630</v>
      </c>
      <c r="J109" s="30" t="s">
        <v>79</v>
      </c>
    </row>
    <row r="110" spans="1:10" x14ac:dyDescent="0.3">
      <c r="A110" s="7">
        <v>109</v>
      </c>
      <c r="B110" s="4" t="s">
        <v>131</v>
      </c>
      <c r="C110" s="25">
        <v>5</v>
      </c>
      <c r="D110" s="3" t="s">
        <v>129</v>
      </c>
      <c r="E110" s="5">
        <v>410000</v>
      </c>
      <c r="F110" s="13">
        <f t="shared" si="14"/>
        <v>2050000</v>
      </c>
      <c r="G110" s="36">
        <v>45223</v>
      </c>
      <c r="H110" t="s">
        <v>78</v>
      </c>
      <c r="I110" t="str">
        <f>IF(VLOOKUP(H110,users!$D$2:$G$35,4,0)=users!$G$14,users!$D$14,IF(VLOOKUP(H110,users!$D$2:$G$35,4,0)=users!$G$13,users!$D$13,IF(VLOOKUP(H110,users!$D$2:$G$35,4,0)=users!$G$3,users!$D$6,users!$D$9)))</f>
        <v>Dimas3573</v>
      </c>
      <c r="J110" s="30" t="s">
        <v>79</v>
      </c>
    </row>
    <row r="111" spans="1:10" x14ac:dyDescent="0.3">
      <c r="A111" s="7">
        <v>110</v>
      </c>
      <c r="B111" s="4" t="s">
        <v>131</v>
      </c>
      <c r="C111" s="25">
        <v>4</v>
      </c>
      <c r="D111" s="3" t="s">
        <v>129</v>
      </c>
      <c r="E111" s="5">
        <v>410000</v>
      </c>
      <c r="F111" s="13">
        <f t="shared" ref="F111:F115" si="22">C111*E111</f>
        <v>1640000</v>
      </c>
      <c r="G111" s="36">
        <v>45223</v>
      </c>
      <c r="H111" t="s">
        <v>58</v>
      </c>
      <c r="I111" t="str">
        <f>IF(VLOOKUP(H111,users!$D$2:$G$35,4,0)=users!$G$14,users!$D$14,IF(VLOOKUP(H111,users!$D$2:$G$35,4,0)=users!$G$13,users!$D$13,IF(VLOOKUP(H111,users!$D$2:$G$35,4,0)=users!$G$3,users!$D$6,users!$D$9)))</f>
        <v>Maizirwan2257</v>
      </c>
      <c r="J111" s="30" t="s">
        <v>79</v>
      </c>
    </row>
    <row r="112" spans="1:10" x14ac:dyDescent="0.3">
      <c r="A112" s="7">
        <v>111</v>
      </c>
      <c r="B112" s="4" t="s">
        <v>131</v>
      </c>
      <c r="C112" s="25">
        <v>2</v>
      </c>
      <c r="D112" s="3" t="s">
        <v>129</v>
      </c>
      <c r="E112" s="5">
        <v>410000</v>
      </c>
      <c r="F112" s="13">
        <f t="shared" si="22"/>
        <v>820000</v>
      </c>
      <c r="G112" s="36">
        <v>45223</v>
      </c>
      <c r="H112" t="s">
        <v>82</v>
      </c>
      <c r="I112" t="str">
        <f>IF(VLOOKUP(H112,users!$D$2:$G$35,4,0)=users!$G$14,users!$D$14,IF(VLOOKUP(H112,users!$D$2:$G$35,4,0)=users!$G$13,users!$D$13,IF(VLOOKUP(H112,users!$D$2:$G$35,4,0)=users!$G$3,users!$D$6,users!$D$9)))</f>
        <v>Raden3533</v>
      </c>
      <c r="J112" s="30" t="s">
        <v>79</v>
      </c>
    </row>
    <row r="113" spans="1:10" x14ac:dyDescent="0.3">
      <c r="A113" s="7">
        <v>112</v>
      </c>
      <c r="B113" s="4" t="s">
        <v>131</v>
      </c>
      <c r="C113" s="25">
        <v>4</v>
      </c>
      <c r="D113" s="3" t="s">
        <v>129</v>
      </c>
      <c r="E113" s="5">
        <v>410000</v>
      </c>
      <c r="F113" s="13">
        <f t="shared" si="22"/>
        <v>1640000</v>
      </c>
      <c r="G113" s="36">
        <v>45223</v>
      </c>
      <c r="H113" t="s">
        <v>54</v>
      </c>
      <c r="I113" t="str">
        <f>IF(VLOOKUP(H113,users!$D$2:$G$35,4,0)=users!$G$14,users!$D$14,IF(VLOOKUP(H113,users!$D$2:$G$35,4,0)=users!$G$13,users!$D$13,IF(VLOOKUP(H113,users!$D$2:$G$35,4,0)=users!$G$3,users!$D$6,users!$D$9)))</f>
        <v>Maizirwan2257</v>
      </c>
      <c r="J113" s="30" t="s">
        <v>79</v>
      </c>
    </row>
    <row r="114" spans="1:10" x14ac:dyDescent="0.3">
      <c r="A114" s="7">
        <v>113</v>
      </c>
      <c r="B114" s="4" t="s">
        <v>131</v>
      </c>
      <c r="C114" s="25">
        <v>3</v>
      </c>
      <c r="D114" s="3" t="s">
        <v>129</v>
      </c>
      <c r="E114" s="5">
        <v>410000</v>
      </c>
      <c r="F114" s="13">
        <f t="shared" si="22"/>
        <v>1230000</v>
      </c>
      <c r="G114" s="36">
        <v>45223</v>
      </c>
      <c r="H114" t="s">
        <v>73</v>
      </c>
      <c r="I114" t="str">
        <f>IF(VLOOKUP(H114,users!$D$2:$G$35,4,0)=users!$G$14,users!$D$14,IF(VLOOKUP(H114,users!$D$2:$G$35,4,0)=users!$G$13,users!$D$13,IF(VLOOKUP(H114,users!$D$2:$G$35,4,0)=users!$G$3,users!$D$6,users!$D$9)))</f>
        <v>Achmad1630</v>
      </c>
      <c r="J114" s="30" t="s">
        <v>79</v>
      </c>
    </row>
    <row r="115" spans="1:10" x14ac:dyDescent="0.3">
      <c r="A115" s="7">
        <v>114</v>
      </c>
      <c r="B115" s="4" t="s">
        <v>131</v>
      </c>
      <c r="C115" s="25">
        <v>2</v>
      </c>
      <c r="D115" s="3" t="s">
        <v>129</v>
      </c>
      <c r="E115" s="5">
        <v>410000</v>
      </c>
      <c r="F115" s="13">
        <f t="shared" si="22"/>
        <v>820000</v>
      </c>
      <c r="G115" s="36">
        <v>45223</v>
      </c>
      <c r="H115" t="s">
        <v>56</v>
      </c>
      <c r="I115" t="str">
        <f>IF(VLOOKUP(H115,users!$D$2:$G$35,4,0)=users!$G$14,users!$D$14,IF(VLOOKUP(H115,users!$D$2:$G$35,4,0)=users!$G$13,users!$D$13,IF(VLOOKUP(H115,users!$D$2:$G$35,4,0)=users!$G$3,users!$D$6,users!$D$9)))</f>
        <v>Maizirwan2257</v>
      </c>
      <c r="J115" s="30" t="s">
        <v>79</v>
      </c>
    </row>
    <row r="116" spans="1:10" x14ac:dyDescent="0.3">
      <c r="A116" s="7">
        <v>115</v>
      </c>
      <c r="B116" s="4" t="s">
        <v>132</v>
      </c>
      <c r="C116" s="25">
        <v>4</v>
      </c>
      <c r="D116" s="2" t="s">
        <v>129</v>
      </c>
      <c r="E116" s="5">
        <v>354000</v>
      </c>
      <c r="F116" s="13">
        <f t="shared" si="14"/>
        <v>1416000</v>
      </c>
      <c r="G116" s="36">
        <v>45223</v>
      </c>
      <c r="H116" t="s">
        <v>67</v>
      </c>
      <c r="I116" t="str">
        <f>IF(VLOOKUP(H116,users!$D$2:$G$35,4,0)=users!$G$14,users!$D$14,IF(VLOOKUP(H116,users!$D$2:$G$35,4,0)=users!$G$13,users!$D$13,IF(VLOOKUP(H116,users!$D$2:$G$35,4,0)=users!$G$3,users!$D$6,users!$D$9)))</f>
        <v>Maizirwan2257</v>
      </c>
      <c r="J116" s="30" t="s">
        <v>79</v>
      </c>
    </row>
    <row r="117" spans="1:10" x14ac:dyDescent="0.3">
      <c r="A117" s="7">
        <v>116</v>
      </c>
      <c r="B117" s="4" t="s">
        <v>132</v>
      </c>
      <c r="C117" s="25">
        <v>4</v>
      </c>
      <c r="D117" s="2" t="s">
        <v>129</v>
      </c>
      <c r="E117" s="5">
        <v>354000</v>
      </c>
      <c r="F117" s="13">
        <f t="shared" ref="F117:F120" si="23">C117*E117</f>
        <v>1416000</v>
      </c>
      <c r="G117" s="36">
        <v>45223</v>
      </c>
      <c r="H117" t="s">
        <v>53</v>
      </c>
      <c r="I117" t="str">
        <f>IF(VLOOKUP(H117,users!$D$2:$G$35,4,0)=users!$G$14,users!$D$14,IF(VLOOKUP(H117,users!$D$2:$G$35,4,0)=users!$G$13,users!$D$13,IF(VLOOKUP(H117,users!$D$2:$G$35,4,0)=users!$G$3,users!$D$6,users!$D$9)))</f>
        <v>Maizirwan2257</v>
      </c>
      <c r="J117" s="30" t="s">
        <v>79</v>
      </c>
    </row>
    <row r="118" spans="1:10" x14ac:dyDescent="0.3">
      <c r="A118" s="7">
        <v>117</v>
      </c>
      <c r="B118" s="4" t="s">
        <v>132</v>
      </c>
      <c r="C118" s="25">
        <v>4</v>
      </c>
      <c r="D118" s="2" t="s">
        <v>129</v>
      </c>
      <c r="E118" s="5">
        <v>354000</v>
      </c>
      <c r="F118" s="13">
        <f t="shared" si="23"/>
        <v>1416000</v>
      </c>
      <c r="G118" s="36">
        <v>45223</v>
      </c>
      <c r="H118" t="s">
        <v>56</v>
      </c>
      <c r="I118" t="str">
        <f>IF(VLOOKUP(H118,users!$D$2:$G$35,4,0)=users!$G$14,users!$D$14,IF(VLOOKUP(H118,users!$D$2:$G$35,4,0)=users!$G$13,users!$D$13,IF(VLOOKUP(H118,users!$D$2:$G$35,4,0)=users!$G$3,users!$D$6,users!$D$9)))</f>
        <v>Maizirwan2257</v>
      </c>
      <c r="J118" s="30" t="s">
        <v>79</v>
      </c>
    </row>
    <row r="119" spans="1:10" x14ac:dyDescent="0.3">
      <c r="A119" s="7">
        <v>118</v>
      </c>
      <c r="B119" s="4" t="s">
        <v>132</v>
      </c>
      <c r="C119" s="25">
        <v>4</v>
      </c>
      <c r="D119" s="2" t="s">
        <v>129</v>
      </c>
      <c r="E119" s="5">
        <v>354000</v>
      </c>
      <c r="F119" s="13">
        <f t="shared" si="23"/>
        <v>1416000</v>
      </c>
      <c r="G119" s="36">
        <v>45223</v>
      </c>
      <c r="H119" t="s">
        <v>74</v>
      </c>
      <c r="I119" t="str">
        <f>IF(VLOOKUP(H119,users!$D$2:$G$35,4,0)=users!$G$14,users!$D$14,IF(VLOOKUP(H119,users!$D$2:$G$35,4,0)=users!$G$13,users!$D$13,IF(VLOOKUP(H119,users!$D$2:$G$35,4,0)=users!$G$3,users!$D$6,users!$D$9)))</f>
        <v>Achmad1630</v>
      </c>
      <c r="J119" s="30" t="s">
        <v>79</v>
      </c>
    </row>
    <row r="120" spans="1:10" x14ac:dyDescent="0.3">
      <c r="A120" s="7">
        <v>119</v>
      </c>
      <c r="B120" s="4" t="s">
        <v>132</v>
      </c>
      <c r="C120" s="25">
        <v>4</v>
      </c>
      <c r="D120" s="2" t="s">
        <v>129</v>
      </c>
      <c r="E120" s="5">
        <v>354000</v>
      </c>
      <c r="F120" s="13">
        <f t="shared" si="23"/>
        <v>1416000</v>
      </c>
      <c r="G120" s="36">
        <v>45223</v>
      </c>
      <c r="H120" t="s">
        <v>60</v>
      </c>
      <c r="I120" t="str">
        <f>IF(VLOOKUP(H120,users!$D$2:$G$35,4,0)=users!$G$14,users!$D$14,IF(VLOOKUP(H120,users!$D$2:$G$35,4,0)=users!$G$13,users!$D$13,IF(VLOOKUP(H120,users!$D$2:$G$35,4,0)=users!$G$3,users!$D$6,users!$D$9)))</f>
        <v>Maizirwan2257</v>
      </c>
      <c r="J120" s="30" t="s">
        <v>79</v>
      </c>
    </row>
    <row r="121" spans="1:10" x14ac:dyDescent="0.3">
      <c r="A121" s="7">
        <v>120</v>
      </c>
      <c r="B121" s="1" t="s">
        <v>133</v>
      </c>
      <c r="C121" s="25">
        <v>2</v>
      </c>
      <c r="D121" s="3" t="s">
        <v>100</v>
      </c>
      <c r="E121" s="5">
        <v>305000</v>
      </c>
      <c r="F121" s="13">
        <f t="shared" si="14"/>
        <v>610000</v>
      </c>
      <c r="G121" s="36">
        <v>45223</v>
      </c>
      <c r="H121" t="s">
        <v>63</v>
      </c>
      <c r="I121" t="str">
        <f>IF(VLOOKUP(H121,users!$D$2:$G$35,4,0)=users!$G$14,users!$D$14,IF(VLOOKUP(H121,users!$D$2:$G$35,4,0)=users!$G$13,users!$D$13,IF(VLOOKUP(H121,users!$D$2:$G$35,4,0)=users!$G$3,users!$D$6,users!$D$9)))</f>
        <v>Maizirwan2257</v>
      </c>
      <c r="J121" s="30" t="s">
        <v>79</v>
      </c>
    </row>
    <row r="122" spans="1:10" x14ac:dyDescent="0.3">
      <c r="A122" s="7">
        <v>121</v>
      </c>
      <c r="B122" s="4" t="s">
        <v>134</v>
      </c>
      <c r="C122" s="25">
        <v>2</v>
      </c>
      <c r="D122" s="3" t="s">
        <v>129</v>
      </c>
      <c r="E122" s="5">
        <v>390000</v>
      </c>
      <c r="F122" s="13">
        <f t="shared" si="14"/>
        <v>780000</v>
      </c>
      <c r="G122" s="36">
        <v>45223</v>
      </c>
      <c r="H122" t="s">
        <v>84</v>
      </c>
      <c r="I122" t="str">
        <f>IF(VLOOKUP(H122,users!$D$2:$G$35,4,0)=users!$G$14,users!$D$14,IF(VLOOKUP(H122,users!$D$2:$G$35,4,0)=users!$G$13,users!$D$13,IF(VLOOKUP(H122,users!$D$2:$G$35,4,0)=users!$G$3,users!$D$6,users!$D$9)))</f>
        <v>Maizirwan2257</v>
      </c>
      <c r="J122" s="30" t="s">
        <v>79</v>
      </c>
    </row>
    <row r="123" spans="1:10" x14ac:dyDescent="0.3">
      <c r="A123" s="7">
        <v>122</v>
      </c>
      <c r="B123" s="4" t="s">
        <v>134</v>
      </c>
      <c r="C123" s="25">
        <v>2</v>
      </c>
      <c r="D123" s="3" t="s">
        <v>129</v>
      </c>
      <c r="E123" s="5">
        <v>390000</v>
      </c>
      <c r="F123" s="13">
        <f t="shared" ref="F123:F124" si="24">C123*E123</f>
        <v>780000</v>
      </c>
      <c r="G123" s="36">
        <v>45223</v>
      </c>
      <c r="H123" t="s">
        <v>69</v>
      </c>
      <c r="I123" t="str">
        <f>IF(VLOOKUP(H123,users!$D$2:$G$35,4,0)=users!$G$14,users!$D$14,IF(VLOOKUP(H123,users!$D$2:$G$35,4,0)=users!$G$13,users!$D$13,IF(VLOOKUP(H123,users!$D$2:$G$35,4,0)=users!$G$3,users!$D$6,users!$D$9)))</f>
        <v>Maizirwan2257</v>
      </c>
      <c r="J123" s="30" t="s">
        <v>79</v>
      </c>
    </row>
    <row r="124" spans="1:10" x14ac:dyDescent="0.3">
      <c r="A124" s="7">
        <v>123</v>
      </c>
      <c r="B124" s="4" t="s">
        <v>134</v>
      </c>
      <c r="C124" s="25">
        <v>2</v>
      </c>
      <c r="D124" s="3" t="s">
        <v>129</v>
      </c>
      <c r="E124" s="5">
        <v>390000</v>
      </c>
      <c r="F124" s="13">
        <f t="shared" si="24"/>
        <v>780000</v>
      </c>
      <c r="G124" s="36">
        <v>45223</v>
      </c>
      <c r="H124" t="s">
        <v>59</v>
      </c>
      <c r="I124" t="str">
        <f>IF(VLOOKUP(H124,users!$D$2:$G$35,4,0)=users!$G$14,users!$D$14,IF(VLOOKUP(H124,users!$D$2:$G$35,4,0)=users!$G$13,users!$D$13,IF(VLOOKUP(H124,users!$D$2:$G$35,4,0)=users!$G$3,users!$D$6,users!$D$9)))</f>
        <v>Maizirwan2257</v>
      </c>
      <c r="J124" s="30" t="s">
        <v>79</v>
      </c>
    </row>
    <row r="125" spans="1:10" x14ac:dyDescent="0.3">
      <c r="A125" s="7">
        <v>124</v>
      </c>
      <c r="B125" s="4" t="s">
        <v>135</v>
      </c>
      <c r="C125" s="25">
        <v>1</v>
      </c>
      <c r="D125" s="3" t="s">
        <v>129</v>
      </c>
      <c r="E125" s="5">
        <v>390000</v>
      </c>
      <c r="F125" s="13">
        <f t="shared" si="14"/>
        <v>390000</v>
      </c>
      <c r="G125" s="36">
        <v>45223</v>
      </c>
      <c r="H125" t="s">
        <v>71</v>
      </c>
      <c r="I125" t="str">
        <f>IF(VLOOKUP(H125,users!$D$2:$G$35,4,0)=users!$G$14,users!$D$14,IF(VLOOKUP(H125,users!$D$2:$G$35,4,0)=users!$G$13,users!$D$13,IF(VLOOKUP(H125,users!$D$2:$G$35,4,0)=users!$G$3,users!$D$6,users!$D$9)))</f>
        <v>Maizirwan2257</v>
      </c>
      <c r="J125" s="30" t="s">
        <v>79</v>
      </c>
    </row>
    <row r="126" spans="1:10" x14ac:dyDescent="0.3">
      <c r="A126" s="7">
        <v>125</v>
      </c>
      <c r="B126" s="4" t="s">
        <v>135</v>
      </c>
      <c r="C126" s="25">
        <v>2</v>
      </c>
      <c r="D126" s="3" t="s">
        <v>129</v>
      </c>
      <c r="E126" s="5">
        <v>390000</v>
      </c>
      <c r="F126" s="13">
        <f t="shared" ref="F126" si="25">C126*E126</f>
        <v>780000</v>
      </c>
      <c r="G126" s="36">
        <v>45223</v>
      </c>
      <c r="H126" t="s">
        <v>75</v>
      </c>
      <c r="I126" t="str">
        <f>IF(VLOOKUP(H126,users!$D$2:$G$35,4,0)=users!$G$14,users!$D$14,IF(VLOOKUP(H126,users!$D$2:$G$35,4,0)=users!$G$13,users!$D$13,IF(VLOOKUP(H126,users!$D$2:$G$35,4,0)=users!$G$3,users!$D$6,users!$D$9)))</f>
        <v>Achmad1630</v>
      </c>
      <c r="J126" s="30" t="s">
        <v>79</v>
      </c>
    </row>
    <row r="127" spans="1:10" x14ac:dyDescent="0.3">
      <c r="A127" s="7">
        <v>126</v>
      </c>
      <c r="B127" s="4" t="s">
        <v>136</v>
      </c>
      <c r="C127" s="25">
        <v>2</v>
      </c>
      <c r="D127" s="3" t="s">
        <v>129</v>
      </c>
      <c r="E127" s="5">
        <v>390000</v>
      </c>
      <c r="F127" s="13">
        <f t="shared" si="14"/>
        <v>780000</v>
      </c>
      <c r="G127" s="36">
        <v>45223</v>
      </c>
      <c r="H127" t="s">
        <v>54</v>
      </c>
      <c r="I127" t="str">
        <f>IF(VLOOKUP(H127,users!$D$2:$G$35,4,0)=users!$G$14,users!$D$14,IF(VLOOKUP(H127,users!$D$2:$G$35,4,0)=users!$G$13,users!$D$13,IF(VLOOKUP(H127,users!$D$2:$G$35,4,0)=users!$G$3,users!$D$6,users!$D$9)))</f>
        <v>Maizirwan2257</v>
      </c>
      <c r="J127" s="30" t="s">
        <v>79</v>
      </c>
    </row>
    <row r="128" spans="1:10" x14ac:dyDescent="0.3">
      <c r="A128" s="7">
        <v>127</v>
      </c>
      <c r="B128" s="4" t="s">
        <v>136</v>
      </c>
      <c r="C128" s="25">
        <v>1</v>
      </c>
      <c r="D128" s="3" t="s">
        <v>129</v>
      </c>
      <c r="E128" s="5">
        <v>390000</v>
      </c>
      <c r="F128" s="13">
        <f t="shared" ref="F128" si="26">C128*E128</f>
        <v>390000</v>
      </c>
      <c r="G128" s="36">
        <v>45223</v>
      </c>
      <c r="H128" t="s">
        <v>84</v>
      </c>
      <c r="I128" t="str">
        <f>IF(VLOOKUP(H128,users!$D$2:$G$35,4,0)=users!$G$14,users!$D$14,IF(VLOOKUP(H128,users!$D$2:$G$35,4,0)=users!$G$13,users!$D$13,IF(VLOOKUP(H128,users!$D$2:$G$35,4,0)=users!$G$3,users!$D$6,users!$D$9)))</f>
        <v>Maizirwan2257</v>
      </c>
      <c r="J128" s="30" t="s">
        <v>79</v>
      </c>
    </row>
    <row r="129" spans="1:10" x14ac:dyDescent="0.3">
      <c r="A129" s="7">
        <v>128</v>
      </c>
      <c r="B129" s="4" t="s">
        <v>137</v>
      </c>
      <c r="C129" s="25">
        <v>2</v>
      </c>
      <c r="D129" s="3" t="s">
        <v>129</v>
      </c>
      <c r="E129" s="5">
        <v>390000</v>
      </c>
      <c r="F129" s="13">
        <f t="shared" si="14"/>
        <v>780000</v>
      </c>
      <c r="G129" s="36">
        <v>45223</v>
      </c>
      <c r="H129" t="s">
        <v>59</v>
      </c>
      <c r="I129" t="str">
        <f>IF(VLOOKUP(H129,users!$D$2:$G$35,4,0)=users!$G$14,users!$D$14,IF(VLOOKUP(H129,users!$D$2:$G$35,4,0)=users!$G$13,users!$D$13,IF(VLOOKUP(H129,users!$D$2:$G$35,4,0)=users!$G$3,users!$D$6,users!$D$9)))</f>
        <v>Maizirwan2257</v>
      </c>
      <c r="J129" s="30" t="s">
        <v>79</v>
      </c>
    </row>
    <row r="130" spans="1:10" x14ac:dyDescent="0.3">
      <c r="A130" s="7">
        <v>129</v>
      </c>
      <c r="B130" s="4" t="s">
        <v>137</v>
      </c>
      <c r="C130" s="25">
        <v>1</v>
      </c>
      <c r="D130" s="3" t="s">
        <v>129</v>
      </c>
      <c r="E130" s="5">
        <v>390000</v>
      </c>
      <c r="F130" s="13">
        <f t="shared" ref="F130" si="27">C130*E130</f>
        <v>390000</v>
      </c>
      <c r="G130" s="36">
        <v>45223</v>
      </c>
      <c r="H130" t="s">
        <v>66</v>
      </c>
      <c r="I130" t="str">
        <f>IF(VLOOKUP(H130,users!$D$2:$G$35,4,0)=users!$G$14,users!$D$14,IF(VLOOKUP(H130,users!$D$2:$G$35,4,0)=users!$G$13,users!$D$13,IF(VLOOKUP(H130,users!$D$2:$G$35,4,0)=users!$G$3,users!$D$6,users!$D$9)))</f>
        <v>Maizirwan2257</v>
      </c>
      <c r="J130" s="30" t="s">
        <v>79</v>
      </c>
    </row>
    <row r="131" spans="1:10" x14ac:dyDescent="0.3">
      <c r="E131" s="6"/>
    </row>
    <row r="132" spans="1:10" x14ac:dyDescent="0.3">
      <c r="E132" s="6"/>
    </row>
    <row r="133" spans="1:10" x14ac:dyDescent="0.3">
      <c r="E133" s="6"/>
    </row>
  </sheetData>
  <autoFilter ref="A1:J130" xr:uid="{00000000-0009-0000-0000-000002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6"/>
  <sheetViews>
    <sheetView workbookViewId="0">
      <selection activeCell="B4" sqref="B4"/>
    </sheetView>
  </sheetViews>
  <sheetFormatPr defaultColWidth="11" defaultRowHeight="14.4" x14ac:dyDescent="0.3"/>
  <cols>
    <col min="1" max="1" width="4.6640625" customWidth="1"/>
    <col min="2" max="2" width="49.5546875" bestFit="1" customWidth="1"/>
    <col min="3" max="3" width="12.88671875" bestFit="1" customWidth="1"/>
    <col min="4" max="4" width="12.88671875" customWidth="1"/>
    <col min="5" max="5" width="22.33203125" style="33" bestFit="1" customWidth="1"/>
    <col min="6" max="6" width="22.33203125" customWidth="1"/>
    <col min="7" max="7" width="14.6640625" bestFit="1" customWidth="1"/>
    <col min="8" max="8" width="12" bestFit="1" customWidth="1"/>
    <col min="9" max="9" width="14.6640625" bestFit="1" customWidth="1"/>
  </cols>
  <sheetData>
    <row r="1" spans="1:9" s="19" customFormat="1" x14ac:dyDescent="0.3">
      <c r="A1" s="32" t="s">
        <v>85</v>
      </c>
      <c r="B1" s="32" t="s">
        <v>86</v>
      </c>
      <c r="C1" s="32" t="s">
        <v>87</v>
      </c>
      <c r="D1" s="32" t="s">
        <v>90</v>
      </c>
      <c r="E1" s="34" t="s">
        <v>88</v>
      </c>
      <c r="F1" s="32" t="s">
        <v>140</v>
      </c>
      <c r="G1" s="32" t="s">
        <v>143</v>
      </c>
      <c r="H1" s="32" t="s">
        <v>144</v>
      </c>
      <c r="I1" s="32" t="s">
        <v>160</v>
      </c>
    </row>
    <row r="2" spans="1:9" ht="15.6" x14ac:dyDescent="0.3">
      <c r="A2" s="7">
        <v>1</v>
      </c>
      <c r="B2" s="8" t="s">
        <v>92</v>
      </c>
      <c r="C2" s="23">
        <v>2</v>
      </c>
      <c r="D2" s="8" t="s">
        <v>99</v>
      </c>
      <c r="E2" s="35">
        <v>45069</v>
      </c>
      <c r="F2" s="7" t="s">
        <v>58</v>
      </c>
      <c r="G2" s="10" t="str">
        <f>VLOOKUP(F2,'DATA PENGADAAN'!$H$2:$J$130,2,0)</f>
        <v>Maizirwan2257</v>
      </c>
      <c r="H2" s="10" t="str">
        <f>VLOOKUP(F2,'DATA PENGADAAN'!$H$2:$J$130,3,0)</f>
        <v>Raden3533</v>
      </c>
      <c r="I2" s="7" t="s">
        <v>103</v>
      </c>
    </row>
    <row r="3" spans="1:9" ht="15.6" x14ac:dyDescent="0.3">
      <c r="A3" s="7">
        <v>2</v>
      </c>
      <c r="B3" s="8" t="s">
        <v>92</v>
      </c>
      <c r="C3" s="23">
        <v>2</v>
      </c>
      <c r="D3" s="8" t="s">
        <v>99</v>
      </c>
      <c r="E3" s="35">
        <v>45070</v>
      </c>
      <c r="F3" s="7" t="s">
        <v>58</v>
      </c>
      <c r="G3" s="10" t="str">
        <f>VLOOKUP(F3,'DATA PENGADAAN'!$H$2:$J$130,2,0)</f>
        <v>Maizirwan2257</v>
      </c>
      <c r="H3" s="10" t="str">
        <f>VLOOKUP(F3,'DATA PENGADAAN'!$H$2:$J$130,3,0)</f>
        <v>Raden3533</v>
      </c>
      <c r="I3" s="7" t="s">
        <v>103</v>
      </c>
    </row>
    <row r="4" spans="1:9" ht="15.6" x14ac:dyDescent="0.3">
      <c r="A4" s="7">
        <v>3</v>
      </c>
      <c r="B4" s="8" t="s">
        <v>93</v>
      </c>
      <c r="C4" s="23">
        <v>2</v>
      </c>
      <c r="D4" s="8" t="s">
        <v>100</v>
      </c>
      <c r="E4" s="35">
        <v>45070</v>
      </c>
      <c r="F4" s="7" t="s">
        <v>65</v>
      </c>
      <c r="G4" s="10" t="str">
        <f>VLOOKUP(F4,'DATA PENGADAAN'!$H$2:$J$130,2,0)</f>
        <v>Maizirwan2257</v>
      </c>
      <c r="H4" s="10" t="str">
        <f>VLOOKUP(F4,'DATA PENGADAAN'!$H$2:$J$130,3,0)</f>
        <v>Raden3533</v>
      </c>
      <c r="I4" s="7" t="s">
        <v>103</v>
      </c>
    </row>
    <row r="5" spans="1:9" ht="15.6" x14ac:dyDescent="0.3">
      <c r="A5" s="7">
        <v>4</v>
      </c>
      <c r="B5" s="11" t="s">
        <v>107</v>
      </c>
      <c r="C5" s="21">
        <v>10</v>
      </c>
      <c r="D5" s="12" t="s">
        <v>115</v>
      </c>
      <c r="E5" s="35">
        <v>45072</v>
      </c>
      <c r="F5" s="7" t="s">
        <v>69</v>
      </c>
      <c r="G5" s="10" t="str">
        <f>VLOOKUP(F5,'DATA PENGADAAN'!$H$2:$J$130,2,0)</f>
        <v>Maizirwan2257</v>
      </c>
      <c r="H5" s="10" t="str">
        <f>VLOOKUP(F5,'DATA PENGADAAN'!$H$2:$J$130,3,0)</f>
        <v>Raden3533</v>
      </c>
      <c r="I5" s="7" t="s">
        <v>103</v>
      </c>
    </row>
    <row r="6" spans="1:9" ht="15.6" x14ac:dyDescent="0.3">
      <c r="A6" s="7">
        <v>5</v>
      </c>
      <c r="B6" s="8" t="s">
        <v>92</v>
      </c>
      <c r="C6" s="23">
        <v>2</v>
      </c>
      <c r="D6" s="8" t="s">
        <v>99</v>
      </c>
      <c r="E6" s="35">
        <v>45076</v>
      </c>
      <c r="F6" s="7" t="s">
        <v>58</v>
      </c>
      <c r="G6" s="10" t="str">
        <f>VLOOKUP(F6,'DATA PENGADAAN'!$H$2:$J$130,2,0)</f>
        <v>Maizirwan2257</v>
      </c>
      <c r="H6" s="10" t="str">
        <f>VLOOKUP(F6,'DATA PENGADAAN'!$H$2:$J$130,3,0)</f>
        <v>Raden3533</v>
      </c>
      <c r="I6" s="7" t="s">
        <v>103</v>
      </c>
    </row>
    <row r="7" spans="1:9" ht="15.6" x14ac:dyDescent="0.3">
      <c r="A7" s="7">
        <v>6</v>
      </c>
      <c r="B7" s="8" t="s">
        <v>93</v>
      </c>
      <c r="C7" s="23">
        <v>2</v>
      </c>
      <c r="D7" s="8" t="s">
        <v>100</v>
      </c>
      <c r="E7" s="35">
        <v>45077</v>
      </c>
      <c r="F7" s="7" t="s">
        <v>65</v>
      </c>
      <c r="G7" s="10" t="str">
        <f>VLOOKUP(F7,'DATA PENGADAAN'!$H$2:$J$130,2,0)</f>
        <v>Maizirwan2257</v>
      </c>
      <c r="H7" s="10" t="str">
        <f>VLOOKUP(F7,'DATA PENGADAAN'!$H$2:$J$130,3,0)</f>
        <v>Raden3533</v>
      </c>
      <c r="I7" s="7" t="s">
        <v>103</v>
      </c>
    </row>
    <row r="8" spans="1:9" ht="15.6" x14ac:dyDescent="0.3">
      <c r="A8" s="7">
        <v>7</v>
      </c>
      <c r="B8" s="8" t="s">
        <v>96</v>
      </c>
      <c r="C8" s="23">
        <v>3</v>
      </c>
      <c r="D8" s="8" t="s">
        <v>99</v>
      </c>
      <c r="E8" s="35">
        <v>45077</v>
      </c>
      <c r="F8" s="7" t="s">
        <v>70</v>
      </c>
      <c r="G8" s="10" t="str">
        <f>VLOOKUP(F8,'DATA PENGADAAN'!$H$2:$J$130,2,0)</f>
        <v>Maizirwan2257</v>
      </c>
      <c r="H8" s="10" t="str">
        <f>VLOOKUP(F8,'DATA PENGADAAN'!$H$2:$J$130,3,0)</f>
        <v>Raden3533</v>
      </c>
      <c r="I8" s="7" t="s">
        <v>103</v>
      </c>
    </row>
    <row r="9" spans="1:9" ht="15.6" x14ac:dyDescent="0.3">
      <c r="A9" s="7">
        <v>8</v>
      </c>
      <c r="B9" s="8" t="s">
        <v>95</v>
      </c>
      <c r="C9" s="23">
        <v>3</v>
      </c>
      <c r="D9" s="8" t="s">
        <v>99</v>
      </c>
      <c r="E9" s="35">
        <v>45079</v>
      </c>
      <c r="F9" s="7" t="s">
        <v>75</v>
      </c>
      <c r="G9" s="10" t="str">
        <f>VLOOKUP(F9,'DATA PENGADAAN'!$H$2:$J$130,2,0)</f>
        <v>Achmad1630</v>
      </c>
      <c r="H9" s="10" t="str">
        <f>VLOOKUP(F9,'DATA PENGADAAN'!$H$2:$J$130,3,0)</f>
        <v>Raden3533</v>
      </c>
      <c r="I9" s="7" t="s">
        <v>103</v>
      </c>
    </row>
    <row r="10" spans="1:9" ht="15.6" x14ac:dyDescent="0.3">
      <c r="A10" s="7">
        <v>9</v>
      </c>
      <c r="B10" s="17" t="s">
        <v>154</v>
      </c>
      <c r="C10" s="24">
        <v>3</v>
      </c>
      <c r="D10" s="16" t="s">
        <v>119</v>
      </c>
      <c r="E10" s="35">
        <v>45079</v>
      </c>
      <c r="F10" s="7" t="s">
        <v>82</v>
      </c>
      <c r="G10" s="10" t="str">
        <f>VLOOKUP(F10,'DATA PENGADAAN'!$H$2:$J$130,2,0)</f>
        <v>Raden3533</v>
      </c>
      <c r="H10" s="10" t="str">
        <f>VLOOKUP(F10,'DATA PENGADAAN'!$H$2:$J$130,3,0)</f>
        <v>Raden3533</v>
      </c>
      <c r="I10" s="7" t="s">
        <v>103</v>
      </c>
    </row>
    <row r="11" spans="1:9" ht="15.6" x14ac:dyDescent="0.3">
      <c r="A11" s="7">
        <v>10</v>
      </c>
      <c r="B11" s="8" t="s">
        <v>94</v>
      </c>
      <c r="C11" s="23">
        <v>2</v>
      </c>
      <c r="D11" s="8" t="s">
        <v>99</v>
      </c>
      <c r="E11" s="35">
        <v>45082</v>
      </c>
      <c r="F11" s="7" t="s">
        <v>54</v>
      </c>
      <c r="G11" s="10" t="str">
        <f>VLOOKUP(F11,'DATA PENGADAAN'!$H$2:$J$130,2,0)</f>
        <v>Maizirwan2257</v>
      </c>
      <c r="H11" s="10" t="str">
        <f>VLOOKUP(F11,'DATA PENGADAAN'!$H$2:$J$130,3,0)</f>
        <v>Raden3533</v>
      </c>
      <c r="I11" s="7" t="s">
        <v>103</v>
      </c>
    </row>
    <row r="12" spans="1:9" ht="15.6" x14ac:dyDescent="0.3">
      <c r="A12" s="7">
        <v>11</v>
      </c>
      <c r="B12" s="11" t="s">
        <v>108</v>
      </c>
      <c r="C12" s="21">
        <v>5</v>
      </c>
      <c r="D12" s="12" t="s">
        <v>116</v>
      </c>
      <c r="E12" s="35">
        <v>45083</v>
      </c>
      <c r="F12" s="7" t="s">
        <v>71</v>
      </c>
      <c r="G12" s="10" t="str">
        <f>VLOOKUP(F12,'DATA PENGADAAN'!$H$2:$J$130,2,0)</f>
        <v>Maizirwan2257</v>
      </c>
      <c r="H12" s="10" t="str">
        <f>VLOOKUP(F12,'DATA PENGADAAN'!$H$2:$J$130,3,0)</f>
        <v>Raden3533</v>
      </c>
      <c r="I12" s="7" t="s">
        <v>103</v>
      </c>
    </row>
    <row r="13" spans="1:9" ht="15.6" x14ac:dyDescent="0.3">
      <c r="A13" s="7">
        <v>12</v>
      </c>
      <c r="B13" s="8" t="s">
        <v>92</v>
      </c>
      <c r="C13" s="23">
        <v>2</v>
      </c>
      <c r="D13" s="8" t="s">
        <v>99</v>
      </c>
      <c r="E13" s="35">
        <v>45084</v>
      </c>
      <c r="F13" s="7" t="s">
        <v>57</v>
      </c>
      <c r="G13" s="10" t="str">
        <f>VLOOKUP(F13,'DATA PENGADAAN'!$H$2:$J$130,2,0)</f>
        <v>Maizirwan2257</v>
      </c>
      <c r="H13" s="10" t="str">
        <f>VLOOKUP(F13,'DATA PENGADAAN'!$H$2:$J$130,3,0)</f>
        <v>Raden3533</v>
      </c>
      <c r="I13" s="7" t="s">
        <v>103</v>
      </c>
    </row>
    <row r="14" spans="1:9" ht="15.6" x14ac:dyDescent="0.3">
      <c r="A14" s="7">
        <v>13</v>
      </c>
      <c r="B14" s="8" t="s">
        <v>93</v>
      </c>
      <c r="C14" s="23">
        <v>2</v>
      </c>
      <c r="D14" s="8" t="s">
        <v>100</v>
      </c>
      <c r="E14" s="35">
        <v>45084</v>
      </c>
      <c r="F14" s="7" t="s">
        <v>65</v>
      </c>
      <c r="G14" s="10" t="str">
        <f>VLOOKUP(F14,'DATA PENGADAAN'!$H$2:$J$130,2,0)</f>
        <v>Maizirwan2257</v>
      </c>
      <c r="H14" s="10" t="str">
        <f>VLOOKUP(F14,'DATA PENGADAAN'!$H$2:$J$130,3,0)</f>
        <v>Raden3533</v>
      </c>
      <c r="I14" s="7" t="s">
        <v>103</v>
      </c>
    </row>
    <row r="15" spans="1:9" ht="15.6" x14ac:dyDescent="0.3">
      <c r="A15" s="7">
        <v>14</v>
      </c>
      <c r="B15" s="11" t="s">
        <v>105</v>
      </c>
      <c r="C15" s="21">
        <v>2</v>
      </c>
      <c r="D15" s="12" t="s">
        <v>99</v>
      </c>
      <c r="E15" s="35">
        <v>45084</v>
      </c>
      <c r="F15" s="7" t="s">
        <v>54</v>
      </c>
      <c r="G15" s="10" t="str">
        <f>VLOOKUP(F15,'DATA PENGADAAN'!$H$2:$J$130,2,0)</f>
        <v>Maizirwan2257</v>
      </c>
      <c r="H15" s="10" t="str">
        <f>VLOOKUP(F15,'DATA PENGADAAN'!$H$2:$J$130,3,0)</f>
        <v>Raden3533</v>
      </c>
      <c r="I15" s="7" t="s">
        <v>103</v>
      </c>
    </row>
    <row r="16" spans="1:9" ht="15.6" x14ac:dyDescent="0.3">
      <c r="A16" s="7">
        <v>15</v>
      </c>
      <c r="B16" s="11" t="s">
        <v>105</v>
      </c>
      <c r="C16" s="21">
        <v>3</v>
      </c>
      <c r="D16" s="12" t="s">
        <v>99</v>
      </c>
      <c r="E16" s="35">
        <v>45084</v>
      </c>
      <c r="F16" s="7" t="s">
        <v>61</v>
      </c>
      <c r="G16" s="10" t="str">
        <f>VLOOKUP(F16,'DATA PENGADAAN'!$H$2:$J$130,2,0)</f>
        <v>Maizirwan2257</v>
      </c>
      <c r="H16" s="10" t="str">
        <f>VLOOKUP(F16,'DATA PENGADAAN'!$H$2:$J$130,3,0)</f>
        <v>Raden3533</v>
      </c>
      <c r="I16" s="7" t="s">
        <v>103</v>
      </c>
    </row>
    <row r="17" spans="1:9" ht="15.6" x14ac:dyDescent="0.3">
      <c r="A17" s="7">
        <v>16</v>
      </c>
      <c r="B17" s="8" t="s">
        <v>92</v>
      </c>
      <c r="C17" s="23">
        <v>2</v>
      </c>
      <c r="D17" s="8" t="s">
        <v>99</v>
      </c>
      <c r="E17" s="35">
        <v>45085</v>
      </c>
      <c r="F17" s="7" t="s">
        <v>57</v>
      </c>
      <c r="G17" s="10" t="str">
        <f>VLOOKUP(F17,'DATA PENGADAAN'!$H$2:$J$130,2,0)</f>
        <v>Maizirwan2257</v>
      </c>
      <c r="H17" s="10" t="str">
        <f>VLOOKUP(F17,'DATA PENGADAAN'!$H$2:$J$130,3,0)</f>
        <v>Raden3533</v>
      </c>
      <c r="I17" s="7" t="s">
        <v>103</v>
      </c>
    </row>
    <row r="18" spans="1:9" ht="15.6" x14ac:dyDescent="0.3">
      <c r="A18" s="7">
        <v>17</v>
      </c>
      <c r="B18" s="8" t="s">
        <v>97</v>
      </c>
      <c r="C18" s="23">
        <v>3</v>
      </c>
      <c r="D18" s="8" t="s">
        <v>99</v>
      </c>
      <c r="E18" s="35">
        <v>45086</v>
      </c>
      <c r="F18" s="7" t="s">
        <v>73</v>
      </c>
      <c r="G18" s="10" t="str">
        <f>VLOOKUP(F18,'DATA PENGADAAN'!$H$2:$J$130,2,0)</f>
        <v>Achmad1630</v>
      </c>
      <c r="H18" s="10" t="str">
        <f>VLOOKUP(F18,'DATA PENGADAAN'!$H$2:$J$130,3,0)</f>
        <v>Raden3533</v>
      </c>
      <c r="I18" s="7" t="s">
        <v>103</v>
      </c>
    </row>
    <row r="19" spans="1:9" ht="15.6" x14ac:dyDescent="0.3">
      <c r="A19" s="7">
        <v>18</v>
      </c>
      <c r="B19" s="8" t="s">
        <v>92</v>
      </c>
      <c r="C19" s="23">
        <v>3</v>
      </c>
      <c r="D19" s="8" t="s">
        <v>99</v>
      </c>
      <c r="E19" s="35">
        <v>45089</v>
      </c>
      <c r="F19" s="7" t="s">
        <v>78</v>
      </c>
      <c r="G19" s="10" t="str">
        <f>VLOOKUP(F19,'DATA PENGADAAN'!$H$2:$J$130,2,0)</f>
        <v>Dimas3573</v>
      </c>
      <c r="H19" s="10" t="str">
        <f>VLOOKUP(F19,'DATA PENGADAAN'!$H$2:$J$130,3,0)</f>
        <v>Raden3533</v>
      </c>
      <c r="I19" s="7" t="s">
        <v>103</v>
      </c>
    </row>
    <row r="20" spans="1:9" ht="15.6" x14ac:dyDescent="0.3">
      <c r="A20" s="7">
        <v>19</v>
      </c>
      <c r="B20" s="11" t="s">
        <v>112</v>
      </c>
      <c r="C20" s="22">
        <v>3</v>
      </c>
      <c r="D20" s="16" t="s">
        <v>99</v>
      </c>
      <c r="E20" s="35">
        <v>45089</v>
      </c>
      <c r="F20" s="7" t="s">
        <v>62</v>
      </c>
      <c r="G20" s="10" t="str">
        <f>VLOOKUP(F20,'DATA PENGADAAN'!$H$2:$J$130,2,0)</f>
        <v>Maizirwan2257</v>
      </c>
      <c r="H20" s="10" t="str">
        <f>VLOOKUP(F20,'DATA PENGADAAN'!$H$2:$J$130,3,0)</f>
        <v>Raden3533</v>
      </c>
      <c r="I20" s="7" t="s">
        <v>103</v>
      </c>
    </row>
    <row r="21" spans="1:9" ht="15.6" x14ac:dyDescent="0.3">
      <c r="A21" s="7">
        <v>20</v>
      </c>
      <c r="B21" s="8" t="s">
        <v>92</v>
      </c>
      <c r="C21" s="23">
        <v>2</v>
      </c>
      <c r="D21" s="8" t="s">
        <v>99</v>
      </c>
      <c r="E21" s="35">
        <v>45091</v>
      </c>
      <c r="F21" s="7" t="s">
        <v>53</v>
      </c>
      <c r="G21" s="10" t="str">
        <f>VLOOKUP(F21,'DATA PENGADAAN'!$H$2:$J$130,2,0)</f>
        <v>Maizirwan2257</v>
      </c>
      <c r="H21" s="10" t="str">
        <f>VLOOKUP(F21,'DATA PENGADAAN'!$H$2:$J$130,3,0)</f>
        <v>Raden3533</v>
      </c>
      <c r="I21" s="7" t="s">
        <v>103</v>
      </c>
    </row>
    <row r="22" spans="1:9" ht="15.6" x14ac:dyDescent="0.3">
      <c r="A22" s="7">
        <v>21</v>
      </c>
      <c r="B22" s="11" t="s">
        <v>107</v>
      </c>
      <c r="C22" s="21">
        <v>10</v>
      </c>
      <c r="D22" s="12" t="s">
        <v>115</v>
      </c>
      <c r="E22" s="35">
        <v>45091</v>
      </c>
      <c r="F22" s="7" t="s">
        <v>51</v>
      </c>
      <c r="G22" s="10" t="str">
        <f>VLOOKUP(F22,'DATA PENGADAAN'!$H$2:$J$130,2,0)</f>
        <v>Maizirwan2257</v>
      </c>
      <c r="H22" s="10" t="str">
        <f>VLOOKUP(F22,'DATA PENGADAAN'!$H$2:$J$130,3,0)</f>
        <v>Raden3533</v>
      </c>
      <c r="I22" s="7" t="s">
        <v>103</v>
      </c>
    </row>
    <row r="23" spans="1:9" ht="15.6" x14ac:dyDescent="0.3">
      <c r="A23" s="7">
        <v>22</v>
      </c>
      <c r="B23" s="11" t="s">
        <v>107</v>
      </c>
      <c r="C23" s="21">
        <v>10</v>
      </c>
      <c r="D23" s="12" t="s">
        <v>115</v>
      </c>
      <c r="E23" s="35">
        <v>45092</v>
      </c>
      <c r="F23" s="7" t="s">
        <v>77</v>
      </c>
      <c r="G23" s="10" t="str">
        <f>VLOOKUP(F23,'DATA PENGADAAN'!$H$2:$J$130,2,0)</f>
        <v>Dimas3573</v>
      </c>
      <c r="H23" s="10" t="str">
        <f>VLOOKUP(F23,'DATA PENGADAAN'!$H$2:$J$130,3,0)</f>
        <v>Raden3533</v>
      </c>
      <c r="I23" s="7" t="s">
        <v>103</v>
      </c>
    </row>
    <row r="24" spans="1:9" ht="15.6" x14ac:dyDescent="0.3">
      <c r="A24" s="7">
        <v>23</v>
      </c>
      <c r="B24" s="8" t="s">
        <v>93</v>
      </c>
      <c r="C24" s="23">
        <v>2</v>
      </c>
      <c r="D24" s="8" t="s">
        <v>100</v>
      </c>
      <c r="E24" s="35">
        <v>45093</v>
      </c>
      <c r="F24" s="7" t="s">
        <v>56</v>
      </c>
      <c r="G24" s="10" t="str">
        <f>VLOOKUP(F24,'DATA PENGADAAN'!$H$2:$J$130,2,0)</f>
        <v>Maizirwan2257</v>
      </c>
      <c r="H24" s="10" t="str">
        <f>VLOOKUP(F24,'DATA PENGADAAN'!$H$2:$J$130,3,0)</f>
        <v>Raden3533</v>
      </c>
      <c r="I24" s="7" t="s">
        <v>103</v>
      </c>
    </row>
    <row r="25" spans="1:9" ht="15.6" x14ac:dyDescent="0.3">
      <c r="A25" s="7">
        <v>24</v>
      </c>
      <c r="B25" s="8" t="s">
        <v>94</v>
      </c>
      <c r="C25" s="23">
        <v>2</v>
      </c>
      <c r="D25" s="8" t="s">
        <v>99</v>
      </c>
      <c r="E25" s="35">
        <v>45096</v>
      </c>
      <c r="F25" s="7" t="s">
        <v>57</v>
      </c>
      <c r="G25" s="10" t="str">
        <f>VLOOKUP(F25,'DATA PENGADAAN'!$H$2:$J$130,2,0)</f>
        <v>Maizirwan2257</v>
      </c>
      <c r="H25" s="10" t="str">
        <f>VLOOKUP(F25,'DATA PENGADAAN'!$H$2:$J$130,3,0)</f>
        <v>Raden3533</v>
      </c>
      <c r="I25" s="7" t="s">
        <v>103</v>
      </c>
    </row>
    <row r="26" spans="1:9" ht="15.6" x14ac:dyDescent="0.3">
      <c r="A26" s="7">
        <v>25</v>
      </c>
      <c r="B26" s="11" t="s">
        <v>105</v>
      </c>
      <c r="C26" s="21">
        <v>2</v>
      </c>
      <c r="D26" s="12" t="s">
        <v>99</v>
      </c>
      <c r="E26" s="35">
        <v>45096</v>
      </c>
      <c r="F26" s="7" t="s">
        <v>67</v>
      </c>
      <c r="G26" s="10" t="str">
        <f>VLOOKUP(F26,'DATA PENGADAAN'!$H$2:$J$130,2,0)</f>
        <v>Maizirwan2257</v>
      </c>
      <c r="H26" s="10" t="str">
        <f>VLOOKUP(F26,'DATA PENGADAAN'!$H$2:$J$130,3,0)</f>
        <v>Raden3533</v>
      </c>
      <c r="I26" s="7" t="s">
        <v>103</v>
      </c>
    </row>
    <row r="27" spans="1:9" ht="15.6" x14ac:dyDescent="0.3">
      <c r="A27" s="7">
        <v>26</v>
      </c>
      <c r="B27" s="17" t="s">
        <v>155</v>
      </c>
      <c r="C27" s="24">
        <v>2</v>
      </c>
      <c r="D27" s="16" t="s">
        <v>119</v>
      </c>
      <c r="E27" s="35">
        <v>45097</v>
      </c>
      <c r="F27" s="7" t="s">
        <v>71</v>
      </c>
      <c r="G27" s="10" t="str">
        <f>VLOOKUP(F27,'DATA PENGADAAN'!$H$2:$J$130,2,0)</f>
        <v>Maizirwan2257</v>
      </c>
      <c r="H27" s="10" t="str">
        <f>VLOOKUP(F27,'DATA PENGADAAN'!$H$2:$J$130,3,0)</f>
        <v>Raden3533</v>
      </c>
      <c r="I27" s="7" t="s">
        <v>103</v>
      </c>
    </row>
    <row r="28" spans="1:9" ht="15.6" x14ac:dyDescent="0.3">
      <c r="A28" s="7">
        <v>27</v>
      </c>
      <c r="B28" s="8" t="s">
        <v>94</v>
      </c>
      <c r="C28" s="23">
        <v>1</v>
      </c>
      <c r="D28" s="8" t="s">
        <v>99</v>
      </c>
      <c r="E28" s="35">
        <v>45098</v>
      </c>
      <c r="F28" s="7" t="s">
        <v>54</v>
      </c>
      <c r="G28" s="10" t="str">
        <f>VLOOKUP(F28,'DATA PENGADAAN'!$H$2:$J$130,2,0)</f>
        <v>Maizirwan2257</v>
      </c>
      <c r="H28" s="10" t="str">
        <f>VLOOKUP(F28,'DATA PENGADAAN'!$H$2:$J$130,3,0)</f>
        <v>Raden3533</v>
      </c>
      <c r="I28" s="7" t="s">
        <v>103</v>
      </c>
    </row>
    <row r="29" spans="1:9" ht="15.6" x14ac:dyDescent="0.3">
      <c r="A29" s="7">
        <v>28</v>
      </c>
      <c r="B29" s="11" t="s">
        <v>107</v>
      </c>
      <c r="C29" s="21">
        <v>10</v>
      </c>
      <c r="D29" s="12" t="s">
        <v>115</v>
      </c>
      <c r="E29" s="35">
        <v>45098</v>
      </c>
      <c r="F29" s="7" t="s">
        <v>55</v>
      </c>
      <c r="G29" s="10" t="str">
        <f>VLOOKUP(F29,'DATA PENGADAAN'!$H$2:$J$130,2,0)</f>
        <v>Maizirwan2257</v>
      </c>
      <c r="H29" s="10" t="str">
        <f>VLOOKUP(F29,'DATA PENGADAAN'!$H$2:$J$130,3,0)</f>
        <v>Raden3533</v>
      </c>
      <c r="I29" s="7" t="s">
        <v>103</v>
      </c>
    </row>
    <row r="30" spans="1:9" ht="15.6" x14ac:dyDescent="0.3">
      <c r="A30" s="7">
        <v>29</v>
      </c>
      <c r="B30" s="8" t="s">
        <v>97</v>
      </c>
      <c r="C30" s="23">
        <v>3</v>
      </c>
      <c r="D30" s="8" t="s">
        <v>99</v>
      </c>
      <c r="E30" s="35">
        <v>45099</v>
      </c>
      <c r="F30" s="7" t="s">
        <v>66</v>
      </c>
      <c r="G30" s="10" t="str">
        <f>VLOOKUP(F30,'DATA PENGADAAN'!$H$2:$J$130,2,0)</f>
        <v>Maizirwan2257</v>
      </c>
      <c r="H30" s="10" t="str">
        <f>VLOOKUP(F30,'DATA PENGADAAN'!$H$2:$J$130,3,0)</f>
        <v>Raden3533</v>
      </c>
      <c r="I30" s="7" t="s">
        <v>103</v>
      </c>
    </row>
    <row r="31" spans="1:9" ht="15.6" x14ac:dyDescent="0.3">
      <c r="A31" s="7">
        <v>30</v>
      </c>
      <c r="B31" s="11" t="s">
        <v>108</v>
      </c>
      <c r="C31" s="21">
        <v>5</v>
      </c>
      <c r="D31" s="12" t="s">
        <v>116</v>
      </c>
      <c r="E31" s="35">
        <v>45100</v>
      </c>
      <c r="F31" s="7" t="s">
        <v>57</v>
      </c>
      <c r="G31" s="10" t="str">
        <f>VLOOKUP(F31,'DATA PENGADAAN'!$H$2:$J$130,2,0)</f>
        <v>Maizirwan2257</v>
      </c>
      <c r="H31" s="10" t="str">
        <f>VLOOKUP(F31,'DATA PENGADAAN'!$H$2:$J$130,3,0)</f>
        <v>Raden3533</v>
      </c>
      <c r="I31" s="7" t="s">
        <v>103</v>
      </c>
    </row>
    <row r="32" spans="1:9" ht="15.6" x14ac:dyDescent="0.3">
      <c r="A32" s="7">
        <v>31</v>
      </c>
      <c r="B32" s="14" t="s">
        <v>109</v>
      </c>
      <c r="C32" s="21">
        <v>500</v>
      </c>
      <c r="D32" s="8" t="s">
        <v>117</v>
      </c>
      <c r="E32" s="35">
        <v>45100</v>
      </c>
      <c r="F32" s="7" t="s">
        <v>53</v>
      </c>
      <c r="G32" s="10" t="str">
        <f>VLOOKUP(F32,'DATA PENGADAAN'!$H$2:$J$130,2,0)</f>
        <v>Maizirwan2257</v>
      </c>
      <c r="H32" s="10" t="str">
        <f>VLOOKUP(F32,'DATA PENGADAAN'!$H$2:$J$130,3,0)</f>
        <v>Raden3533</v>
      </c>
      <c r="I32" s="7" t="s">
        <v>103</v>
      </c>
    </row>
    <row r="33" spans="1:9" ht="15.6" x14ac:dyDescent="0.3">
      <c r="A33" s="7">
        <v>32</v>
      </c>
      <c r="B33" s="11" t="s">
        <v>108</v>
      </c>
      <c r="C33" s="21">
        <v>5</v>
      </c>
      <c r="D33" s="12" t="s">
        <v>116</v>
      </c>
      <c r="E33" s="35">
        <v>45103</v>
      </c>
      <c r="F33" s="7" t="s">
        <v>67</v>
      </c>
      <c r="G33" s="10" t="str">
        <f>VLOOKUP(F33,'DATA PENGADAAN'!$H$2:$J$130,2,0)</f>
        <v>Maizirwan2257</v>
      </c>
      <c r="H33" s="10" t="str">
        <f>VLOOKUP(F33,'DATA PENGADAAN'!$H$2:$J$130,3,0)</f>
        <v>Raden3533</v>
      </c>
      <c r="I33" s="7" t="s">
        <v>103</v>
      </c>
    </row>
    <row r="34" spans="1:9" ht="15.6" x14ac:dyDescent="0.3">
      <c r="A34" s="7">
        <v>33</v>
      </c>
      <c r="B34" s="8" t="s">
        <v>94</v>
      </c>
      <c r="C34" s="23">
        <v>1</v>
      </c>
      <c r="D34" s="8" t="s">
        <v>99</v>
      </c>
      <c r="E34" s="35">
        <v>45104</v>
      </c>
      <c r="F34" s="7" t="s">
        <v>71</v>
      </c>
      <c r="G34" s="10" t="str">
        <f>VLOOKUP(F34,'DATA PENGADAAN'!$H$2:$J$130,2,0)</f>
        <v>Maizirwan2257</v>
      </c>
      <c r="H34" s="10" t="str">
        <f>VLOOKUP(F34,'DATA PENGADAAN'!$H$2:$J$130,3,0)</f>
        <v>Raden3533</v>
      </c>
      <c r="I34" s="7" t="s">
        <v>103</v>
      </c>
    </row>
    <row r="35" spans="1:9" ht="15.6" x14ac:dyDescent="0.3">
      <c r="A35" s="7">
        <v>34</v>
      </c>
      <c r="B35" s="11" t="s">
        <v>107</v>
      </c>
      <c r="C35" s="21">
        <v>10</v>
      </c>
      <c r="D35" s="12" t="s">
        <v>115</v>
      </c>
      <c r="E35" s="35">
        <v>45105</v>
      </c>
      <c r="F35" s="7" t="s">
        <v>61</v>
      </c>
      <c r="G35" s="10" t="str">
        <f>VLOOKUP(F35,'DATA PENGADAAN'!$H$2:$J$130,2,0)</f>
        <v>Maizirwan2257</v>
      </c>
      <c r="H35" s="10" t="str">
        <f>VLOOKUP(F35,'DATA PENGADAAN'!$H$2:$J$130,3,0)</f>
        <v>Raden3533</v>
      </c>
      <c r="I35" s="7" t="s">
        <v>103</v>
      </c>
    </row>
    <row r="36" spans="1:9" ht="15.6" x14ac:dyDescent="0.3">
      <c r="A36" s="7">
        <v>35</v>
      </c>
      <c r="B36" s="8" t="s">
        <v>93</v>
      </c>
      <c r="C36" s="23">
        <v>3</v>
      </c>
      <c r="D36" s="8" t="s">
        <v>100</v>
      </c>
      <c r="E36" s="35">
        <v>45106</v>
      </c>
      <c r="F36" s="7" t="s">
        <v>67</v>
      </c>
      <c r="G36" s="10" t="str">
        <f>VLOOKUP(F36,'DATA PENGADAAN'!$H$2:$J$130,2,0)</f>
        <v>Maizirwan2257</v>
      </c>
      <c r="H36" s="10" t="str">
        <f>VLOOKUP(F36,'DATA PENGADAAN'!$H$2:$J$130,3,0)</f>
        <v>Raden3533</v>
      </c>
      <c r="I36" s="7" t="s">
        <v>103</v>
      </c>
    </row>
    <row r="37" spans="1:9" ht="15.6" x14ac:dyDescent="0.3">
      <c r="A37" s="7">
        <v>36</v>
      </c>
      <c r="B37" s="11" t="s">
        <v>105</v>
      </c>
      <c r="C37" s="21">
        <v>3</v>
      </c>
      <c r="D37" s="12" t="s">
        <v>99</v>
      </c>
      <c r="E37" s="35">
        <v>45107</v>
      </c>
      <c r="F37" s="7" t="s">
        <v>64</v>
      </c>
      <c r="G37" s="10" t="str">
        <f>VLOOKUP(F37,'DATA PENGADAAN'!$H$2:$J$130,2,0)</f>
        <v>Maizirwan2257</v>
      </c>
      <c r="H37" s="10" t="str">
        <f>VLOOKUP(F37,'DATA PENGADAAN'!$H$2:$J$130,3,0)</f>
        <v>Raden3533</v>
      </c>
      <c r="I37" s="7" t="s">
        <v>103</v>
      </c>
    </row>
    <row r="38" spans="1:9" ht="15.6" x14ac:dyDescent="0.3">
      <c r="A38" s="7">
        <v>37</v>
      </c>
      <c r="B38" s="8" t="s">
        <v>93</v>
      </c>
      <c r="C38" s="23">
        <v>2</v>
      </c>
      <c r="D38" s="8" t="s">
        <v>100</v>
      </c>
      <c r="E38" s="35">
        <v>45112</v>
      </c>
      <c r="F38" s="7" t="s">
        <v>65</v>
      </c>
      <c r="G38" s="10" t="str">
        <f>VLOOKUP(F38,'DATA PENGADAAN'!$H$2:$J$130,2,0)</f>
        <v>Maizirwan2257</v>
      </c>
      <c r="H38" s="10" t="str">
        <f>VLOOKUP(F38,'DATA PENGADAAN'!$H$2:$J$130,3,0)</f>
        <v>Raden3533</v>
      </c>
      <c r="I38" s="7" t="s">
        <v>103</v>
      </c>
    </row>
    <row r="39" spans="1:9" ht="15.6" x14ac:dyDescent="0.3">
      <c r="A39" s="7">
        <v>38</v>
      </c>
      <c r="B39" s="8" t="s">
        <v>93</v>
      </c>
      <c r="C39" s="23">
        <v>2</v>
      </c>
      <c r="D39" s="8" t="s">
        <v>100</v>
      </c>
      <c r="E39" s="35">
        <v>45112</v>
      </c>
      <c r="F39" s="7" t="s">
        <v>56</v>
      </c>
      <c r="G39" s="10" t="str">
        <f>VLOOKUP(F39,'DATA PENGADAAN'!$H$2:$J$130,2,0)</f>
        <v>Maizirwan2257</v>
      </c>
      <c r="H39" s="10" t="str">
        <f>VLOOKUP(F39,'DATA PENGADAAN'!$H$2:$J$130,3,0)</f>
        <v>Raden3533</v>
      </c>
      <c r="I39" s="7" t="s">
        <v>103</v>
      </c>
    </row>
    <row r="40" spans="1:9" ht="15.6" x14ac:dyDescent="0.3">
      <c r="A40" s="7">
        <v>39</v>
      </c>
      <c r="B40" s="8" t="s">
        <v>93</v>
      </c>
      <c r="C40" s="23">
        <v>3</v>
      </c>
      <c r="D40" s="8" t="s">
        <v>100</v>
      </c>
      <c r="E40" s="35">
        <v>45113</v>
      </c>
      <c r="F40" s="7" t="s">
        <v>67</v>
      </c>
      <c r="G40" s="10" t="str">
        <f>VLOOKUP(F40,'DATA PENGADAAN'!$H$2:$J$130,2,0)</f>
        <v>Maizirwan2257</v>
      </c>
      <c r="H40" s="10" t="str">
        <f>VLOOKUP(F40,'DATA PENGADAAN'!$H$2:$J$130,3,0)</f>
        <v>Raden3533</v>
      </c>
      <c r="I40" s="7" t="s">
        <v>103</v>
      </c>
    </row>
    <row r="41" spans="1:9" ht="15.6" x14ac:dyDescent="0.3">
      <c r="A41" s="7">
        <v>40</v>
      </c>
      <c r="B41" s="8" t="s">
        <v>92</v>
      </c>
      <c r="C41" s="23">
        <v>2</v>
      </c>
      <c r="D41" s="8" t="s">
        <v>99</v>
      </c>
      <c r="E41" s="35">
        <v>45114</v>
      </c>
      <c r="F41" s="7" t="s">
        <v>80</v>
      </c>
      <c r="G41" s="10" t="str">
        <f>VLOOKUP(F41,'DATA PENGADAAN'!$H$2:$J$130,2,0)</f>
        <v>Raden3533</v>
      </c>
      <c r="H41" s="10" t="str">
        <f>VLOOKUP(F41,'DATA PENGADAAN'!$H$2:$J$130,3,0)</f>
        <v>Raden3533</v>
      </c>
      <c r="I41" s="7" t="s">
        <v>103</v>
      </c>
    </row>
    <row r="42" spans="1:9" ht="15.6" x14ac:dyDescent="0.3">
      <c r="A42" s="7">
        <v>41</v>
      </c>
      <c r="B42" s="11" t="s">
        <v>107</v>
      </c>
      <c r="C42" s="21">
        <v>10</v>
      </c>
      <c r="D42" s="12" t="s">
        <v>115</v>
      </c>
      <c r="E42" s="35">
        <v>45119</v>
      </c>
      <c r="F42" s="7" t="s">
        <v>63</v>
      </c>
      <c r="G42" s="10" t="str">
        <f>VLOOKUP(F42,'DATA PENGADAAN'!$H$2:$J$130,2,0)</f>
        <v>Maizirwan2257</v>
      </c>
      <c r="H42" s="10" t="str">
        <f>VLOOKUP(F42,'DATA PENGADAAN'!$H$2:$J$130,3,0)</f>
        <v>Raden3533</v>
      </c>
      <c r="I42" s="7" t="s">
        <v>103</v>
      </c>
    </row>
    <row r="43" spans="1:9" ht="15.6" x14ac:dyDescent="0.3">
      <c r="A43" s="7">
        <v>42</v>
      </c>
      <c r="B43" s="8" t="s">
        <v>93</v>
      </c>
      <c r="C43" s="23">
        <v>2</v>
      </c>
      <c r="D43" s="8" t="s">
        <v>100</v>
      </c>
      <c r="E43" s="35">
        <v>45120</v>
      </c>
      <c r="F43" s="7" t="s">
        <v>65</v>
      </c>
      <c r="G43" s="10" t="str">
        <f>VLOOKUP(F43,'DATA PENGADAAN'!$H$2:$J$130,2,0)</f>
        <v>Maizirwan2257</v>
      </c>
      <c r="H43" s="10" t="str">
        <f>VLOOKUP(F43,'DATA PENGADAAN'!$H$2:$J$130,3,0)</f>
        <v>Raden3533</v>
      </c>
      <c r="I43" s="7" t="s">
        <v>103</v>
      </c>
    </row>
    <row r="44" spans="1:9" ht="15.6" x14ac:dyDescent="0.3">
      <c r="A44" s="7">
        <v>43</v>
      </c>
      <c r="B44" s="8" t="s">
        <v>93</v>
      </c>
      <c r="C44" s="23">
        <v>2</v>
      </c>
      <c r="D44" s="8" t="s">
        <v>100</v>
      </c>
      <c r="E44" s="35">
        <v>45120</v>
      </c>
      <c r="F44" s="7" t="s">
        <v>70</v>
      </c>
      <c r="G44" s="10" t="str">
        <f>VLOOKUP(F44,'DATA PENGADAAN'!$H$2:$J$130,2,0)</f>
        <v>Maizirwan2257</v>
      </c>
      <c r="H44" s="10" t="str">
        <f>VLOOKUP(F44,'DATA PENGADAAN'!$H$2:$J$130,3,0)</f>
        <v>Raden3533</v>
      </c>
      <c r="I44" s="7" t="s">
        <v>103</v>
      </c>
    </row>
    <row r="45" spans="1:9" ht="15.6" x14ac:dyDescent="0.3">
      <c r="A45" s="7">
        <v>44</v>
      </c>
      <c r="B45" s="8" t="s">
        <v>93</v>
      </c>
      <c r="C45" s="23">
        <v>1</v>
      </c>
      <c r="D45" s="8" t="s">
        <v>100</v>
      </c>
      <c r="E45" s="35">
        <v>45121</v>
      </c>
      <c r="F45" s="7" t="s">
        <v>81</v>
      </c>
      <c r="G45" s="10" t="str">
        <f>VLOOKUP(F45,'DATA PENGADAAN'!$H$2:$J$130,2,0)</f>
        <v>Raden3533</v>
      </c>
      <c r="H45" s="10" t="str">
        <f>VLOOKUP(F45,'DATA PENGADAAN'!$H$2:$J$130,3,0)</f>
        <v>Raden3533</v>
      </c>
      <c r="I45" s="7" t="s">
        <v>103</v>
      </c>
    </row>
    <row r="46" spans="1:9" ht="15.6" x14ac:dyDescent="0.3">
      <c r="A46" s="7">
        <v>45</v>
      </c>
      <c r="B46" s="8" t="s">
        <v>96</v>
      </c>
      <c r="C46" s="23">
        <v>2</v>
      </c>
      <c r="D46" s="8" t="s">
        <v>99</v>
      </c>
      <c r="E46" s="35">
        <v>45121</v>
      </c>
      <c r="F46" s="7" t="s">
        <v>65</v>
      </c>
      <c r="G46" s="10" t="str">
        <f>VLOOKUP(F46,'DATA PENGADAAN'!$H$2:$J$130,2,0)</f>
        <v>Maizirwan2257</v>
      </c>
      <c r="H46" s="10" t="str">
        <f>VLOOKUP(F46,'DATA PENGADAAN'!$H$2:$J$130,3,0)</f>
        <v>Raden3533</v>
      </c>
      <c r="I46" s="7" t="s">
        <v>103</v>
      </c>
    </row>
    <row r="47" spans="1:9" ht="15.6" x14ac:dyDescent="0.3">
      <c r="A47" s="7">
        <v>46</v>
      </c>
      <c r="B47" s="17" t="s">
        <v>152</v>
      </c>
      <c r="C47" s="24">
        <v>1</v>
      </c>
      <c r="D47" s="16" t="s">
        <v>119</v>
      </c>
      <c r="E47" s="35">
        <v>45121</v>
      </c>
      <c r="F47" s="7" t="s">
        <v>66</v>
      </c>
      <c r="G47" s="10" t="str">
        <f>VLOOKUP(F47,'DATA PENGADAAN'!$H$2:$J$130,2,0)</f>
        <v>Maizirwan2257</v>
      </c>
      <c r="H47" s="10" t="str">
        <f>VLOOKUP(F47,'DATA PENGADAAN'!$H$2:$J$130,3,0)</f>
        <v>Raden3533</v>
      </c>
      <c r="I47" s="7" t="s">
        <v>103</v>
      </c>
    </row>
    <row r="48" spans="1:9" ht="15.6" x14ac:dyDescent="0.3">
      <c r="A48" s="7">
        <v>47</v>
      </c>
      <c r="B48" s="8" t="s">
        <v>94</v>
      </c>
      <c r="C48" s="23">
        <v>2</v>
      </c>
      <c r="D48" s="8" t="s">
        <v>99</v>
      </c>
      <c r="E48" s="35">
        <v>45124</v>
      </c>
      <c r="F48" s="7" t="s">
        <v>58</v>
      </c>
      <c r="G48" s="10" t="str">
        <f>VLOOKUP(F48,'DATA PENGADAAN'!$H$2:$J$130,2,0)</f>
        <v>Maizirwan2257</v>
      </c>
      <c r="H48" s="10" t="str">
        <f>VLOOKUP(F48,'DATA PENGADAAN'!$H$2:$J$130,3,0)</f>
        <v>Raden3533</v>
      </c>
      <c r="I48" s="7" t="s">
        <v>103</v>
      </c>
    </row>
    <row r="49" spans="1:9" ht="15.6" x14ac:dyDescent="0.3">
      <c r="A49" s="7">
        <v>48</v>
      </c>
      <c r="B49" s="17" t="s">
        <v>113</v>
      </c>
      <c r="C49" s="24">
        <v>2</v>
      </c>
      <c r="D49" s="16" t="s">
        <v>119</v>
      </c>
      <c r="E49" s="35">
        <v>45124</v>
      </c>
      <c r="F49" s="7" t="s">
        <v>66</v>
      </c>
      <c r="G49" s="10" t="str">
        <f>VLOOKUP(F49,'DATA PENGADAAN'!$H$2:$J$130,2,0)</f>
        <v>Maizirwan2257</v>
      </c>
      <c r="H49" s="10" t="str">
        <f>VLOOKUP(F49,'DATA PENGADAAN'!$H$2:$J$130,3,0)</f>
        <v>Raden3533</v>
      </c>
      <c r="I49" s="7" t="s">
        <v>103</v>
      </c>
    </row>
    <row r="50" spans="1:9" ht="15.6" x14ac:dyDescent="0.3">
      <c r="A50" s="7">
        <v>49</v>
      </c>
      <c r="B50" s="8" t="s">
        <v>92</v>
      </c>
      <c r="C50" s="23">
        <v>3</v>
      </c>
      <c r="D50" s="8" t="s">
        <v>99</v>
      </c>
      <c r="E50" s="35">
        <v>45126</v>
      </c>
      <c r="F50" s="7" t="s">
        <v>78</v>
      </c>
      <c r="G50" s="10" t="str">
        <f>VLOOKUP(F50,'DATA PENGADAAN'!$H$2:$J$130,2,0)</f>
        <v>Dimas3573</v>
      </c>
      <c r="H50" s="10" t="str">
        <f>VLOOKUP(F50,'DATA PENGADAAN'!$H$2:$J$130,3,0)</f>
        <v>Raden3533</v>
      </c>
      <c r="I50" s="7" t="s">
        <v>103</v>
      </c>
    </row>
    <row r="51" spans="1:9" ht="15.6" x14ac:dyDescent="0.3">
      <c r="A51" s="7">
        <v>50</v>
      </c>
      <c r="B51" s="8" t="s">
        <v>94</v>
      </c>
      <c r="C51" s="23">
        <v>2</v>
      </c>
      <c r="D51" s="8" t="s">
        <v>99</v>
      </c>
      <c r="E51" s="35">
        <v>45126</v>
      </c>
      <c r="F51" s="7" t="s">
        <v>60</v>
      </c>
      <c r="G51" s="10" t="str">
        <f>VLOOKUP(F51,'DATA PENGADAAN'!$H$2:$J$130,2,0)</f>
        <v>Maizirwan2257</v>
      </c>
      <c r="H51" s="10" t="str">
        <f>VLOOKUP(F51,'DATA PENGADAAN'!$H$2:$J$130,3,0)</f>
        <v>Raden3533</v>
      </c>
      <c r="I51" s="7" t="s">
        <v>103</v>
      </c>
    </row>
    <row r="52" spans="1:9" ht="15.6" x14ac:dyDescent="0.3">
      <c r="A52" s="7">
        <v>51</v>
      </c>
      <c r="B52" s="8" t="s">
        <v>93</v>
      </c>
      <c r="C52" s="23">
        <v>2</v>
      </c>
      <c r="D52" s="8" t="s">
        <v>100</v>
      </c>
      <c r="E52" s="35">
        <v>45127</v>
      </c>
      <c r="F52" s="7" t="s">
        <v>81</v>
      </c>
      <c r="G52" s="10" t="str">
        <f>VLOOKUP(F52,'DATA PENGADAAN'!$H$2:$J$130,2,0)</f>
        <v>Raden3533</v>
      </c>
      <c r="H52" s="10" t="str">
        <f>VLOOKUP(F52,'DATA PENGADAAN'!$H$2:$J$130,3,0)</f>
        <v>Raden3533</v>
      </c>
      <c r="I52" s="7" t="s">
        <v>103</v>
      </c>
    </row>
    <row r="53" spans="1:9" ht="15.6" x14ac:dyDescent="0.3">
      <c r="A53" s="7">
        <v>52</v>
      </c>
      <c r="B53" s="8" t="s">
        <v>97</v>
      </c>
      <c r="C53" s="23">
        <v>2</v>
      </c>
      <c r="D53" s="8" t="s">
        <v>99</v>
      </c>
      <c r="E53" s="35">
        <v>45127</v>
      </c>
      <c r="F53" s="7" t="s">
        <v>73</v>
      </c>
      <c r="G53" s="10" t="str">
        <f>VLOOKUP(F53,'DATA PENGADAAN'!$H$2:$J$130,2,0)</f>
        <v>Achmad1630</v>
      </c>
      <c r="H53" s="10" t="str">
        <f>VLOOKUP(F53,'DATA PENGADAAN'!$H$2:$J$130,3,0)</f>
        <v>Raden3533</v>
      </c>
      <c r="I53" s="7" t="s">
        <v>103</v>
      </c>
    </row>
    <row r="54" spans="1:9" ht="15.6" x14ac:dyDescent="0.3">
      <c r="A54" s="7">
        <v>53</v>
      </c>
      <c r="B54" s="11" t="s">
        <v>151</v>
      </c>
      <c r="C54" s="21">
        <v>5</v>
      </c>
      <c r="D54" s="12" t="s">
        <v>114</v>
      </c>
      <c r="E54" s="35">
        <v>45127</v>
      </c>
      <c r="F54" s="7" t="s">
        <v>66</v>
      </c>
      <c r="G54" s="10" t="str">
        <f>VLOOKUP(F54,'DATA PENGADAAN'!$H$2:$J$130,2,0)</f>
        <v>Maizirwan2257</v>
      </c>
      <c r="H54" s="10" t="str">
        <f>VLOOKUP(F54,'DATA PENGADAAN'!$H$2:$J$130,3,0)</f>
        <v>Raden3533</v>
      </c>
      <c r="I54" s="7" t="s">
        <v>103</v>
      </c>
    </row>
    <row r="55" spans="1:9" ht="15.6" x14ac:dyDescent="0.3">
      <c r="A55" s="7">
        <v>54</v>
      </c>
      <c r="B55" s="11" t="s">
        <v>108</v>
      </c>
      <c r="C55" s="21">
        <v>5</v>
      </c>
      <c r="D55" s="12" t="s">
        <v>116</v>
      </c>
      <c r="E55" s="35">
        <v>45127</v>
      </c>
      <c r="F55" s="7" t="s">
        <v>56</v>
      </c>
      <c r="G55" s="10" t="str">
        <f>VLOOKUP(F55,'DATA PENGADAAN'!$H$2:$J$130,2,0)</f>
        <v>Maizirwan2257</v>
      </c>
      <c r="H55" s="10" t="str">
        <f>VLOOKUP(F55,'DATA PENGADAAN'!$H$2:$J$130,3,0)</f>
        <v>Raden3533</v>
      </c>
      <c r="I55" s="7" t="s">
        <v>103</v>
      </c>
    </row>
    <row r="56" spans="1:9" ht="15.6" x14ac:dyDescent="0.3">
      <c r="A56" s="7">
        <v>55</v>
      </c>
      <c r="B56" s="11" t="s">
        <v>110</v>
      </c>
      <c r="C56" s="22">
        <v>2</v>
      </c>
      <c r="D56" s="16" t="s">
        <v>99</v>
      </c>
      <c r="E56" s="35">
        <v>45128</v>
      </c>
      <c r="F56" s="7" t="s">
        <v>60</v>
      </c>
      <c r="G56" s="10" t="str">
        <f>VLOOKUP(F56,'DATA PENGADAAN'!$H$2:$J$130,2,0)</f>
        <v>Maizirwan2257</v>
      </c>
      <c r="H56" s="10" t="str">
        <f>VLOOKUP(F56,'DATA PENGADAAN'!$H$2:$J$130,3,0)</f>
        <v>Raden3533</v>
      </c>
      <c r="I56" s="7" t="s">
        <v>103</v>
      </c>
    </row>
    <row r="57" spans="1:9" ht="15.6" x14ac:dyDescent="0.3">
      <c r="A57" s="7">
        <v>56</v>
      </c>
      <c r="B57" s="8" t="s">
        <v>93</v>
      </c>
      <c r="C57" s="23">
        <v>2</v>
      </c>
      <c r="D57" s="8" t="s">
        <v>100</v>
      </c>
      <c r="E57" s="35">
        <v>45131</v>
      </c>
      <c r="F57" s="7" t="s">
        <v>65</v>
      </c>
      <c r="G57" s="10" t="str">
        <f>VLOOKUP(F57,'DATA PENGADAAN'!$H$2:$J$130,2,0)</f>
        <v>Maizirwan2257</v>
      </c>
      <c r="H57" s="10" t="str">
        <f>VLOOKUP(F57,'DATA PENGADAAN'!$H$2:$J$130,3,0)</f>
        <v>Raden3533</v>
      </c>
      <c r="I57" s="7" t="s">
        <v>103</v>
      </c>
    </row>
    <row r="58" spans="1:9" ht="15.6" x14ac:dyDescent="0.3">
      <c r="A58" s="7">
        <v>57</v>
      </c>
      <c r="B58" s="11" t="s">
        <v>107</v>
      </c>
      <c r="C58" s="21">
        <v>10</v>
      </c>
      <c r="D58" s="12" t="s">
        <v>115</v>
      </c>
      <c r="E58" s="35">
        <v>45132</v>
      </c>
      <c r="F58" s="7" t="s">
        <v>53</v>
      </c>
      <c r="G58" s="10" t="str">
        <f>VLOOKUP(F58,'DATA PENGADAAN'!$H$2:$J$130,2,0)</f>
        <v>Maizirwan2257</v>
      </c>
      <c r="H58" s="10" t="str">
        <f>VLOOKUP(F58,'DATA PENGADAAN'!$H$2:$J$130,3,0)</f>
        <v>Raden3533</v>
      </c>
      <c r="I58" s="7" t="s">
        <v>103</v>
      </c>
    </row>
    <row r="59" spans="1:9" ht="15.6" x14ac:dyDescent="0.3">
      <c r="A59" s="7">
        <v>58</v>
      </c>
      <c r="B59" s="8" t="s">
        <v>97</v>
      </c>
      <c r="C59" s="23">
        <v>2</v>
      </c>
      <c r="D59" s="8" t="s">
        <v>99</v>
      </c>
      <c r="E59" s="35">
        <v>45133</v>
      </c>
      <c r="F59" s="7" t="s">
        <v>66</v>
      </c>
      <c r="G59" s="10" t="str">
        <f>VLOOKUP(F59,'DATA PENGADAAN'!$H$2:$J$130,2,0)</f>
        <v>Maizirwan2257</v>
      </c>
      <c r="H59" s="10" t="str">
        <f>VLOOKUP(F59,'DATA PENGADAAN'!$H$2:$J$130,3,0)</f>
        <v>Raden3533</v>
      </c>
      <c r="I59" s="7" t="s">
        <v>103</v>
      </c>
    </row>
    <row r="60" spans="1:9" ht="15.6" x14ac:dyDescent="0.3">
      <c r="A60" s="7">
        <v>59</v>
      </c>
      <c r="B60" s="8" t="s">
        <v>93</v>
      </c>
      <c r="C60" s="23">
        <v>2</v>
      </c>
      <c r="D60" s="8" t="s">
        <v>100</v>
      </c>
      <c r="E60" s="35">
        <v>45134</v>
      </c>
      <c r="F60" s="7" t="s">
        <v>78</v>
      </c>
      <c r="G60" s="10" t="str">
        <f>VLOOKUP(F60,'DATA PENGADAAN'!$H$2:$J$130,2,0)</f>
        <v>Dimas3573</v>
      </c>
      <c r="H60" s="10" t="str">
        <f>VLOOKUP(F60,'DATA PENGADAAN'!$H$2:$J$130,3,0)</f>
        <v>Raden3533</v>
      </c>
      <c r="I60" s="7" t="s">
        <v>103</v>
      </c>
    </row>
    <row r="61" spans="1:9" ht="15.6" x14ac:dyDescent="0.3">
      <c r="A61" s="7">
        <v>60</v>
      </c>
      <c r="B61" s="11" t="s">
        <v>108</v>
      </c>
      <c r="C61" s="21">
        <v>3</v>
      </c>
      <c r="D61" s="12" t="s">
        <v>116</v>
      </c>
      <c r="E61" s="35">
        <v>45134</v>
      </c>
      <c r="F61" s="7" t="s">
        <v>57</v>
      </c>
      <c r="G61" s="10" t="str">
        <f>VLOOKUP(F61,'DATA PENGADAAN'!$H$2:$J$130,2,0)</f>
        <v>Maizirwan2257</v>
      </c>
      <c r="H61" s="10" t="str">
        <f>VLOOKUP(F61,'DATA PENGADAAN'!$H$2:$J$130,3,0)</f>
        <v>Raden3533</v>
      </c>
      <c r="I61" s="7" t="s">
        <v>103</v>
      </c>
    </row>
    <row r="62" spans="1:9" ht="15.6" x14ac:dyDescent="0.3">
      <c r="A62" s="7">
        <v>61</v>
      </c>
      <c r="B62" s="11" t="s">
        <v>110</v>
      </c>
      <c r="C62" s="22">
        <v>2</v>
      </c>
      <c r="D62" s="16" t="s">
        <v>99</v>
      </c>
      <c r="E62" s="35">
        <v>45135</v>
      </c>
      <c r="F62" s="7" t="s">
        <v>77</v>
      </c>
      <c r="G62" s="10" t="str">
        <f>VLOOKUP(F62,'DATA PENGADAAN'!$H$2:$J$130,2,0)</f>
        <v>Dimas3573</v>
      </c>
      <c r="H62" s="10" t="str">
        <f>VLOOKUP(F62,'DATA PENGADAAN'!$H$2:$J$130,3,0)</f>
        <v>Raden3533</v>
      </c>
      <c r="I62" s="7" t="s">
        <v>103</v>
      </c>
    </row>
    <row r="63" spans="1:9" ht="15.6" x14ac:dyDescent="0.3">
      <c r="A63" s="7">
        <v>62</v>
      </c>
      <c r="B63" s="8" t="s">
        <v>92</v>
      </c>
      <c r="C63" s="23">
        <v>2</v>
      </c>
      <c r="D63" s="8" t="s">
        <v>99</v>
      </c>
      <c r="E63" s="35">
        <v>45138</v>
      </c>
      <c r="F63" s="7" t="s">
        <v>78</v>
      </c>
      <c r="G63" s="10" t="str">
        <f>VLOOKUP(F63,'DATA PENGADAAN'!$H$2:$J$130,2,0)</f>
        <v>Dimas3573</v>
      </c>
      <c r="H63" s="10" t="str">
        <f>VLOOKUP(F63,'DATA PENGADAAN'!$H$2:$J$130,3,0)</f>
        <v>Raden3533</v>
      </c>
      <c r="I63" s="7" t="s">
        <v>103</v>
      </c>
    </row>
    <row r="64" spans="1:9" ht="15.6" x14ac:dyDescent="0.3">
      <c r="A64" s="7">
        <v>63</v>
      </c>
      <c r="B64" s="11" t="s">
        <v>107</v>
      </c>
      <c r="C64" s="21">
        <v>10</v>
      </c>
      <c r="D64" s="12" t="s">
        <v>115</v>
      </c>
      <c r="E64" s="35">
        <v>45138</v>
      </c>
      <c r="F64" s="7" t="s">
        <v>66</v>
      </c>
      <c r="G64" s="10" t="str">
        <f>VLOOKUP(F64,'DATA PENGADAAN'!$H$2:$J$130,2,0)</f>
        <v>Maizirwan2257</v>
      </c>
      <c r="H64" s="10" t="str">
        <f>VLOOKUP(F64,'DATA PENGADAAN'!$H$2:$J$130,3,0)</f>
        <v>Raden3533</v>
      </c>
      <c r="I64" s="7" t="s">
        <v>103</v>
      </c>
    </row>
    <row r="65" spans="1:9" ht="15.6" x14ac:dyDescent="0.3">
      <c r="A65" s="7">
        <v>64</v>
      </c>
      <c r="B65" s="8" t="s">
        <v>92</v>
      </c>
      <c r="C65" s="23">
        <v>2</v>
      </c>
      <c r="D65" s="8" t="s">
        <v>99</v>
      </c>
      <c r="E65" s="35">
        <v>45139</v>
      </c>
      <c r="F65" s="7" t="s">
        <v>57</v>
      </c>
      <c r="G65" s="10" t="str">
        <f>VLOOKUP(F65,'DATA PENGADAAN'!$H$2:$J$130,2,0)</f>
        <v>Maizirwan2257</v>
      </c>
      <c r="H65" s="10" t="str">
        <f>VLOOKUP(F65,'DATA PENGADAAN'!$H$2:$J$130,3,0)</f>
        <v>Raden3533</v>
      </c>
      <c r="I65" s="7" t="s">
        <v>103</v>
      </c>
    </row>
    <row r="66" spans="1:9" ht="15.6" x14ac:dyDescent="0.3">
      <c r="A66" s="7">
        <v>65</v>
      </c>
      <c r="B66" s="8" t="s">
        <v>93</v>
      </c>
      <c r="C66" s="23">
        <v>2</v>
      </c>
      <c r="D66" s="8" t="s">
        <v>100</v>
      </c>
      <c r="E66" s="35">
        <v>45139</v>
      </c>
      <c r="F66" s="7" t="s">
        <v>70</v>
      </c>
      <c r="G66" s="10" t="str">
        <f>VLOOKUP(F66,'DATA PENGADAAN'!$H$2:$J$130,2,0)</f>
        <v>Maizirwan2257</v>
      </c>
      <c r="H66" s="10" t="str">
        <f>VLOOKUP(F66,'DATA PENGADAAN'!$H$2:$J$130,3,0)</f>
        <v>Raden3533</v>
      </c>
      <c r="I66" s="7" t="s">
        <v>103</v>
      </c>
    </row>
    <row r="67" spans="1:9" ht="15.6" x14ac:dyDescent="0.3">
      <c r="A67" s="7">
        <v>66</v>
      </c>
      <c r="B67" s="8" t="s">
        <v>92</v>
      </c>
      <c r="C67" s="23">
        <v>2</v>
      </c>
      <c r="D67" s="8" t="s">
        <v>99</v>
      </c>
      <c r="E67" s="35">
        <v>45140</v>
      </c>
      <c r="F67" s="7" t="s">
        <v>53</v>
      </c>
      <c r="G67" s="10" t="str">
        <f>VLOOKUP(F67,'DATA PENGADAAN'!$H$2:$J$130,2,0)</f>
        <v>Maizirwan2257</v>
      </c>
      <c r="H67" s="10" t="str">
        <f>VLOOKUP(F67,'DATA PENGADAAN'!$H$2:$J$130,3,0)</f>
        <v>Raden3533</v>
      </c>
      <c r="I67" s="7" t="s">
        <v>103</v>
      </c>
    </row>
    <row r="68" spans="1:9" ht="15.6" x14ac:dyDescent="0.3">
      <c r="A68" s="7">
        <v>67</v>
      </c>
      <c r="B68" s="11" t="s">
        <v>107</v>
      </c>
      <c r="C68" s="21">
        <v>10</v>
      </c>
      <c r="D68" s="12" t="s">
        <v>115</v>
      </c>
      <c r="E68" s="35">
        <v>45140</v>
      </c>
      <c r="F68" s="7" t="s">
        <v>68</v>
      </c>
      <c r="G68" s="10" t="str">
        <f>VLOOKUP(F68,'DATA PENGADAAN'!$H$2:$J$130,2,0)</f>
        <v>Maizirwan2257</v>
      </c>
      <c r="H68" s="10" t="str">
        <f>VLOOKUP(F68,'DATA PENGADAAN'!$H$2:$J$130,3,0)</f>
        <v>Raden3533</v>
      </c>
      <c r="I68" s="7" t="s">
        <v>103</v>
      </c>
    </row>
    <row r="69" spans="1:9" ht="15.6" x14ac:dyDescent="0.3">
      <c r="A69" s="7">
        <v>68</v>
      </c>
      <c r="B69" s="11" t="s">
        <v>110</v>
      </c>
      <c r="C69" s="22">
        <v>3</v>
      </c>
      <c r="D69" s="16" t="s">
        <v>99</v>
      </c>
      <c r="E69" s="35">
        <v>45140</v>
      </c>
      <c r="F69" s="7" t="s">
        <v>81</v>
      </c>
      <c r="G69" s="10" t="str">
        <f>VLOOKUP(F69,'DATA PENGADAAN'!$H$2:$J$130,2,0)</f>
        <v>Raden3533</v>
      </c>
      <c r="H69" s="10" t="str">
        <f>VLOOKUP(F69,'DATA PENGADAAN'!$H$2:$J$130,3,0)</f>
        <v>Raden3533</v>
      </c>
      <c r="I69" s="7" t="s">
        <v>103</v>
      </c>
    </row>
    <row r="70" spans="1:9" ht="15.6" x14ac:dyDescent="0.3">
      <c r="A70" s="7">
        <v>69</v>
      </c>
      <c r="B70" s="8" t="s">
        <v>98</v>
      </c>
      <c r="C70" s="23">
        <v>2</v>
      </c>
      <c r="D70" s="8" t="s">
        <v>99</v>
      </c>
      <c r="E70" s="35">
        <v>45141</v>
      </c>
      <c r="F70" s="7" t="s">
        <v>75</v>
      </c>
      <c r="G70" s="10" t="str">
        <f>VLOOKUP(F70,'DATA PENGADAAN'!$H$2:$J$130,2,0)</f>
        <v>Achmad1630</v>
      </c>
      <c r="H70" s="10" t="str">
        <f>VLOOKUP(F70,'DATA PENGADAAN'!$H$2:$J$130,3,0)</f>
        <v>Raden3533</v>
      </c>
      <c r="I70" s="7" t="s">
        <v>103</v>
      </c>
    </row>
    <row r="71" spans="1:9" ht="15.6" x14ac:dyDescent="0.3">
      <c r="A71" s="7">
        <v>70</v>
      </c>
      <c r="B71" s="11" t="s">
        <v>108</v>
      </c>
      <c r="C71" s="21">
        <v>5</v>
      </c>
      <c r="D71" s="12" t="s">
        <v>116</v>
      </c>
      <c r="E71" s="35">
        <v>45141</v>
      </c>
      <c r="F71" s="7" t="s">
        <v>74</v>
      </c>
      <c r="G71" s="10" t="str">
        <f>VLOOKUP(F71,'DATA PENGADAAN'!$H$2:$J$130,2,0)</f>
        <v>Achmad1630</v>
      </c>
      <c r="H71" s="10" t="str">
        <f>VLOOKUP(F71,'DATA PENGADAAN'!$H$2:$J$130,3,0)</f>
        <v>Raden3533</v>
      </c>
      <c r="I71" s="7" t="s">
        <v>103</v>
      </c>
    </row>
    <row r="72" spans="1:9" ht="15.6" x14ac:dyDescent="0.3">
      <c r="A72" s="7">
        <v>71</v>
      </c>
      <c r="B72" s="8" t="s">
        <v>93</v>
      </c>
      <c r="C72" s="23">
        <v>2</v>
      </c>
      <c r="D72" s="8" t="s">
        <v>100</v>
      </c>
      <c r="E72" s="35">
        <v>45142</v>
      </c>
      <c r="F72" s="7" t="s">
        <v>65</v>
      </c>
      <c r="G72" s="10" t="str">
        <f>VLOOKUP(F72,'DATA PENGADAAN'!$H$2:$J$130,2,0)</f>
        <v>Maizirwan2257</v>
      </c>
      <c r="H72" s="10" t="str">
        <f>VLOOKUP(F72,'DATA PENGADAAN'!$H$2:$J$130,3,0)</f>
        <v>Raden3533</v>
      </c>
      <c r="I72" s="7" t="s">
        <v>103</v>
      </c>
    </row>
    <row r="73" spans="1:9" ht="15.6" x14ac:dyDescent="0.3">
      <c r="A73" s="7">
        <v>72</v>
      </c>
      <c r="B73" s="17" t="s">
        <v>153</v>
      </c>
      <c r="C73" s="24">
        <v>2</v>
      </c>
      <c r="D73" s="16" t="s">
        <v>119</v>
      </c>
      <c r="E73" s="35">
        <v>45148</v>
      </c>
      <c r="F73" s="7" t="s">
        <v>74</v>
      </c>
      <c r="G73" s="10" t="str">
        <f>VLOOKUP(F73,'DATA PENGADAAN'!$H$2:$J$130,2,0)</f>
        <v>Achmad1630</v>
      </c>
      <c r="H73" s="10" t="str">
        <f>VLOOKUP(F73,'DATA PENGADAAN'!$H$2:$J$130,3,0)</f>
        <v>Raden3533</v>
      </c>
      <c r="I73" s="7" t="s">
        <v>103</v>
      </c>
    </row>
    <row r="74" spans="1:9" ht="15.6" x14ac:dyDescent="0.3">
      <c r="A74" s="7">
        <v>73</v>
      </c>
      <c r="B74" s="11" t="s">
        <v>107</v>
      </c>
      <c r="C74" s="21">
        <v>10</v>
      </c>
      <c r="D74" s="12" t="s">
        <v>115</v>
      </c>
      <c r="E74" s="35">
        <v>45149</v>
      </c>
      <c r="F74" s="7" t="s">
        <v>71</v>
      </c>
      <c r="G74" s="10" t="str">
        <f>VLOOKUP(F74,'DATA PENGADAAN'!$H$2:$J$130,2,0)</f>
        <v>Maizirwan2257</v>
      </c>
      <c r="H74" s="10" t="str">
        <f>VLOOKUP(F74,'DATA PENGADAAN'!$H$2:$J$130,3,0)</f>
        <v>Raden3533</v>
      </c>
      <c r="I74" s="7" t="s">
        <v>103</v>
      </c>
    </row>
    <row r="75" spans="1:9" ht="15.6" x14ac:dyDescent="0.3">
      <c r="A75" s="7">
        <v>74</v>
      </c>
      <c r="B75" s="11" t="s">
        <v>112</v>
      </c>
      <c r="C75" s="22">
        <v>2</v>
      </c>
      <c r="D75" s="16" t="s">
        <v>99</v>
      </c>
      <c r="E75" s="35">
        <v>45149</v>
      </c>
      <c r="F75" s="7" t="s">
        <v>63</v>
      </c>
      <c r="G75" s="10" t="str">
        <f>VLOOKUP(F75,'DATA PENGADAAN'!$H$2:$J$130,2,0)</f>
        <v>Maizirwan2257</v>
      </c>
      <c r="H75" s="10" t="str">
        <f>VLOOKUP(F75,'DATA PENGADAAN'!$H$2:$J$130,3,0)</f>
        <v>Raden3533</v>
      </c>
      <c r="I75" s="7" t="s">
        <v>103</v>
      </c>
    </row>
    <row r="76" spans="1:9" ht="15.6" x14ac:dyDescent="0.3">
      <c r="A76" s="7">
        <v>75</v>
      </c>
      <c r="B76" s="8" t="s">
        <v>93</v>
      </c>
      <c r="C76" s="23">
        <v>2</v>
      </c>
      <c r="D76" s="8" t="s">
        <v>100</v>
      </c>
      <c r="E76" s="35">
        <v>45152</v>
      </c>
      <c r="F76" s="7" t="s">
        <v>65</v>
      </c>
      <c r="G76" s="10" t="str">
        <f>VLOOKUP(F76,'DATA PENGADAAN'!$H$2:$J$130,2,0)</f>
        <v>Maizirwan2257</v>
      </c>
      <c r="H76" s="10" t="str">
        <f>VLOOKUP(F76,'DATA PENGADAAN'!$H$2:$J$130,3,0)</f>
        <v>Raden3533</v>
      </c>
      <c r="I76" s="7" t="s">
        <v>103</v>
      </c>
    </row>
    <row r="77" spans="1:9" ht="15.6" x14ac:dyDescent="0.3">
      <c r="A77" s="7">
        <v>76</v>
      </c>
      <c r="B77" s="8" t="s">
        <v>96</v>
      </c>
      <c r="C77" s="23">
        <v>3</v>
      </c>
      <c r="D77" s="8" t="s">
        <v>99</v>
      </c>
      <c r="E77" s="35">
        <v>45153</v>
      </c>
      <c r="F77" s="7" t="s">
        <v>65</v>
      </c>
      <c r="G77" s="10" t="str">
        <f>VLOOKUP(F77,'DATA PENGADAAN'!$H$2:$J$130,2,0)</f>
        <v>Maizirwan2257</v>
      </c>
      <c r="H77" s="10" t="str">
        <f>VLOOKUP(F77,'DATA PENGADAAN'!$H$2:$J$130,3,0)</f>
        <v>Raden3533</v>
      </c>
      <c r="I77" s="7" t="s">
        <v>103</v>
      </c>
    </row>
    <row r="78" spans="1:9" ht="15.6" x14ac:dyDescent="0.3">
      <c r="A78" s="7">
        <v>77</v>
      </c>
      <c r="B78" s="11" t="s">
        <v>107</v>
      </c>
      <c r="C78" s="21">
        <v>10</v>
      </c>
      <c r="D78" s="12" t="s">
        <v>115</v>
      </c>
      <c r="E78" s="35">
        <v>45153</v>
      </c>
      <c r="F78" s="7" t="s">
        <v>75</v>
      </c>
      <c r="G78" s="10" t="str">
        <f>VLOOKUP(F78,'DATA PENGADAAN'!$H$2:$J$130,2,0)</f>
        <v>Achmad1630</v>
      </c>
      <c r="H78" s="10" t="str">
        <f>VLOOKUP(F78,'DATA PENGADAAN'!$H$2:$J$130,3,0)</f>
        <v>Raden3533</v>
      </c>
      <c r="I78" s="7" t="s">
        <v>103</v>
      </c>
    </row>
    <row r="79" spans="1:9" ht="15.6" x14ac:dyDescent="0.3">
      <c r="A79" s="7">
        <v>78</v>
      </c>
      <c r="B79" s="8" t="s">
        <v>92</v>
      </c>
      <c r="C79" s="23">
        <v>2</v>
      </c>
      <c r="D79" s="8" t="s">
        <v>99</v>
      </c>
      <c r="E79" s="35">
        <v>45154</v>
      </c>
      <c r="F79" s="7" t="s">
        <v>53</v>
      </c>
      <c r="G79" s="10" t="str">
        <f>VLOOKUP(F79,'DATA PENGADAAN'!$H$2:$J$130,2,0)</f>
        <v>Maizirwan2257</v>
      </c>
      <c r="H79" s="10" t="str">
        <f>VLOOKUP(F79,'DATA PENGADAAN'!$H$2:$J$130,3,0)</f>
        <v>Raden3533</v>
      </c>
      <c r="I79" s="7" t="s">
        <v>103</v>
      </c>
    </row>
    <row r="80" spans="1:9" ht="15.6" x14ac:dyDescent="0.3">
      <c r="A80" s="7">
        <v>79</v>
      </c>
      <c r="B80" s="8" t="s">
        <v>92</v>
      </c>
      <c r="C80" s="23">
        <v>2</v>
      </c>
      <c r="D80" s="8" t="s">
        <v>99</v>
      </c>
      <c r="E80" s="35">
        <v>45155</v>
      </c>
      <c r="F80" s="7" t="s">
        <v>58</v>
      </c>
      <c r="G80" s="10" t="str">
        <f>VLOOKUP(F80,'DATA PENGADAAN'!$H$2:$J$130,2,0)</f>
        <v>Maizirwan2257</v>
      </c>
      <c r="H80" s="10" t="str">
        <f>VLOOKUP(F80,'DATA PENGADAAN'!$H$2:$J$130,3,0)</f>
        <v>Raden3533</v>
      </c>
      <c r="I80" s="7" t="s">
        <v>103</v>
      </c>
    </row>
    <row r="81" spans="1:9" ht="15.6" x14ac:dyDescent="0.3">
      <c r="A81" s="7">
        <v>80</v>
      </c>
      <c r="B81" s="8" t="s">
        <v>92</v>
      </c>
      <c r="C81" s="23">
        <v>2</v>
      </c>
      <c r="D81" s="8" t="s">
        <v>99</v>
      </c>
      <c r="E81" s="35">
        <v>45155</v>
      </c>
      <c r="F81" s="7" t="s">
        <v>57</v>
      </c>
      <c r="G81" s="10" t="str">
        <f>VLOOKUP(F81,'DATA PENGADAAN'!$H$2:$J$130,2,0)</f>
        <v>Maizirwan2257</v>
      </c>
      <c r="H81" s="10" t="str">
        <f>VLOOKUP(F81,'DATA PENGADAAN'!$H$2:$J$130,3,0)</f>
        <v>Raden3533</v>
      </c>
      <c r="I81" s="7" t="s">
        <v>103</v>
      </c>
    </row>
    <row r="82" spans="1:9" ht="15.6" x14ac:dyDescent="0.3">
      <c r="A82" s="7">
        <v>81</v>
      </c>
      <c r="B82" s="11" t="s">
        <v>108</v>
      </c>
      <c r="C82" s="21">
        <v>2</v>
      </c>
      <c r="D82" s="12" t="s">
        <v>116</v>
      </c>
      <c r="E82" s="35">
        <v>45156</v>
      </c>
      <c r="F82" s="7" t="s">
        <v>57</v>
      </c>
      <c r="G82" s="10" t="str">
        <f>VLOOKUP(F82,'DATA PENGADAAN'!$H$2:$J$130,2,0)</f>
        <v>Maizirwan2257</v>
      </c>
      <c r="H82" s="10" t="str">
        <f>VLOOKUP(F82,'DATA PENGADAAN'!$H$2:$J$130,3,0)</f>
        <v>Raden3533</v>
      </c>
      <c r="I82" s="7" t="s">
        <v>103</v>
      </c>
    </row>
    <row r="83" spans="1:9" ht="15.6" x14ac:dyDescent="0.3">
      <c r="A83" s="7">
        <v>82</v>
      </c>
      <c r="B83" s="11" t="s">
        <v>107</v>
      </c>
      <c r="C83" s="21">
        <v>10</v>
      </c>
      <c r="D83" s="12" t="s">
        <v>115</v>
      </c>
      <c r="E83" s="35">
        <v>45159</v>
      </c>
      <c r="F83" s="7" t="s">
        <v>64</v>
      </c>
      <c r="G83" s="10" t="str">
        <f>VLOOKUP(F83,'DATA PENGADAAN'!$H$2:$J$130,2,0)</f>
        <v>Maizirwan2257</v>
      </c>
      <c r="H83" s="10" t="str">
        <f>VLOOKUP(F83,'DATA PENGADAAN'!$H$2:$J$130,3,0)</f>
        <v>Raden3533</v>
      </c>
      <c r="I83" s="7" t="s">
        <v>103</v>
      </c>
    </row>
    <row r="84" spans="1:9" ht="15.6" x14ac:dyDescent="0.3">
      <c r="A84" s="7">
        <v>83</v>
      </c>
      <c r="B84" s="8" t="s">
        <v>94</v>
      </c>
      <c r="C84" s="23">
        <v>2</v>
      </c>
      <c r="D84" s="8" t="s">
        <v>99</v>
      </c>
      <c r="E84" s="35">
        <v>45160</v>
      </c>
      <c r="F84" s="7" t="s">
        <v>60</v>
      </c>
      <c r="G84" s="10" t="str">
        <f>VLOOKUP(F84,'DATA PENGADAAN'!$H$2:$J$130,2,0)</f>
        <v>Maizirwan2257</v>
      </c>
      <c r="H84" s="10" t="str">
        <f>VLOOKUP(F84,'DATA PENGADAAN'!$H$2:$J$130,3,0)</f>
        <v>Raden3533</v>
      </c>
      <c r="I84" s="7" t="s">
        <v>103</v>
      </c>
    </row>
    <row r="85" spans="1:9" ht="15.6" x14ac:dyDescent="0.3">
      <c r="A85" s="7">
        <v>84</v>
      </c>
      <c r="B85" s="8" t="s">
        <v>94</v>
      </c>
      <c r="C85" s="23">
        <v>3</v>
      </c>
      <c r="D85" s="8" t="s">
        <v>99</v>
      </c>
      <c r="E85" s="35">
        <v>45160</v>
      </c>
      <c r="F85" s="7" t="s">
        <v>57</v>
      </c>
      <c r="G85" s="10" t="str">
        <f>VLOOKUP(F85,'DATA PENGADAAN'!$H$2:$J$130,2,0)</f>
        <v>Maizirwan2257</v>
      </c>
      <c r="H85" s="10" t="str">
        <f>VLOOKUP(F85,'DATA PENGADAAN'!$H$2:$J$130,3,0)</f>
        <v>Raden3533</v>
      </c>
      <c r="I85" s="7" t="s">
        <v>103</v>
      </c>
    </row>
    <row r="86" spans="1:9" ht="15.6" x14ac:dyDescent="0.3">
      <c r="A86" s="7">
        <v>85</v>
      </c>
      <c r="B86" s="8" t="s">
        <v>92</v>
      </c>
      <c r="C86" s="23">
        <v>2</v>
      </c>
      <c r="D86" s="8" t="s">
        <v>99</v>
      </c>
      <c r="E86" s="35">
        <v>45166</v>
      </c>
      <c r="F86" s="7" t="s">
        <v>53</v>
      </c>
      <c r="G86" s="10" t="str">
        <f>VLOOKUP(F86,'DATA PENGADAAN'!$H$2:$J$130,2,0)</f>
        <v>Maizirwan2257</v>
      </c>
      <c r="H86" s="10" t="str">
        <f>VLOOKUP(F86,'DATA PENGADAAN'!$H$2:$J$130,3,0)</f>
        <v>Raden3533</v>
      </c>
      <c r="I86" s="7" t="s">
        <v>103</v>
      </c>
    </row>
    <row r="87" spans="1:9" ht="15.6" x14ac:dyDescent="0.3">
      <c r="A87" s="7">
        <v>86</v>
      </c>
      <c r="B87" s="8" t="s">
        <v>94</v>
      </c>
      <c r="C87" s="23">
        <v>2</v>
      </c>
      <c r="D87" s="8" t="s">
        <v>99</v>
      </c>
      <c r="E87" s="35">
        <v>45166</v>
      </c>
      <c r="F87" s="7" t="s">
        <v>71</v>
      </c>
      <c r="G87" s="10" t="str">
        <f>VLOOKUP(F87,'DATA PENGADAAN'!$H$2:$J$130,2,0)</f>
        <v>Maizirwan2257</v>
      </c>
      <c r="H87" s="10" t="str">
        <f>VLOOKUP(F87,'DATA PENGADAAN'!$H$2:$J$130,3,0)</f>
        <v>Raden3533</v>
      </c>
      <c r="I87" s="7" t="s">
        <v>103</v>
      </c>
    </row>
    <row r="88" spans="1:9" ht="15.6" x14ac:dyDescent="0.3">
      <c r="A88" s="7">
        <v>87</v>
      </c>
      <c r="B88" s="8" t="s">
        <v>92</v>
      </c>
      <c r="C88" s="23">
        <v>2</v>
      </c>
      <c r="D88" s="8" t="s">
        <v>99</v>
      </c>
      <c r="E88" s="35">
        <v>45167</v>
      </c>
      <c r="F88" s="7" t="s">
        <v>80</v>
      </c>
      <c r="G88" s="10" t="str">
        <f>VLOOKUP(F88,'DATA PENGADAAN'!$H$2:$J$130,2,0)</f>
        <v>Raden3533</v>
      </c>
      <c r="H88" s="10" t="str">
        <f>VLOOKUP(F88,'DATA PENGADAAN'!$H$2:$J$130,3,0)</f>
        <v>Raden3533</v>
      </c>
      <c r="I88" s="7" t="s">
        <v>103</v>
      </c>
    </row>
    <row r="89" spans="1:9" ht="15.6" x14ac:dyDescent="0.3">
      <c r="A89" s="7">
        <v>88</v>
      </c>
      <c r="B89" s="8" t="s">
        <v>92</v>
      </c>
      <c r="C89" s="23">
        <v>2</v>
      </c>
      <c r="D89" s="8" t="s">
        <v>99</v>
      </c>
      <c r="E89" s="35">
        <v>45169</v>
      </c>
      <c r="F89" s="7" t="s">
        <v>57</v>
      </c>
      <c r="G89" s="10" t="str">
        <f>VLOOKUP(F89,'DATA PENGADAAN'!$H$2:$J$130,2,0)</f>
        <v>Maizirwan2257</v>
      </c>
      <c r="H89" s="10" t="str">
        <f>VLOOKUP(F89,'DATA PENGADAAN'!$H$2:$J$130,3,0)</f>
        <v>Raden3533</v>
      </c>
      <c r="I89" s="7" t="s">
        <v>103</v>
      </c>
    </row>
    <row r="90" spans="1:9" ht="15.6" x14ac:dyDescent="0.3">
      <c r="A90" s="7">
        <v>89</v>
      </c>
      <c r="B90" s="8" t="s">
        <v>93</v>
      </c>
      <c r="C90" s="23">
        <v>2</v>
      </c>
      <c r="D90" s="8" t="s">
        <v>100</v>
      </c>
      <c r="E90" s="35">
        <v>45169</v>
      </c>
      <c r="F90" s="7" t="s">
        <v>66</v>
      </c>
      <c r="G90" s="10" t="str">
        <f>VLOOKUP(F90,'DATA PENGADAAN'!$H$2:$J$130,2,0)</f>
        <v>Maizirwan2257</v>
      </c>
      <c r="H90" s="10" t="str">
        <f>VLOOKUP(F90,'DATA PENGADAAN'!$H$2:$J$130,3,0)</f>
        <v>Raden3533</v>
      </c>
      <c r="I90" s="7" t="s">
        <v>103</v>
      </c>
    </row>
    <row r="91" spans="1:9" ht="15.6" x14ac:dyDescent="0.3">
      <c r="A91" s="7">
        <v>90</v>
      </c>
      <c r="B91" s="8" t="s">
        <v>95</v>
      </c>
      <c r="C91" s="23">
        <v>2</v>
      </c>
      <c r="D91" s="8" t="s">
        <v>99</v>
      </c>
      <c r="E91" s="35">
        <v>45170</v>
      </c>
      <c r="F91" s="7" t="s">
        <v>75</v>
      </c>
      <c r="G91" s="10" t="str">
        <f>VLOOKUP(F91,'DATA PENGADAAN'!$H$2:$J$130,2,0)</f>
        <v>Achmad1630</v>
      </c>
      <c r="H91" s="10" t="str">
        <f>VLOOKUP(F91,'DATA PENGADAAN'!$H$2:$J$130,3,0)</f>
        <v>Raden3533</v>
      </c>
      <c r="I91" s="7" t="s">
        <v>103</v>
      </c>
    </row>
    <row r="92" spans="1:9" ht="15.6" x14ac:dyDescent="0.3">
      <c r="A92" s="7">
        <v>91</v>
      </c>
      <c r="B92" s="11" t="s">
        <v>111</v>
      </c>
      <c r="C92" s="22">
        <v>6</v>
      </c>
      <c r="D92" s="16" t="s">
        <v>118</v>
      </c>
      <c r="E92" s="35">
        <v>45170</v>
      </c>
      <c r="F92" s="7" t="s">
        <v>71</v>
      </c>
      <c r="G92" s="10" t="str">
        <f>VLOOKUP(F92,'DATA PENGADAAN'!$H$2:$J$130,2,0)</f>
        <v>Maizirwan2257</v>
      </c>
      <c r="H92" s="10" t="str">
        <f>VLOOKUP(F92,'DATA PENGADAAN'!$H$2:$J$130,3,0)</f>
        <v>Raden3533</v>
      </c>
      <c r="I92" s="7" t="s">
        <v>103</v>
      </c>
    </row>
    <row r="93" spans="1:9" ht="15.6" x14ac:dyDescent="0.3">
      <c r="A93" s="7">
        <v>92</v>
      </c>
      <c r="B93" s="11" t="s">
        <v>107</v>
      </c>
      <c r="C93" s="21">
        <v>10</v>
      </c>
      <c r="D93" s="12" t="s">
        <v>115</v>
      </c>
      <c r="E93" s="35">
        <v>45180</v>
      </c>
      <c r="F93" s="7" t="s">
        <v>59</v>
      </c>
      <c r="G93" s="10" t="str">
        <f>VLOOKUP(F93,'DATA PENGADAAN'!$H$2:$J$130,2,0)</f>
        <v>Maizirwan2257</v>
      </c>
      <c r="H93" s="10" t="str">
        <f>VLOOKUP(F93,'DATA PENGADAAN'!$H$2:$J$130,3,0)</f>
        <v>Raden3533</v>
      </c>
      <c r="I93" s="7" t="s">
        <v>103</v>
      </c>
    </row>
    <row r="94" spans="1:9" ht="15.6" x14ac:dyDescent="0.3">
      <c r="A94" s="7">
        <v>93</v>
      </c>
      <c r="B94" s="11" t="s">
        <v>150</v>
      </c>
      <c r="C94" s="21">
        <v>5</v>
      </c>
      <c r="D94" s="12" t="s">
        <v>114</v>
      </c>
      <c r="E94" s="35">
        <v>45181</v>
      </c>
      <c r="F94" s="7" t="s">
        <v>65</v>
      </c>
      <c r="G94" s="10" t="str">
        <f>VLOOKUP(F94,'DATA PENGADAAN'!$H$2:$J$130,2,0)</f>
        <v>Maizirwan2257</v>
      </c>
      <c r="H94" s="10" t="str">
        <f>VLOOKUP(F94,'DATA PENGADAAN'!$H$2:$J$130,3,0)</f>
        <v>Raden3533</v>
      </c>
      <c r="I94" s="7" t="s">
        <v>103</v>
      </c>
    </row>
    <row r="95" spans="1:9" ht="15.6" x14ac:dyDescent="0.3">
      <c r="A95" s="7">
        <v>94</v>
      </c>
      <c r="B95" s="8" t="s">
        <v>93</v>
      </c>
      <c r="C95" s="23">
        <v>2</v>
      </c>
      <c r="D95" s="8" t="s">
        <v>100</v>
      </c>
      <c r="E95" s="35">
        <v>45182</v>
      </c>
      <c r="F95" s="7" t="s">
        <v>81</v>
      </c>
      <c r="G95" s="10" t="str">
        <f>VLOOKUP(F95,'DATA PENGADAAN'!$H$2:$J$130,2,0)</f>
        <v>Raden3533</v>
      </c>
      <c r="H95" s="10" t="str">
        <f>VLOOKUP(F95,'DATA PENGADAAN'!$H$2:$J$130,3,0)</f>
        <v>Raden3533</v>
      </c>
      <c r="I95" s="7" t="s">
        <v>103</v>
      </c>
    </row>
    <row r="96" spans="1:9" ht="15.6" x14ac:dyDescent="0.3">
      <c r="A96" s="7">
        <v>95</v>
      </c>
      <c r="B96" s="8" t="s">
        <v>94</v>
      </c>
      <c r="C96" s="23">
        <v>2</v>
      </c>
      <c r="D96" s="8" t="s">
        <v>99</v>
      </c>
      <c r="E96" s="35">
        <v>45182</v>
      </c>
      <c r="F96" s="7" t="s">
        <v>71</v>
      </c>
      <c r="G96" s="10" t="str">
        <f>VLOOKUP(F96,'DATA PENGADAAN'!$H$2:$J$130,2,0)</f>
        <v>Maizirwan2257</v>
      </c>
      <c r="H96" s="10" t="str">
        <f>VLOOKUP(F96,'DATA PENGADAAN'!$H$2:$J$130,3,0)</f>
        <v>Raden3533</v>
      </c>
      <c r="I96" s="7" t="s">
        <v>103</v>
      </c>
    </row>
    <row r="97" spans="1:9" ht="15.6" x14ac:dyDescent="0.3">
      <c r="A97" s="7">
        <v>96</v>
      </c>
      <c r="B97" s="8" t="s">
        <v>94</v>
      </c>
      <c r="C97" s="23">
        <v>1</v>
      </c>
      <c r="D97" s="8" t="s">
        <v>99</v>
      </c>
      <c r="E97" s="35">
        <v>45183</v>
      </c>
      <c r="F97" s="7" t="s">
        <v>60</v>
      </c>
      <c r="G97" s="10" t="str">
        <f>VLOOKUP(F97,'DATA PENGADAAN'!$H$2:$J$130,2,0)</f>
        <v>Maizirwan2257</v>
      </c>
      <c r="H97" s="10" t="str">
        <f>VLOOKUP(F97,'DATA PENGADAAN'!$H$2:$J$130,3,0)</f>
        <v>Raden3533</v>
      </c>
      <c r="I97" s="7" t="s">
        <v>103</v>
      </c>
    </row>
    <row r="98" spans="1:9" ht="15.6" x14ac:dyDescent="0.3">
      <c r="A98" s="7">
        <v>97</v>
      </c>
      <c r="B98" s="8" t="s">
        <v>93</v>
      </c>
      <c r="C98" s="23">
        <v>2</v>
      </c>
      <c r="D98" s="8" t="s">
        <v>100</v>
      </c>
      <c r="E98" s="35">
        <v>45189</v>
      </c>
      <c r="F98" s="7" t="s">
        <v>66</v>
      </c>
      <c r="G98" s="10" t="str">
        <f>VLOOKUP(F98,'DATA PENGADAAN'!$H$2:$J$130,2,0)</f>
        <v>Maizirwan2257</v>
      </c>
      <c r="H98" s="10" t="str">
        <f>VLOOKUP(F98,'DATA PENGADAAN'!$H$2:$J$130,3,0)</f>
        <v>Raden3533</v>
      </c>
      <c r="I98" s="7" t="s">
        <v>103</v>
      </c>
    </row>
    <row r="99" spans="1:9" ht="15.6" x14ac:dyDescent="0.3">
      <c r="A99" s="7">
        <v>98</v>
      </c>
      <c r="B99" s="8" t="s">
        <v>93</v>
      </c>
      <c r="C99" s="23">
        <v>2</v>
      </c>
      <c r="D99" s="8" t="s">
        <v>100</v>
      </c>
      <c r="E99" s="35">
        <v>45190</v>
      </c>
      <c r="F99" s="7" t="s">
        <v>70</v>
      </c>
      <c r="G99" s="10" t="str">
        <f>VLOOKUP(F99,'DATA PENGADAAN'!$H$2:$J$130,2,0)</f>
        <v>Maizirwan2257</v>
      </c>
      <c r="H99" s="10" t="str">
        <f>VLOOKUP(F99,'DATA PENGADAAN'!$H$2:$J$130,3,0)</f>
        <v>Raden3533</v>
      </c>
      <c r="I99" s="7" t="s">
        <v>103</v>
      </c>
    </row>
    <row r="100" spans="1:9" ht="15.6" x14ac:dyDescent="0.3">
      <c r="A100" s="7">
        <v>99</v>
      </c>
      <c r="B100" s="8" t="s">
        <v>93</v>
      </c>
      <c r="C100" s="23">
        <v>2</v>
      </c>
      <c r="D100" s="8" t="s">
        <v>100</v>
      </c>
      <c r="E100" s="35">
        <v>45191</v>
      </c>
      <c r="F100" s="7" t="s">
        <v>78</v>
      </c>
      <c r="G100" s="10" t="str">
        <f>VLOOKUP(F100,'DATA PENGADAAN'!$H$2:$J$130,2,0)</f>
        <v>Dimas3573</v>
      </c>
      <c r="H100" s="10" t="str">
        <f>VLOOKUP(F100,'DATA PENGADAAN'!$H$2:$J$130,3,0)</f>
        <v>Raden3533</v>
      </c>
      <c r="I100" s="7" t="s">
        <v>103</v>
      </c>
    </row>
    <row r="101" spans="1:9" ht="15.6" x14ac:dyDescent="0.3">
      <c r="A101" s="7">
        <v>100</v>
      </c>
      <c r="B101" s="8" t="s">
        <v>95</v>
      </c>
      <c r="C101" s="23">
        <v>2</v>
      </c>
      <c r="D101" s="8" t="s">
        <v>99</v>
      </c>
      <c r="E101" s="35">
        <v>45196</v>
      </c>
      <c r="F101" s="7" t="s">
        <v>75</v>
      </c>
      <c r="G101" s="10" t="str">
        <f>VLOOKUP(F101,'DATA PENGADAAN'!$H$2:$J$130,2,0)</f>
        <v>Achmad1630</v>
      </c>
      <c r="H101" s="10" t="str">
        <f>VLOOKUP(F101,'DATA PENGADAAN'!$H$2:$J$130,3,0)</f>
        <v>Raden3533</v>
      </c>
      <c r="I101" s="7" t="s">
        <v>103</v>
      </c>
    </row>
    <row r="102" spans="1:9" ht="15.6" x14ac:dyDescent="0.3">
      <c r="A102" s="7">
        <v>101</v>
      </c>
      <c r="B102" s="8" t="s">
        <v>93</v>
      </c>
      <c r="C102" s="23">
        <v>2</v>
      </c>
      <c r="D102" s="8" t="s">
        <v>100</v>
      </c>
      <c r="E102" s="35">
        <v>45197</v>
      </c>
      <c r="F102" s="7" t="s">
        <v>56</v>
      </c>
      <c r="G102" s="10" t="str">
        <f>VLOOKUP(F102,'DATA PENGADAAN'!$H$2:$J$130,2,0)</f>
        <v>Maizirwan2257</v>
      </c>
      <c r="H102" s="10" t="str">
        <f>VLOOKUP(F102,'DATA PENGADAAN'!$H$2:$J$130,3,0)</f>
        <v>Raden3533</v>
      </c>
      <c r="I102" s="7" t="s">
        <v>103</v>
      </c>
    </row>
    <row r="103" spans="1:9" ht="15.6" x14ac:dyDescent="0.3">
      <c r="A103" s="7">
        <v>102</v>
      </c>
      <c r="B103" s="8" t="s">
        <v>98</v>
      </c>
      <c r="C103" s="23">
        <v>3</v>
      </c>
      <c r="D103" s="8" t="s">
        <v>99</v>
      </c>
      <c r="E103" s="35">
        <v>45197</v>
      </c>
      <c r="F103" s="7" t="s">
        <v>75</v>
      </c>
      <c r="G103" s="10" t="str">
        <f>VLOOKUP(F103,'DATA PENGADAAN'!$H$2:$J$130,2,0)</f>
        <v>Achmad1630</v>
      </c>
      <c r="H103" s="10" t="str">
        <f>VLOOKUP(F103,'DATA PENGADAAN'!$H$2:$J$130,3,0)</f>
        <v>Raden3533</v>
      </c>
      <c r="I103" s="7" t="s">
        <v>103</v>
      </c>
    </row>
    <row r="104" spans="1:9" ht="15.6" x14ac:dyDescent="0.3">
      <c r="A104" s="7">
        <v>103</v>
      </c>
      <c r="B104" s="11" t="s">
        <v>106</v>
      </c>
      <c r="C104" s="21">
        <v>5</v>
      </c>
      <c r="D104" s="12" t="s">
        <v>114</v>
      </c>
      <c r="E104" s="35">
        <v>45198</v>
      </c>
      <c r="F104" s="7" t="s">
        <v>56</v>
      </c>
      <c r="G104" s="10" t="str">
        <f>VLOOKUP(F104,'DATA PENGADAAN'!$H$2:$J$130,2,0)</f>
        <v>Maizirwan2257</v>
      </c>
      <c r="H104" s="10" t="str">
        <f>VLOOKUP(F104,'DATA PENGADAAN'!$H$2:$J$130,3,0)</f>
        <v>Raden3533</v>
      </c>
      <c r="I104" s="7" t="s">
        <v>103</v>
      </c>
    </row>
    <row r="105" spans="1:9" ht="15.6" x14ac:dyDescent="0.3">
      <c r="A105" s="7">
        <v>104</v>
      </c>
      <c r="B105" s="8" t="s">
        <v>92</v>
      </c>
      <c r="C105" s="23">
        <v>2</v>
      </c>
      <c r="D105" s="8" t="s">
        <v>99</v>
      </c>
      <c r="E105" s="35">
        <v>45201</v>
      </c>
      <c r="F105" s="7" t="s">
        <v>78</v>
      </c>
      <c r="G105" s="10" t="str">
        <f>VLOOKUP(F105,'DATA PENGADAAN'!$H$2:$J$130,2,0)</f>
        <v>Dimas3573</v>
      </c>
      <c r="H105" s="10" t="str">
        <f>VLOOKUP(F105,'DATA PENGADAAN'!$H$2:$J$130,3,0)</f>
        <v>Raden3533</v>
      </c>
      <c r="I105" s="7" t="s">
        <v>103</v>
      </c>
    </row>
    <row r="106" spans="1:9" ht="15.6" x14ac:dyDescent="0.3">
      <c r="A106" s="7">
        <v>105</v>
      </c>
      <c r="B106" s="8" t="s">
        <v>93</v>
      </c>
      <c r="C106" s="23">
        <v>2</v>
      </c>
      <c r="D106" s="8" t="s">
        <v>100</v>
      </c>
      <c r="E106" s="35">
        <v>45201</v>
      </c>
      <c r="F106" s="7" t="s">
        <v>65</v>
      </c>
      <c r="G106" s="10" t="str">
        <f>VLOOKUP(F106,'DATA PENGADAAN'!$H$2:$J$130,2,0)</f>
        <v>Maizirwan2257</v>
      </c>
      <c r="H106" s="10" t="str">
        <f>VLOOKUP(F106,'DATA PENGADAAN'!$H$2:$J$130,3,0)</f>
        <v>Raden3533</v>
      </c>
      <c r="I106" s="7" t="s">
        <v>103</v>
      </c>
    </row>
    <row r="107" spans="1:9" ht="15.6" x14ac:dyDescent="0.3">
      <c r="A107" s="7">
        <v>106</v>
      </c>
      <c r="B107" s="11" t="s">
        <v>104</v>
      </c>
      <c r="C107" s="21">
        <v>5</v>
      </c>
      <c r="D107" s="12" t="s">
        <v>99</v>
      </c>
      <c r="E107" s="35">
        <v>45201</v>
      </c>
      <c r="F107" s="7" t="s">
        <v>77</v>
      </c>
      <c r="G107" s="10" t="str">
        <f>VLOOKUP(F107,'DATA PENGADAAN'!$H$2:$J$130,2,0)</f>
        <v>Dimas3573</v>
      </c>
      <c r="H107" s="10" t="str">
        <f>VLOOKUP(F107,'DATA PENGADAAN'!$H$2:$J$130,3,0)</f>
        <v>Raden3533</v>
      </c>
      <c r="I107" s="7" t="s">
        <v>103</v>
      </c>
    </row>
    <row r="108" spans="1:9" ht="15.6" x14ac:dyDescent="0.3">
      <c r="A108" s="7">
        <v>107</v>
      </c>
      <c r="B108" s="11" t="s">
        <v>107</v>
      </c>
      <c r="C108" s="21">
        <v>10</v>
      </c>
      <c r="D108" s="12" t="s">
        <v>115</v>
      </c>
      <c r="E108" s="35">
        <v>45201</v>
      </c>
      <c r="F108" s="7" t="s">
        <v>67</v>
      </c>
      <c r="G108" s="10" t="str">
        <f>VLOOKUP(F108,'DATA PENGADAAN'!$H$2:$J$130,2,0)</f>
        <v>Maizirwan2257</v>
      </c>
      <c r="H108" s="10" t="str">
        <f>VLOOKUP(F108,'DATA PENGADAAN'!$H$2:$J$130,3,0)</f>
        <v>Raden3533</v>
      </c>
      <c r="I108" s="7" t="s">
        <v>103</v>
      </c>
    </row>
    <row r="109" spans="1:9" ht="15.6" x14ac:dyDescent="0.3">
      <c r="A109" s="7">
        <v>108</v>
      </c>
      <c r="B109" s="8" t="s">
        <v>92</v>
      </c>
      <c r="C109" s="23">
        <v>2</v>
      </c>
      <c r="D109" s="8" t="s">
        <v>99</v>
      </c>
      <c r="E109" s="35">
        <v>45202</v>
      </c>
      <c r="F109" s="7" t="s">
        <v>80</v>
      </c>
      <c r="G109" s="10" t="str">
        <f>VLOOKUP(F109,'DATA PENGADAAN'!$H$2:$J$130,2,0)</f>
        <v>Raden3533</v>
      </c>
      <c r="H109" s="10" t="str">
        <f>VLOOKUP(F109,'DATA PENGADAAN'!$H$2:$J$130,3,0)</f>
        <v>Raden3533</v>
      </c>
      <c r="I109" s="7" t="s">
        <v>103</v>
      </c>
    </row>
    <row r="110" spans="1:9" ht="15.6" x14ac:dyDescent="0.3">
      <c r="A110" s="7">
        <v>109</v>
      </c>
      <c r="B110" s="8" t="s">
        <v>93</v>
      </c>
      <c r="C110" s="23">
        <v>2</v>
      </c>
      <c r="D110" s="8" t="s">
        <v>100</v>
      </c>
      <c r="E110" s="35">
        <v>45202</v>
      </c>
      <c r="F110" s="7" t="s">
        <v>78</v>
      </c>
      <c r="G110" s="10" t="str">
        <f>VLOOKUP(F110,'DATA PENGADAAN'!$H$2:$J$130,2,0)</f>
        <v>Dimas3573</v>
      </c>
      <c r="H110" s="10" t="str">
        <f>VLOOKUP(F110,'DATA PENGADAAN'!$H$2:$J$130,3,0)</f>
        <v>Raden3533</v>
      </c>
      <c r="I110" s="7" t="s">
        <v>103</v>
      </c>
    </row>
    <row r="111" spans="1:9" ht="15.6" x14ac:dyDescent="0.3">
      <c r="A111" s="7">
        <v>110</v>
      </c>
      <c r="B111" s="8" t="s">
        <v>93</v>
      </c>
      <c r="C111" s="23">
        <v>2</v>
      </c>
      <c r="D111" s="8" t="s">
        <v>100</v>
      </c>
      <c r="E111" s="35">
        <v>45202</v>
      </c>
      <c r="F111" s="7" t="s">
        <v>66</v>
      </c>
      <c r="G111" s="10" t="str">
        <f>VLOOKUP(F111,'DATA PENGADAAN'!$H$2:$J$130,2,0)</f>
        <v>Maizirwan2257</v>
      </c>
      <c r="H111" s="10" t="str">
        <f>VLOOKUP(F111,'DATA PENGADAAN'!$H$2:$J$130,3,0)</f>
        <v>Raden3533</v>
      </c>
      <c r="I111" s="7" t="s">
        <v>103</v>
      </c>
    </row>
    <row r="112" spans="1:9" ht="15.6" x14ac:dyDescent="0.3">
      <c r="A112" s="7">
        <v>111</v>
      </c>
      <c r="B112" s="8" t="s">
        <v>92</v>
      </c>
      <c r="C112" s="23">
        <v>2</v>
      </c>
      <c r="D112" s="8" t="s">
        <v>99</v>
      </c>
      <c r="E112" s="35">
        <v>45203</v>
      </c>
      <c r="F112" s="7" t="s">
        <v>58</v>
      </c>
      <c r="G112" s="10" t="str">
        <f>VLOOKUP(F112,'DATA PENGADAAN'!$H$2:$J$130,2,0)</f>
        <v>Maizirwan2257</v>
      </c>
      <c r="H112" s="10" t="str">
        <f>VLOOKUP(F112,'DATA PENGADAAN'!$H$2:$J$130,3,0)</f>
        <v>Raden3533</v>
      </c>
      <c r="I112" s="7" t="s">
        <v>103</v>
      </c>
    </row>
    <row r="113" spans="1:9" ht="15.6" x14ac:dyDescent="0.3">
      <c r="A113" s="7">
        <v>112</v>
      </c>
      <c r="B113" s="8" t="s">
        <v>95</v>
      </c>
      <c r="C113" s="23">
        <v>3</v>
      </c>
      <c r="D113" s="8" t="s">
        <v>99</v>
      </c>
      <c r="E113" s="35">
        <v>45203</v>
      </c>
      <c r="F113" s="7" t="s">
        <v>75</v>
      </c>
      <c r="G113" s="10" t="str">
        <f>VLOOKUP(F113,'DATA PENGADAAN'!$H$2:$J$130,2,0)</f>
        <v>Achmad1630</v>
      </c>
      <c r="H113" s="10" t="str">
        <f>VLOOKUP(F113,'DATA PENGADAAN'!$H$2:$J$130,3,0)</f>
        <v>Raden3533</v>
      </c>
      <c r="I113" s="7" t="s">
        <v>103</v>
      </c>
    </row>
    <row r="114" spans="1:9" ht="15.6" x14ac:dyDescent="0.3">
      <c r="A114" s="7">
        <v>113</v>
      </c>
      <c r="B114" s="11" t="s">
        <v>107</v>
      </c>
      <c r="C114" s="21">
        <v>10</v>
      </c>
      <c r="D114" s="12" t="s">
        <v>115</v>
      </c>
      <c r="E114" s="35">
        <v>45204</v>
      </c>
      <c r="F114" s="7" t="s">
        <v>82</v>
      </c>
      <c r="G114" s="10" t="str">
        <f>VLOOKUP(F114,'DATA PENGADAAN'!$H$2:$J$130,2,0)</f>
        <v>Raden3533</v>
      </c>
      <c r="H114" s="10" t="str">
        <f>VLOOKUP(F114,'DATA PENGADAAN'!$H$2:$J$130,3,0)</f>
        <v>Raden3533</v>
      </c>
      <c r="I114" s="7" t="s">
        <v>103</v>
      </c>
    </row>
    <row r="115" spans="1:9" ht="15.6" x14ac:dyDescent="0.3">
      <c r="A115" s="7">
        <v>114</v>
      </c>
      <c r="B115" s="11" t="s">
        <v>110</v>
      </c>
      <c r="C115" s="22">
        <v>3</v>
      </c>
      <c r="D115" s="16" t="s">
        <v>99</v>
      </c>
      <c r="E115" s="35">
        <v>45209</v>
      </c>
      <c r="F115" s="7" t="s">
        <v>64</v>
      </c>
      <c r="G115" s="10" t="str">
        <f>VLOOKUP(F115,'DATA PENGADAAN'!$H$2:$J$130,2,0)</f>
        <v>Maizirwan2257</v>
      </c>
      <c r="H115" s="10" t="str">
        <f>VLOOKUP(F115,'DATA PENGADAAN'!$H$2:$J$130,3,0)</f>
        <v>Raden3533</v>
      </c>
      <c r="I115" s="7" t="s">
        <v>103</v>
      </c>
    </row>
    <row r="116" spans="1:9" ht="15.6" x14ac:dyDescent="0.3">
      <c r="A116" s="7">
        <v>115</v>
      </c>
      <c r="B116" s="8" t="s">
        <v>92</v>
      </c>
      <c r="C116" s="23">
        <v>2</v>
      </c>
      <c r="D116" s="8" t="s">
        <v>99</v>
      </c>
      <c r="E116" s="35">
        <v>45210</v>
      </c>
      <c r="F116" s="7" t="s">
        <v>53</v>
      </c>
      <c r="G116" s="10" t="str">
        <f>VLOOKUP(F116,'DATA PENGADAAN'!$H$2:$J$130,2,0)</f>
        <v>Maizirwan2257</v>
      </c>
      <c r="H116" s="10" t="str">
        <f>VLOOKUP(F116,'DATA PENGADAAN'!$H$2:$J$130,3,0)</f>
        <v>Raden3533</v>
      </c>
      <c r="I116" s="7" t="s">
        <v>103</v>
      </c>
    </row>
    <row r="117" spans="1:9" ht="15.6" x14ac:dyDescent="0.3">
      <c r="A117" s="7">
        <v>116</v>
      </c>
      <c r="B117" s="8" t="s">
        <v>94</v>
      </c>
      <c r="C117" s="23">
        <v>2</v>
      </c>
      <c r="D117" s="8" t="s">
        <v>99</v>
      </c>
      <c r="E117" s="35">
        <v>45212</v>
      </c>
      <c r="F117" s="7" t="s">
        <v>54</v>
      </c>
      <c r="G117" s="10" t="str">
        <f>VLOOKUP(F117,'DATA PENGADAAN'!$H$2:$J$130,2,0)</f>
        <v>Maizirwan2257</v>
      </c>
      <c r="H117" s="10" t="str">
        <f>VLOOKUP(F117,'DATA PENGADAAN'!$H$2:$J$130,3,0)</f>
        <v>Raden3533</v>
      </c>
      <c r="I117" s="7" t="s">
        <v>103</v>
      </c>
    </row>
    <row r="118" spans="1:9" ht="15.6" x14ac:dyDescent="0.3">
      <c r="A118" s="7">
        <v>117</v>
      </c>
      <c r="B118" s="8" t="s">
        <v>93</v>
      </c>
      <c r="C118" s="23">
        <v>3</v>
      </c>
      <c r="D118" s="8" t="s">
        <v>100</v>
      </c>
      <c r="E118" s="35">
        <v>45215</v>
      </c>
      <c r="F118" s="7" t="s">
        <v>67</v>
      </c>
      <c r="G118" s="10" t="str">
        <f>VLOOKUP(F118,'DATA PENGADAAN'!$H$2:$J$130,2,0)</f>
        <v>Maizirwan2257</v>
      </c>
      <c r="H118" s="10" t="str">
        <f>VLOOKUP(F118,'DATA PENGADAAN'!$H$2:$J$130,3,0)</f>
        <v>Raden3533</v>
      </c>
      <c r="I118" s="7" t="s">
        <v>103</v>
      </c>
    </row>
    <row r="119" spans="1:9" ht="15.6" x14ac:dyDescent="0.3">
      <c r="A119" s="7">
        <v>118</v>
      </c>
      <c r="B119" s="8" t="s">
        <v>94</v>
      </c>
      <c r="C119" s="23">
        <v>3</v>
      </c>
      <c r="D119" s="8" t="s">
        <v>99</v>
      </c>
      <c r="E119" s="35">
        <v>45215</v>
      </c>
      <c r="F119" s="7" t="s">
        <v>58</v>
      </c>
      <c r="G119" s="10" t="str">
        <f>VLOOKUP(F119,'DATA PENGADAAN'!$H$2:$J$130,2,0)</f>
        <v>Maizirwan2257</v>
      </c>
      <c r="H119" s="10" t="str">
        <f>VLOOKUP(F119,'DATA PENGADAAN'!$H$2:$J$130,3,0)</f>
        <v>Raden3533</v>
      </c>
      <c r="I119" s="7" t="s">
        <v>103</v>
      </c>
    </row>
    <row r="120" spans="1:9" ht="15.6" x14ac:dyDescent="0.3">
      <c r="A120" s="7">
        <v>119</v>
      </c>
      <c r="B120" s="8" t="s">
        <v>92</v>
      </c>
      <c r="C120" s="23">
        <v>2</v>
      </c>
      <c r="D120" s="8" t="s">
        <v>99</v>
      </c>
      <c r="E120" s="35">
        <v>45216</v>
      </c>
      <c r="F120" s="7" t="s">
        <v>80</v>
      </c>
      <c r="G120" s="10" t="str">
        <f>VLOOKUP(F120,'DATA PENGADAAN'!$H$2:$J$130,2,0)</f>
        <v>Raden3533</v>
      </c>
      <c r="H120" s="10" t="str">
        <f>VLOOKUP(F120,'DATA PENGADAAN'!$H$2:$J$130,3,0)</f>
        <v>Raden3533</v>
      </c>
      <c r="I120" s="7" t="s">
        <v>103</v>
      </c>
    </row>
    <row r="121" spans="1:9" ht="15.6" x14ac:dyDescent="0.3">
      <c r="A121" s="7">
        <v>120</v>
      </c>
      <c r="B121" s="8" t="s">
        <v>96</v>
      </c>
      <c r="C121" s="23">
        <v>2</v>
      </c>
      <c r="D121" s="8" t="s">
        <v>99</v>
      </c>
      <c r="E121" s="35">
        <v>45218</v>
      </c>
      <c r="F121" s="7" t="s">
        <v>70</v>
      </c>
      <c r="G121" s="10" t="str">
        <f>VLOOKUP(F121,'DATA PENGADAAN'!$H$2:$J$130,2,0)</f>
        <v>Maizirwan2257</v>
      </c>
      <c r="H121" s="10" t="str">
        <f>VLOOKUP(F121,'DATA PENGADAAN'!$H$2:$J$130,3,0)</f>
        <v>Raden3533</v>
      </c>
      <c r="I121" s="7" t="s">
        <v>103</v>
      </c>
    </row>
    <row r="122" spans="1:9" ht="15.6" x14ac:dyDescent="0.3">
      <c r="A122" s="7">
        <v>121</v>
      </c>
      <c r="B122" s="8" t="s">
        <v>93</v>
      </c>
      <c r="C122" s="23">
        <v>1</v>
      </c>
      <c r="D122" s="8" t="s">
        <v>100</v>
      </c>
      <c r="E122" s="35">
        <v>45219</v>
      </c>
      <c r="F122" s="7" t="s">
        <v>81</v>
      </c>
      <c r="G122" s="10" t="str">
        <f>VLOOKUP(F122,'DATA PENGADAAN'!$H$2:$J$130,2,0)</f>
        <v>Raden3533</v>
      </c>
      <c r="H122" s="10" t="str">
        <f>VLOOKUP(F122,'DATA PENGADAAN'!$H$2:$J$130,3,0)</f>
        <v>Raden3533</v>
      </c>
      <c r="I122" s="7" t="s">
        <v>103</v>
      </c>
    </row>
    <row r="123" spans="1:9" ht="15.6" x14ac:dyDescent="0.3">
      <c r="A123" s="7">
        <v>122</v>
      </c>
      <c r="B123" s="8" t="s">
        <v>92</v>
      </c>
      <c r="C123" s="23">
        <v>2</v>
      </c>
      <c r="D123" s="8" t="s">
        <v>99</v>
      </c>
      <c r="E123" s="35">
        <v>45223</v>
      </c>
      <c r="F123" s="7" t="s">
        <v>80</v>
      </c>
      <c r="G123" s="10" t="str">
        <f>VLOOKUP(F123,'DATA PENGADAAN'!$H$2:$J$130,2,0)</f>
        <v>Raden3533</v>
      </c>
      <c r="H123" s="10" t="str">
        <f>VLOOKUP(F123,'DATA PENGADAAN'!$H$2:$J$130,3,0)</f>
        <v>Raden3533</v>
      </c>
      <c r="I123" s="7" t="s">
        <v>103</v>
      </c>
    </row>
    <row r="124" spans="1:9" ht="15.6" x14ac:dyDescent="0.3">
      <c r="A124" s="7">
        <v>123</v>
      </c>
      <c r="B124" s="8" t="s">
        <v>93</v>
      </c>
      <c r="C124" s="23">
        <v>3</v>
      </c>
      <c r="D124" s="8" t="s">
        <v>100</v>
      </c>
      <c r="E124" s="35">
        <v>45223</v>
      </c>
      <c r="F124" s="7" t="s">
        <v>67</v>
      </c>
      <c r="G124" s="10" t="str">
        <f>VLOOKUP(F124,'DATA PENGADAAN'!$H$2:$J$130,2,0)</f>
        <v>Maizirwan2257</v>
      </c>
      <c r="H124" s="10" t="str">
        <f>VLOOKUP(F124,'DATA PENGADAAN'!$H$2:$J$130,3,0)</f>
        <v>Raden3533</v>
      </c>
      <c r="I124" s="7" t="s">
        <v>103</v>
      </c>
    </row>
    <row r="125" spans="1:9" ht="15.6" x14ac:dyDescent="0.3">
      <c r="A125" s="7">
        <v>124</v>
      </c>
      <c r="B125" s="1" t="s">
        <v>158</v>
      </c>
      <c r="C125" s="25">
        <v>3</v>
      </c>
      <c r="D125" s="2" t="s">
        <v>114</v>
      </c>
      <c r="E125" s="35">
        <v>45223</v>
      </c>
      <c r="F125" s="7" t="s">
        <v>82</v>
      </c>
      <c r="G125" s="10" t="str">
        <f>VLOOKUP(F125,'DATA PENGADAAN'!$H$2:$J$130,2,0)</f>
        <v>Raden3533</v>
      </c>
      <c r="H125" s="10" t="str">
        <f>VLOOKUP(F125,'DATA PENGADAAN'!$H$2:$J$130,3,0)</f>
        <v>Raden3533</v>
      </c>
      <c r="I125" s="7" t="s">
        <v>138</v>
      </c>
    </row>
    <row r="126" spans="1:9" ht="15.6" x14ac:dyDescent="0.3">
      <c r="A126" s="7">
        <v>125</v>
      </c>
      <c r="B126" s="1" t="s">
        <v>121</v>
      </c>
      <c r="C126" s="25">
        <v>12</v>
      </c>
      <c r="D126" s="2" t="s">
        <v>115</v>
      </c>
      <c r="E126" s="35">
        <v>45224</v>
      </c>
      <c r="F126" s="7" t="s">
        <v>66</v>
      </c>
      <c r="G126" s="10" t="str">
        <f>VLOOKUP(F126,'DATA PENGADAAN'!$H$2:$J$130,2,0)</f>
        <v>Maizirwan2257</v>
      </c>
      <c r="H126" s="10" t="str">
        <f>VLOOKUP(F126,'DATA PENGADAAN'!$H$2:$J$130,3,0)</f>
        <v>Raden3533</v>
      </c>
      <c r="I126" s="7" t="s">
        <v>138</v>
      </c>
    </row>
    <row r="127" spans="1:9" ht="15.6" x14ac:dyDescent="0.3">
      <c r="A127" s="7">
        <v>126</v>
      </c>
      <c r="B127" s="1" t="s">
        <v>122</v>
      </c>
      <c r="C127" s="25">
        <v>4</v>
      </c>
      <c r="D127" s="2" t="s">
        <v>128</v>
      </c>
      <c r="E127" s="35">
        <v>45224</v>
      </c>
      <c r="F127" s="7" t="s">
        <v>64</v>
      </c>
      <c r="G127" s="10" t="str">
        <f>VLOOKUP(F127,'DATA PENGADAAN'!$H$2:$J$130,2,0)</f>
        <v>Maizirwan2257</v>
      </c>
      <c r="H127" s="10" t="str">
        <f>VLOOKUP(F127,'DATA PENGADAAN'!$H$2:$J$130,3,0)</f>
        <v>Raden3533</v>
      </c>
      <c r="I127" s="7" t="s">
        <v>138</v>
      </c>
    </row>
    <row r="128" spans="1:9" ht="15.6" x14ac:dyDescent="0.3">
      <c r="A128" s="7">
        <v>127</v>
      </c>
      <c r="B128" s="1" t="s">
        <v>121</v>
      </c>
      <c r="C128" s="25">
        <v>13</v>
      </c>
      <c r="D128" s="2" t="s">
        <v>115</v>
      </c>
      <c r="E128" s="35">
        <v>45225</v>
      </c>
      <c r="F128" s="7" t="s">
        <v>57</v>
      </c>
      <c r="G128" s="10" t="str">
        <f>VLOOKUP(F128,'DATA PENGADAAN'!$H$2:$J$130,2,0)</f>
        <v>Maizirwan2257</v>
      </c>
      <c r="H128" s="10" t="str">
        <f>VLOOKUP(F128,'DATA PENGADAAN'!$H$2:$J$130,3,0)</f>
        <v>Raden3533</v>
      </c>
      <c r="I128" s="7" t="s">
        <v>138</v>
      </c>
    </row>
    <row r="129" spans="1:9" ht="15.6" x14ac:dyDescent="0.3">
      <c r="A129" s="7">
        <v>128</v>
      </c>
      <c r="B129" s="1" t="s">
        <v>126</v>
      </c>
      <c r="C129" s="25">
        <v>2</v>
      </c>
      <c r="D129" s="2" t="s">
        <v>130</v>
      </c>
      <c r="E129" s="35">
        <v>45225</v>
      </c>
      <c r="F129" s="7" t="s">
        <v>81</v>
      </c>
      <c r="G129" s="10" t="str">
        <f>VLOOKUP(F129,'DATA PENGADAAN'!$H$2:$J$130,2,0)</f>
        <v>Raden3533</v>
      </c>
      <c r="H129" s="10" t="str">
        <f>VLOOKUP(F129,'DATA PENGADAAN'!$H$2:$J$130,3,0)</f>
        <v>Raden3533</v>
      </c>
      <c r="I129" s="7" t="s">
        <v>138</v>
      </c>
    </row>
    <row r="130" spans="1:9" ht="15.6" x14ac:dyDescent="0.3">
      <c r="A130" s="7">
        <v>129</v>
      </c>
      <c r="B130" s="4" t="s">
        <v>132</v>
      </c>
      <c r="C130" s="25">
        <v>4</v>
      </c>
      <c r="D130" s="2" t="s">
        <v>129</v>
      </c>
      <c r="E130" s="35">
        <v>45225</v>
      </c>
      <c r="F130" s="7" t="s">
        <v>60</v>
      </c>
      <c r="G130" s="10" t="str">
        <f>VLOOKUP(F130,'DATA PENGADAAN'!$H$2:$J$130,2,0)</f>
        <v>Maizirwan2257</v>
      </c>
      <c r="H130" s="10" t="str">
        <f>VLOOKUP(F130,'DATA PENGADAAN'!$H$2:$J$130,3,0)</f>
        <v>Raden3533</v>
      </c>
      <c r="I130" s="7" t="s">
        <v>138</v>
      </c>
    </row>
    <row r="131" spans="1:9" ht="15.6" x14ac:dyDescent="0.3">
      <c r="A131" s="7">
        <v>130</v>
      </c>
      <c r="B131" s="1" t="s">
        <v>121</v>
      </c>
      <c r="C131" s="25">
        <v>13</v>
      </c>
      <c r="D131" s="2" t="s">
        <v>115</v>
      </c>
      <c r="E131" s="35">
        <v>45226</v>
      </c>
      <c r="F131" s="7" t="s">
        <v>81</v>
      </c>
      <c r="G131" s="10" t="str">
        <f>VLOOKUP(F131,'DATA PENGADAAN'!$H$2:$J$130,2,0)</f>
        <v>Raden3533</v>
      </c>
      <c r="H131" s="10" t="str">
        <f>VLOOKUP(F131,'DATA PENGADAAN'!$H$2:$J$130,3,0)</f>
        <v>Raden3533</v>
      </c>
      <c r="I131" s="7" t="s">
        <v>138</v>
      </c>
    </row>
    <row r="132" spans="1:9" ht="15.6" x14ac:dyDescent="0.3">
      <c r="A132" s="7">
        <v>131</v>
      </c>
      <c r="B132" s="1" t="s">
        <v>125</v>
      </c>
      <c r="C132" s="25">
        <v>2</v>
      </c>
      <c r="D132" s="3" t="s">
        <v>129</v>
      </c>
      <c r="E132" s="35">
        <v>45226</v>
      </c>
      <c r="F132" s="7" t="s">
        <v>54</v>
      </c>
      <c r="G132" s="10" t="str">
        <f>VLOOKUP(F132,'DATA PENGADAAN'!$H$2:$J$130,2,0)</f>
        <v>Maizirwan2257</v>
      </c>
      <c r="H132" s="10" t="str">
        <f>VLOOKUP(F132,'DATA PENGADAAN'!$H$2:$J$130,3,0)</f>
        <v>Raden3533</v>
      </c>
      <c r="I132" s="7" t="s">
        <v>138</v>
      </c>
    </row>
    <row r="133" spans="1:9" ht="15.6" x14ac:dyDescent="0.3">
      <c r="A133" s="7">
        <v>132</v>
      </c>
      <c r="B133" s="1" t="s">
        <v>127</v>
      </c>
      <c r="C133" s="25">
        <v>30</v>
      </c>
      <c r="D133" s="3" t="s">
        <v>129</v>
      </c>
      <c r="E133" s="35">
        <v>45226</v>
      </c>
      <c r="F133" s="7" t="s">
        <v>65</v>
      </c>
      <c r="G133" s="10" t="str">
        <f>VLOOKUP(F133,'DATA PENGADAAN'!$H$2:$J$130,2,0)</f>
        <v>Maizirwan2257</v>
      </c>
      <c r="H133" s="10" t="str">
        <f>VLOOKUP(F133,'DATA PENGADAAN'!$H$2:$J$130,3,0)</f>
        <v>Raden3533</v>
      </c>
      <c r="I133" s="7" t="s">
        <v>138</v>
      </c>
    </row>
    <row r="134" spans="1:9" ht="15.6" x14ac:dyDescent="0.3">
      <c r="A134" s="7">
        <v>133</v>
      </c>
      <c r="B134" s="4" t="s">
        <v>131</v>
      </c>
      <c r="C134" s="25">
        <v>4</v>
      </c>
      <c r="D134" s="3" t="s">
        <v>129</v>
      </c>
      <c r="E134" s="35">
        <v>45226</v>
      </c>
      <c r="F134" s="7" t="s">
        <v>58</v>
      </c>
      <c r="G134" s="10" t="str">
        <f>VLOOKUP(F134,'DATA PENGADAAN'!$H$2:$J$130,2,0)</f>
        <v>Maizirwan2257</v>
      </c>
      <c r="H134" s="10" t="str">
        <f>VLOOKUP(F134,'DATA PENGADAAN'!$H$2:$J$130,3,0)</f>
        <v>Raden3533</v>
      </c>
      <c r="I134" s="7" t="s">
        <v>138</v>
      </c>
    </row>
    <row r="135" spans="1:9" ht="15.6" x14ac:dyDescent="0.3">
      <c r="A135" s="7">
        <v>134</v>
      </c>
      <c r="B135" s="4" t="s">
        <v>137</v>
      </c>
      <c r="C135" s="25">
        <v>1</v>
      </c>
      <c r="D135" s="3" t="s">
        <v>129</v>
      </c>
      <c r="E135" s="35">
        <v>45226</v>
      </c>
      <c r="F135" s="7" t="s">
        <v>66</v>
      </c>
      <c r="G135" s="10" t="str">
        <f>VLOOKUP(F135,'DATA PENGADAAN'!$H$2:$J$130,2,0)</f>
        <v>Maizirwan2257</v>
      </c>
      <c r="H135" s="10" t="str">
        <f>VLOOKUP(F135,'DATA PENGADAAN'!$H$2:$J$130,3,0)</f>
        <v>Raden3533</v>
      </c>
      <c r="I135" s="7" t="s">
        <v>138</v>
      </c>
    </row>
    <row r="136" spans="1:9" ht="15.6" x14ac:dyDescent="0.3">
      <c r="A136" s="7">
        <v>135</v>
      </c>
      <c r="B136" s="1" t="s">
        <v>156</v>
      </c>
      <c r="C136" s="25">
        <v>4</v>
      </c>
      <c r="D136" s="2" t="s">
        <v>114</v>
      </c>
      <c r="E136" s="35">
        <v>45229</v>
      </c>
      <c r="F136" s="7" t="s">
        <v>70</v>
      </c>
      <c r="G136" s="10" t="str">
        <f>VLOOKUP(F136,'DATA PENGADAAN'!$H$2:$J$130,2,0)</f>
        <v>Maizirwan2257</v>
      </c>
      <c r="H136" s="10" t="str">
        <f>VLOOKUP(F136,'DATA PENGADAAN'!$H$2:$J$130,3,0)</f>
        <v>Raden3533</v>
      </c>
      <c r="I136" s="7" t="s">
        <v>138</v>
      </c>
    </row>
    <row r="137" spans="1:9" ht="15.6" x14ac:dyDescent="0.3">
      <c r="A137" s="7">
        <v>136</v>
      </c>
      <c r="B137" s="1" t="s">
        <v>120</v>
      </c>
      <c r="C137" s="25">
        <v>4</v>
      </c>
      <c r="D137" s="2" t="s">
        <v>114</v>
      </c>
      <c r="E137" s="35">
        <v>45230</v>
      </c>
      <c r="F137" s="7" t="s">
        <v>80</v>
      </c>
      <c r="G137" s="10" t="str">
        <f>VLOOKUP(F137,'DATA PENGADAAN'!$H$2:$J$130,2,0)</f>
        <v>Raden3533</v>
      </c>
      <c r="H137" s="10" t="str">
        <f>VLOOKUP(F137,'DATA PENGADAAN'!$H$2:$J$130,3,0)</f>
        <v>Raden3533</v>
      </c>
      <c r="I137" s="7" t="s">
        <v>138</v>
      </c>
    </row>
    <row r="138" spans="1:9" ht="15.6" x14ac:dyDescent="0.3">
      <c r="A138" s="7">
        <v>137</v>
      </c>
      <c r="B138" s="1" t="s">
        <v>157</v>
      </c>
      <c r="C138" s="25">
        <v>4</v>
      </c>
      <c r="D138" s="2" t="s">
        <v>114</v>
      </c>
      <c r="E138" s="35">
        <v>45230</v>
      </c>
      <c r="F138" s="7" t="s">
        <v>55</v>
      </c>
      <c r="G138" s="10" t="str">
        <f>VLOOKUP(F138,'DATA PENGADAAN'!$H$2:$J$130,2,0)</f>
        <v>Maizirwan2257</v>
      </c>
      <c r="H138" s="10" t="str">
        <f>VLOOKUP(F138,'DATA PENGADAAN'!$H$2:$J$130,3,0)</f>
        <v>Raden3533</v>
      </c>
      <c r="I138" s="7" t="s">
        <v>138</v>
      </c>
    </row>
    <row r="139" spans="1:9" ht="15.6" x14ac:dyDescent="0.3">
      <c r="A139" s="7">
        <v>138</v>
      </c>
      <c r="B139" s="1" t="s">
        <v>123</v>
      </c>
      <c r="C139" s="25">
        <v>3</v>
      </c>
      <c r="D139" s="2" t="s">
        <v>129</v>
      </c>
      <c r="E139" s="35">
        <v>45230</v>
      </c>
      <c r="F139" s="7" t="s">
        <v>82</v>
      </c>
      <c r="G139" s="10" t="str">
        <f>VLOOKUP(F139,'DATA PENGADAAN'!$H$2:$J$130,2,0)</f>
        <v>Raden3533</v>
      </c>
      <c r="H139" s="10" t="str">
        <f>VLOOKUP(F139,'DATA PENGADAAN'!$H$2:$J$130,3,0)</f>
        <v>Raden3533</v>
      </c>
      <c r="I139" s="7" t="s">
        <v>138</v>
      </c>
    </row>
    <row r="140" spans="1:9" ht="15.6" x14ac:dyDescent="0.3">
      <c r="A140" s="7">
        <v>139</v>
      </c>
      <c r="B140" s="1" t="s">
        <v>127</v>
      </c>
      <c r="C140" s="25">
        <v>25</v>
      </c>
      <c r="D140" s="3" t="s">
        <v>129</v>
      </c>
      <c r="E140" s="35">
        <v>45230</v>
      </c>
      <c r="F140" s="7" t="s">
        <v>63</v>
      </c>
      <c r="G140" s="10" t="str">
        <f>VLOOKUP(F140,'DATA PENGADAAN'!$H$2:$J$130,2,0)</f>
        <v>Maizirwan2257</v>
      </c>
      <c r="H140" s="10" t="str">
        <f>VLOOKUP(F140,'DATA PENGADAAN'!$H$2:$J$130,3,0)</f>
        <v>Raden3533</v>
      </c>
      <c r="I140" s="7" t="s">
        <v>138</v>
      </c>
    </row>
    <row r="141" spans="1:9" ht="15.6" x14ac:dyDescent="0.3">
      <c r="A141" s="7">
        <v>140</v>
      </c>
      <c r="B141" s="4" t="s">
        <v>134</v>
      </c>
      <c r="C141" s="25">
        <v>2</v>
      </c>
      <c r="D141" s="3" t="s">
        <v>129</v>
      </c>
      <c r="E141" s="35">
        <v>45230</v>
      </c>
      <c r="F141" s="7" t="s">
        <v>59</v>
      </c>
      <c r="G141" s="10" t="str">
        <f>VLOOKUP(F141,'DATA PENGADAAN'!$H$2:$J$130,2,0)</f>
        <v>Maizirwan2257</v>
      </c>
      <c r="H141" s="10" t="str">
        <f>VLOOKUP(F141,'DATA PENGADAAN'!$H$2:$J$130,3,0)</f>
        <v>Raden3533</v>
      </c>
      <c r="I141" s="7" t="s">
        <v>138</v>
      </c>
    </row>
    <row r="142" spans="1:9" ht="15.6" x14ac:dyDescent="0.3">
      <c r="A142" s="7">
        <v>141</v>
      </c>
      <c r="B142" s="1" t="s">
        <v>121</v>
      </c>
      <c r="C142" s="25">
        <v>20</v>
      </c>
      <c r="D142" s="2" t="s">
        <v>115</v>
      </c>
      <c r="E142" s="35">
        <v>45233</v>
      </c>
      <c r="F142" s="7" t="s">
        <v>55</v>
      </c>
      <c r="G142" s="10" t="str">
        <f>VLOOKUP(F142,'DATA PENGADAAN'!$H$2:$J$130,2,0)</f>
        <v>Maizirwan2257</v>
      </c>
      <c r="H142" s="10" t="str">
        <f>VLOOKUP(F142,'DATA PENGADAAN'!$H$2:$J$130,3,0)</f>
        <v>Raden3533</v>
      </c>
      <c r="I142" s="7" t="s">
        <v>138</v>
      </c>
    </row>
    <row r="143" spans="1:9" ht="15.6" x14ac:dyDescent="0.3">
      <c r="A143" s="7">
        <v>142</v>
      </c>
      <c r="B143" s="1" t="s">
        <v>122</v>
      </c>
      <c r="C143" s="25">
        <v>2</v>
      </c>
      <c r="D143" s="2" t="s">
        <v>128</v>
      </c>
      <c r="E143" s="35">
        <v>45233</v>
      </c>
      <c r="F143" s="7" t="s">
        <v>71</v>
      </c>
      <c r="G143" s="10" t="str">
        <f>VLOOKUP(F143,'DATA PENGADAAN'!$H$2:$J$130,2,0)</f>
        <v>Maizirwan2257</v>
      </c>
      <c r="H143" s="10" t="str">
        <f>VLOOKUP(F143,'DATA PENGADAAN'!$H$2:$J$130,3,0)</f>
        <v>Raden3533</v>
      </c>
      <c r="I143" s="7" t="s">
        <v>138</v>
      </c>
    </row>
    <row r="144" spans="1:9" ht="15.6" x14ac:dyDescent="0.3">
      <c r="A144" s="7">
        <v>143</v>
      </c>
      <c r="B144" s="1" t="s">
        <v>126</v>
      </c>
      <c r="C144" s="25">
        <v>2</v>
      </c>
      <c r="D144" s="2" t="s">
        <v>130</v>
      </c>
      <c r="E144" s="35">
        <v>45233</v>
      </c>
      <c r="F144" s="7" t="s">
        <v>59</v>
      </c>
      <c r="G144" s="10" t="str">
        <f>VLOOKUP(F144,'DATA PENGADAAN'!$H$2:$J$130,2,0)</f>
        <v>Maizirwan2257</v>
      </c>
      <c r="H144" s="10" t="str">
        <f>VLOOKUP(F144,'DATA PENGADAAN'!$H$2:$J$130,3,0)</f>
        <v>Raden3533</v>
      </c>
      <c r="I144" s="7" t="s">
        <v>138</v>
      </c>
    </row>
    <row r="145" spans="1:9" ht="15.6" x14ac:dyDescent="0.3">
      <c r="A145" s="7">
        <v>144</v>
      </c>
      <c r="B145" s="4" t="s">
        <v>131</v>
      </c>
      <c r="C145" s="25">
        <v>2</v>
      </c>
      <c r="D145" s="3" t="s">
        <v>129</v>
      </c>
      <c r="E145" s="35">
        <v>45233</v>
      </c>
      <c r="F145" s="7" t="s">
        <v>56</v>
      </c>
      <c r="G145" s="10" t="str">
        <f>VLOOKUP(F145,'DATA PENGADAAN'!$H$2:$J$130,2,0)</f>
        <v>Maizirwan2257</v>
      </c>
      <c r="H145" s="10" t="str">
        <f>VLOOKUP(F145,'DATA PENGADAAN'!$H$2:$J$130,3,0)</f>
        <v>Raden3533</v>
      </c>
      <c r="I145" s="7" t="s">
        <v>138</v>
      </c>
    </row>
    <row r="146" spans="1:9" ht="15.6" x14ac:dyDescent="0.3">
      <c r="A146" s="7">
        <v>145</v>
      </c>
      <c r="B146" s="4" t="s">
        <v>134</v>
      </c>
      <c r="C146" s="25">
        <v>2</v>
      </c>
      <c r="D146" s="3" t="s">
        <v>129</v>
      </c>
      <c r="E146" s="35">
        <v>45233</v>
      </c>
      <c r="F146" s="7" t="s">
        <v>84</v>
      </c>
      <c r="G146" s="10" t="str">
        <f>VLOOKUP(F146,'DATA PENGADAAN'!$H$2:$J$130,2,0)</f>
        <v>Maizirwan2257</v>
      </c>
      <c r="H146" s="10" t="str">
        <f>VLOOKUP(F146,'DATA PENGADAAN'!$H$2:$J$130,3,0)</f>
        <v>Raden3533</v>
      </c>
      <c r="I146" s="7" t="s">
        <v>138</v>
      </c>
    </row>
    <row r="147" spans="1:9" ht="15.6" x14ac:dyDescent="0.3">
      <c r="A147" s="7">
        <v>146</v>
      </c>
      <c r="B147" s="1" t="s">
        <v>159</v>
      </c>
      <c r="C147" s="25">
        <v>5</v>
      </c>
      <c r="D147" s="2" t="s">
        <v>114</v>
      </c>
      <c r="E147" s="35">
        <v>45236</v>
      </c>
      <c r="F147" s="7" t="s">
        <v>53</v>
      </c>
      <c r="G147" s="10" t="str">
        <f>VLOOKUP(F147,'DATA PENGADAAN'!$H$2:$J$130,2,0)</f>
        <v>Maizirwan2257</v>
      </c>
      <c r="H147" s="10" t="str">
        <f>VLOOKUP(F147,'DATA PENGADAAN'!$H$2:$J$130,3,0)</f>
        <v>Raden3533</v>
      </c>
      <c r="I147" s="7" t="s">
        <v>138</v>
      </c>
    </row>
    <row r="148" spans="1:9" ht="15.6" x14ac:dyDescent="0.3">
      <c r="A148" s="7">
        <v>147</v>
      </c>
      <c r="B148" s="1" t="s">
        <v>125</v>
      </c>
      <c r="C148" s="25">
        <v>3</v>
      </c>
      <c r="D148" s="3" t="s">
        <v>129</v>
      </c>
      <c r="E148" s="35">
        <v>45236</v>
      </c>
      <c r="F148" s="7" t="s">
        <v>56</v>
      </c>
      <c r="G148" s="10" t="str">
        <f>VLOOKUP(F148,'DATA PENGADAAN'!$H$2:$J$130,2,0)</f>
        <v>Maizirwan2257</v>
      </c>
      <c r="H148" s="10" t="str">
        <f>VLOOKUP(F148,'DATA PENGADAAN'!$H$2:$J$130,3,0)</f>
        <v>Raden3533</v>
      </c>
      <c r="I148" s="7" t="s">
        <v>138</v>
      </c>
    </row>
    <row r="149" spans="1:9" ht="15.6" x14ac:dyDescent="0.3">
      <c r="A149" s="7">
        <v>148</v>
      </c>
      <c r="B149" s="4" t="s">
        <v>136</v>
      </c>
      <c r="C149" s="25">
        <v>1</v>
      </c>
      <c r="D149" s="3" t="s">
        <v>129</v>
      </c>
      <c r="E149" s="35">
        <v>45236</v>
      </c>
      <c r="F149" s="7" t="s">
        <v>84</v>
      </c>
      <c r="G149" s="10" t="str">
        <f>VLOOKUP(F149,'DATA PENGADAAN'!$H$2:$J$130,2,0)</f>
        <v>Maizirwan2257</v>
      </c>
      <c r="H149" s="10" t="str">
        <f>VLOOKUP(F149,'DATA PENGADAAN'!$H$2:$J$130,3,0)</f>
        <v>Raden3533</v>
      </c>
      <c r="I149" s="7" t="s">
        <v>138</v>
      </c>
    </row>
    <row r="150" spans="1:9" ht="15.6" x14ac:dyDescent="0.3">
      <c r="A150" s="7">
        <v>149</v>
      </c>
      <c r="B150" s="1" t="s">
        <v>127</v>
      </c>
      <c r="C150" s="25">
        <v>20</v>
      </c>
      <c r="D150" s="3" t="s">
        <v>129</v>
      </c>
      <c r="E150" s="35">
        <v>45238</v>
      </c>
      <c r="F150" s="7" t="s">
        <v>51</v>
      </c>
      <c r="G150" s="10" t="str">
        <f>VLOOKUP(F150,'DATA PENGADAAN'!$H$2:$J$130,2,0)</f>
        <v>Maizirwan2257</v>
      </c>
      <c r="H150" s="10" t="str">
        <f>VLOOKUP(F150,'DATA PENGADAAN'!$H$2:$J$130,3,0)</f>
        <v>Raden3533</v>
      </c>
      <c r="I150" s="7" t="s">
        <v>138</v>
      </c>
    </row>
    <row r="151" spans="1:9" ht="15.6" x14ac:dyDescent="0.3">
      <c r="A151" s="7">
        <v>150</v>
      </c>
      <c r="B151" s="4" t="s">
        <v>131</v>
      </c>
      <c r="C151" s="25">
        <v>3</v>
      </c>
      <c r="D151" s="3" t="s">
        <v>129</v>
      </c>
      <c r="E151" s="35">
        <v>45238</v>
      </c>
      <c r="F151" s="7" t="s">
        <v>73</v>
      </c>
      <c r="G151" s="10" t="str">
        <f>VLOOKUP(F151,'DATA PENGADAAN'!$H$2:$J$130,2,0)</f>
        <v>Achmad1630</v>
      </c>
      <c r="H151" s="10" t="str">
        <f>VLOOKUP(F151,'DATA PENGADAAN'!$H$2:$J$130,3,0)</f>
        <v>Raden3533</v>
      </c>
      <c r="I151" s="7" t="s">
        <v>138</v>
      </c>
    </row>
    <row r="152" spans="1:9" ht="15.6" x14ac:dyDescent="0.3">
      <c r="A152" s="7">
        <v>151</v>
      </c>
      <c r="B152" s="1" t="s">
        <v>133</v>
      </c>
      <c r="C152" s="25">
        <v>2</v>
      </c>
      <c r="D152" s="3" t="s">
        <v>100</v>
      </c>
      <c r="E152" s="35">
        <v>45238</v>
      </c>
      <c r="F152" s="7" t="s">
        <v>63</v>
      </c>
      <c r="G152" s="10" t="str">
        <f>VLOOKUP(F152,'DATA PENGADAAN'!$H$2:$J$130,2,0)</f>
        <v>Maizirwan2257</v>
      </c>
      <c r="H152" s="10" t="str">
        <f>VLOOKUP(F152,'DATA PENGADAAN'!$H$2:$J$130,3,0)</f>
        <v>Raden3533</v>
      </c>
      <c r="I152" s="7" t="s">
        <v>138</v>
      </c>
    </row>
    <row r="153" spans="1:9" ht="15.6" x14ac:dyDescent="0.3">
      <c r="A153" s="7">
        <v>152</v>
      </c>
      <c r="B153" s="1" t="s">
        <v>121</v>
      </c>
      <c r="C153" s="25">
        <v>12</v>
      </c>
      <c r="D153" s="2" t="s">
        <v>115</v>
      </c>
      <c r="E153" s="35">
        <v>45239</v>
      </c>
      <c r="F153" s="7" t="s">
        <v>78</v>
      </c>
      <c r="G153" s="10" t="str">
        <f>VLOOKUP(F153,'DATA PENGADAAN'!$H$2:$J$130,2,0)</f>
        <v>Dimas3573</v>
      </c>
      <c r="H153" s="10" t="str">
        <f>VLOOKUP(F153,'DATA PENGADAAN'!$H$2:$J$130,3,0)</f>
        <v>Raden3533</v>
      </c>
      <c r="I153" s="7" t="s">
        <v>138</v>
      </c>
    </row>
    <row r="154" spans="1:9" ht="15.6" x14ac:dyDescent="0.3">
      <c r="A154" s="7">
        <v>153</v>
      </c>
      <c r="B154" s="1" t="s">
        <v>124</v>
      </c>
      <c r="C154" s="25">
        <v>2</v>
      </c>
      <c r="D154" s="2" t="s">
        <v>129</v>
      </c>
      <c r="E154" s="35">
        <v>45239</v>
      </c>
      <c r="F154" s="7" t="s">
        <v>69</v>
      </c>
      <c r="G154" s="10" t="str">
        <f>VLOOKUP(F154,'DATA PENGADAAN'!$H$2:$J$130,2,0)</f>
        <v>Maizirwan2257</v>
      </c>
      <c r="H154" s="10" t="str">
        <f>VLOOKUP(F154,'DATA PENGADAAN'!$H$2:$J$130,3,0)</f>
        <v>Raden3533</v>
      </c>
      <c r="I154" s="7" t="s">
        <v>138</v>
      </c>
    </row>
    <row r="155" spans="1:9" ht="15.6" x14ac:dyDescent="0.3">
      <c r="A155" s="7">
        <v>154</v>
      </c>
      <c r="B155" s="1" t="s">
        <v>125</v>
      </c>
      <c r="C155" s="25">
        <v>2</v>
      </c>
      <c r="D155" s="3" t="s">
        <v>129</v>
      </c>
      <c r="E155" s="35">
        <v>45239</v>
      </c>
      <c r="F155" s="7" t="s">
        <v>68</v>
      </c>
      <c r="G155" s="10" t="str">
        <f>VLOOKUP(F155,'DATA PENGADAAN'!$H$2:$J$130,2,0)</f>
        <v>Maizirwan2257</v>
      </c>
      <c r="H155" s="10" t="str">
        <f>VLOOKUP(F155,'DATA PENGADAAN'!$H$2:$J$130,3,0)</f>
        <v>Raden3533</v>
      </c>
      <c r="I155" s="7" t="s">
        <v>138</v>
      </c>
    </row>
    <row r="156" spans="1:9" ht="15.6" x14ac:dyDescent="0.3">
      <c r="A156" s="7">
        <v>155</v>
      </c>
      <c r="B156" s="1" t="s">
        <v>127</v>
      </c>
      <c r="C156" s="25">
        <v>19</v>
      </c>
      <c r="D156" s="3" t="s">
        <v>129</v>
      </c>
      <c r="E156" s="35">
        <v>45239</v>
      </c>
      <c r="F156" s="7" t="s">
        <v>81</v>
      </c>
      <c r="G156" s="10" t="str">
        <f>VLOOKUP(F156,'DATA PENGADAAN'!$H$2:$J$130,2,0)</f>
        <v>Raden3533</v>
      </c>
      <c r="H156" s="10" t="str">
        <f>VLOOKUP(F156,'DATA PENGADAAN'!$H$2:$J$130,3,0)</f>
        <v>Raden3533</v>
      </c>
      <c r="I156" s="7" t="s">
        <v>138</v>
      </c>
    </row>
    <row r="157" spans="1:9" ht="15.6" x14ac:dyDescent="0.3">
      <c r="A157" s="7">
        <v>156</v>
      </c>
      <c r="B157" s="4" t="s">
        <v>132</v>
      </c>
      <c r="C157" s="25">
        <v>4</v>
      </c>
      <c r="D157" s="2" t="s">
        <v>129</v>
      </c>
      <c r="E157" s="35">
        <v>45239</v>
      </c>
      <c r="F157" s="7" t="s">
        <v>53</v>
      </c>
      <c r="G157" s="10" t="str">
        <f>VLOOKUP(F157,'DATA PENGADAAN'!$H$2:$J$130,2,0)</f>
        <v>Maizirwan2257</v>
      </c>
      <c r="H157" s="10" t="str">
        <f>VLOOKUP(F157,'DATA PENGADAAN'!$H$2:$J$130,3,0)</f>
        <v>Raden3533</v>
      </c>
      <c r="I157" s="7" t="s">
        <v>138</v>
      </c>
    </row>
    <row r="158" spans="1:9" ht="15.6" x14ac:dyDescent="0.3">
      <c r="A158" s="7">
        <v>157</v>
      </c>
      <c r="B158" s="4" t="s">
        <v>135</v>
      </c>
      <c r="C158" s="25">
        <v>1</v>
      </c>
      <c r="D158" s="3" t="s">
        <v>129</v>
      </c>
      <c r="E158" s="35">
        <v>45239</v>
      </c>
      <c r="F158" s="7" t="s">
        <v>71</v>
      </c>
      <c r="G158" s="10" t="str">
        <f>VLOOKUP(F158,'DATA PENGADAAN'!$H$2:$J$130,2,0)</f>
        <v>Maizirwan2257</v>
      </c>
      <c r="H158" s="10" t="str">
        <f>VLOOKUP(F158,'DATA PENGADAAN'!$H$2:$J$130,3,0)</f>
        <v>Raden3533</v>
      </c>
      <c r="I158" s="7" t="s">
        <v>138</v>
      </c>
    </row>
    <row r="159" spans="1:9" ht="15.6" x14ac:dyDescent="0.3">
      <c r="A159" s="7">
        <v>158</v>
      </c>
      <c r="B159" s="1" t="s">
        <v>127</v>
      </c>
      <c r="C159" s="25">
        <v>40</v>
      </c>
      <c r="D159" s="3" t="s">
        <v>129</v>
      </c>
      <c r="E159" s="35">
        <v>45240</v>
      </c>
      <c r="F159" s="7" t="s">
        <v>67</v>
      </c>
      <c r="G159" s="10" t="str">
        <f>VLOOKUP(F159,'DATA PENGADAAN'!$H$2:$J$130,2,0)</f>
        <v>Maizirwan2257</v>
      </c>
      <c r="H159" s="10" t="str">
        <f>VLOOKUP(F159,'DATA PENGADAAN'!$H$2:$J$130,3,0)</f>
        <v>Raden3533</v>
      </c>
      <c r="I159" s="7" t="s">
        <v>138</v>
      </c>
    </row>
    <row r="160" spans="1:9" ht="15.6" x14ac:dyDescent="0.3">
      <c r="A160" s="7">
        <v>159</v>
      </c>
      <c r="B160" s="4" t="s">
        <v>131</v>
      </c>
      <c r="C160" s="25">
        <v>5</v>
      </c>
      <c r="D160" s="3" t="s">
        <v>129</v>
      </c>
      <c r="E160" s="35">
        <v>45240</v>
      </c>
      <c r="F160" s="7" t="s">
        <v>78</v>
      </c>
      <c r="G160" s="10" t="str">
        <f>VLOOKUP(F160,'DATA PENGADAAN'!$H$2:$J$130,2,0)</f>
        <v>Dimas3573</v>
      </c>
      <c r="H160" s="10" t="str">
        <f>VLOOKUP(F160,'DATA PENGADAAN'!$H$2:$J$130,3,0)</f>
        <v>Raden3533</v>
      </c>
      <c r="I160" s="7" t="s">
        <v>138</v>
      </c>
    </row>
    <row r="161" spans="1:9" ht="15.6" x14ac:dyDescent="0.3">
      <c r="A161" s="7">
        <v>160</v>
      </c>
      <c r="B161" s="4" t="s">
        <v>132</v>
      </c>
      <c r="C161" s="25">
        <v>4</v>
      </c>
      <c r="D161" s="2" t="s">
        <v>129</v>
      </c>
      <c r="E161" s="35">
        <v>45243</v>
      </c>
      <c r="F161" s="7" t="s">
        <v>67</v>
      </c>
      <c r="G161" s="10" t="str">
        <f>VLOOKUP(F161,'DATA PENGADAAN'!$H$2:$J$130,2,0)</f>
        <v>Maizirwan2257</v>
      </c>
      <c r="H161" s="10" t="str">
        <f>VLOOKUP(F161,'DATA PENGADAAN'!$H$2:$J$130,3,0)</f>
        <v>Raden3533</v>
      </c>
      <c r="I161" s="7" t="s">
        <v>138</v>
      </c>
    </row>
    <row r="162" spans="1:9" ht="15.6" x14ac:dyDescent="0.3">
      <c r="A162" s="7">
        <v>161</v>
      </c>
      <c r="B162" s="1" t="s">
        <v>123</v>
      </c>
      <c r="C162" s="25">
        <v>4</v>
      </c>
      <c r="D162" s="2" t="s">
        <v>129</v>
      </c>
      <c r="E162" s="35">
        <v>45244</v>
      </c>
      <c r="F162" s="7" t="s">
        <v>55</v>
      </c>
      <c r="G162" s="10" t="str">
        <f>VLOOKUP(F162,'DATA PENGADAAN'!$H$2:$J$130,2,0)</f>
        <v>Maizirwan2257</v>
      </c>
      <c r="H162" s="10" t="str">
        <f>VLOOKUP(F162,'DATA PENGADAAN'!$H$2:$J$130,3,0)</f>
        <v>Raden3533</v>
      </c>
      <c r="I162" s="7" t="s">
        <v>138</v>
      </c>
    </row>
    <row r="163" spans="1:9" ht="15.6" x14ac:dyDescent="0.3">
      <c r="A163" s="7">
        <v>162</v>
      </c>
      <c r="B163" s="1" t="s">
        <v>124</v>
      </c>
      <c r="C163" s="25">
        <v>2</v>
      </c>
      <c r="D163" s="2" t="s">
        <v>129</v>
      </c>
      <c r="E163" s="35">
        <v>45244</v>
      </c>
      <c r="F163" s="7" t="s">
        <v>84</v>
      </c>
      <c r="G163" s="10" t="str">
        <f>VLOOKUP(F163,'DATA PENGADAAN'!$H$2:$J$130,2,0)</f>
        <v>Maizirwan2257</v>
      </c>
      <c r="H163" s="10" t="str">
        <f>VLOOKUP(F163,'DATA PENGADAAN'!$H$2:$J$130,3,0)</f>
        <v>Raden3533</v>
      </c>
      <c r="I163" s="7" t="s">
        <v>138</v>
      </c>
    </row>
    <row r="164" spans="1:9" ht="15.6" x14ac:dyDescent="0.3">
      <c r="A164" s="7">
        <v>163</v>
      </c>
      <c r="B164" s="1" t="s">
        <v>125</v>
      </c>
      <c r="C164" s="25">
        <v>3</v>
      </c>
      <c r="D164" s="3" t="s">
        <v>129</v>
      </c>
      <c r="E164" s="35">
        <v>45244</v>
      </c>
      <c r="F164" s="7" t="s">
        <v>67</v>
      </c>
      <c r="G164" s="10" t="str">
        <f>VLOOKUP(F164,'DATA PENGADAAN'!$H$2:$J$130,2,0)</f>
        <v>Maizirwan2257</v>
      </c>
      <c r="H164" s="10" t="str">
        <f>VLOOKUP(F164,'DATA PENGADAAN'!$H$2:$J$130,3,0)</f>
        <v>Raden3533</v>
      </c>
      <c r="I164" s="7" t="s">
        <v>138</v>
      </c>
    </row>
    <row r="165" spans="1:9" ht="15.6" x14ac:dyDescent="0.3">
      <c r="A165" s="7">
        <v>164</v>
      </c>
      <c r="B165" s="1" t="s">
        <v>127</v>
      </c>
      <c r="C165" s="25">
        <v>90</v>
      </c>
      <c r="D165" s="3" t="s">
        <v>129</v>
      </c>
      <c r="E165" s="35">
        <v>45245</v>
      </c>
      <c r="F165" s="7" t="s">
        <v>53</v>
      </c>
      <c r="G165" s="10" t="str">
        <f>VLOOKUP(F165,'DATA PENGADAAN'!$H$2:$J$130,2,0)</f>
        <v>Maizirwan2257</v>
      </c>
      <c r="H165" s="10" t="str">
        <f>VLOOKUP(F165,'DATA PENGADAAN'!$H$2:$J$130,3,0)</f>
        <v>Raden3533</v>
      </c>
      <c r="I165" s="7" t="s">
        <v>138</v>
      </c>
    </row>
    <row r="166" spans="1:9" ht="15.6" x14ac:dyDescent="0.3">
      <c r="A166" s="7">
        <v>165</v>
      </c>
      <c r="B166" s="4" t="s">
        <v>137</v>
      </c>
      <c r="C166" s="25">
        <v>2</v>
      </c>
      <c r="D166" s="3" t="s">
        <v>129</v>
      </c>
      <c r="E166" s="35">
        <v>45245</v>
      </c>
      <c r="F166" s="7" t="s">
        <v>59</v>
      </c>
      <c r="G166" s="10" t="str">
        <f>VLOOKUP(F166,'DATA PENGADAAN'!$H$2:$J$130,2,0)</f>
        <v>Maizirwan2257</v>
      </c>
      <c r="H166" s="10" t="str">
        <f>VLOOKUP(F166,'DATA PENGADAAN'!$H$2:$J$130,3,0)</f>
        <v>Raden3533</v>
      </c>
      <c r="I166" s="7" t="s">
        <v>138</v>
      </c>
    </row>
    <row r="167" spans="1:9" ht="15.6" x14ac:dyDescent="0.3">
      <c r="A167" s="7">
        <v>166</v>
      </c>
      <c r="B167" s="1" t="s">
        <v>121</v>
      </c>
      <c r="C167" s="25">
        <v>15</v>
      </c>
      <c r="D167" s="2" t="s">
        <v>115</v>
      </c>
      <c r="E167" s="35">
        <v>45246</v>
      </c>
      <c r="F167" s="7" t="s">
        <v>66</v>
      </c>
      <c r="G167" s="10" t="str">
        <f>VLOOKUP(F167,'DATA PENGADAAN'!$H$2:$J$130,2,0)</f>
        <v>Maizirwan2257</v>
      </c>
      <c r="H167" s="10" t="str">
        <f>VLOOKUP(F167,'DATA PENGADAAN'!$H$2:$J$130,3,0)</f>
        <v>Raden3533</v>
      </c>
      <c r="I167" s="7" t="s">
        <v>138</v>
      </c>
    </row>
    <row r="168" spans="1:9" ht="15.6" x14ac:dyDescent="0.3">
      <c r="A168" s="7">
        <v>167</v>
      </c>
      <c r="B168" s="1" t="s">
        <v>122</v>
      </c>
      <c r="C168" s="25">
        <v>4</v>
      </c>
      <c r="D168" s="2" t="s">
        <v>128</v>
      </c>
      <c r="E168" s="35">
        <v>45246</v>
      </c>
      <c r="F168" s="7" t="s">
        <v>67</v>
      </c>
      <c r="G168" s="10" t="str">
        <f>VLOOKUP(F168,'DATA PENGADAAN'!$H$2:$J$130,2,0)</f>
        <v>Maizirwan2257</v>
      </c>
      <c r="H168" s="10" t="str">
        <f>VLOOKUP(F168,'DATA PENGADAAN'!$H$2:$J$130,3,0)</f>
        <v>Raden3533</v>
      </c>
      <c r="I168" s="7" t="s">
        <v>138</v>
      </c>
    </row>
    <row r="169" spans="1:9" ht="15.6" x14ac:dyDescent="0.3">
      <c r="A169" s="7">
        <v>168</v>
      </c>
      <c r="B169" s="4" t="s">
        <v>131</v>
      </c>
      <c r="C169" s="25">
        <v>2</v>
      </c>
      <c r="D169" s="3" t="s">
        <v>129</v>
      </c>
      <c r="E169" s="35">
        <v>45250</v>
      </c>
      <c r="F169" s="7" t="s">
        <v>82</v>
      </c>
      <c r="G169" s="10" t="str">
        <f>VLOOKUP(F169,'DATA PENGADAAN'!$H$2:$J$130,2,0)</f>
        <v>Raden3533</v>
      </c>
      <c r="H169" s="10" t="str">
        <f>VLOOKUP(F169,'DATA PENGADAAN'!$H$2:$J$130,3,0)</f>
        <v>Raden3533</v>
      </c>
      <c r="I169" s="7" t="s">
        <v>138</v>
      </c>
    </row>
    <row r="170" spans="1:9" ht="15.6" x14ac:dyDescent="0.3">
      <c r="A170" s="7">
        <v>169</v>
      </c>
      <c r="B170" s="4" t="s">
        <v>131</v>
      </c>
      <c r="C170" s="25">
        <v>4</v>
      </c>
      <c r="D170" s="3" t="s">
        <v>129</v>
      </c>
      <c r="E170" s="35">
        <v>45250</v>
      </c>
      <c r="F170" s="7" t="s">
        <v>54</v>
      </c>
      <c r="G170" s="10" t="str">
        <f>VLOOKUP(F170,'DATA PENGADAAN'!$H$2:$J$130,2,0)</f>
        <v>Maizirwan2257</v>
      </c>
      <c r="H170" s="10" t="str">
        <f>VLOOKUP(F170,'DATA PENGADAAN'!$H$2:$J$130,3,0)</f>
        <v>Raden3533</v>
      </c>
      <c r="I170" s="7" t="s">
        <v>138</v>
      </c>
    </row>
    <row r="171" spans="1:9" ht="15.6" x14ac:dyDescent="0.3">
      <c r="A171" s="7">
        <v>170</v>
      </c>
      <c r="B171" s="1" t="s">
        <v>121</v>
      </c>
      <c r="C171" s="25">
        <v>12</v>
      </c>
      <c r="D171" s="2" t="s">
        <v>115</v>
      </c>
      <c r="E171" s="35">
        <v>45251</v>
      </c>
      <c r="F171" s="7" t="s">
        <v>82</v>
      </c>
      <c r="G171" s="10" t="str">
        <f>VLOOKUP(F171,'DATA PENGADAAN'!$H$2:$J$130,2,0)</f>
        <v>Raden3533</v>
      </c>
      <c r="H171" s="10" t="str">
        <f>VLOOKUP(F171,'DATA PENGADAAN'!$H$2:$J$130,3,0)</f>
        <v>Raden3533</v>
      </c>
      <c r="I171" s="7" t="s">
        <v>138</v>
      </c>
    </row>
    <row r="172" spans="1:9" ht="15.6" x14ac:dyDescent="0.3">
      <c r="A172" s="7">
        <v>171</v>
      </c>
      <c r="B172" s="1" t="s">
        <v>121</v>
      </c>
      <c r="C172" s="25">
        <v>14</v>
      </c>
      <c r="D172" s="2" t="s">
        <v>115</v>
      </c>
      <c r="E172" s="35">
        <v>45251</v>
      </c>
      <c r="F172" s="7" t="s">
        <v>70</v>
      </c>
      <c r="G172" s="10" t="str">
        <f>VLOOKUP(F172,'DATA PENGADAAN'!$H$2:$J$130,2,0)</f>
        <v>Maizirwan2257</v>
      </c>
      <c r="H172" s="10" t="str">
        <f>VLOOKUP(F172,'DATA PENGADAAN'!$H$2:$J$130,3,0)</f>
        <v>Raden3533</v>
      </c>
      <c r="I172" s="7" t="s">
        <v>138</v>
      </c>
    </row>
    <row r="173" spans="1:9" ht="15.6" x14ac:dyDescent="0.3">
      <c r="A173" s="7">
        <v>172</v>
      </c>
      <c r="B173" s="1" t="s">
        <v>124</v>
      </c>
      <c r="C173" s="25">
        <v>1</v>
      </c>
      <c r="D173" s="2" t="s">
        <v>129</v>
      </c>
      <c r="E173" s="35">
        <v>45252</v>
      </c>
      <c r="F173" s="7" t="s">
        <v>77</v>
      </c>
      <c r="G173" s="10" t="str">
        <f>VLOOKUP(F173,'DATA PENGADAAN'!$H$2:$J$130,2,0)</f>
        <v>Dimas3573</v>
      </c>
      <c r="H173" s="10" t="str">
        <f>VLOOKUP(F173,'DATA PENGADAAN'!$H$2:$J$130,3,0)</f>
        <v>Raden3533</v>
      </c>
      <c r="I173" s="7" t="s">
        <v>138</v>
      </c>
    </row>
    <row r="174" spans="1:9" ht="15.6" x14ac:dyDescent="0.3">
      <c r="A174" s="7">
        <v>173</v>
      </c>
      <c r="B174" s="1" t="s">
        <v>126</v>
      </c>
      <c r="C174" s="25">
        <v>2</v>
      </c>
      <c r="D174" s="2" t="s">
        <v>130</v>
      </c>
      <c r="E174" s="35">
        <v>45252</v>
      </c>
      <c r="F174" s="7" t="s">
        <v>71</v>
      </c>
      <c r="G174" s="10" t="str">
        <f>VLOOKUP(F174,'DATA PENGADAAN'!$H$2:$J$130,2,0)</f>
        <v>Maizirwan2257</v>
      </c>
      <c r="H174" s="10" t="str">
        <f>VLOOKUP(F174,'DATA PENGADAAN'!$H$2:$J$130,3,0)</f>
        <v>Raden3533</v>
      </c>
      <c r="I174" s="7" t="s">
        <v>138</v>
      </c>
    </row>
    <row r="175" spans="1:9" ht="15.6" x14ac:dyDescent="0.3">
      <c r="A175" s="7">
        <v>174</v>
      </c>
      <c r="B175" s="4" t="s">
        <v>132</v>
      </c>
      <c r="C175" s="25">
        <v>4</v>
      </c>
      <c r="D175" s="2" t="s">
        <v>129</v>
      </c>
      <c r="E175" s="35">
        <v>45252</v>
      </c>
      <c r="F175" s="7" t="s">
        <v>74</v>
      </c>
      <c r="G175" s="10" t="str">
        <f>VLOOKUP(F175,'DATA PENGADAAN'!$H$2:$J$130,2,0)</f>
        <v>Achmad1630</v>
      </c>
      <c r="H175" s="10" t="str">
        <f>VLOOKUP(F175,'DATA PENGADAAN'!$H$2:$J$130,3,0)</f>
        <v>Raden3533</v>
      </c>
      <c r="I175" s="7" t="s">
        <v>138</v>
      </c>
    </row>
    <row r="176" spans="1:9" ht="15.6" x14ac:dyDescent="0.3">
      <c r="A176" s="7">
        <v>175</v>
      </c>
      <c r="B176" s="1" t="s">
        <v>121</v>
      </c>
      <c r="C176" s="25">
        <v>15</v>
      </c>
      <c r="D176" s="2" t="s">
        <v>115</v>
      </c>
      <c r="E176" s="35">
        <v>45257</v>
      </c>
      <c r="F176" s="7" t="s">
        <v>57</v>
      </c>
      <c r="G176" s="10" t="str">
        <f>VLOOKUP(F176,'DATA PENGADAAN'!$H$2:$J$130,2,0)</f>
        <v>Maizirwan2257</v>
      </c>
      <c r="H176" s="10" t="str">
        <f>VLOOKUP(F176,'DATA PENGADAAN'!$H$2:$J$130,3,0)</f>
        <v>Raden3533</v>
      </c>
      <c r="I176" s="7" t="s">
        <v>138</v>
      </c>
    </row>
    <row r="177" spans="1:9" ht="15.6" x14ac:dyDescent="0.3">
      <c r="A177" s="7">
        <v>176</v>
      </c>
      <c r="B177" s="1" t="s">
        <v>121</v>
      </c>
      <c r="C177" s="25">
        <v>12</v>
      </c>
      <c r="D177" s="2" t="s">
        <v>115</v>
      </c>
      <c r="E177" s="35">
        <v>45257</v>
      </c>
      <c r="F177" s="7" t="s">
        <v>71</v>
      </c>
      <c r="G177" s="10" t="str">
        <f>VLOOKUP(F177,'DATA PENGADAAN'!$H$2:$J$130,2,0)</f>
        <v>Maizirwan2257</v>
      </c>
      <c r="H177" s="10" t="str">
        <f>VLOOKUP(F177,'DATA PENGADAAN'!$H$2:$J$130,3,0)</f>
        <v>Raden3533</v>
      </c>
      <c r="I177" s="7" t="s">
        <v>138</v>
      </c>
    </row>
    <row r="178" spans="1:9" ht="15.6" x14ac:dyDescent="0.3">
      <c r="A178" s="7">
        <v>177</v>
      </c>
      <c r="B178" s="1" t="s">
        <v>127</v>
      </c>
      <c r="C178" s="25">
        <v>75</v>
      </c>
      <c r="D178" s="3" t="s">
        <v>129</v>
      </c>
      <c r="E178" s="35">
        <v>45258</v>
      </c>
      <c r="F178" s="7" t="s">
        <v>74</v>
      </c>
      <c r="G178" s="10" t="str">
        <f>VLOOKUP(F178,'DATA PENGADAAN'!$H$2:$J$130,2,0)</f>
        <v>Achmad1630</v>
      </c>
      <c r="H178" s="10" t="str">
        <f>VLOOKUP(F178,'DATA PENGADAAN'!$H$2:$J$130,3,0)</f>
        <v>Raden3533</v>
      </c>
      <c r="I178" s="7" t="s">
        <v>138</v>
      </c>
    </row>
    <row r="179" spans="1:9" ht="15.6" x14ac:dyDescent="0.3">
      <c r="A179" s="7">
        <v>178</v>
      </c>
      <c r="B179" s="4" t="s">
        <v>132</v>
      </c>
      <c r="C179" s="25">
        <v>4</v>
      </c>
      <c r="D179" s="2" t="s">
        <v>129</v>
      </c>
      <c r="E179" s="35">
        <v>45258</v>
      </c>
      <c r="F179" s="7" t="s">
        <v>56</v>
      </c>
      <c r="G179" s="10" t="str">
        <f>VLOOKUP(F179,'DATA PENGADAAN'!$H$2:$J$130,2,0)</f>
        <v>Maizirwan2257</v>
      </c>
      <c r="H179" s="10" t="str">
        <f>VLOOKUP(F179,'DATA PENGADAAN'!$H$2:$J$130,3,0)</f>
        <v>Raden3533</v>
      </c>
      <c r="I179" s="7" t="s">
        <v>138</v>
      </c>
    </row>
    <row r="180" spans="1:9" ht="15.6" x14ac:dyDescent="0.3">
      <c r="A180" s="7">
        <v>179</v>
      </c>
      <c r="B180" s="4" t="s">
        <v>134</v>
      </c>
      <c r="C180" s="25">
        <v>2</v>
      </c>
      <c r="D180" s="3" t="s">
        <v>129</v>
      </c>
      <c r="E180" s="35">
        <v>45258</v>
      </c>
      <c r="F180" s="7" t="s">
        <v>69</v>
      </c>
      <c r="G180" s="10" t="str">
        <f>VLOOKUP(F180,'DATA PENGADAAN'!$H$2:$J$130,2,0)</f>
        <v>Maizirwan2257</v>
      </c>
      <c r="H180" s="10" t="str">
        <f>VLOOKUP(F180,'DATA PENGADAAN'!$H$2:$J$130,3,0)</f>
        <v>Raden3533</v>
      </c>
      <c r="I180" s="7" t="s">
        <v>138</v>
      </c>
    </row>
    <row r="181" spans="1:9" ht="15.6" x14ac:dyDescent="0.3">
      <c r="A181" s="7">
        <v>180</v>
      </c>
      <c r="B181" s="1" t="s">
        <v>121</v>
      </c>
      <c r="C181" s="25">
        <v>12</v>
      </c>
      <c r="D181" s="2" t="s">
        <v>115</v>
      </c>
      <c r="E181" s="35">
        <v>45259</v>
      </c>
      <c r="F181" s="7" t="s">
        <v>60</v>
      </c>
      <c r="G181" s="10" t="str">
        <f>VLOOKUP(F181,'DATA PENGADAAN'!$H$2:$J$130,2,0)</f>
        <v>Maizirwan2257</v>
      </c>
      <c r="H181" s="10" t="str">
        <f>VLOOKUP(F181,'DATA PENGADAAN'!$H$2:$J$130,3,0)</f>
        <v>Raden3533</v>
      </c>
      <c r="I181" s="7" t="s">
        <v>138</v>
      </c>
    </row>
    <row r="182" spans="1:9" ht="15.6" x14ac:dyDescent="0.3">
      <c r="A182" s="7">
        <v>181</v>
      </c>
      <c r="B182" s="1" t="s">
        <v>127</v>
      </c>
      <c r="C182" s="25">
        <v>111</v>
      </c>
      <c r="D182" s="3" t="s">
        <v>129</v>
      </c>
      <c r="E182" s="35">
        <v>45259</v>
      </c>
      <c r="F182" s="7" t="s">
        <v>77</v>
      </c>
      <c r="G182" s="10" t="str">
        <f>VLOOKUP(F182,'DATA PENGADAAN'!$H$2:$J$130,2,0)</f>
        <v>Dimas3573</v>
      </c>
      <c r="H182" s="10" t="str">
        <f>VLOOKUP(F182,'DATA PENGADAAN'!$H$2:$J$130,3,0)</f>
        <v>Raden3533</v>
      </c>
      <c r="I182" s="7" t="s">
        <v>138</v>
      </c>
    </row>
    <row r="183" spans="1:9" ht="15.6" x14ac:dyDescent="0.3">
      <c r="A183" s="7">
        <v>182</v>
      </c>
      <c r="B183" s="1" t="s">
        <v>123</v>
      </c>
      <c r="C183" s="25">
        <v>3</v>
      </c>
      <c r="D183" s="2" t="s">
        <v>129</v>
      </c>
      <c r="E183" s="35">
        <v>45260</v>
      </c>
      <c r="F183" s="7" t="s">
        <v>56</v>
      </c>
      <c r="G183" s="10" t="str">
        <f>VLOOKUP(F183,'DATA PENGADAAN'!$H$2:$J$130,2,0)</f>
        <v>Maizirwan2257</v>
      </c>
      <c r="H183" s="10" t="str">
        <f>VLOOKUP(F183,'DATA PENGADAAN'!$H$2:$J$130,3,0)</f>
        <v>Raden3533</v>
      </c>
      <c r="I183" s="7" t="s">
        <v>138</v>
      </c>
    </row>
    <row r="184" spans="1:9" ht="15.6" x14ac:dyDescent="0.3">
      <c r="A184" s="7">
        <v>183</v>
      </c>
      <c r="B184" s="1" t="s">
        <v>127</v>
      </c>
      <c r="C184" s="25">
        <v>90</v>
      </c>
      <c r="D184" s="3" t="s">
        <v>129</v>
      </c>
      <c r="E184" s="35">
        <v>45260</v>
      </c>
      <c r="F184" s="7" t="s">
        <v>61</v>
      </c>
      <c r="G184" s="10" t="str">
        <f>VLOOKUP(F184,'DATA PENGADAAN'!$H$2:$J$130,2,0)</f>
        <v>Maizirwan2257</v>
      </c>
      <c r="H184" s="10" t="str">
        <f>VLOOKUP(F184,'DATA PENGADAAN'!$H$2:$J$130,3,0)</f>
        <v>Raden3533</v>
      </c>
      <c r="I184" s="7" t="s">
        <v>138</v>
      </c>
    </row>
    <row r="185" spans="1:9" ht="15.6" x14ac:dyDescent="0.3">
      <c r="A185" s="7">
        <v>184</v>
      </c>
      <c r="B185" s="4" t="s">
        <v>135</v>
      </c>
      <c r="C185" s="25">
        <v>2</v>
      </c>
      <c r="D185" s="3" t="s">
        <v>129</v>
      </c>
      <c r="E185" s="35">
        <v>45260</v>
      </c>
      <c r="F185" s="7" t="s">
        <v>75</v>
      </c>
      <c r="G185" s="10" t="str">
        <f>VLOOKUP(F185,'DATA PENGADAAN'!$H$2:$J$130,2,0)</f>
        <v>Achmad1630</v>
      </c>
      <c r="H185" s="10" t="str">
        <f>VLOOKUP(F185,'DATA PENGADAAN'!$H$2:$J$130,3,0)</f>
        <v>Raden3533</v>
      </c>
      <c r="I185" s="7" t="s">
        <v>138</v>
      </c>
    </row>
    <row r="186" spans="1:9" ht="15.6" x14ac:dyDescent="0.3">
      <c r="A186" s="7">
        <v>185</v>
      </c>
      <c r="B186" s="4" t="s">
        <v>136</v>
      </c>
      <c r="C186" s="25">
        <v>2</v>
      </c>
      <c r="D186" s="3" t="s">
        <v>129</v>
      </c>
      <c r="E186" s="35">
        <v>45260</v>
      </c>
      <c r="F186" s="7" t="s">
        <v>54</v>
      </c>
      <c r="G186" s="10" t="str">
        <f>VLOOKUP(F186,'DATA PENGADAAN'!$H$2:$J$130,2,0)</f>
        <v>Maizirwan2257</v>
      </c>
      <c r="H186" s="10" t="str">
        <f>VLOOKUP(F186,'DATA PENGADAAN'!$H$2:$J$130,3,0)</f>
        <v>Raden3533</v>
      </c>
      <c r="I186" s="7" t="s">
        <v>138</v>
      </c>
    </row>
  </sheetData>
  <autoFilter ref="A1:I186" xr:uid="{00000000-0009-0000-0000-000003000000}">
    <sortState xmlns:xlrd2="http://schemas.microsoft.com/office/spreadsheetml/2017/richdata2" ref="A2:I186">
      <sortCondition ref="E1:E18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2"/>
  <sheetViews>
    <sheetView topLeftCell="A4" workbookViewId="0">
      <selection activeCell="B2" sqref="B2"/>
    </sheetView>
  </sheetViews>
  <sheetFormatPr defaultRowHeight="14.4" x14ac:dyDescent="0.3"/>
  <cols>
    <col min="2" max="2" width="18" style="33" bestFit="1" customWidth="1"/>
    <col min="5" max="5" width="10.6640625" bestFit="1" customWidth="1"/>
    <col min="8" max="9" width="10.6640625" bestFit="1" customWidth="1"/>
  </cols>
  <sheetData>
    <row r="1" spans="1:9" x14ac:dyDescent="0.3">
      <c r="H1" t="s">
        <v>161</v>
      </c>
      <c r="I1" t="s">
        <v>162</v>
      </c>
    </row>
    <row r="2" spans="1:9" x14ac:dyDescent="0.3">
      <c r="A2">
        <v>1</v>
      </c>
      <c r="B2" s="33">
        <v>45069</v>
      </c>
      <c r="D2">
        <v>1</v>
      </c>
      <c r="E2" s="33">
        <v>45223</v>
      </c>
      <c r="H2" s="33">
        <v>45073</v>
      </c>
      <c r="I2" s="33">
        <v>45074</v>
      </c>
    </row>
    <row r="3" spans="1:9" x14ac:dyDescent="0.3">
      <c r="A3">
        <v>2</v>
      </c>
      <c r="B3" s="33">
        <v>45070</v>
      </c>
      <c r="D3">
        <v>2</v>
      </c>
      <c r="E3" s="33">
        <v>45224</v>
      </c>
      <c r="H3" s="33">
        <f>H2+7</f>
        <v>45080</v>
      </c>
      <c r="I3" s="33">
        <f>I2+7</f>
        <v>45081</v>
      </c>
    </row>
    <row r="4" spans="1:9" x14ac:dyDescent="0.3">
      <c r="A4">
        <v>3</v>
      </c>
      <c r="B4" s="33">
        <v>45071</v>
      </c>
      <c r="D4">
        <v>3</v>
      </c>
      <c r="E4" s="33">
        <v>45225</v>
      </c>
      <c r="H4" s="33">
        <f t="shared" ref="H4:H20" si="0">H3+7</f>
        <v>45087</v>
      </c>
      <c r="I4" s="33">
        <f t="shared" ref="I4:I20" si="1">I3+7</f>
        <v>45088</v>
      </c>
    </row>
    <row r="5" spans="1:9" x14ac:dyDescent="0.3">
      <c r="A5">
        <v>4</v>
      </c>
      <c r="B5" s="33">
        <v>45072</v>
      </c>
      <c r="D5">
        <v>4</v>
      </c>
      <c r="E5" s="33">
        <v>45226</v>
      </c>
      <c r="H5" s="33">
        <f t="shared" si="0"/>
        <v>45094</v>
      </c>
      <c r="I5" s="33">
        <f t="shared" si="1"/>
        <v>45095</v>
      </c>
    </row>
    <row r="6" spans="1:9" x14ac:dyDescent="0.3">
      <c r="A6">
        <v>5</v>
      </c>
      <c r="B6" s="33">
        <v>45075</v>
      </c>
      <c r="D6">
        <v>5</v>
      </c>
      <c r="E6" s="33">
        <v>45229</v>
      </c>
      <c r="H6" s="33" t="e">
        <f>#REF!+7</f>
        <v>#REF!</v>
      </c>
      <c r="I6" s="33" t="e">
        <f>#REF!+7</f>
        <v>#REF!</v>
      </c>
    </row>
    <row r="7" spans="1:9" x14ac:dyDescent="0.3">
      <c r="A7">
        <v>6</v>
      </c>
      <c r="B7" s="33">
        <v>45076</v>
      </c>
      <c r="D7">
        <v>6</v>
      </c>
      <c r="E7" s="33">
        <v>45230</v>
      </c>
      <c r="H7" s="33" t="e">
        <f t="shared" si="0"/>
        <v>#REF!</v>
      </c>
      <c r="I7" s="33" t="e">
        <f t="shared" si="1"/>
        <v>#REF!</v>
      </c>
    </row>
    <row r="8" spans="1:9" x14ac:dyDescent="0.3">
      <c r="A8">
        <v>7</v>
      </c>
      <c r="B8" s="33">
        <v>45077</v>
      </c>
      <c r="D8">
        <v>7</v>
      </c>
      <c r="E8" s="33">
        <v>45231</v>
      </c>
      <c r="H8" s="33" t="e">
        <f t="shared" si="0"/>
        <v>#REF!</v>
      </c>
      <c r="I8" s="33" t="e">
        <f t="shared" si="1"/>
        <v>#REF!</v>
      </c>
    </row>
    <row r="9" spans="1:9" x14ac:dyDescent="0.3">
      <c r="A9">
        <v>8</v>
      </c>
      <c r="B9" s="33">
        <v>45078</v>
      </c>
      <c r="D9">
        <v>8</v>
      </c>
      <c r="E9" s="33">
        <v>45232</v>
      </c>
      <c r="H9" s="33" t="e">
        <f t="shared" si="0"/>
        <v>#REF!</v>
      </c>
      <c r="I9" s="33" t="e">
        <f t="shared" si="1"/>
        <v>#REF!</v>
      </c>
    </row>
    <row r="10" spans="1:9" x14ac:dyDescent="0.3">
      <c r="A10">
        <v>9</v>
      </c>
      <c r="B10" s="33">
        <v>45079</v>
      </c>
      <c r="D10">
        <v>9</v>
      </c>
      <c r="E10" s="33">
        <v>45233</v>
      </c>
      <c r="H10" s="33" t="e">
        <f t="shared" si="0"/>
        <v>#REF!</v>
      </c>
      <c r="I10" s="33" t="e">
        <f t="shared" si="1"/>
        <v>#REF!</v>
      </c>
    </row>
    <row r="11" spans="1:9" x14ac:dyDescent="0.3">
      <c r="A11">
        <v>10</v>
      </c>
      <c r="B11" s="33">
        <v>45082</v>
      </c>
      <c r="D11">
        <v>10</v>
      </c>
      <c r="E11" s="33">
        <v>45236</v>
      </c>
      <c r="H11" s="33" t="e">
        <f>#REF!+7</f>
        <v>#REF!</v>
      </c>
      <c r="I11" s="33" t="e">
        <f>#REF!+7</f>
        <v>#REF!</v>
      </c>
    </row>
    <row r="12" spans="1:9" x14ac:dyDescent="0.3">
      <c r="A12">
        <v>11</v>
      </c>
      <c r="B12" s="33">
        <v>45083</v>
      </c>
      <c r="D12">
        <v>11</v>
      </c>
      <c r="E12" s="33">
        <v>45237</v>
      </c>
      <c r="H12" s="33" t="e">
        <f t="shared" si="0"/>
        <v>#REF!</v>
      </c>
      <c r="I12" s="33" t="e">
        <f t="shared" si="1"/>
        <v>#REF!</v>
      </c>
    </row>
    <row r="13" spans="1:9" x14ac:dyDescent="0.3">
      <c r="A13">
        <v>12</v>
      </c>
      <c r="B13" s="33">
        <v>45084</v>
      </c>
      <c r="D13">
        <v>12</v>
      </c>
      <c r="E13" s="33">
        <v>45238</v>
      </c>
      <c r="H13" s="33" t="e">
        <f>H12+7</f>
        <v>#REF!</v>
      </c>
      <c r="I13" s="33" t="e">
        <f t="shared" si="1"/>
        <v>#REF!</v>
      </c>
    </row>
    <row r="14" spans="1:9" x14ac:dyDescent="0.3">
      <c r="A14">
        <v>13</v>
      </c>
      <c r="B14" s="33">
        <v>45085</v>
      </c>
      <c r="D14">
        <v>13</v>
      </c>
      <c r="E14" s="33">
        <v>45239</v>
      </c>
      <c r="H14" s="33" t="e">
        <f t="shared" si="0"/>
        <v>#REF!</v>
      </c>
      <c r="I14" s="33" t="e">
        <f t="shared" si="1"/>
        <v>#REF!</v>
      </c>
    </row>
    <row r="15" spans="1:9" x14ac:dyDescent="0.3">
      <c r="A15">
        <v>14</v>
      </c>
      <c r="B15" s="33">
        <v>45086</v>
      </c>
      <c r="D15">
        <v>14</v>
      </c>
      <c r="E15" s="33">
        <v>45240</v>
      </c>
      <c r="H15" s="33" t="e">
        <f t="shared" si="0"/>
        <v>#REF!</v>
      </c>
      <c r="I15" s="33" t="e">
        <f t="shared" si="1"/>
        <v>#REF!</v>
      </c>
    </row>
    <row r="16" spans="1:9" x14ac:dyDescent="0.3">
      <c r="A16">
        <v>15</v>
      </c>
      <c r="B16" s="33">
        <v>45089</v>
      </c>
      <c r="D16">
        <v>15</v>
      </c>
      <c r="E16" s="33">
        <v>45243</v>
      </c>
      <c r="H16" s="33" t="e">
        <f>#REF!+7</f>
        <v>#REF!</v>
      </c>
      <c r="I16" s="33" t="e">
        <f>#REF!+7</f>
        <v>#REF!</v>
      </c>
    </row>
    <row r="17" spans="1:9" x14ac:dyDescent="0.3">
      <c r="A17">
        <v>16</v>
      </c>
      <c r="B17" s="33">
        <v>45090</v>
      </c>
      <c r="D17">
        <v>16</v>
      </c>
      <c r="E17" s="33">
        <v>45244</v>
      </c>
      <c r="H17" s="33" t="e">
        <f t="shared" si="0"/>
        <v>#REF!</v>
      </c>
      <c r="I17" s="33" t="e">
        <f t="shared" si="1"/>
        <v>#REF!</v>
      </c>
    </row>
    <row r="18" spans="1:9" x14ac:dyDescent="0.3">
      <c r="A18">
        <v>17</v>
      </c>
      <c r="B18" s="33">
        <v>45091</v>
      </c>
      <c r="D18">
        <v>17</v>
      </c>
      <c r="E18" s="33">
        <v>45245</v>
      </c>
      <c r="H18" s="33" t="e">
        <f t="shared" si="0"/>
        <v>#REF!</v>
      </c>
      <c r="I18" s="33" t="e">
        <f t="shared" si="1"/>
        <v>#REF!</v>
      </c>
    </row>
    <row r="19" spans="1:9" x14ac:dyDescent="0.3">
      <c r="A19">
        <v>18</v>
      </c>
      <c r="B19" s="33">
        <v>45092</v>
      </c>
      <c r="D19">
        <v>18</v>
      </c>
      <c r="E19" s="33">
        <v>45246</v>
      </c>
      <c r="H19" s="33" t="e">
        <f>H18+7</f>
        <v>#REF!</v>
      </c>
      <c r="I19" s="33" t="e">
        <f t="shared" si="1"/>
        <v>#REF!</v>
      </c>
    </row>
    <row r="20" spans="1:9" x14ac:dyDescent="0.3">
      <c r="A20">
        <v>19</v>
      </c>
      <c r="B20" s="33">
        <v>45093</v>
      </c>
      <c r="D20">
        <v>19</v>
      </c>
      <c r="E20" s="33">
        <v>45247</v>
      </c>
      <c r="H20" s="33" t="e">
        <f t="shared" si="0"/>
        <v>#REF!</v>
      </c>
      <c r="I20" s="33" t="e">
        <f t="shared" si="1"/>
        <v>#REF!</v>
      </c>
    </row>
    <row r="21" spans="1:9" x14ac:dyDescent="0.3">
      <c r="A21">
        <v>20</v>
      </c>
      <c r="B21" s="33">
        <v>45096</v>
      </c>
      <c r="D21">
        <v>20</v>
      </c>
      <c r="E21" s="33">
        <v>45250</v>
      </c>
      <c r="H21" s="33"/>
    </row>
    <row r="22" spans="1:9" x14ac:dyDescent="0.3">
      <c r="A22">
        <v>21</v>
      </c>
      <c r="B22" s="33">
        <v>45097</v>
      </c>
      <c r="D22">
        <v>21</v>
      </c>
      <c r="E22" s="33">
        <v>45251</v>
      </c>
      <c r="H22" s="33"/>
    </row>
    <row r="23" spans="1:9" x14ac:dyDescent="0.3">
      <c r="A23">
        <v>22</v>
      </c>
      <c r="B23" s="33">
        <v>45098</v>
      </c>
      <c r="D23">
        <v>22</v>
      </c>
      <c r="E23" s="33">
        <v>45252</v>
      </c>
      <c r="H23" s="33"/>
    </row>
    <row r="24" spans="1:9" x14ac:dyDescent="0.3">
      <c r="A24">
        <v>23</v>
      </c>
      <c r="B24" s="33">
        <v>45099</v>
      </c>
      <c r="D24">
        <v>23</v>
      </c>
      <c r="E24" s="33">
        <v>45253</v>
      </c>
      <c r="H24" s="33"/>
    </row>
    <row r="25" spans="1:9" x14ac:dyDescent="0.3">
      <c r="A25">
        <v>24</v>
      </c>
      <c r="B25" s="33">
        <v>45100</v>
      </c>
      <c r="D25">
        <v>24</v>
      </c>
      <c r="E25" s="33">
        <v>45254</v>
      </c>
      <c r="H25" s="33"/>
    </row>
    <row r="26" spans="1:9" x14ac:dyDescent="0.3">
      <c r="A26">
        <v>25</v>
      </c>
      <c r="B26" s="33">
        <v>45103</v>
      </c>
      <c r="D26">
        <v>25</v>
      </c>
      <c r="E26" s="33">
        <v>45257</v>
      </c>
      <c r="H26" s="33"/>
    </row>
    <row r="27" spans="1:9" x14ac:dyDescent="0.3">
      <c r="A27">
        <v>26</v>
      </c>
      <c r="B27" s="33">
        <v>45104</v>
      </c>
      <c r="D27">
        <v>26</v>
      </c>
      <c r="E27" s="33">
        <v>45258</v>
      </c>
      <c r="H27" s="33"/>
    </row>
    <row r="28" spans="1:9" x14ac:dyDescent="0.3">
      <c r="A28">
        <v>27</v>
      </c>
      <c r="B28" s="33">
        <v>45105</v>
      </c>
      <c r="D28">
        <v>27</v>
      </c>
      <c r="E28" s="33">
        <v>45259</v>
      </c>
      <c r="H28" s="33"/>
    </row>
    <row r="29" spans="1:9" x14ac:dyDescent="0.3">
      <c r="A29">
        <v>28</v>
      </c>
      <c r="B29" s="33">
        <v>45106</v>
      </c>
      <c r="D29">
        <v>28</v>
      </c>
      <c r="E29" s="33">
        <v>45260</v>
      </c>
      <c r="H29" s="33"/>
    </row>
    <row r="30" spans="1:9" x14ac:dyDescent="0.3">
      <c r="A30">
        <v>29</v>
      </c>
      <c r="B30" s="33">
        <v>45107</v>
      </c>
    </row>
    <row r="31" spans="1:9" x14ac:dyDescent="0.3">
      <c r="A31">
        <v>30</v>
      </c>
      <c r="B31" s="33">
        <v>45110</v>
      </c>
    </row>
    <row r="32" spans="1:9" x14ac:dyDescent="0.3">
      <c r="A32">
        <v>31</v>
      </c>
      <c r="B32" s="33">
        <v>45111</v>
      </c>
    </row>
    <row r="33" spans="1:2" x14ac:dyDescent="0.3">
      <c r="A33">
        <v>32</v>
      </c>
      <c r="B33" s="33">
        <v>45112</v>
      </c>
    </row>
    <row r="34" spans="1:2" x14ac:dyDescent="0.3">
      <c r="A34">
        <v>33</v>
      </c>
      <c r="B34" s="33">
        <v>45113</v>
      </c>
    </row>
    <row r="35" spans="1:2" x14ac:dyDescent="0.3">
      <c r="A35">
        <v>34</v>
      </c>
      <c r="B35" s="33">
        <v>45114</v>
      </c>
    </row>
    <row r="36" spans="1:2" x14ac:dyDescent="0.3">
      <c r="A36">
        <v>35</v>
      </c>
      <c r="B36" s="33">
        <v>45117</v>
      </c>
    </row>
    <row r="37" spans="1:2" x14ac:dyDescent="0.3">
      <c r="A37">
        <v>36</v>
      </c>
      <c r="B37" s="33">
        <v>45118</v>
      </c>
    </row>
    <row r="38" spans="1:2" x14ac:dyDescent="0.3">
      <c r="A38">
        <v>37</v>
      </c>
      <c r="B38" s="33">
        <v>45119</v>
      </c>
    </row>
    <row r="39" spans="1:2" x14ac:dyDescent="0.3">
      <c r="A39">
        <v>38</v>
      </c>
      <c r="B39" s="33">
        <v>45120</v>
      </c>
    </row>
    <row r="40" spans="1:2" x14ac:dyDescent="0.3">
      <c r="A40">
        <v>39</v>
      </c>
      <c r="B40" s="33">
        <v>45121</v>
      </c>
    </row>
    <row r="41" spans="1:2" x14ac:dyDescent="0.3">
      <c r="A41">
        <v>40</v>
      </c>
      <c r="B41" s="33">
        <v>45124</v>
      </c>
    </row>
    <row r="42" spans="1:2" x14ac:dyDescent="0.3">
      <c r="A42">
        <v>41</v>
      </c>
      <c r="B42" s="33">
        <v>45125</v>
      </c>
    </row>
    <row r="43" spans="1:2" x14ac:dyDescent="0.3">
      <c r="A43">
        <v>42</v>
      </c>
      <c r="B43" s="33">
        <v>45126</v>
      </c>
    </row>
    <row r="44" spans="1:2" x14ac:dyDescent="0.3">
      <c r="A44">
        <v>43</v>
      </c>
      <c r="B44" s="33">
        <v>45127</v>
      </c>
    </row>
    <row r="45" spans="1:2" x14ac:dyDescent="0.3">
      <c r="A45">
        <v>44</v>
      </c>
      <c r="B45" s="33">
        <v>45128</v>
      </c>
    </row>
    <row r="46" spans="1:2" x14ac:dyDescent="0.3">
      <c r="A46">
        <v>45</v>
      </c>
      <c r="B46" s="33">
        <v>45131</v>
      </c>
    </row>
    <row r="47" spans="1:2" x14ac:dyDescent="0.3">
      <c r="A47">
        <v>46</v>
      </c>
      <c r="B47" s="33">
        <v>45132</v>
      </c>
    </row>
    <row r="48" spans="1:2" x14ac:dyDescent="0.3">
      <c r="A48">
        <v>47</v>
      </c>
      <c r="B48" s="33">
        <v>45133</v>
      </c>
    </row>
    <row r="49" spans="1:2" x14ac:dyDescent="0.3">
      <c r="A49">
        <v>48</v>
      </c>
      <c r="B49" s="33">
        <v>45134</v>
      </c>
    </row>
    <row r="50" spans="1:2" x14ac:dyDescent="0.3">
      <c r="A50">
        <v>49</v>
      </c>
      <c r="B50" s="33">
        <v>45135</v>
      </c>
    </row>
    <row r="51" spans="1:2" x14ac:dyDescent="0.3">
      <c r="A51">
        <v>50</v>
      </c>
      <c r="B51" s="33">
        <v>45138</v>
      </c>
    </row>
    <row r="52" spans="1:2" x14ac:dyDescent="0.3">
      <c r="A52">
        <v>51</v>
      </c>
      <c r="B52" s="33">
        <v>45139</v>
      </c>
    </row>
    <row r="53" spans="1:2" x14ac:dyDescent="0.3">
      <c r="A53">
        <v>52</v>
      </c>
      <c r="B53" s="33">
        <v>45140</v>
      </c>
    </row>
    <row r="54" spans="1:2" x14ac:dyDescent="0.3">
      <c r="A54">
        <v>53</v>
      </c>
      <c r="B54" s="33">
        <v>45141</v>
      </c>
    </row>
    <row r="55" spans="1:2" x14ac:dyDescent="0.3">
      <c r="A55">
        <v>54</v>
      </c>
      <c r="B55" s="33">
        <v>45142</v>
      </c>
    </row>
    <row r="56" spans="1:2" x14ac:dyDescent="0.3">
      <c r="A56">
        <v>55</v>
      </c>
      <c r="B56" s="33">
        <v>45145</v>
      </c>
    </row>
    <row r="57" spans="1:2" x14ac:dyDescent="0.3">
      <c r="A57">
        <v>56</v>
      </c>
      <c r="B57" s="33">
        <v>45146</v>
      </c>
    </row>
    <row r="58" spans="1:2" x14ac:dyDescent="0.3">
      <c r="A58">
        <v>57</v>
      </c>
      <c r="B58" s="33">
        <v>45147</v>
      </c>
    </row>
    <row r="59" spans="1:2" x14ac:dyDescent="0.3">
      <c r="A59">
        <v>58</v>
      </c>
      <c r="B59" s="33">
        <v>45148</v>
      </c>
    </row>
    <row r="60" spans="1:2" x14ac:dyDescent="0.3">
      <c r="A60">
        <v>59</v>
      </c>
      <c r="B60" s="33">
        <v>45149</v>
      </c>
    </row>
    <row r="61" spans="1:2" x14ac:dyDescent="0.3">
      <c r="A61">
        <v>60</v>
      </c>
      <c r="B61" s="33">
        <v>45152</v>
      </c>
    </row>
    <row r="62" spans="1:2" x14ac:dyDescent="0.3">
      <c r="A62">
        <v>61</v>
      </c>
      <c r="B62" s="33">
        <v>45153</v>
      </c>
    </row>
    <row r="63" spans="1:2" x14ac:dyDescent="0.3">
      <c r="A63">
        <v>62</v>
      </c>
      <c r="B63" s="33">
        <v>45154</v>
      </c>
    </row>
    <row r="64" spans="1:2" x14ac:dyDescent="0.3">
      <c r="A64">
        <v>63</v>
      </c>
      <c r="B64" s="33">
        <v>45155</v>
      </c>
    </row>
    <row r="65" spans="1:2" x14ac:dyDescent="0.3">
      <c r="A65">
        <v>64</v>
      </c>
      <c r="B65" s="33">
        <v>45156</v>
      </c>
    </row>
    <row r="66" spans="1:2" x14ac:dyDescent="0.3">
      <c r="A66">
        <v>65</v>
      </c>
      <c r="B66" s="33">
        <v>45159</v>
      </c>
    </row>
    <row r="67" spans="1:2" x14ac:dyDescent="0.3">
      <c r="A67">
        <v>66</v>
      </c>
      <c r="B67" s="33">
        <v>45160</v>
      </c>
    </row>
    <row r="68" spans="1:2" x14ac:dyDescent="0.3">
      <c r="A68">
        <v>67</v>
      </c>
      <c r="B68" s="33">
        <v>45161</v>
      </c>
    </row>
    <row r="69" spans="1:2" x14ac:dyDescent="0.3">
      <c r="A69">
        <v>68</v>
      </c>
      <c r="B69" s="33">
        <v>45162</v>
      </c>
    </row>
    <row r="70" spans="1:2" x14ac:dyDescent="0.3">
      <c r="A70">
        <v>69</v>
      </c>
      <c r="B70" s="33">
        <v>45163</v>
      </c>
    </row>
    <row r="71" spans="1:2" x14ac:dyDescent="0.3">
      <c r="A71">
        <v>70</v>
      </c>
      <c r="B71" s="33">
        <v>45166</v>
      </c>
    </row>
    <row r="72" spans="1:2" x14ac:dyDescent="0.3">
      <c r="A72">
        <v>71</v>
      </c>
      <c r="B72" s="33">
        <v>45167</v>
      </c>
    </row>
    <row r="73" spans="1:2" x14ac:dyDescent="0.3">
      <c r="A73">
        <v>72</v>
      </c>
      <c r="B73" s="33">
        <v>45168</v>
      </c>
    </row>
    <row r="74" spans="1:2" x14ac:dyDescent="0.3">
      <c r="A74">
        <v>73</v>
      </c>
      <c r="B74" s="33">
        <v>45169</v>
      </c>
    </row>
    <row r="75" spans="1:2" x14ac:dyDescent="0.3">
      <c r="A75">
        <v>74</v>
      </c>
      <c r="B75" s="33">
        <v>45170</v>
      </c>
    </row>
    <row r="76" spans="1:2" x14ac:dyDescent="0.3">
      <c r="A76">
        <v>75</v>
      </c>
      <c r="B76" s="33">
        <v>45173</v>
      </c>
    </row>
    <row r="77" spans="1:2" x14ac:dyDescent="0.3">
      <c r="A77">
        <v>76</v>
      </c>
      <c r="B77" s="33">
        <v>45174</v>
      </c>
    </row>
    <row r="78" spans="1:2" x14ac:dyDescent="0.3">
      <c r="A78">
        <v>77</v>
      </c>
      <c r="B78" s="33">
        <v>45175</v>
      </c>
    </row>
    <row r="79" spans="1:2" x14ac:dyDescent="0.3">
      <c r="A79">
        <v>78</v>
      </c>
      <c r="B79" s="33">
        <v>45176</v>
      </c>
    </row>
    <row r="80" spans="1:2" x14ac:dyDescent="0.3">
      <c r="A80">
        <v>79</v>
      </c>
      <c r="B80" s="33">
        <v>45177</v>
      </c>
    </row>
    <row r="81" spans="1:2" x14ac:dyDescent="0.3">
      <c r="A81">
        <v>80</v>
      </c>
      <c r="B81" s="33">
        <v>45180</v>
      </c>
    </row>
    <row r="82" spans="1:2" x14ac:dyDescent="0.3">
      <c r="A82">
        <v>81</v>
      </c>
      <c r="B82" s="33">
        <v>45181</v>
      </c>
    </row>
    <row r="83" spans="1:2" x14ac:dyDescent="0.3">
      <c r="A83">
        <v>82</v>
      </c>
      <c r="B83" s="33">
        <v>45182</v>
      </c>
    </row>
    <row r="84" spans="1:2" x14ac:dyDescent="0.3">
      <c r="A84">
        <v>83</v>
      </c>
      <c r="B84" s="33">
        <v>45183</v>
      </c>
    </row>
    <row r="85" spans="1:2" x14ac:dyDescent="0.3">
      <c r="A85">
        <v>84</v>
      </c>
      <c r="B85" s="33">
        <v>45184</v>
      </c>
    </row>
    <row r="86" spans="1:2" x14ac:dyDescent="0.3">
      <c r="A86">
        <v>85</v>
      </c>
      <c r="B86" s="33">
        <v>45187</v>
      </c>
    </row>
    <row r="87" spans="1:2" x14ac:dyDescent="0.3">
      <c r="A87">
        <v>86</v>
      </c>
      <c r="B87" s="33">
        <v>45188</v>
      </c>
    </row>
    <row r="88" spans="1:2" x14ac:dyDescent="0.3">
      <c r="A88">
        <v>87</v>
      </c>
      <c r="B88" s="33">
        <v>45189</v>
      </c>
    </row>
    <row r="89" spans="1:2" x14ac:dyDescent="0.3">
      <c r="A89">
        <v>88</v>
      </c>
      <c r="B89" s="33">
        <v>45190</v>
      </c>
    </row>
    <row r="90" spans="1:2" x14ac:dyDescent="0.3">
      <c r="A90">
        <v>89</v>
      </c>
      <c r="B90" s="33">
        <v>45191</v>
      </c>
    </row>
    <row r="91" spans="1:2" x14ac:dyDescent="0.3">
      <c r="A91">
        <v>90</v>
      </c>
      <c r="B91" s="33">
        <v>45194</v>
      </c>
    </row>
    <row r="92" spans="1:2" x14ac:dyDescent="0.3">
      <c r="A92">
        <v>91</v>
      </c>
      <c r="B92" s="33">
        <v>45195</v>
      </c>
    </row>
    <row r="93" spans="1:2" x14ac:dyDescent="0.3">
      <c r="A93">
        <v>92</v>
      </c>
      <c r="B93" s="33">
        <v>45196</v>
      </c>
    </row>
    <row r="94" spans="1:2" x14ac:dyDescent="0.3">
      <c r="A94">
        <v>93</v>
      </c>
      <c r="B94" s="33">
        <v>45197</v>
      </c>
    </row>
    <row r="95" spans="1:2" x14ac:dyDescent="0.3">
      <c r="A95">
        <v>94</v>
      </c>
      <c r="B95" s="33">
        <v>45198</v>
      </c>
    </row>
    <row r="96" spans="1:2" x14ac:dyDescent="0.3">
      <c r="A96">
        <v>95</v>
      </c>
      <c r="B96" s="33">
        <v>45201</v>
      </c>
    </row>
    <row r="97" spans="1:2" x14ac:dyDescent="0.3">
      <c r="A97">
        <v>96</v>
      </c>
      <c r="B97" s="33">
        <v>45202</v>
      </c>
    </row>
    <row r="98" spans="1:2" x14ac:dyDescent="0.3">
      <c r="A98">
        <v>97</v>
      </c>
      <c r="B98" s="33">
        <v>45203</v>
      </c>
    </row>
    <row r="99" spans="1:2" x14ac:dyDescent="0.3">
      <c r="A99">
        <v>98</v>
      </c>
      <c r="B99" s="33">
        <v>45204</v>
      </c>
    </row>
    <row r="100" spans="1:2" x14ac:dyDescent="0.3">
      <c r="A100">
        <v>99</v>
      </c>
      <c r="B100" s="33">
        <v>45205</v>
      </c>
    </row>
    <row r="101" spans="1:2" x14ac:dyDescent="0.3">
      <c r="A101">
        <v>100</v>
      </c>
      <c r="B101" s="33">
        <v>45208</v>
      </c>
    </row>
    <row r="102" spans="1:2" x14ac:dyDescent="0.3">
      <c r="A102">
        <v>101</v>
      </c>
      <c r="B102" s="33">
        <v>45209</v>
      </c>
    </row>
    <row r="103" spans="1:2" x14ac:dyDescent="0.3">
      <c r="A103">
        <v>102</v>
      </c>
      <c r="B103" s="33">
        <v>45210</v>
      </c>
    </row>
    <row r="104" spans="1:2" x14ac:dyDescent="0.3">
      <c r="A104">
        <v>103</v>
      </c>
      <c r="B104" s="33">
        <v>45211</v>
      </c>
    </row>
    <row r="105" spans="1:2" x14ac:dyDescent="0.3">
      <c r="A105">
        <v>104</v>
      </c>
      <c r="B105" s="33">
        <v>45212</v>
      </c>
    </row>
    <row r="106" spans="1:2" x14ac:dyDescent="0.3">
      <c r="A106">
        <v>105</v>
      </c>
      <c r="B106" s="33">
        <v>45215</v>
      </c>
    </row>
    <row r="107" spans="1:2" x14ac:dyDescent="0.3">
      <c r="A107">
        <v>106</v>
      </c>
      <c r="B107" s="33">
        <v>45216</v>
      </c>
    </row>
    <row r="108" spans="1:2" x14ac:dyDescent="0.3">
      <c r="A108">
        <v>107</v>
      </c>
      <c r="B108" s="33">
        <v>45217</v>
      </c>
    </row>
    <row r="109" spans="1:2" x14ac:dyDescent="0.3">
      <c r="A109">
        <v>108</v>
      </c>
      <c r="B109" s="33">
        <v>45218</v>
      </c>
    </row>
    <row r="110" spans="1:2" x14ac:dyDescent="0.3">
      <c r="A110">
        <v>109</v>
      </c>
      <c r="B110" s="33">
        <v>45219</v>
      </c>
    </row>
    <row r="111" spans="1:2" x14ac:dyDescent="0.3">
      <c r="A111">
        <v>110</v>
      </c>
      <c r="B111" s="33">
        <v>45222</v>
      </c>
    </row>
    <row r="112" spans="1:2" x14ac:dyDescent="0.3">
      <c r="A112">
        <v>111</v>
      </c>
      <c r="B112" s="33">
        <v>45223</v>
      </c>
    </row>
  </sheetData>
  <autoFilter ref="A1:E112" xr:uid="{00000000-0009-0000-0000-000004000000}"/>
  <conditionalFormatting sqref="B1:B1048576 H1:H1048576">
    <cfRule type="duplicateValues" dxfId="3" priority="4"/>
  </conditionalFormatting>
  <conditionalFormatting sqref="B1:B1048576 I1:I1048576">
    <cfRule type="duplicateValues" dxfId="2" priority="3"/>
  </conditionalFormatting>
  <conditionalFormatting sqref="E1:E1048576 H1:H1048576">
    <cfRule type="duplicateValues" dxfId="1" priority="2"/>
  </conditionalFormatting>
  <conditionalFormatting sqref="E1:E1048576 I1:I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ITEM (2)</vt:lpstr>
      <vt:lpstr>users</vt:lpstr>
      <vt:lpstr>DATA ITEM</vt:lpstr>
      <vt:lpstr>DATA PENGADAAN</vt:lpstr>
      <vt:lpstr>DATA PERMINTAAN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Fahrel Gibran Alghany</cp:lastModifiedBy>
  <dcterms:created xsi:type="dcterms:W3CDTF">2023-12-16T06:25:51Z</dcterms:created>
  <dcterms:modified xsi:type="dcterms:W3CDTF">2023-12-26T09:14:51Z</dcterms:modified>
</cp:coreProperties>
</file>