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to11/Desktop/PSP11_4a/PSP11_4a_Planning/"/>
    </mc:Choice>
  </mc:AlternateContent>
  <xr:revisionPtr revIDLastSave="0" documentId="13_ncr:1_{3661273B-8AF1-2E49-83CD-2D595072D62B}" xr6:coauthVersionLast="45" xr6:coauthVersionMax="45" xr10:uidLastSave="{00000000-0000-0000-0000-000000000000}"/>
  <bookViews>
    <workbookView xWindow="0" yWindow="460" windowWidth="14400" windowHeight="15820" xr2:uid="{8C05115B-A075-E548-832E-BED879C9BA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F5" i="1" l="1"/>
  <c r="F9" i="1"/>
  <c r="F13" i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2" i="1"/>
  <c r="F2" i="1" s="1"/>
  <c r="F15" i="1" l="1"/>
  <c r="F16" i="1" s="1"/>
  <c r="G2" i="1" s="1"/>
  <c r="G9" i="1"/>
  <c r="G11" i="1"/>
  <c r="G6" i="1"/>
  <c r="G13" i="1"/>
  <c r="E15" i="1"/>
  <c r="E16" i="1" s="1"/>
  <c r="G14" i="1" l="1"/>
  <c r="G10" i="1"/>
  <c r="G5" i="1"/>
  <c r="G3" i="1"/>
  <c r="G7" i="1"/>
  <c r="C24" i="1"/>
  <c r="F24" i="1" s="1"/>
  <c r="G12" i="1"/>
  <c r="G4" i="1"/>
  <c r="G15" i="1" s="1"/>
  <c r="G8" i="1"/>
  <c r="C19" i="1" l="1"/>
  <c r="G16" i="1"/>
  <c r="C26" i="1" l="1"/>
  <c r="F26" i="1" s="1"/>
  <c r="C22" i="1"/>
  <c r="F22" i="1" s="1"/>
  <c r="C25" i="1"/>
  <c r="F25" i="1" s="1"/>
  <c r="C23" i="1"/>
  <c r="F23" i="1" s="1"/>
</calcChain>
</file>

<file path=xl/sharedStrings.xml><?xml version="1.0" encoding="utf-8"?>
<sst xmlns="http://schemas.openxmlformats.org/spreadsheetml/2006/main" count="34" uniqueCount="34">
  <si>
    <t>n</t>
  </si>
  <si>
    <t>Class Name</t>
  </si>
  <si>
    <t>Class LOC</t>
  </si>
  <si>
    <t>Number of methods</t>
  </si>
  <si>
    <t>LOC/Methods</t>
  </si>
  <si>
    <t>ln(xi)</t>
  </si>
  <si>
    <t>(ln(xi)-avg)^2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</si>
  <si>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</si>
  <si>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</si>
  <si>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</si>
  <si>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</si>
  <si>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</si>
  <si>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</si>
  <si>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</si>
  <si>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</si>
  <si>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</si>
  <si>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</si>
  <si>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</si>
  <si>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</si>
  <si>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</si>
  <si>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</si>
  <si>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</si>
  <si>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</si>
  <si>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Estándar derivation</t>
  </si>
  <si>
    <t>ln(vs)</t>
  </si>
  <si>
    <t>ln(s)</t>
  </si>
  <si>
    <t>ln(m)</t>
  </si>
  <si>
    <t>ln(l)</t>
  </si>
  <si>
    <t>ln(vl)</t>
  </si>
  <si>
    <t>VS</t>
  </si>
  <si>
    <t>S</t>
  </si>
  <si>
    <t>M</t>
  </si>
  <si>
    <t>L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</si>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</sst>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C95D-B973-D241-8536-DAB87225C4EC}">
  <dimension ref="A1:G26"/>
  <sheetViews>
    <sheetView tabSelected="1" workbookViewId="0">
      <selection activeCell="G2" sqref="G2"/>
    </sheetView>
  </sheetViews>
  <sheetFormatPr baseColWidth="10" defaultRowHeight="16" x14ac:dyDescent="0.2"/>
  <cols>
    <col min="2" max="2" width="17.1640625" bestFit="1" customWidth="1"/>
    <col min="4" max="4" width="17.83203125" bestFit="1" customWidth="1"/>
    <col min="5" max="5" width="12.33203125" bestFit="1" customWidth="1"/>
    <col min="6" max="6" width="12.1640625" bestFit="1" customWidth="1"/>
    <col min="7" max="7" width="14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7" x14ac:dyDescent="0.2">
      <c r="A2" s="3">
        <v>1</v>
      </c>
      <c r="B2" s="2" t="s">
        <v>7</v>
      </c>
      <c r="C2" s="2">
        <v>18</v>
      </c>
      <c r="D2" s="2">
        <v>3</v>
      </c>
      <c r="E2" s="7">
        <f>C2/D2</f>
        <v>6</v>
      </c>
      <c r="F2" s="1">
        <f>LN(E2)</f>
        <v>1.791759469228055</v>
      </c>
      <c r="G2" s="1">
        <f>(F2-F16)^2</f>
        <v>1.0196113404699423</v>
      </c>
    </row>
    <row r="3" spans="1:7" ht="17" x14ac:dyDescent="0.2">
      <c r="A3" s="3">
        <v>2</v>
      </c>
      <c r="B3" s="2" t="s">
        <v>8</v>
      </c>
      <c r="C3" s="2">
        <v>18</v>
      </c>
      <c r="D3" s="2">
        <v>3</v>
      </c>
      <c r="E3" s="7">
        <f t="shared" ref="E3:E14" si="0">C3/D3</f>
        <v>6</v>
      </c>
      <c r="F3" s="1">
        <f t="shared" ref="F3:F14" si="1">LN(E3)</f>
        <v>1.791759469228055</v>
      </c>
      <c r="G3" s="1">
        <f>(F3-F16)^2</f>
        <v>1.0196113404699423</v>
      </c>
    </row>
    <row r="4" spans="1:7" ht="17" x14ac:dyDescent="0.2">
      <c r="A4" s="3">
        <v>3</v>
      </c>
      <c r="B4" s="2" t="s">
        <v>9</v>
      </c>
      <c r="C4" s="2">
        <v>25</v>
      </c>
      <c r="D4" s="2">
        <v>3</v>
      </c>
      <c r="E4" s="7">
        <f t="shared" si="0"/>
        <v>8.3333333333333339</v>
      </c>
      <c r="F4" s="1">
        <f t="shared" si="1"/>
        <v>2.120263536200091</v>
      </c>
      <c r="G4" s="1">
        <f>(F4-F16)^2</f>
        <v>0.46410700351241357</v>
      </c>
    </row>
    <row r="5" spans="1:7" ht="17" x14ac:dyDescent="0.2">
      <c r="A5" s="3">
        <v>4</v>
      </c>
      <c r="B5" s="2" t="s">
        <v>10</v>
      </c>
      <c r="C5" s="2">
        <v>31</v>
      </c>
      <c r="D5" s="2">
        <v>3</v>
      </c>
      <c r="E5" s="7">
        <f t="shared" si="0"/>
        <v>10.333333333333334</v>
      </c>
      <c r="F5" s="1">
        <f t="shared" si="1"/>
        <v>2.3353749158170367</v>
      </c>
      <c r="G5" s="1">
        <f>(F5-F16)^2</f>
        <v>0.21728893637694804</v>
      </c>
    </row>
    <row r="6" spans="1:7" ht="17" x14ac:dyDescent="0.2">
      <c r="A6" s="3">
        <v>5</v>
      </c>
      <c r="B6" s="2" t="s">
        <v>11</v>
      </c>
      <c r="C6" s="2">
        <v>37</v>
      </c>
      <c r="D6" s="2">
        <v>3</v>
      </c>
      <c r="E6" s="7">
        <f t="shared" si="0"/>
        <v>12.333333333333334</v>
      </c>
      <c r="F6" s="1">
        <f t="shared" si="1"/>
        <v>2.5123056239761148</v>
      </c>
      <c r="G6" s="1">
        <f>(F6-F16)^2</f>
        <v>8.364352634996762E-2</v>
      </c>
    </row>
    <row r="7" spans="1:7" ht="17" x14ac:dyDescent="0.2">
      <c r="A7" s="3">
        <v>6</v>
      </c>
      <c r="B7" s="2" t="s">
        <v>12</v>
      </c>
      <c r="C7" s="2">
        <v>82</v>
      </c>
      <c r="D7" s="2">
        <v>5</v>
      </c>
      <c r="E7" s="7">
        <f t="shared" si="0"/>
        <v>16.399999999999999</v>
      </c>
      <c r="F7" s="1">
        <f t="shared" si="1"/>
        <v>2.7972813348301528</v>
      </c>
      <c r="G7" s="1">
        <f>(F7-F16)^2</f>
        <v>1.7945346060241649E-5</v>
      </c>
    </row>
    <row r="8" spans="1:7" ht="17" x14ac:dyDescent="0.2">
      <c r="A8" s="3">
        <v>7</v>
      </c>
      <c r="B8" s="2" t="s">
        <v>13</v>
      </c>
      <c r="C8" s="2">
        <v>82</v>
      </c>
      <c r="D8" s="2">
        <v>4</v>
      </c>
      <c r="E8" s="7">
        <f t="shared" si="0"/>
        <v>20.5</v>
      </c>
      <c r="F8" s="1">
        <f t="shared" si="1"/>
        <v>3.0204248861443626</v>
      </c>
      <c r="G8" s="1">
        <f>(F8-F16)^2</f>
        <v>4.7920430752746268E-2</v>
      </c>
    </row>
    <row r="9" spans="1:7" ht="17" x14ac:dyDescent="0.2">
      <c r="A9" s="3">
        <v>8</v>
      </c>
      <c r="B9" s="2" t="s">
        <v>14</v>
      </c>
      <c r="C9" s="2">
        <v>87</v>
      </c>
      <c r="D9" s="2">
        <v>4</v>
      </c>
      <c r="E9" s="7">
        <f t="shared" si="0"/>
        <v>21.75</v>
      </c>
      <c r="F9" s="1">
        <f t="shared" si="1"/>
        <v>3.0796137575346929</v>
      </c>
      <c r="G9" s="1">
        <f>(F9-F16)^2</f>
        <v>7.7337511995958133E-2</v>
      </c>
    </row>
    <row r="10" spans="1:7" ht="17" x14ac:dyDescent="0.2">
      <c r="A10" s="3">
        <v>9</v>
      </c>
      <c r="B10" s="2" t="s">
        <v>15</v>
      </c>
      <c r="C10" s="2">
        <v>89</v>
      </c>
      <c r="D10" s="2">
        <v>4</v>
      </c>
      <c r="E10" s="7">
        <f t="shared" si="0"/>
        <v>22.25</v>
      </c>
      <c r="F10" s="1">
        <f t="shared" si="1"/>
        <v>3.1023420086122493</v>
      </c>
      <c r="G10" s="1">
        <f>(F10-F16)^2</f>
        <v>9.0495367177808636E-2</v>
      </c>
    </row>
    <row r="11" spans="1:7" ht="17" x14ac:dyDescent="0.2">
      <c r="A11" s="3">
        <v>10</v>
      </c>
      <c r="B11" s="2" t="s">
        <v>16</v>
      </c>
      <c r="C11" s="2">
        <v>230</v>
      </c>
      <c r="D11" s="2">
        <v>10</v>
      </c>
      <c r="E11" s="7">
        <f t="shared" si="0"/>
        <v>23</v>
      </c>
      <c r="F11" s="1">
        <f t="shared" si="1"/>
        <v>3.1354942159291497</v>
      </c>
      <c r="G11" s="1">
        <f>(F11-F16)^2</f>
        <v>0.11154042701674756</v>
      </c>
    </row>
    <row r="12" spans="1:7" ht="17" x14ac:dyDescent="0.2">
      <c r="A12" s="3">
        <v>11</v>
      </c>
      <c r="B12" s="2" t="s">
        <v>17</v>
      </c>
      <c r="C12" s="2">
        <v>85</v>
      </c>
      <c r="D12" s="2">
        <v>3</v>
      </c>
      <c r="E12" s="7">
        <f t="shared" si="0"/>
        <v>28.333333333333332</v>
      </c>
      <c r="F12" s="1">
        <f t="shared" si="1"/>
        <v>3.3440389678222067</v>
      </c>
      <c r="G12" s="1">
        <f>(F12-F16)^2</f>
        <v>0.29432951093937959</v>
      </c>
    </row>
    <row r="13" spans="1:7" ht="17" x14ac:dyDescent="0.2">
      <c r="A13" s="3">
        <v>12</v>
      </c>
      <c r="B13" s="2" t="s">
        <v>18</v>
      </c>
      <c r="C13" s="2">
        <v>87</v>
      </c>
      <c r="D13" s="2">
        <v>3</v>
      </c>
      <c r="E13" s="7">
        <f t="shared" si="0"/>
        <v>29</v>
      </c>
      <c r="F13" s="1">
        <f t="shared" si="1"/>
        <v>3.3672958299864741</v>
      </c>
      <c r="G13" s="1">
        <f>(F13-F16)^2</f>
        <v>0.32010508519726777</v>
      </c>
    </row>
    <row r="14" spans="1:7" ht="17" x14ac:dyDescent="0.2">
      <c r="A14" s="3">
        <v>13</v>
      </c>
      <c r="B14" s="2" t="s">
        <v>19</v>
      </c>
      <c r="C14" s="2">
        <v>558</v>
      </c>
      <c r="D14" s="2">
        <v>10</v>
      </c>
      <c r="E14" s="7">
        <f t="shared" si="0"/>
        <v>55.8</v>
      </c>
      <c r="F14" s="1">
        <f t="shared" si="1"/>
        <v>4.0217738693872649</v>
      </c>
      <c r="G14" s="1">
        <f>(F14-F16)^2</f>
        <v>1.4890255348105541</v>
      </c>
    </row>
    <row r="15" spans="1:7" x14ac:dyDescent="0.2">
      <c r="A15" s="6"/>
      <c r="B15" s="6" t="s">
        <v>20</v>
      </c>
      <c r="C15" s="6"/>
      <c r="D15" s="6"/>
      <c r="E15" s="8">
        <f>SUM(E2:E14)</f>
        <v>260.03333333333336</v>
      </c>
      <c r="F15" s="6">
        <f>SUM(F2:F14)</f>
        <v>36.419727884695909</v>
      </c>
      <c r="G15" s="6">
        <f>SUM(G2:G14)</f>
        <v>5.2350339604157359</v>
      </c>
    </row>
    <row r="16" spans="1:7" x14ac:dyDescent="0.2">
      <c r="A16" s="6"/>
      <c r="B16" s="6" t="s">
        <v>21</v>
      </c>
      <c r="C16" s="6"/>
      <c r="D16" s="6"/>
      <c r="E16" s="6">
        <f>E15/A14</f>
        <v>20.002564102564104</v>
      </c>
      <c r="F16" s="6">
        <f>F15/A14</f>
        <v>2.801517529591993</v>
      </c>
      <c r="G16" s="6">
        <f>G15/A14</f>
        <v>0.40269492003197971</v>
      </c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5"/>
      <c r="B18" s="9" t="s">
        <v>22</v>
      </c>
      <c r="C18" s="9">
        <f>G15/(A14-1)</f>
        <v>0.43625283003464466</v>
      </c>
      <c r="D18" s="5"/>
      <c r="E18" s="5"/>
      <c r="F18" s="5"/>
      <c r="G18" s="5"/>
    </row>
    <row r="19" spans="1:7" x14ac:dyDescent="0.2">
      <c r="A19" s="5"/>
      <c r="B19" s="9" t="s">
        <v>23</v>
      </c>
      <c r="C19" s="9">
        <f>SQRT(C18)</f>
        <v>0.66049438304549168</v>
      </c>
      <c r="D19" s="5"/>
      <c r="E19" s="5"/>
      <c r="F19" s="5"/>
      <c r="G19" s="5"/>
    </row>
    <row r="22" spans="1:7" x14ac:dyDescent="0.2">
      <c r="B22" s="9" t="s">
        <v>24</v>
      </c>
      <c r="C22" s="9">
        <f>F16-(2*C19)</f>
        <v>1.4805287635010096</v>
      </c>
      <c r="E22" s="9" t="s">
        <v>29</v>
      </c>
      <c r="F22" s="10">
        <f>EXP(C22)</f>
        <v>4.395269124478685</v>
      </c>
    </row>
    <row r="23" spans="1:7" x14ac:dyDescent="0.2">
      <c r="B23" s="9" t="s">
        <v>25</v>
      </c>
      <c r="C23" s="9">
        <f>F16-C19</f>
        <v>2.1410231465465013</v>
      </c>
      <c r="E23" s="9" t="s">
        <v>30</v>
      </c>
      <c r="F23" s="10">
        <f>EXP(C23)</f>
        <v>8.5081382493892264</v>
      </c>
    </row>
    <row r="24" spans="1:7" x14ac:dyDescent="0.2">
      <c r="B24" s="9" t="s">
        <v>26</v>
      </c>
      <c r="C24" s="9">
        <f>F16</f>
        <v>2.801517529591993</v>
      </c>
      <c r="E24" s="9" t="s">
        <v>31</v>
      </c>
      <c r="F24" s="10">
        <f>EXP(C24)</f>
        <v>16.469620953940066</v>
      </c>
    </row>
    <row r="25" spans="1:7" x14ac:dyDescent="0.2">
      <c r="B25" s="9" t="s">
        <v>27</v>
      </c>
      <c r="C25" s="9">
        <f>F16+C19</f>
        <v>3.4620119126374846</v>
      </c>
      <c r="E25" s="9" t="s">
        <v>32</v>
      </c>
      <c r="F25" s="10">
        <f>EXP(C25)</f>
        <v>31.881053929269871</v>
      </c>
    </row>
    <row r="26" spans="1:7" x14ac:dyDescent="0.2">
      <c r="B26" s="9" t="s">
        <v>28</v>
      </c>
      <c r="C26" s="9">
        <f>F16+(2*C19)</f>
        <v>4.1225062956829763</v>
      </c>
      <c r="E26" s="9" t="s">
        <v>33</v>
      </c>
      <c r="F26" s="10">
        <f>EXP(C26)</f>
        <v>61.713721431934829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Javier Canto Hurtado</dc:creator>
  <cp:lastModifiedBy>Luis Javier Canto Hurtado</cp:lastModifiedBy>
  <dcterms:created xsi:type="dcterms:W3CDTF">2019-10-23T21:18:42Z</dcterms:created>
  <dcterms:modified xsi:type="dcterms:W3CDTF">2019-10-24T04:47:38Z</dcterms:modified>
</cp:coreProperties>
</file>