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EstaPasta_de_trabalho" defaultThemeVersion="124226"/>
  <bookViews>
    <workbookView xWindow="240" yWindow="135" windowWidth="15120" windowHeight="7680"/>
  </bookViews>
  <sheets>
    <sheet name="Gestão da Rotina" sheetId="6" r:id="rId1"/>
  </sheets>
  <definedNames>
    <definedName name="_xlnm.Print_Area" localSheetId="0">'Gestão da Rotina'!$A$1:$O$91</definedName>
    <definedName name="_xlnm.Print_Titles" localSheetId="0">'Gestão da Rotina'!$1:$1</definedName>
  </definedNames>
  <calcPr calcId="145621"/>
</workbook>
</file>

<file path=xl/calcChain.xml><?xml version="1.0" encoding="utf-8"?>
<calcChain xmlns="http://schemas.openxmlformats.org/spreadsheetml/2006/main">
  <c r="J38" i="6" l="1"/>
  <c r="N48" i="6" l="1"/>
  <c r="L48" i="6"/>
  <c r="J48" i="6"/>
  <c r="N58" i="6"/>
  <c r="L58" i="6"/>
  <c r="J58" i="6"/>
  <c r="R54" i="6" l="1"/>
  <c r="Q54" i="6"/>
  <c r="R53" i="6"/>
  <c r="Q53" i="6"/>
  <c r="R52" i="6"/>
  <c r="Q52" i="6"/>
  <c r="R51" i="6"/>
  <c r="Q51" i="6"/>
  <c r="R55" i="6"/>
  <c r="Q55" i="6"/>
  <c r="R64" i="6"/>
  <c r="Q64" i="6"/>
  <c r="R63" i="6"/>
  <c r="Q63" i="6"/>
  <c r="R62" i="6"/>
  <c r="Q62" i="6"/>
  <c r="R61" i="6"/>
  <c r="Q61" i="6"/>
  <c r="R65" i="6"/>
  <c r="Q65" i="6"/>
  <c r="R45" i="6"/>
  <c r="Q45" i="6"/>
  <c r="R44" i="6"/>
  <c r="Q44" i="6"/>
  <c r="R43" i="6"/>
  <c r="Q43" i="6"/>
  <c r="R42" i="6"/>
  <c r="Q42" i="6"/>
  <c r="R41" i="6"/>
  <c r="Q41" i="6"/>
  <c r="R74" i="6"/>
  <c r="Q74" i="6"/>
  <c r="Q89" i="6" l="1"/>
  <c r="R89" i="6"/>
  <c r="Q82" i="6"/>
  <c r="R82" i="6"/>
  <c r="J68" i="6"/>
  <c r="R90" i="6" l="1"/>
  <c r="Q90" i="6"/>
  <c r="R88" i="6"/>
  <c r="Q88" i="6"/>
  <c r="R87" i="6"/>
  <c r="Q87" i="6"/>
  <c r="J85" i="6"/>
  <c r="D13" i="6" s="1"/>
  <c r="R83" i="6"/>
  <c r="Q83" i="6"/>
  <c r="R81" i="6"/>
  <c r="Q81" i="6"/>
  <c r="R80" i="6"/>
  <c r="Q80" i="6"/>
  <c r="J78" i="6"/>
  <c r="D12" i="6" s="1"/>
  <c r="R75" i="6"/>
  <c r="Q75" i="6"/>
  <c r="R73" i="6"/>
  <c r="Q73" i="6"/>
  <c r="R72" i="6"/>
  <c r="Q72" i="6"/>
  <c r="R71" i="6"/>
  <c r="Q71" i="6"/>
  <c r="R70" i="6"/>
  <c r="Q70" i="6"/>
  <c r="D11" i="6"/>
  <c r="R60" i="6"/>
  <c r="Q60" i="6"/>
  <c r="D10" i="6"/>
  <c r="D9" i="6"/>
  <c r="R50" i="6"/>
  <c r="Q50" i="6"/>
  <c r="L68" i="6" l="1"/>
  <c r="E11" i="6" s="1"/>
  <c r="F11" i="6" s="1"/>
  <c r="N68" i="6"/>
  <c r="G11" i="6" s="1"/>
  <c r="H11" i="6" s="1"/>
  <c r="L85" i="6"/>
  <c r="E13" i="6" s="1"/>
  <c r="F13" i="6" s="1"/>
  <c r="L78" i="6"/>
  <c r="E12" i="6" s="1"/>
  <c r="F12" i="6" s="1"/>
  <c r="N85" i="6"/>
  <c r="G13" i="6" s="1"/>
  <c r="H13" i="6" s="1"/>
  <c r="N78" i="6"/>
  <c r="G12" i="6" s="1"/>
  <c r="H12" i="6" s="1"/>
  <c r="G10" i="6"/>
  <c r="E9" i="6"/>
  <c r="E10" i="6"/>
  <c r="G9" i="6"/>
  <c r="R40" i="6" l="1"/>
  <c r="Q40" i="6"/>
  <c r="L38" i="6" l="1"/>
  <c r="E8" i="6" s="1"/>
  <c r="N38" i="6"/>
  <c r="D8" i="6" l="1"/>
  <c r="F8" i="6" l="1"/>
  <c r="G8" i="6"/>
  <c r="F9" i="6"/>
  <c r="F10" i="6"/>
  <c r="H9" i="6"/>
  <c r="H10" i="6"/>
  <c r="C15" i="6" l="1"/>
  <c r="H8" i="6"/>
</calcChain>
</file>

<file path=xl/sharedStrings.xml><?xml version="1.0" encoding="utf-8"?>
<sst xmlns="http://schemas.openxmlformats.org/spreadsheetml/2006/main" count="231" uniqueCount="165">
  <si>
    <t>Resumo da Avaliação</t>
  </si>
  <si>
    <t>Peso</t>
  </si>
  <si>
    <t>Ad%</t>
  </si>
  <si>
    <t>Diretoria de Operações F&amp;I</t>
  </si>
  <si>
    <t>Pontuação Validada</t>
  </si>
  <si>
    <r>
      <t xml:space="preserve">Melhor Área Equivalente
</t>
    </r>
    <r>
      <rPr>
        <sz val="18"/>
        <color theme="1" tint="0.34998626667073579"/>
        <rFont val="Calibri"/>
        <family val="2"/>
      </rPr>
      <t>(BENCHMARK BU/CLUSTER)</t>
    </r>
  </si>
  <si>
    <t>Pts</t>
  </si>
  <si>
    <t>Autoavaliação</t>
  </si>
  <si>
    <t>Validação</t>
  </si>
  <si>
    <t>Desvio</t>
  </si>
  <si>
    <t>Desvios Identificados na Autoavaliação</t>
  </si>
  <si>
    <t>Observações Relevantes / Alternativas Sugeridas</t>
  </si>
  <si>
    <t>2.1</t>
  </si>
  <si>
    <t>Cod</t>
  </si>
  <si>
    <t>Pergunta</t>
  </si>
  <si>
    <t xml:space="preserve">Peso </t>
  </si>
  <si>
    <t>Critérios de Pontuação</t>
  </si>
  <si>
    <t>1.1</t>
  </si>
  <si>
    <t>1.2</t>
  </si>
  <si>
    <t>Guia  para Avaliação</t>
  </si>
  <si>
    <t>1.</t>
  </si>
  <si>
    <t>2.</t>
  </si>
  <si>
    <t>Pts Auto</t>
  </si>
  <si>
    <t>Pts Valid</t>
  </si>
  <si>
    <t>Auto</t>
  </si>
  <si>
    <t>Valid</t>
  </si>
  <si>
    <t>3.</t>
  </si>
  <si>
    <t>3.1</t>
  </si>
  <si>
    <t>4.</t>
  </si>
  <si>
    <t>4.1</t>
  </si>
  <si>
    <t>4.2</t>
  </si>
  <si>
    <t>4.3</t>
  </si>
  <si>
    <t>4.4</t>
  </si>
  <si>
    <t>4.5</t>
  </si>
  <si>
    <t>5.</t>
  </si>
  <si>
    <t>5.1</t>
  </si>
  <si>
    <t>5.2</t>
  </si>
  <si>
    <t>5.3</t>
  </si>
  <si>
    <t>6.</t>
  </si>
  <si>
    <t>RELATO E TRATAMENTO DE DESVIOS</t>
  </si>
  <si>
    <t>A equipe definiu e apresentou para os operadores quais são as principais anomalias a serem controladas?</t>
  </si>
  <si>
    <t>¹Verificar se a unidade formalizou os tipos de anomalias que devem ser prioritariamente relatadas (Ex: tabela padrão), os critérios básicos para a identificação (“gatilhos”), quem são os funcionários responsáveis pelo relato no dia-a-dia das áreas e os formulários padrão que serão utilizados para o registro.</t>
  </si>
  <si>
    <t>0 - Observadas falhas generalizadas na formalização dos tipos de anomalias a serem relatadas prioritariamente, dos responsáveis por estes relatos ou na disponibilização de gatilhos e formulários utilizados para registro.
0,5 -Observada falha pontual na formalização dos tipos de anomalias a serem relatadas prioritariamente, dos responsáveis por estes relatos ou na disponibilização de gatilhos e formulários utilizados para registro.
1 -Foram formalizados os tipos de anomalias a serem relatadas prioritariamente, os responsáveis por estes relatos e observou-se a adequação dos gatilhos e formulários utilizados para registro.</t>
  </si>
  <si>
    <t>Os operadores¹ bloqueiam e relatam² adequadamente os desvios de processo identificados?</t>
  </si>
  <si>
    <t>¹ Entrevistar operadores de todas as áreas para entender qual o fluxo de bloqueio e relato de anomalias.
² Entrevistar operadores de todas as áreas e verificar o caderno de relato.</t>
  </si>
  <si>
    <t>0 - Identificada falha generalizada no entendimento do operador ou no bloqueio e relato de anomalias.
0,5 - Identificada falha pontual no entendimento do operador ou no bloqueio e relato de anomalias.
1 - Os operadores compreendem e executam o fluxo de bloqueio e relato de anomalias corretamente.</t>
  </si>
  <si>
    <t>5.4</t>
  </si>
  <si>
    <t>Os líderes da área promovem reuniões semanais¹ para tratar as anomalias priorizadas?</t>
  </si>
  <si>
    <t xml:space="preserve">
¹ Verificar os registros das reuniões do período avaliado, a consolidação dos resultados e o plano de ação.</t>
  </si>
  <si>
    <t>0 - Observada falha na frequência de execução das reuniões no período avaliado ou na consolidação dos resultados e plano de ação.
1 - No período avaliado, as reuniões aconteceram na frequência solicitada. O plano de ação foi elaborado a partir de uma consolidação de resultados e análise causa consistentes. Não houve reincidência das anomalias tratadas no plano de ação.</t>
  </si>
  <si>
    <t>Os líderes da área divulgam¹ os ganhos e benefícios gerados a partir do relato e tratamento das anomalias?</t>
  </si>
  <si>
    <t xml:space="preserve">
¹ Verificar qual é a forma de divulgação (mural, reunião, etc) e entrevistar operadores de todas as áreas para verificar o conhecimento sobre as anomalias já resolvidas</t>
  </si>
  <si>
    <t>0 - Não existe um meio formal de divulgação dos ganhos e benefícios gerados ou algum dos operadores entrevistados não demonstrou conhecimento sobre as anomalias já resolvidas.
1 - Existe um meio de divulgação formal dos ganhos e benefícios gerados. Os operadores entrevistados demonstram conhecimento sobre as anomalias já resolvidas.</t>
  </si>
  <si>
    <t>MONITORAMENTO DE RESULTADOS</t>
  </si>
  <si>
    <t>6.1</t>
  </si>
  <si>
    <t>6.2</t>
  </si>
  <si>
    <t>6.3</t>
  </si>
  <si>
    <t>6.4</t>
  </si>
  <si>
    <t>A equipe dispõe de painéis para apresentar os resultados mensais, diários e horários da área?</t>
  </si>
  <si>
    <t>Os operadores conhecem¹ as metas da área e sabem sua contribuição para atingi-las?</t>
  </si>
  <si>
    <t>Mensalmente, os líderes operacionais divulgam os resultados para a equipe?</t>
  </si>
  <si>
    <t>Os operadores atualizam os painéis operacionais durante o turno de produção? Os líderes operacionais acompanham a atualização desses painéis?</t>
  </si>
  <si>
    <t>¹ Entrevistar operadores de todas as áreas.</t>
  </si>
  <si>
    <t>¹ Verificar através de registros ou entrevista com os operadores das áreas se esta divulgação está sendo realizada periodicamente pela liderança no mínimo uma vez por mês.</t>
  </si>
  <si>
    <t>0 - Encontrada falha na disponibilização dos painéis com resultados mensais / diários / horários, ou na atualização e conservação dos painéis.
1 - Todas as áreas de produção possuem painés com resultados mensais / diários / horários atualizados e em bom estado de conservação.</t>
  </si>
  <si>
    <t>0 - Algum dos operadores não soube explicar quais são as metas da área ou qual a sua contribuição para atingí-las.
1 - Todos operadores entrevistados souberam explicar as metas da área e a sua contribuição para atingí-las.</t>
  </si>
  <si>
    <t xml:space="preserve">0 - Observou-se falhas na divulgação de resultados utilizando os painéis de gestão ou algum dos operadores não soube explicar os resultados do período avaliado.
1 - Os líderes das áreas realizam periodicamente a divulgação de resultados utilizando os painéis de gestão e todos os operadores entrevistados souberam explicar os resultados do período avaliado.
</t>
  </si>
  <si>
    <t>0 - Encontradas falhas na atualização dos painéis durante os turnos de produção.
0,5 - Todos painéis são atualizados durante os turnos de produção, mas os líderes operacionais não acompanham essa atualização ou não dão suporte aos desvios observados.
1 - Todos painéis são atualizados durante os turnos de produção, os líderes operacionais acompanham essa atualização e dão suporte aos desvios observados.</t>
  </si>
  <si>
    <t>Avaliação Pilar Gestão</t>
  </si>
  <si>
    <t xml:space="preserve">
</t>
  </si>
  <si>
    <t>PADRONIZAÇÃO DO TRABALHO CRÍTICO</t>
  </si>
  <si>
    <t>CONSERVAÇÃO OPERACIONAL</t>
  </si>
  <si>
    <t>GEPLAN (ALINHAMENTO DE METAS)</t>
  </si>
  <si>
    <t>GESTÃO DE RECURSOS PRODUTIVOS</t>
  </si>
  <si>
    <t>1.3</t>
  </si>
  <si>
    <t>1.4</t>
  </si>
  <si>
    <t>1.5</t>
  </si>
  <si>
    <t>1.6</t>
  </si>
  <si>
    <t>A equipe se reúne semestralmente para revisar os recursos e capacidades das linhas de produção?</t>
  </si>
  <si>
    <t>Verificar o registro da reunião semestral de revisão de dados e recursos. (The biannual Review of Standard Data and Resource).
Verificar os requisitos da reunião:
- Dados de capacidade e velocidade da planta (The Plant Operating Standards (Standard Data)).
- Layout da equipe (Current Core Crew Size).
- Comparação das horas trabalhadas emitidas pela área de Gente &amp; Gestão com as horas trabalhadas apontadas no Geprod (Payroll reconciliation).</t>
  </si>
  <si>
    <t>Os planos de produção são definidos a partir de previsões das demandas comerciais? A alocação das equipes de produção e a aquisição de materiais estão otimizadas para atender este planejamento?</t>
  </si>
  <si>
    <t>A equipe de PCP revisa, diariamente, a programação em função das performances dos processos e manutenções necessárias? A operação recebe essas programações diariamente?</t>
  </si>
  <si>
    <t>Existe um controle formal da produção diária de cada SKU e das paradas que restringiram a produção em cada turno? Estas informações são monitoradas diariamente pela equipe de PCP, coordenador de produção e gerente da unidade?</t>
  </si>
  <si>
    <t>A gerência realiza uma reunião semanal de coordenadores e líderes chave para avaliar resultados da semana anterior em cada processo? Os líderes envolvidos conhecem os principais desvios críticos e crônicos ocorridos, investigam as possíveis causas e trazem alternativas para solução?</t>
  </si>
  <si>
    <t>A equipe realiza uma reunião semanal de líderes e operadores chave para avaliar resultados da semana anterior? Os líderes envolvidos conhecem os principais desvios críticos e crônicos ocorridos, investigam as possíveis causas e trazem alternativas para solução?</t>
  </si>
  <si>
    <t xml:space="preserve">
Verificar os requisitos:
- Relatório gerencial semanal, que serve como suporte para a reunião semanal do gerente (The Weekly Management Report)
- Inventário da semana (Weekly Inventory targets)
Verificar a reunião:
- Reunião de revisão gerencial semanal, o check semanal (The Weekly Management Review Meeting).</t>
  </si>
  <si>
    <t>Verificar o requisito:
- PDCA do OEE
- Relatório gerencial semanal, que serve como suporte para a reunião semanal do gerente (The Weekly Management Report)</t>
  </si>
  <si>
    <t xml:space="preserve">
Verificar as reuniões:
- Diária de produtividade (The Daily Operations Review Meeting)
- Troca de turno (The Shift End Review Meeting)
Verificar os requisitos:
- Relatório de variação por turno - Controle hora a hora de produção (The Shift Variance Report)
- Controle de produção do turno (The Shift Schedule Control-Production)
- Relatório Operacional Diário/Semanal -  Consolidador diário do Geprod + Plano de ação  (The Daily Weekly Operating Report (DWOR).</t>
  </si>
  <si>
    <t xml:space="preserve">
Verificar os requisitos:
- Previsão de vendas - 26 semanas considerando a demanda por processos/linhas de envase (the 26 week Sales Forecast aggreg forec. deman by Process/Packaging Line)
- Previsão semanal de vendas e horas ocupadas - R001 (The Weekly Sales &amp; Manned Hours Forecast)
- Programação semanal versus a programação diária de produção (the Daily/Weekly Production Schedule).</t>
  </si>
  <si>
    <t>0 - Está faltando algum dos requisitos ou algum deles está desatualizado.
1 - Todos os requisitos estão devidamente atualizados e seguem as referências corporativas.</t>
  </si>
  <si>
    <t>0 - Foram encontrados dias em que a programação de produção enviada entrou em conflito com as manutenções planejadas ou foram encontrados dias em que a programação não foi enviada à operação.
1 - Em todo o período analisado a operação recebeu diariamente as programações de produção e essa programação não entrou em conflito com as manutenções planejadas.</t>
  </si>
  <si>
    <t>3.2</t>
  </si>
  <si>
    <t>3.3</t>
  </si>
  <si>
    <t>3.4</t>
  </si>
  <si>
    <t>3.5</t>
  </si>
  <si>
    <t>3.6</t>
  </si>
  <si>
    <t>2.2</t>
  </si>
  <si>
    <t>2.3</t>
  </si>
  <si>
    <t>2.4</t>
  </si>
  <si>
    <t>2.5</t>
  </si>
  <si>
    <t>2.6</t>
  </si>
  <si>
    <t>4.6</t>
  </si>
  <si>
    <t>Anualmente¹, a equipe revisa/mapeia o trabalho operacional e identifica as tarefas críticas?</t>
  </si>
  <si>
    <t>Os padrões operacionais¹ para todas as tarefas críticas estão disponíveis nas áreas?</t>
  </si>
  <si>
    <t>Existem padrões técnicos¹ para descrever o(s) processo(s) prioritário(s) da área?</t>
  </si>
  <si>
    <t xml:space="preserve"> Os operadores da área estão certificados para executar rotineiramente as tarefas críticas?</t>
  </si>
  <si>
    <t>Os líderes operacionais realizam semestralmente¹ o Diagnóstico do Trabalho Operacional²?</t>
  </si>
  <si>
    <t>Os desvios verificados no DTO são controlados e tratados adequadamente?</t>
  </si>
  <si>
    <t>¹ Verificar os registros de DTO dos operadores.
² Acompanhar 1 ou 2 DTO (s) executados por 1 ou 2 líderes em cada área, verificando se eles seguiram o protocolo padrão da prática e atingiram os resultados pretendidos.</t>
  </si>
  <si>
    <t>0 - Observadas falhas generalizadas na execução dos líderes em relação ao DTO ou o percentual de execução dos DTOs no período está abaixo de 90% das rotinas planejadas.
1 - Observou-se que os líderes executam adequadamente os procedimentos definidos. E o percentual de execução dos DTOs no período está acima de 90% das rotinas planejadas.</t>
  </si>
  <si>
    <t>0 - Não existe um arquivo consolidado para todas as anomalias identificadas ou observou-se falhas nos tratamentos ou na execução das ações propostas.
1 - Existe um arquivo consolidado dos tartaemntos, todas as anomalias identificadas possuem tratamento e observou-se fisicamente que estas ações foram corretamente executadas.</t>
  </si>
  <si>
    <t>0 - Menos de 90% da equipe está certificada.
1 - Mais de 90% da equipe está certificada.</t>
  </si>
  <si>
    <t>0 - Nem todas as tarefas críticas possuem padrão operacional ou existem falhas na disponibilização dos padrões nas áreas.
1 - Os padrões operacionais validados estão disponíveis nas áreas e em bom estado de conservação.</t>
  </si>
  <si>
    <t xml:space="preserve">
¹Aprovados pela equipe corporativa.</t>
  </si>
  <si>
    <t xml:space="preserve">
¹Ou quando houver alguma alteração de projeto/processo significativa</t>
  </si>
  <si>
    <t>0 - Não existe matriz de criticidade ou a mesma está desatualizada.
1 - A matriz de criticidade está atualizada.</t>
  </si>
  <si>
    <t>1. Gestão de Recursos Produtivos</t>
  </si>
  <si>
    <t>2. GePlan (Alinhamento de Metas)</t>
  </si>
  <si>
    <t>3. Conservação Operacional</t>
  </si>
  <si>
    <t>4. Padronização do Trabalho Crítico</t>
  </si>
  <si>
    <t>5. Relato e Tratamento de Desvios</t>
  </si>
  <si>
    <t>6. Monitoramento de Resultados</t>
  </si>
  <si>
    <t>Gestão de Recursos Produtivos</t>
  </si>
  <si>
    <t>GePlan (Alinhamento de Metas)</t>
  </si>
  <si>
    <t>Conservação Operacional</t>
  </si>
  <si>
    <t>Padronização do Trabalho Crítico</t>
  </si>
  <si>
    <t xml:space="preserve"> Relato e Tratamento de Desvios</t>
  </si>
  <si>
    <t xml:space="preserve"> Monitoramento de Resultados</t>
  </si>
  <si>
    <t>A equipe elaborou planos de melhoria para atingir as metas priorizadas pela diretoria? Os planos são suficientes para atingir a meta definida¹?</t>
  </si>
  <si>
    <t>As análises e os planos de ação elaborados foram validados¹  e são acompanhados² pelo gerente da área?</t>
  </si>
  <si>
    <t>As ações definidas nos planos são controladas e estão sendo executadas?</t>
  </si>
  <si>
    <t>Mensalmente a gerência verifica o status  das metas priorizadas e execução dos planos validados?</t>
  </si>
  <si>
    <t>Caso um plano não seja suficiente para bater a meta, é feita uma revisão técnica/metodológica¹?</t>
  </si>
  <si>
    <t>As ações executadas e bem sucedidas foram adequadamente inseridas na rotina da área?</t>
  </si>
  <si>
    <t>¹ Verificar as seguintes etapas:
1º ciclo de auditoria: espera-se que o plano possua Identificação do problema, Análise de Causa, Análise de fenômeno, Priorização e Definição do Plano de Ação.
2º ciclo: espera-se, além dos itens necessários para o 1º ciclo, a execução do Plano de Ação e a elaboração dos relatório de 3 Gerações quando necessário.</t>
  </si>
  <si>
    <t>0 - Não existe registro ou ata de reunião de validação/acompanhamento dos planos pelo gerente da área.
1 - Existem registros ou ata de reuniões que comprovam a validação/acompanhamento dos planos pelo gerente da área.</t>
  </si>
  <si>
    <t>¹ No primeiro ciclo espera-se que o gerente da área tenha analisado criticamente e validado todos os planos elaborados.
² No segundo ciclo espera-se que o gerente esteja fazendo um acompanhamento mensal daqueles planos em que as metas não foram atingidas.</t>
  </si>
  <si>
    <t xml:space="preserve">0 - Não existe check de resultados, o mesmo não foi executado em algum mês do período avaliado ou observa-se que essa reunião não tem sido produtiva e não agrega valor para a unidade.
1 - O check de resultados acontece mensalmente observa-se que essa reunião tem sido produtiva e agrega valor para a unidade. </t>
  </si>
  <si>
    <t xml:space="preserve">
¹ É solicitada que a revisão 3 Gerações incluam análises de ações não executadas, de causas novas e/ou não priorizadas inicialmente e que sejam apresentadas ações complementares e/ou revisões de ações iniciais para garantir o atingimento da meta.</t>
  </si>
  <si>
    <t>0 - Não foram encontradas revisões 3 Gerações para os casos em que o plano não foi suficiente para bater a meta ou a revisão não está consistente com o solicitado.
1- Foram encontradas revisões 3 Gerações para todos os casos em que o plano não foi suficiente para bater a meta e essas revisões estão consistentes com o solicitado.</t>
  </si>
  <si>
    <t>0 - O plano de controle não demonstra como as novas práticas serão inseridas na rotina da equipe ou a inserção não está de acordo com o nível de qualidade esperado.
1 - O plano demonstra como as novas práticas serão inseridas na rotina da equipe e essa inserção está de acordo com o nível de qualidade esperado.</t>
  </si>
  <si>
    <t>Existem rotinas¹² para identificar e apresentar à operação quais são os itens críticos da conservação?</t>
  </si>
  <si>
    <t>Existem padrões físicos¹² para auxiliar na manutenção da conservação operacional?</t>
  </si>
  <si>
    <t>A equipe operacional compreende e executa corretamente os padrões de conservação estabelecidos¹²³?</t>
  </si>
  <si>
    <t>Periodicamente¹ os padrões de conservação operacional são auditados fisicamente pela equipe de auditores internos?</t>
  </si>
  <si>
    <t>Os desvio identificados nas auditorias internas da conservação operacional¹ são tratados adequadamente²?</t>
  </si>
  <si>
    <t>Periodicamente a gerência da área destaca publicamente as melhores e mais atuantes equipes na conservação operacional?</t>
  </si>
  <si>
    <t>¹ Mapeamento dos pontos críticos e crônicos de desperdício.
² Identificação dos equipamentos/atividades críticos através da Análise de Modos de Falha (FMEA)</t>
  </si>
  <si>
    <t>0 - Não existe mapeamento dos pontos críticos e crônicos de desperdício ou o plano de manutenção/análise de falhas para identificar equipamentos críticos. 
0,5 - Falha no mapeamento dos pontos críticos e crônicos de desperdício ou o plano de manutenção/análise de falhas para identificar equipamentos críticos. 
1 - A cada seis meses a equipe realiza um mapeamento dos pontos críticos e crônicos de desperdício. Anualmente a equipe revisa a Análise de Modos de Falha (FMEA) e elabora rotinas para equipamentos críticos.</t>
  </si>
  <si>
    <t>0 - Encontradas falhas generalizadas na disponibilização dos padrões físicos para auxiliar na manutenção da conservação operacional.
0,5 - Encontradas falhas pontuais na disponibilização dos padrões físicos para auxiliar na manutenção da conservação operacional.
1 - Todas as áreas possuem os padrões físicos para auxiliar na manutenção da conservação operacional.</t>
  </si>
  <si>
    <t>¹ Padrões de 5S produtivo para controlar os desperdícios mapeados.
² Procedimentos de manutenção autônoma para os equipamentos priorizados no plano de manutenção/check list.</t>
  </si>
  <si>
    <t>¹ Verificar fisicamente as condições da área/equipamentos e comparar com os padrões de 5S produtivo e de manutenção autônoma.
² Solicitar para um operador de cada área que execute os procedimentos de conservação operacional.
³ Todos os materiais/ferramentas para execução dos padrões estabelecidos devem estar disponíveis, em bom estado de conservação e próximos ao operador.</t>
  </si>
  <si>
    <t>0 - Encontradas falhas generalizadas na compreensão e execução dos padrões operacionais estabelecidos.
0,5 - Encontradas falhas pontuais na compreensão e execução dos padrões operacionais estabelecidos.
1 - A equipe operacional compreende e executa corretamente os padrões de conservação estabelecidos em todas as áreas.</t>
  </si>
  <si>
    <t xml:space="preserve">¹ Mensalmente, a unidade programa e executa procedimentos de auditoria interna para avaliar o status da conservação operacional nas áreas de trabalho? </t>
  </si>
  <si>
    <t>0 - Encontradas falhas nas auditorias dos meses verificados.
1 - Existem registros de auditorias em todos os meses verificados.</t>
  </si>
  <si>
    <t xml:space="preserve">
¹ Verificar a planilha com a consolidação dos desvios identificados nas auditorias.
² Verificar a  periodicidade das reuniões de tratamento, as análises de causas dos desvios e o plano de ação gerado.</t>
  </si>
  <si>
    <t>0 - Encontradas falhas generalizadas no tratamento dos desvios identificados nas auditorias internas.
0,5 - Encontradas falhas pontuais no tratamento dos desvios identificados nas auditorias internas.
1 - Os desvios são tratados e nos planos de ação observa-se a priorização de itens críticos e crônicos.</t>
  </si>
  <si>
    <t>0 - Não há registro da reunião de revisão de dados e recursos nos últimos seis meses.
0,5 - A reunião aconteceu, mas os requisitos não seguem as referências corporativas, estão incompletos ou desatualizados.
1 - A reunião aconteceu, todos os requisitos estão atualizados e seguem as referências corporativas.</t>
  </si>
  <si>
    <t>0 - Falhas generalizadas na frequência de execução das reuniões ou falta de de algum dos requisitos solicitados.
0,5 - Todos os requisitos solicitados estão devidamente preenchidos, mas existem falhas pontuais na  frequência de execução das reuniões.
1 - Todos os requisitos solicitados estão devidamente preenchidos e 100% das reuniões solicitadas no período avaliado aconteceram.</t>
  </si>
  <si>
    <t>0 - Falha generalizada na frequência de execução da reunião, na elaboração dos requisitos ou os líderes não demonstram entendimento/ação sobre os principais desvios críticos e crônicos ocorridos.
0,5 - Os líderes entrevistados demonstram entendimento/ação sobre os principais desvios críticos e crônicos ocorridos, mas existe falha pontual na frequência de execução da reunião ou no cumprimento dos requisitos.
1- Os líderes entrevistados demonstram entendimento/ação sobre os principais desvios críticos e crônicos ocorridos, existem registros da reunião em todo período analisado e os requisitos foram cumpridos.</t>
  </si>
  <si>
    <t>0 - Não existe plano para alguma das metas priorizadas pela diretoria ou foram encontradas falhas generalizadas nas etapas solicitadas.
0,5 - Foram criados planos para todas as metas priorizadas, porém foram encontradas falhas pontuais nas etapas solicitadas.
1- Foram criados planos para todas as metas priorizadas e todas as etapas solicitadas foram cumpridas.</t>
  </si>
  <si>
    <t>0 - O controle do plano de ação está desatualizado ou a conclusão das ações propostas nos planos não está condizente com o período avaliado.
0,5 - A conclusão das ações propostas nos planos está condizente com o período avaliado, mas não é realizada uma verificação amostral das ações concluídas.
1- A conclusão das ações propostas nos planos está condizente com o período avaliado e é realizada uma verificação amostral das ações concluídas.</t>
  </si>
  <si>
    <t>0 - Não existem padrões técnicos para todos os processos prioritários ou os mesmos não estão disponíveis nas áreas.
0,5 - Os padrões técnicos validados estão disponíveis nas áreas, mas existem falhas pontuais na sua compreensão pelos líderes operacionais responsáveis.
1 - Os padrões técnicos validados estão disponíveis nas áreas e são compreendidos pelos líderes operacionais responsáveis.</t>
  </si>
  <si>
    <t>¹ Validados pelo coordenador da área.</t>
  </si>
  <si>
    <t xml:space="preserve">0 - As equipes destaque e melhores práticas identificadas em cada período não são reconhecidas publicamente.
1 - Periodicamente a gerência reconhece publicamente as equipes destaque da 5S Produtivo e Manutenção Autônoma. As equipes destaque e melhores práticas identificadas em cada período são divulgadas em painéis de gestão a vista.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</si>
</sst>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[$-416]mmm\-yy;@"/>
    <numFmt numFmtId="166" formatCode="0.0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36"/>
      <color indexed="18"/>
      <name val="Candara"/>
      <family val="2"/>
    </font>
    <font>
      <b/>
      <sz val="40"/>
      <color indexed="56"/>
      <name val="Calibri"/>
      <family val="2"/>
    </font>
    <font>
      <b/>
      <sz val="36"/>
      <color indexed="18"/>
      <name val="Calibri"/>
      <family val="2"/>
    </font>
    <font>
      <sz val="28"/>
      <color theme="1" tint="0.249977111117893"/>
      <name val="Calibri"/>
      <family val="2"/>
    </font>
    <font>
      <sz val="32"/>
      <color theme="1" tint="0.249977111117893"/>
      <name val="Calibri"/>
      <family val="2"/>
    </font>
    <font>
      <b/>
      <sz val="26"/>
      <name val="Calibri"/>
      <family val="2"/>
    </font>
    <font>
      <sz val="22"/>
      <name val="Calibri"/>
      <family val="2"/>
    </font>
    <font>
      <sz val="22"/>
      <color rgb="FF000080"/>
      <name val="Calibri"/>
      <family val="2"/>
    </font>
    <font>
      <b/>
      <sz val="9"/>
      <color theme="0"/>
      <name val="Calibri"/>
      <family val="2"/>
      <scheme val="minor"/>
    </font>
    <font>
      <sz val="20"/>
      <color indexed="18"/>
      <name val="Calibri"/>
      <family val="2"/>
    </font>
    <font>
      <sz val="20"/>
      <color theme="1"/>
      <name val="Calibri"/>
      <family val="2"/>
      <scheme val="minor"/>
    </font>
    <font>
      <sz val="20"/>
      <color indexed="18"/>
      <name val="Calibri"/>
      <family val="2"/>
      <scheme val="minor"/>
    </font>
    <font>
      <b/>
      <sz val="40"/>
      <color indexed="56"/>
      <name val="Candara"/>
      <family val="2"/>
    </font>
    <font>
      <sz val="11"/>
      <color theme="1"/>
      <name val="Candara"/>
      <family val="2"/>
    </font>
    <font>
      <sz val="28"/>
      <name val="Calibri"/>
      <family val="2"/>
    </font>
    <font>
      <sz val="18"/>
      <color theme="1" tint="0.34998626667073579"/>
      <name val="Calibri"/>
      <family val="2"/>
    </font>
    <font>
      <sz val="26"/>
      <name val="Calibri"/>
      <family val="2"/>
    </font>
    <font>
      <sz val="1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42"/>
      <color indexed="18"/>
      <name val="Calibri"/>
      <family val="2"/>
    </font>
    <font>
      <b/>
      <sz val="20"/>
      <color indexed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indexed="8"/>
      <name val="Calibri"/>
      <family val="2"/>
    </font>
    <font>
      <sz val="24"/>
      <color theme="1"/>
      <name val="Calibri"/>
      <family val="2"/>
    </font>
    <font>
      <b/>
      <sz val="28"/>
      <color theme="1"/>
      <name val="Calibri"/>
      <family val="2"/>
    </font>
    <font>
      <sz val="28"/>
      <color theme="1"/>
      <name val="Calibri"/>
      <family val="2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8"/>
      <color theme="1"/>
      <name val="Calibri"/>
      <family val="2"/>
    </font>
    <font>
      <sz val="16"/>
      <color theme="1"/>
      <name val="Calibri"/>
      <family val="2"/>
    </font>
    <font>
      <sz val="22"/>
      <color theme="1" tint="0.34998626667073579"/>
      <name val="Calibri"/>
      <family val="2"/>
    </font>
    <font>
      <sz val="11"/>
      <color theme="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1">
    <xf numFmtId="0" fontId="0" fillId="0" borderId="0"/>
    <xf numFmtId="9" fontId="1" fillId="0" borderId="0" applyFont="0" applyFill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7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1" borderId="0" applyNumberFormat="0" applyBorder="0" applyAlignment="0" applyProtection="0"/>
    <xf numFmtId="0" fontId="21" fillId="12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21" fillId="20" borderId="0" applyNumberFormat="0" applyBorder="0" applyAlignment="0" applyProtection="0"/>
    <xf numFmtId="0" fontId="21" fillId="15" borderId="0" applyNumberFormat="0" applyBorder="0" applyAlignment="0" applyProtection="0"/>
    <xf numFmtId="0" fontId="21" fillId="16" borderId="0" applyNumberFormat="0" applyBorder="0" applyAlignment="0" applyProtection="0"/>
    <xf numFmtId="0" fontId="21" fillId="21" borderId="0" applyNumberFormat="0" applyBorder="0" applyAlignment="0" applyProtection="0"/>
    <xf numFmtId="0" fontId="22" fillId="5" borderId="0" applyNumberFormat="0" applyBorder="0" applyAlignment="0" applyProtection="0"/>
    <xf numFmtId="0" fontId="23" fillId="22" borderId="5" applyNumberFormat="0" applyAlignment="0" applyProtection="0"/>
    <xf numFmtId="0" fontId="24" fillId="23" borderId="6" applyNumberFormat="0" applyAlignment="0" applyProtection="0"/>
    <xf numFmtId="0" fontId="25" fillId="0" borderId="0" applyNumberFormat="0" applyFill="0" applyBorder="0" applyAlignment="0" applyProtection="0"/>
    <xf numFmtId="0" fontId="26" fillId="6" borderId="0" applyNumberFormat="0" applyBorder="0" applyAlignment="0" applyProtection="0"/>
    <xf numFmtId="0" fontId="27" fillId="0" borderId="7" applyNumberFormat="0" applyFill="0" applyAlignment="0" applyProtection="0"/>
    <xf numFmtId="0" fontId="28" fillId="0" borderId="8" applyNumberFormat="0" applyFill="0" applyAlignment="0" applyProtection="0"/>
    <xf numFmtId="0" fontId="29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9" borderId="5" applyNumberFormat="0" applyAlignment="0" applyProtection="0"/>
    <xf numFmtId="0" fontId="31" fillId="0" borderId="10" applyNumberFormat="0" applyFill="0" applyAlignment="0" applyProtection="0"/>
    <xf numFmtId="0" fontId="32" fillId="24" borderId="0" applyNumberFormat="0" applyBorder="0" applyAlignment="0" applyProtection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25" borderId="11" applyNumberFormat="0" applyFont="0" applyAlignment="0" applyProtection="0"/>
    <xf numFmtId="0" fontId="34" fillId="22" borderId="12" applyNumberFormat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6" fillId="0" borderId="13">
      <alignment horizontal="center"/>
    </xf>
    <xf numFmtId="0" fontId="36" fillId="0" borderId="13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3" fillId="0" borderId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</cellStyleXfs>
  <cellXfs count="113">
    <xf numFmtId="0" fontId="0" fillId="0" borderId="0" xfId="0"/>
    <xf numFmtId="0" fontId="3" fillId="0" borderId="0" xfId="0" applyFont="1" applyBorder="1" applyAlignment="1">
      <alignment vertical="center"/>
    </xf>
    <xf numFmtId="0" fontId="4" fillId="2" borderId="0" xfId="0" applyFont="1" applyFill="1" applyBorder="1" applyAlignment="1">
      <alignment horizontal="center" vertical="center" textRotation="90"/>
    </xf>
    <xf numFmtId="0" fontId="4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indent="2"/>
    </xf>
    <xf numFmtId="49" fontId="6" fillId="2" borderId="0" xfId="0" applyNumberFormat="1" applyFont="1" applyFill="1" applyBorder="1" applyAlignment="1">
      <alignment horizontal="left" indent="2"/>
    </xf>
    <xf numFmtId="0" fontId="8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 vertical="center" textRotation="90"/>
    </xf>
    <xf numFmtId="164" fontId="12" fillId="3" borderId="0" xfId="1" applyNumberFormat="1" applyFont="1" applyFill="1" applyBorder="1" applyAlignment="1">
      <alignment horizontal="center" vertical="center"/>
    </xf>
    <xf numFmtId="9" fontId="13" fillId="3" borderId="0" xfId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0" borderId="0" xfId="0" applyFont="1"/>
    <xf numFmtId="164" fontId="12" fillId="2" borderId="0" xfId="1" applyNumberFormat="1" applyFont="1" applyFill="1" applyBorder="1" applyAlignment="1">
      <alignment horizontal="center" vertical="center"/>
    </xf>
    <xf numFmtId="9" fontId="13" fillId="2" borderId="0" xfId="1" applyFont="1" applyFill="1" applyBorder="1" applyAlignment="1">
      <alignment horizontal="center" vertical="center"/>
    </xf>
    <xf numFmtId="164" fontId="12" fillId="2" borderId="3" xfId="1" applyNumberFormat="1" applyFont="1" applyFill="1" applyBorder="1" applyAlignment="1">
      <alignment horizontal="center" vertical="center"/>
    </xf>
    <xf numFmtId="9" fontId="13" fillId="2" borderId="3" xfId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>
      <alignment wrapText="1"/>
    </xf>
    <xf numFmtId="0" fontId="9" fillId="2" borderId="14" xfId="0" applyFont="1" applyFill="1" applyBorder="1" applyAlignment="1">
      <alignment horizontal="center"/>
    </xf>
    <xf numFmtId="9" fontId="13" fillId="3" borderId="14" xfId="1" applyFont="1" applyFill="1" applyBorder="1" applyAlignment="1">
      <alignment horizontal="center" vertical="center"/>
    </xf>
    <xf numFmtId="9" fontId="13" fillId="2" borderId="14" xfId="1" applyFont="1" applyFill="1" applyBorder="1" applyAlignment="1">
      <alignment horizontal="center" vertical="center"/>
    </xf>
    <xf numFmtId="9" fontId="13" fillId="2" borderId="15" xfId="1" applyFont="1" applyFill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15" fillId="0" borderId="0" xfId="0" applyFont="1" applyBorder="1"/>
    <xf numFmtId="0" fontId="16" fillId="2" borderId="0" xfId="0" applyFont="1" applyFill="1" applyBorder="1" applyAlignment="1">
      <alignment vertical="center" wrapText="1"/>
    </xf>
    <xf numFmtId="164" fontId="40" fillId="3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0" xfId="1" applyNumberFormat="1" applyFont="1" applyFill="1" applyBorder="1" applyAlignment="1" applyProtection="1">
      <alignment horizontal="center" vertical="center"/>
      <protection locked="0"/>
    </xf>
    <xf numFmtId="164" fontId="40" fillId="2" borderId="3" xfId="1" applyNumberFormat="1" applyFont="1" applyFill="1" applyBorder="1" applyAlignment="1" applyProtection="1">
      <alignment horizontal="center" vertical="center"/>
      <protection locked="0"/>
    </xf>
    <xf numFmtId="0" fontId="42" fillId="0" borderId="4" xfId="0" applyFont="1" applyBorder="1" applyAlignment="1">
      <alignment vertical="center"/>
    </xf>
    <xf numFmtId="0" fontId="42" fillId="0" borderId="0" xfId="0" applyFont="1" applyBorder="1" applyAlignment="1">
      <alignment vertical="center"/>
    </xf>
    <xf numFmtId="0" fontId="44" fillId="2" borderId="18" xfId="0" applyFont="1" applyFill="1" applyBorder="1" applyAlignment="1">
      <alignment horizontal="center" vertical="center"/>
    </xf>
    <xf numFmtId="0" fontId="46" fillId="2" borderId="18" xfId="0" applyFont="1" applyFill="1" applyBorder="1" applyAlignment="1">
      <alignment horizontal="center" vertical="center"/>
    </xf>
    <xf numFmtId="164" fontId="46" fillId="2" borderId="21" xfId="0" applyNumberFormat="1" applyFont="1" applyFill="1" applyBorder="1" applyAlignment="1">
      <alignment horizontal="center" vertical="center"/>
    </xf>
    <xf numFmtId="166" fontId="46" fillId="2" borderId="21" xfId="1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47" fillId="0" borderId="0" xfId="0" applyFont="1" applyBorder="1" applyAlignment="1">
      <alignment vertical="center"/>
    </xf>
    <xf numFmtId="0" fontId="44" fillId="2" borderId="3" xfId="0" applyFont="1" applyFill="1" applyBorder="1" applyAlignment="1">
      <alignment vertical="center"/>
    </xf>
    <xf numFmtId="0" fontId="46" fillId="2" borderId="21" xfId="0" applyFont="1" applyFill="1" applyBorder="1" applyAlignment="1">
      <alignment horizontal="center" vertical="center" textRotation="90" wrapText="1"/>
    </xf>
    <xf numFmtId="0" fontId="48" fillId="2" borderId="18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3" fillId="2" borderId="3" xfId="0" applyFont="1" applyFill="1" applyBorder="1" applyAlignment="1">
      <alignment horizontal="center" vertical="center" wrapText="1"/>
    </xf>
    <xf numFmtId="9" fontId="45" fillId="2" borderId="20" xfId="0" applyNumberFormat="1" applyFont="1" applyFill="1" applyBorder="1" applyAlignment="1">
      <alignment horizontal="center" vertical="center"/>
    </xf>
    <xf numFmtId="9" fontId="44" fillId="2" borderId="20" xfId="0" applyNumberFormat="1" applyFont="1" applyFill="1" applyBorder="1" applyAlignment="1">
      <alignment horizontal="center" vertical="center"/>
    </xf>
    <xf numFmtId="0" fontId="44" fillId="2" borderId="19" xfId="0" applyFont="1" applyFill="1" applyBorder="1" applyAlignment="1">
      <alignment horizontal="center" vertical="center" wrapText="1"/>
    </xf>
    <xf numFmtId="164" fontId="41" fillId="0" borderId="21" xfId="1" applyNumberFormat="1" applyFont="1" applyBorder="1" applyAlignment="1">
      <alignment horizontal="center" vertical="center"/>
    </xf>
    <xf numFmtId="166" fontId="46" fillId="26" borderId="21" xfId="1" applyNumberFormat="1" applyFont="1" applyFill="1" applyBorder="1" applyAlignment="1">
      <alignment horizontal="center" vertical="center"/>
    </xf>
    <xf numFmtId="0" fontId="46" fillId="2" borderId="2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9" fillId="28" borderId="21" xfId="0" applyFont="1" applyFill="1" applyBorder="1" applyAlignment="1">
      <alignment horizontal="left" vertical="center" wrapText="1" indent="1"/>
    </xf>
    <xf numFmtId="0" fontId="10" fillId="2" borderId="0" xfId="0" applyFont="1" applyFill="1" applyBorder="1" applyAlignment="1">
      <alignment horizontal="center" vertical="center" textRotation="90" wrapText="1"/>
    </xf>
    <xf numFmtId="0" fontId="0" fillId="0" borderId="0" xfId="0" applyAlignment="1">
      <alignment wrapText="1"/>
    </xf>
    <xf numFmtId="0" fontId="47" fillId="0" borderId="0" xfId="0" applyFont="1" applyBorder="1" applyAlignment="1">
      <alignment vertical="center" wrapText="1"/>
    </xf>
    <xf numFmtId="0" fontId="51" fillId="27" borderId="0" xfId="0" applyFont="1" applyFill="1"/>
    <xf numFmtId="0" fontId="51" fillId="0" borderId="0" xfId="0" applyFont="1"/>
    <xf numFmtId="0" fontId="47" fillId="0" borderId="19" xfId="0" quotePrefix="1" applyFont="1" applyFill="1" applyBorder="1" applyAlignment="1">
      <alignment horizontal="left" vertical="center" wrapText="1" indent="1"/>
    </xf>
    <xf numFmtId="0" fontId="47" fillId="0" borderId="3" xfId="0" quotePrefix="1" applyFont="1" applyFill="1" applyBorder="1" applyAlignment="1">
      <alignment horizontal="left" vertical="center" wrapText="1" indent="1"/>
    </xf>
    <xf numFmtId="0" fontId="47" fillId="0" borderId="20" xfId="0" quotePrefix="1" applyFont="1" applyFill="1" applyBorder="1" applyAlignment="1">
      <alignment horizontal="left" vertical="center" wrapText="1" indent="1"/>
    </xf>
    <xf numFmtId="0" fontId="47" fillId="2" borderId="22" xfId="0" applyFont="1" applyFill="1" applyBorder="1" applyAlignment="1">
      <alignment horizontal="left" vertical="center" wrapText="1" indent="1"/>
    </xf>
    <xf numFmtId="0" fontId="47" fillId="2" borderId="23" xfId="0" applyFont="1" applyFill="1" applyBorder="1" applyAlignment="1">
      <alignment horizontal="left" vertical="center" wrapText="1" indent="1"/>
    </xf>
    <xf numFmtId="0" fontId="47" fillId="2" borderId="24" xfId="0" applyFont="1" applyFill="1" applyBorder="1" applyAlignment="1">
      <alignment horizontal="left" vertical="center" wrapText="1" indent="1"/>
    </xf>
    <xf numFmtId="164" fontId="5" fillId="2" borderId="1" xfId="0" applyNumberFormat="1" applyFont="1" applyFill="1" applyBorder="1" applyAlignment="1">
      <alignment horizontal="left" vertical="center" indent="2"/>
    </xf>
    <xf numFmtId="164" fontId="5" fillId="2" borderId="0" xfId="0" applyNumberFormat="1" applyFont="1" applyFill="1" applyBorder="1" applyAlignment="1">
      <alignment horizontal="left" vertical="center" indent="2"/>
    </xf>
    <xf numFmtId="0" fontId="44" fillId="2" borderId="2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horizontal="center" vertical="center"/>
    </xf>
    <xf numFmtId="0" fontId="44" fillId="2" borderId="0" xfId="0" applyFont="1" applyFill="1" applyBorder="1" applyAlignment="1">
      <alignment horizontal="center" vertical="center"/>
    </xf>
    <xf numFmtId="0" fontId="47" fillId="0" borderId="22" xfId="0" quotePrefix="1" applyFont="1" applyFill="1" applyBorder="1" applyAlignment="1">
      <alignment horizontal="left" vertical="center" wrapText="1" indent="1"/>
    </xf>
    <xf numFmtId="0" fontId="47" fillId="0" borderId="23" xfId="0" quotePrefix="1" applyFont="1" applyFill="1" applyBorder="1" applyAlignment="1">
      <alignment horizontal="left" vertical="center" wrapText="1" indent="1"/>
    </xf>
    <xf numFmtId="0" fontId="47" fillId="0" borderId="24" xfId="0" quotePrefix="1" applyFont="1" applyFill="1" applyBorder="1" applyAlignment="1">
      <alignment horizontal="left" vertical="center" wrapText="1" indent="1"/>
    </xf>
    <xf numFmtId="0" fontId="16" fillId="2" borderId="0" xfId="0" applyFont="1" applyFill="1" applyBorder="1" applyAlignment="1">
      <alignment horizontal="right" vertical="center" wrapText="1" indent="2"/>
    </xf>
    <xf numFmtId="0" fontId="16" fillId="2" borderId="2" xfId="0" applyFont="1" applyFill="1" applyBorder="1" applyAlignment="1">
      <alignment horizontal="right" vertical="center" wrapText="1" indent="2"/>
    </xf>
    <xf numFmtId="0" fontId="16" fillId="2" borderId="0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wrapText="1"/>
    </xf>
    <xf numFmtId="0" fontId="39" fillId="2" borderId="0" xfId="0" applyFont="1" applyFill="1" applyBorder="1" applyAlignment="1">
      <alignment horizontal="right" vertical="center" indent="5"/>
    </xf>
    <xf numFmtId="0" fontId="5" fillId="2" borderId="1" xfId="0" applyFont="1" applyFill="1" applyBorder="1" applyAlignment="1" applyProtection="1">
      <alignment horizontal="left" indent="3"/>
      <protection locked="0"/>
    </xf>
    <xf numFmtId="0" fontId="5" fillId="2" borderId="0" xfId="0" applyFont="1" applyFill="1" applyBorder="1" applyAlignment="1" applyProtection="1">
      <alignment horizontal="left" indent="3"/>
      <protection locked="0"/>
    </xf>
    <xf numFmtId="0" fontId="5" fillId="2" borderId="2" xfId="0" applyFont="1" applyFill="1" applyBorder="1" applyAlignment="1" applyProtection="1">
      <alignment horizontal="left" indent="3"/>
      <protection locked="0"/>
    </xf>
    <xf numFmtId="165" fontId="5" fillId="2" borderId="1" xfId="0" applyNumberFormat="1" applyFont="1" applyFill="1" applyBorder="1" applyAlignment="1" applyProtection="1">
      <alignment horizontal="left" indent="3"/>
      <protection locked="0"/>
    </xf>
    <xf numFmtId="165" fontId="5" fillId="2" borderId="0" xfId="0" applyNumberFormat="1" applyFont="1" applyFill="1" applyBorder="1" applyAlignment="1" applyProtection="1">
      <alignment horizontal="left" indent="3"/>
      <protection locked="0"/>
    </xf>
    <xf numFmtId="165" fontId="5" fillId="2" borderId="2" xfId="0" applyNumberFormat="1" applyFont="1" applyFill="1" applyBorder="1" applyAlignment="1" applyProtection="1">
      <alignment horizontal="left" indent="3"/>
      <protection locked="0"/>
    </xf>
    <xf numFmtId="0" fontId="7" fillId="2" borderId="3" xfId="0" applyFont="1" applyFill="1" applyBorder="1" applyAlignment="1">
      <alignment horizontal="left"/>
    </xf>
    <xf numFmtId="0" fontId="44" fillId="2" borderId="22" xfId="0" applyFont="1" applyFill="1" applyBorder="1" applyAlignment="1">
      <alignment horizontal="center" vertical="center"/>
    </xf>
    <xf numFmtId="0" fontId="44" fillId="2" borderId="23" xfId="0" applyFont="1" applyFill="1" applyBorder="1" applyAlignment="1">
      <alignment horizontal="center" vertical="center"/>
    </xf>
    <xf numFmtId="0" fontId="44" fillId="2" borderId="24" xfId="0" applyFont="1" applyFill="1" applyBorder="1" applyAlignment="1">
      <alignment horizontal="center" vertical="center"/>
    </xf>
    <xf numFmtId="0" fontId="50" fillId="2" borderId="4" xfId="0" applyFont="1" applyFill="1" applyBorder="1" applyAlignment="1">
      <alignment horizontal="center"/>
    </xf>
    <xf numFmtId="0" fontId="50" fillId="2" borderId="17" xfId="0" applyFont="1" applyFill="1" applyBorder="1" applyAlignment="1">
      <alignment horizontal="center"/>
    </xf>
    <xf numFmtId="0" fontId="50" fillId="2" borderId="0" xfId="0" applyFont="1" applyFill="1" applyBorder="1" applyAlignment="1">
      <alignment horizontal="center"/>
    </xf>
    <xf numFmtId="0" fontId="19" fillId="2" borderId="4" xfId="0" applyFont="1" applyFill="1" applyBorder="1" applyAlignment="1" applyProtection="1">
      <alignment horizontal="left" vertical="top" wrapText="1" indent="2"/>
      <protection locked="0"/>
    </xf>
    <xf numFmtId="0" fontId="19" fillId="2" borderId="0" xfId="0" applyFont="1" applyFill="1" applyBorder="1" applyAlignment="1" applyProtection="1">
      <alignment horizontal="left" vertical="top" wrapText="1" indent="2"/>
      <protection locked="0"/>
    </xf>
    <xf numFmtId="0" fontId="41" fillId="0" borderId="0" xfId="0" applyFont="1" applyAlignment="1">
      <alignment horizontal="left" vertical="top" wrapText="1" indent="2"/>
    </xf>
    <xf numFmtId="0" fontId="11" fillId="3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6" fillId="2" borderId="1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Border="1" applyAlignment="1" applyProtection="1">
      <alignment horizontal="center" vertical="center"/>
      <protection locked="0"/>
    </xf>
    <xf numFmtId="0" fontId="18" fillId="2" borderId="3" xfId="0" applyFont="1" applyFill="1" applyBorder="1" applyAlignment="1">
      <alignment horizontal="left"/>
    </xf>
    <xf numFmtId="0" fontId="16" fillId="2" borderId="1" xfId="0" applyFont="1" applyFill="1" applyBorder="1" applyAlignment="1" applyProtection="1">
      <alignment horizontal="left" indent="2"/>
      <protection locked="0"/>
    </xf>
    <xf numFmtId="0" fontId="16" fillId="2" borderId="0" xfId="0" applyFont="1" applyFill="1" applyBorder="1" applyAlignment="1" applyProtection="1">
      <alignment horizontal="left" indent="2"/>
      <protection locked="0"/>
    </xf>
    <xf numFmtId="0" fontId="16" fillId="2" borderId="2" xfId="0" applyFont="1" applyFill="1" applyBorder="1" applyAlignment="1" applyProtection="1">
      <alignment horizontal="left" indent="2"/>
      <protection locked="0"/>
    </xf>
    <xf numFmtId="0" fontId="4" fillId="2" borderId="0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/>
    </xf>
    <xf numFmtId="0" fontId="44" fillId="2" borderId="4" xfId="0" applyFont="1" applyFill="1" applyBorder="1" applyAlignment="1">
      <alignment horizontal="center" vertical="center"/>
    </xf>
    <xf numFmtId="0" fontId="44" fillId="2" borderId="26" xfId="0" applyFont="1" applyFill="1" applyBorder="1" applyAlignment="1">
      <alignment horizontal="center" vertical="center"/>
    </xf>
    <xf numFmtId="0" fontId="47" fillId="0" borderId="21" xfId="0" quotePrefix="1" applyFont="1" applyFill="1" applyBorder="1" applyAlignment="1">
      <alignment horizontal="left" vertical="center" wrapText="1" indent="1"/>
    </xf>
  </cellXfs>
  <cellStyles count="61">
    <cellStyle name="20% - Accent1" xfId="2"/>
    <cellStyle name="20% - Accent2" xfId="3"/>
    <cellStyle name="20% - Accent3" xfId="4"/>
    <cellStyle name="20% - Accent4" xfId="5"/>
    <cellStyle name="20% - Accent5" xfId="6"/>
    <cellStyle name="20% - Accent6" xfId="7"/>
    <cellStyle name="40% - Accent1" xfId="8"/>
    <cellStyle name="40% - Accent2" xfId="9"/>
    <cellStyle name="40% - Accent3" xfId="10"/>
    <cellStyle name="40% - Accent4" xfId="11"/>
    <cellStyle name="40% - Accent5" xfId="12"/>
    <cellStyle name="40% - Accent6" xfId="13"/>
    <cellStyle name="60% - Accent1" xfId="14"/>
    <cellStyle name="60% - Accent2" xfId="15"/>
    <cellStyle name="60% - Accent3" xfId="16"/>
    <cellStyle name="60% - Accent4" xfId="17"/>
    <cellStyle name="60% - Accent5" xfId="18"/>
    <cellStyle name="60% - Accent6" xfId="19"/>
    <cellStyle name="Accent1" xfId="20"/>
    <cellStyle name="Accent2" xfId="21"/>
    <cellStyle name="Accent3" xfId="22"/>
    <cellStyle name="Accent4" xfId="23"/>
    <cellStyle name="Accent5" xfId="24"/>
    <cellStyle name="Accent6" xfId="25"/>
    <cellStyle name="Bad" xfId="26"/>
    <cellStyle name="Calculation" xfId="27"/>
    <cellStyle name="Check Cell" xfId="28"/>
    <cellStyle name="Explanatory Text" xfId="29"/>
    <cellStyle name="Good" xfId="30"/>
    <cellStyle name="Heading 1" xfId="31"/>
    <cellStyle name="Heading 2" xfId="32"/>
    <cellStyle name="Heading 3" xfId="33"/>
    <cellStyle name="Heading 4" xfId="34"/>
    <cellStyle name="Input" xfId="35"/>
    <cellStyle name="Linked Cell" xfId="36"/>
    <cellStyle name="Neutral" xfId="37"/>
    <cellStyle name="Normal" xfId="0" builtinId="0"/>
    <cellStyle name="Normal - Style1" xfId="38"/>
    <cellStyle name="Normal 2" xfId="39"/>
    <cellStyle name="Normal 2 2" xfId="40"/>
    <cellStyle name="Normal 2_Categoria 2 - VPO Pilar Gente" xfId="41"/>
    <cellStyle name="Normal 3" xfId="42"/>
    <cellStyle name="Normal 4" xfId="43"/>
    <cellStyle name="Note" xfId="44"/>
    <cellStyle name="Output" xfId="45"/>
    <cellStyle name="Porcentagem" xfId="1" builtinId="5"/>
    <cellStyle name="Porcentagem 2" xfId="46"/>
    <cellStyle name="Porcentagem 2 2" xfId="47"/>
    <cellStyle name="Porcentagem 2 3" xfId="48"/>
    <cellStyle name="Porcentagem 2 3 2" xfId="49"/>
    <cellStyle name="Porcentagem 3" xfId="50"/>
    <cellStyle name="Porcentagem 4" xfId="51"/>
    <cellStyle name="PSChar" xfId="52"/>
    <cellStyle name="PSChar 2" xfId="53"/>
    <cellStyle name="PSHeading" xfId="54"/>
    <cellStyle name="PSHeading 2" xfId="55"/>
    <cellStyle name="PSInt" xfId="56"/>
    <cellStyle name="PSInt 2" xfId="57"/>
    <cellStyle name="Standard_NEGS" xfId="58"/>
    <cellStyle name="Title" xfId="59"/>
    <cellStyle name="Warning Text" xfId="60"/>
  </cellStyles>
  <dxfs count="31"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  <fill>
        <patternFill patternType="solid">
          <fgColor auto="1"/>
          <bgColor theme="1" tint="0.14996795556505021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47775332672925"/>
          <c:y val="0.14642766167984403"/>
          <c:w val="0.5144638256060633"/>
          <c:h val="0.72117709588611623"/>
        </c:manualLayout>
      </c:layout>
      <c:radarChart>
        <c:radarStyle val="marker"/>
        <c:varyColors val="0"/>
        <c:ser>
          <c:idx val="0"/>
          <c:order val="0"/>
          <c:tx>
            <c:v>Validação</c:v>
          </c:tx>
          <c:spPr>
            <a:ln w="50800">
              <a:prstDash val="sysDash"/>
            </a:ln>
          </c:spPr>
          <c:marker>
            <c:symbol val="circle"/>
            <c:size val="10"/>
          </c:marker>
          <c:cat>
            <c:strRef>
              <c:f>'Gestão da Rotina'!$A$8:$A$13</c:f>
              <c:strCache>
                <c:ptCount val="6"/>
                <c:pt idx="0">
                  <c:v>Gestão de Recursos Produtivos</c:v>
                </c:pt>
                <c:pt idx="1">
                  <c:v>GePlan (Alinhamento de Metas)</c:v>
                </c:pt>
                <c:pt idx="2">
                  <c:v>Conservação Operacional</c:v>
                </c:pt>
                <c:pt idx="3">
                  <c:v>Padronização do Trabalho Crítico</c:v>
                </c:pt>
                <c:pt idx="4">
                  <c:v> Relato e Tratamento de Desvios</c:v>
                </c:pt>
                <c:pt idx="5">
                  <c:v> Monitoramento de Resultados</c:v>
                </c:pt>
              </c:strCache>
            </c:strRef>
          </c:cat>
          <c:val>
            <c:numRef>
              <c:f>'Gestão da Rotina'!$H$8:$H$13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Autoavaliação</c:v>
          </c:tx>
          <c:marker>
            <c:spPr>
              <a:solidFill>
                <a:schemeClr val="bg1"/>
              </a:solidFill>
            </c:spPr>
          </c:marker>
          <c:val>
            <c:numRef>
              <c:f>'Gestão da Rotina'!$F$8:$F$13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099968"/>
        <c:axId val="210079680"/>
      </c:radarChart>
      <c:catAx>
        <c:axId val="16609996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pt-BR"/>
          </a:p>
        </c:txPr>
        <c:crossAx val="210079680"/>
        <c:crosses val="autoZero"/>
        <c:auto val="0"/>
        <c:lblAlgn val="ctr"/>
        <c:lblOffset val="100"/>
        <c:noMultiLvlLbl val="0"/>
      </c:catAx>
      <c:valAx>
        <c:axId val="21007968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cross"/>
        <c:minorTickMark val="none"/>
        <c:tickLblPos val="none"/>
        <c:crossAx val="166099968"/>
        <c:crosses val="autoZero"/>
        <c:crossBetween val="between"/>
        <c:majorUnit val="0.2"/>
      </c:valAx>
    </c:plotArea>
    <c:legend>
      <c:legendPos val="l"/>
      <c:layout>
        <c:manualLayout>
          <c:xMode val="edge"/>
          <c:yMode val="edge"/>
          <c:x val="0.65367965367965364"/>
          <c:y val="0.80745608721986672"/>
          <c:w val="0.31019514606128779"/>
          <c:h val="0.1581492698028131"/>
        </c:manualLayout>
      </c:layout>
      <c:overlay val="1"/>
      <c:txPr>
        <a:bodyPr/>
        <a:lstStyle/>
        <a:p>
          <a:pPr>
            <a:defRPr sz="1800"/>
          </a:pPr>
          <a:endParaRPr lang="pt-BR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5</xdr:row>
      <xdr:rowOff>361950</xdr:rowOff>
    </xdr:from>
    <xdr:to>
      <xdr:col>14</xdr:col>
      <xdr:colOff>114300</xdr:colOff>
      <xdr:row>12</xdr:row>
      <xdr:rowOff>381000</xdr:rowOff>
    </xdr:to>
    <xdr:graphicFrame macro="">
      <xdr:nvGraphicFramePr>
        <xdr:cNvPr id="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44532</xdr:colOff>
      <xdr:row>2</xdr:row>
      <xdr:rowOff>30926</xdr:rowOff>
    </xdr:from>
    <xdr:to>
      <xdr:col>1</xdr:col>
      <xdr:colOff>823850</xdr:colOff>
      <xdr:row>2</xdr:row>
      <xdr:rowOff>256062</xdr:rowOff>
    </xdr:to>
    <xdr:sp macro="" textlink="">
      <xdr:nvSpPr>
        <xdr:cNvPr id="4" name="CaixaDeTexto 3"/>
        <xdr:cNvSpPr txBox="1"/>
      </xdr:nvSpPr>
      <xdr:spPr>
        <a:xfrm>
          <a:off x="479961" y="1405247"/>
          <a:ext cx="779318" cy="22513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GESTOR</a:t>
          </a:r>
        </a:p>
      </xdr:txBody>
    </xdr:sp>
    <xdr:clientData/>
  </xdr:twoCellAnchor>
  <xdr:twoCellAnchor>
    <xdr:from>
      <xdr:col>6</xdr:col>
      <xdr:colOff>40963</xdr:colOff>
      <xdr:row>2</xdr:row>
      <xdr:rowOff>27464</xdr:rowOff>
    </xdr:from>
    <xdr:to>
      <xdr:col>7</xdr:col>
      <xdr:colOff>519867</xdr:colOff>
      <xdr:row>2</xdr:row>
      <xdr:rowOff>238744</xdr:rowOff>
    </xdr:to>
    <xdr:sp macro="" textlink="">
      <xdr:nvSpPr>
        <xdr:cNvPr id="5" name="CaixaDeTexto 4"/>
        <xdr:cNvSpPr txBox="1"/>
      </xdr:nvSpPr>
      <xdr:spPr>
        <a:xfrm>
          <a:off x="8014749" y="1401785"/>
          <a:ext cx="1485832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UNIDADE</a:t>
          </a:r>
        </a:p>
      </xdr:txBody>
    </xdr:sp>
    <xdr:clientData/>
  </xdr:twoCellAnchor>
  <xdr:twoCellAnchor>
    <xdr:from>
      <xdr:col>11</xdr:col>
      <xdr:colOff>57863</xdr:colOff>
      <xdr:row>2</xdr:row>
      <xdr:rowOff>27712</xdr:rowOff>
    </xdr:from>
    <xdr:to>
      <xdr:col>12</xdr:col>
      <xdr:colOff>895350</xdr:colOff>
      <xdr:row>2</xdr:row>
      <xdr:rowOff>266699</xdr:rowOff>
    </xdr:to>
    <xdr:sp macro="" textlink="">
      <xdr:nvSpPr>
        <xdr:cNvPr id="6" name="CaixaDeTexto 5"/>
        <xdr:cNvSpPr txBox="1"/>
      </xdr:nvSpPr>
      <xdr:spPr>
        <a:xfrm>
          <a:off x="13030913" y="1161187"/>
          <a:ext cx="1847137" cy="2389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MÊS/ANO DO CHECK</a:t>
          </a:r>
        </a:p>
      </xdr:txBody>
    </xdr:sp>
    <xdr:clientData/>
  </xdr:twoCellAnchor>
  <xdr:twoCellAnchor>
    <xdr:from>
      <xdr:col>1</xdr:col>
      <xdr:colOff>17318</xdr:colOff>
      <xdr:row>34</xdr:row>
      <xdr:rowOff>17319</xdr:rowOff>
    </xdr:from>
    <xdr:to>
      <xdr:col>1</xdr:col>
      <xdr:colOff>1214438</xdr:colOff>
      <xdr:row>34</xdr:row>
      <xdr:rowOff>238125</xdr:rowOff>
    </xdr:to>
    <xdr:sp macro="" textlink="">
      <xdr:nvSpPr>
        <xdr:cNvPr id="7" name="CaixaDeTexto 6"/>
        <xdr:cNvSpPr txBox="1"/>
      </xdr:nvSpPr>
      <xdr:spPr>
        <a:xfrm>
          <a:off x="455468" y="22934469"/>
          <a:ext cx="1197120" cy="2208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AVALIADOR</a:t>
          </a:r>
        </a:p>
      </xdr:txBody>
    </xdr:sp>
    <xdr:clientData/>
  </xdr:twoCellAnchor>
  <xdr:twoCellAnchor>
    <xdr:from>
      <xdr:col>6</xdr:col>
      <xdr:colOff>13749</xdr:colOff>
      <xdr:row>34</xdr:row>
      <xdr:rowOff>13857</xdr:rowOff>
    </xdr:from>
    <xdr:to>
      <xdr:col>7</xdr:col>
      <xdr:colOff>492653</xdr:colOff>
      <xdr:row>34</xdr:row>
      <xdr:rowOff>225137</xdr:rowOff>
    </xdr:to>
    <xdr:sp macro="" textlink="">
      <xdr:nvSpPr>
        <xdr:cNvPr id="8" name="CaixaDeTexto 7"/>
        <xdr:cNvSpPr txBox="1"/>
      </xdr:nvSpPr>
      <xdr:spPr>
        <a:xfrm>
          <a:off x="7938549" y="22931007"/>
          <a:ext cx="1488554" cy="211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pt-BR" sz="1400"/>
            <a:t>ÁREA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Y91"/>
  <sheetViews>
    <sheetView showGridLines="0" tabSelected="1" showWhiteSpace="0" zoomScale="70" zoomScaleNormal="70" zoomScaleSheetLayoutView="70" workbookViewId="0">
      <selection sqref="A1:O1"/>
    </sheetView>
  </sheetViews>
  <sheetFormatPr defaultRowHeight="15" x14ac:dyDescent="0.25"/>
  <cols>
    <col min="1" max="1" width="6.5703125" style="20" customWidth="1"/>
    <col min="2" max="2" width="51.42578125" customWidth="1"/>
    <col min="3" max="3" width="16.28515625" style="21" customWidth="1"/>
    <col min="4" max="12" width="15.140625" style="21" customWidth="1"/>
    <col min="13" max="14" width="15.140625" style="22" customWidth="1"/>
    <col min="15" max="15" width="6.5703125" style="21" customWidth="1"/>
    <col min="16" max="16" width="5.42578125" customWidth="1"/>
    <col min="17" max="17" width="16.5703125" customWidth="1"/>
    <col min="18" max="18" width="16.28515625" customWidth="1"/>
    <col min="19" max="20" width="9.5703125" customWidth="1"/>
    <col min="21" max="40" width="7.85546875" customWidth="1"/>
  </cols>
  <sheetData>
    <row r="1" spans="1:25" ht="78.75" customHeight="1" x14ac:dyDescent="0.25">
      <c r="A1" s="82" t="s">
        <v>68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1"/>
      <c r="Q1" s="1"/>
      <c r="R1" s="1"/>
      <c r="X1" s="62">
        <v>1</v>
      </c>
      <c r="Y1" s="63">
        <v>1</v>
      </c>
    </row>
    <row r="2" spans="1:25" ht="23.25" customHeight="1" x14ac:dyDescent="0.25">
      <c r="A2" s="2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1"/>
      <c r="Q2" s="1"/>
      <c r="R2" s="1"/>
      <c r="X2" s="62">
        <v>0.5</v>
      </c>
      <c r="Y2" s="63">
        <v>0</v>
      </c>
    </row>
    <row r="3" spans="1:25" ht="60" customHeight="1" x14ac:dyDescent="0.55000000000000004">
      <c r="A3" s="2"/>
      <c r="B3" s="83"/>
      <c r="C3" s="84"/>
      <c r="D3" s="84"/>
      <c r="E3" s="84"/>
      <c r="F3" s="85"/>
      <c r="G3" s="83"/>
      <c r="H3" s="84"/>
      <c r="I3" s="84"/>
      <c r="J3" s="84"/>
      <c r="K3" s="85"/>
      <c r="L3" s="86"/>
      <c r="M3" s="87"/>
      <c r="N3" s="88"/>
      <c r="O3" s="3"/>
      <c r="P3" s="1"/>
      <c r="Q3" s="1"/>
      <c r="R3" s="1"/>
      <c r="X3" s="62">
        <v>0</v>
      </c>
      <c r="Y3" s="63"/>
    </row>
    <row r="4" spans="1:25" ht="11.25" customHeight="1" x14ac:dyDescent="0.65">
      <c r="A4" s="2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5"/>
      <c r="O4" s="3"/>
      <c r="P4" s="1"/>
      <c r="Q4" s="1"/>
      <c r="R4" s="1"/>
    </row>
    <row r="5" spans="1:25" ht="41.25" customHeight="1" x14ac:dyDescent="0.5">
      <c r="A5" s="2"/>
      <c r="B5" s="89" t="s">
        <v>0</v>
      </c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23"/>
      <c r="P5" s="1"/>
      <c r="Q5" s="1"/>
      <c r="R5" s="1"/>
    </row>
    <row r="6" spans="1:25" ht="32.25" customHeight="1" x14ac:dyDescent="0.5">
      <c r="A6" s="2"/>
      <c r="B6" s="25"/>
      <c r="C6" s="25"/>
      <c r="D6" s="25"/>
      <c r="E6" s="93" t="s">
        <v>7</v>
      </c>
      <c r="F6" s="94"/>
      <c r="G6" s="95" t="s">
        <v>8</v>
      </c>
      <c r="H6" s="95"/>
      <c r="I6" s="25"/>
      <c r="J6" s="25"/>
      <c r="K6" s="25"/>
      <c r="L6" s="25"/>
      <c r="M6" s="25"/>
      <c r="N6" s="25"/>
      <c r="O6" s="23"/>
      <c r="P6" s="1"/>
      <c r="Q6" s="1"/>
      <c r="R6" s="1"/>
    </row>
    <row r="7" spans="1:25" ht="30.75" customHeight="1" x14ac:dyDescent="0.45">
      <c r="A7" s="2"/>
      <c r="B7" s="26"/>
      <c r="C7" s="26"/>
      <c r="D7" s="6" t="s">
        <v>1</v>
      </c>
      <c r="E7" s="7" t="s">
        <v>6</v>
      </c>
      <c r="F7" s="27" t="s">
        <v>2</v>
      </c>
      <c r="G7" s="31" t="s">
        <v>6</v>
      </c>
      <c r="H7" s="7" t="s">
        <v>2</v>
      </c>
      <c r="I7" s="8"/>
      <c r="J7" s="8"/>
      <c r="K7" s="8"/>
      <c r="L7" s="23"/>
      <c r="M7" s="23"/>
      <c r="N7" s="23"/>
      <c r="O7" s="23"/>
      <c r="P7" s="1"/>
      <c r="Q7" s="1"/>
      <c r="R7" s="1"/>
    </row>
    <row r="8" spans="1:25" s="14" customFormat="1" ht="56.25" customHeight="1" x14ac:dyDescent="0.25">
      <c r="A8" s="9" t="s">
        <v>122</v>
      </c>
      <c r="B8" s="99" t="s">
        <v>116</v>
      </c>
      <c r="C8" s="99"/>
      <c r="D8" s="10">
        <f>J38</f>
        <v>0.15</v>
      </c>
      <c r="E8" s="34">
        <f>L38</f>
        <v>0.15</v>
      </c>
      <c r="F8" s="28">
        <f>E8/D8</f>
        <v>1</v>
      </c>
      <c r="G8" s="34">
        <f>N38</f>
        <v>0</v>
      </c>
      <c r="H8" s="11">
        <f>G8/D8</f>
        <v>0</v>
      </c>
      <c r="I8" s="12"/>
      <c r="J8" s="12"/>
      <c r="K8" s="12"/>
      <c r="L8" s="12"/>
      <c r="M8" s="12"/>
      <c r="N8" s="12"/>
      <c r="O8" s="12"/>
      <c r="P8" s="13"/>
      <c r="Q8" s="13"/>
      <c r="R8" s="13"/>
    </row>
    <row r="9" spans="1:25" s="14" customFormat="1" ht="56.25" customHeight="1" x14ac:dyDescent="0.25">
      <c r="A9" s="9" t="s">
        <v>123</v>
      </c>
      <c r="B9" s="100" t="s">
        <v>117</v>
      </c>
      <c r="C9" s="100"/>
      <c r="D9" s="15">
        <f>J48</f>
        <v>0.2</v>
      </c>
      <c r="E9" s="35">
        <f>L48</f>
        <v>0.2</v>
      </c>
      <c r="F9" s="29">
        <f t="shared" ref="F9:F10" si="0">E9/D9</f>
        <v>1</v>
      </c>
      <c r="G9" s="35">
        <f>N48</f>
        <v>0</v>
      </c>
      <c r="H9" s="16">
        <f>G9/D9</f>
        <v>0</v>
      </c>
      <c r="I9" s="12"/>
      <c r="J9" s="12"/>
      <c r="K9" s="12"/>
      <c r="L9" s="12"/>
      <c r="M9" s="12"/>
      <c r="N9" s="12"/>
      <c r="O9" s="12"/>
      <c r="P9" s="13"/>
      <c r="Q9" s="13"/>
      <c r="R9" s="13"/>
    </row>
    <row r="10" spans="1:25" s="14" customFormat="1" ht="56.25" customHeight="1" x14ac:dyDescent="0.25">
      <c r="A10" s="9" t="s">
        <v>124</v>
      </c>
      <c r="B10" s="99" t="s">
        <v>118</v>
      </c>
      <c r="C10" s="99"/>
      <c r="D10" s="10">
        <f>J58</f>
        <v>0.15</v>
      </c>
      <c r="E10" s="34">
        <f>L58</f>
        <v>0.15</v>
      </c>
      <c r="F10" s="28">
        <f t="shared" si="0"/>
        <v>1</v>
      </c>
      <c r="G10" s="34">
        <f>N58</f>
        <v>0</v>
      </c>
      <c r="H10" s="11">
        <f t="shared" ref="H10" si="1">G10/D10</f>
        <v>0</v>
      </c>
      <c r="I10" s="12"/>
      <c r="J10" s="12"/>
      <c r="K10" s="12"/>
      <c r="L10" s="12"/>
      <c r="M10" s="12"/>
      <c r="N10" s="12"/>
      <c r="O10" s="12"/>
      <c r="P10" s="13"/>
      <c r="Q10" s="13"/>
      <c r="R10" s="13"/>
    </row>
    <row r="11" spans="1:25" s="14" customFormat="1" ht="56.25" customHeight="1" x14ac:dyDescent="0.25">
      <c r="A11" s="9" t="s">
        <v>125</v>
      </c>
      <c r="B11" s="100" t="s">
        <v>119</v>
      </c>
      <c r="C11" s="100"/>
      <c r="D11" s="15">
        <f>J68</f>
        <v>0.19999999999999998</v>
      </c>
      <c r="E11" s="35">
        <f>L68</f>
        <v>0.19999999999999998</v>
      </c>
      <c r="F11" s="29">
        <f t="shared" ref="F11:F12" si="2">E11/D11</f>
        <v>1</v>
      </c>
      <c r="G11" s="35">
        <f>N68</f>
        <v>0</v>
      </c>
      <c r="H11" s="16">
        <f>G11/D11</f>
        <v>0</v>
      </c>
      <c r="I11" s="12"/>
      <c r="J11" s="12"/>
      <c r="K11" s="12"/>
      <c r="L11" s="12"/>
      <c r="M11" s="12"/>
      <c r="N11" s="12"/>
      <c r="O11" s="12"/>
      <c r="P11" s="13"/>
      <c r="Q11" s="13"/>
      <c r="R11" s="13"/>
      <c r="S11" s="32"/>
      <c r="T11" s="32"/>
    </row>
    <row r="12" spans="1:25" s="14" customFormat="1" ht="56.25" customHeight="1" x14ac:dyDescent="0.25">
      <c r="A12" s="59" t="s">
        <v>126</v>
      </c>
      <c r="B12" s="99" t="s">
        <v>120</v>
      </c>
      <c r="C12" s="99"/>
      <c r="D12" s="10">
        <f>J78</f>
        <v>0.15000000000000002</v>
      </c>
      <c r="E12" s="34">
        <f>L78</f>
        <v>0.15000000000000002</v>
      </c>
      <c r="F12" s="28">
        <f t="shared" si="2"/>
        <v>1</v>
      </c>
      <c r="G12" s="34">
        <f>N78</f>
        <v>0</v>
      </c>
      <c r="H12" s="11">
        <f t="shared" ref="H12" si="3">G12/D12</f>
        <v>0</v>
      </c>
      <c r="I12" s="12"/>
      <c r="J12" s="12"/>
      <c r="K12" s="12"/>
      <c r="L12" s="12"/>
      <c r="M12" s="12"/>
      <c r="N12" s="12"/>
      <c r="O12" s="12"/>
      <c r="P12" s="13"/>
      <c r="Q12" s="13"/>
      <c r="R12" s="13"/>
    </row>
    <row r="13" spans="1:25" s="14" customFormat="1" ht="56.25" customHeight="1" x14ac:dyDescent="0.25">
      <c r="A13" s="9" t="s">
        <v>127</v>
      </c>
      <c r="B13" s="101" t="s">
        <v>121</v>
      </c>
      <c r="C13" s="101"/>
      <c r="D13" s="17">
        <f>J85</f>
        <v>0.15000000000000002</v>
      </c>
      <c r="E13" s="36">
        <f>L85</f>
        <v>0.15000000000000002</v>
      </c>
      <c r="F13" s="30">
        <f t="shared" ref="F13" si="4">E13/D13</f>
        <v>1</v>
      </c>
      <c r="G13" s="36">
        <f>N85</f>
        <v>0</v>
      </c>
      <c r="H13" s="18">
        <f>G13/D13</f>
        <v>0</v>
      </c>
      <c r="I13" s="19"/>
      <c r="J13" s="19"/>
      <c r="K13" s="19"/>
      <c r="L13" s="19"/>
      <c r="M13" s="19"/>
      <c r="N13" s="19"/>
      <c r="O13" s="12"/>
      <c r="P13" s="13"/>
      <c r="Q13" s="13"/>
      <c r="R13" s="13"/>
    </row>
    <row r="14" spans="1:25" ht="37.5" customHeight="1" x14ac:dyDescent="0.25">
      <c r="A14" s="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1"/>
      <c r="Q14" s="1"/>
      <c r="R14" s="1"/>
    </row>
    <row r="15" spans="1:25" ht="61.5" customHeight="1" x14ac:dyDescent="0.25">
      <c r="A15" s="2"/>
      <c r="B15" s="33" t="s">
        <v>4</v>
      </c>
      <c r="C15" s="57" t="str">
        <f>IF(SUM(G8:G13)=0,"",SUM(G8:G13))</f>
        <v/>
      </c>
      <c r="D15" s="78" t="s">
        <v>9</v>
      </c>
      <c r="E15" s="78"/>
      <c r="F15" s="79"/>
      <c r="G15" s="70"/>
      <c r="H15" s="71"/>
      <c r="I15" s="80" t="s">
        <v>5</v>
      </c>
      <c r="J15" s="80"/>
      <c r="K15" s="80"/>
      <c r="L15" s="81"/>
      <c r="M15" s="102"/>
      <c r="N15" s="103"/>
      <c r="O15" s="23"/>
      <c r="P15" s="1"/>
      <c r="Q15" s="1"/>
      <c r="R15" s="1"/>
    </row>
    <row r="16" spans="1:25" ht="37.5" customHeight="1" x14ac:dyDescent="0.25">
      <c r="A16" s="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"/>
      <c r="Q16" s="1"/>
      <c r="R16" s="1"/>
    </row>
    <row r="17" spans="1:18" ht="41.25" customHeight="1" x14ac:dyDescent="0.5">
      <c r="A17" s="2"/>
      <c r="B17" s="104" t="s">
        <v>10</v>
      </c>
      <c r="C17" s="104"/>
      <c r="D17" s="104"/>
      <c r="E17" s="104"/>
      <c r="F17" s="104"/>
      <c r="G17" s="104"/>
      <c r="H17" s="104"/>
      <c r="I17" s="104"/>
      <c r="J17" s="104"/>
      <c r="K17" s="104"/>
      <c r="L17" s="104"/>
      <c r="M17" s="104"/>
      <c r="N17" s="104"/>
      <c r="O17" s="23"/>
      <c r="P17" s="1"/>
      <c r="Q17" s="1"/>
      <c r="R17" s="1"/>
    </row>
    <row r="18" spans="1:18" ht="71.25" customHeight="1" x14ac:dyDescent="0.25">
      <c r="A18" s="2"/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23"/>
      <c r="P18" s="1"/>
      <c r="Q18" s="1"/>
      <c r="R18" s="1"/>
    </row>
    <row r="19" spans="1:18" ht="71.25" customHeight="1" x14ac:dyDescent="0.25">
      <c r="A19" s="2"/>
      <c r="B19" s="97"/>
      <c r="C19" s="97"/>
      <c r="D19" s="97"/>
      <c r="E19" s="97"/>
      <c r="F19" s="97"/>
      <c r="G19" s="97"/>
      <c r="H19" s="97"/>
      <c r="I19" s="97"/>
      <c r="J19" s="97"/>
      <c r="K19" s="97"/>
      <c r="L19" s="97"/>
      <c r="M19" s="97"/>
      <c r="N19" s="97"/>
      <c r="O19" s="23"/>
      <c r="P19" s="1"/>
      <c r="Q19" s="1"/>
      <c r="R19" s="1"/>
    </row>
    <row r="20" spans="1:18" ht="71.25" customHeight="1" x14ac:dyDescent="0.25">
      <c r="A20" s="2"/>
      <c r="B20" s="97"/>
      <c r="C20" s="97"/>
      <c r="D20" s="97"/>
      <c r="E20" s="97"/>
      <c r="F20" s="97"/>
      <c r="G20" s="97"/>
      <c r="H20" s="97"/>
      <c r="I20" s="97"/>
      <c r="J20" s="97"/>
      <c r="K20" s="97"/>
      <c r="L20" s="97"/>
      <c r="M20" s="97"/>
      <c r="N20" s="97"/>
      <c r="O20" s="23"/>
      <c r="P20" s="1"/>
      <c r="Q20" s="1"/>
      <c r="R20" s="1"/>
    </row>
    <row r="21" spans="1:18" ht="71.25" customHeight="1" x14ac:dyDescent="0.25">
      <c r="A21" s="2"/>
      <c r="B21" s="97"/>
      <c r="C21" s="97"/>
      <c r="D21" s="97"/>
      <c r="E21" s="97"/>
      <c r="F21" s="97"/>
      <c r="G21" s="97"/>
      <c r="H21" s="97"/>
      <c r="I21" s="97"/>
      <c r="J21" s="97"/>
      <c r="K21" s="97"/>
      <c r="L21" s="97"/>
      <c r="M21" s="97"/>
      <c r="N21" s="97"/>
      <c r="O21" s="23"/>
      <c r="P21" s="1"/>
      <c r="Q21" s="1"/>
      <c r="R21" s="1"/>
    </row>
    <row r="22" spans="1:18" ht="37.5" customHeight="1" x14ac:dyDescent="0.25">
      <c r="A22" s="2"/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23"/>
      <c r="P22" s="1"/>
      <c r="Q22" s="1"/>
      <c r="R22" s="1"/>
    </row>
    <row r="23" spans="1:18" ht="41.25" customHeight="1" x14ac:dyDescent="0.5">
      <c r="A23" s="2"/>
      <c r="B23" s="104" t="s">
        <v>11</v>
      </c>
      <c r="C23" s="104"/>
      <c r="D23" s="104"/>
      <c r="E23" s="104"/>
      <c r="F23" s="104"/>
      <c r="G23" s="104"/>
      <c r="H23" s="104"/>
      <c r="I23" s="104"/>
      <c r="J23" s="104"/>
      <c r="K23" s="104"/>
      <c r="L23" s="104"/>
      <c r="M23" s="104"/>
      <c r="N23" s="104"/>
      <c r="O23" s="23"/>
      <c r="P23" s="1"/>
      <c r="Q23" s="1"/>
      <c r="R23" s="1"/>
    </row>
    <row r="24" spans="1:18" ht="71.25" customHeight="1" x14ac:dyDescent="0.25">
      <c r="A24" s="2"/>
      <c r="B24" s="96"/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23"/>
      <c r="P24" s="1"/>
      <c r="Q24" s="1"/>
      <c r="R24" s="1"/>
    </row>
    <row r="25" spans="1:18" ht="71.25" customHeight="1" x14ac:dyDescent="0.25">
      <c r="A25" s="2"/>
      <c r="B25" s="97"/>
      <c r="C25" s="97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/>
      <c r="O25" s="23"/>
      <c r="P25" s="1"/>
      <c r="Q25" s="1"/>
      <c r="R25" s="1"/>
    </row>
    <row r="26" spans="1:18" ht="71.25" customHeight="1" x14ac:dyDescent="0.25">
      <c r="A26" s="2"/>
      <c r="B26" s="97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23"/>
      <c r="P26" s="1"/>
      <c r="Q26" s="1"/>
      <c r="R26" s="1"/>
    </row>
    <row r="27" spans="1:18" ht="71.25" customHeight="1" x14ac:dyDescent="0.25">
      <c r="A27" s="2"/>
      <c r="B27" s="97"/>
      <c r="C27" s="97"/>
      <c r="D27" s="97"/>
      <c r="E27" s="97"/>
      <c r="F27" s="97"/>
      <c r="G27" s="97"/>
      <c r="H27" s="97"/>
      <c r="I27" s="97"/>
      <c r="J27" s="97"/>
      <c r="K27" s="97"/>
      <c r="L27" s="97"/>
      <c r="M27" s="97"/>
      <c r="N27" s="97"/>
      <c r="O27" s="23"/>
      <c r="P27" s="1"/>
      <c r="Q27" s="1"/>
      <c r="R27" s="1"/>
    </row>
    <row r="28" spans="1:18" ht="71.25" customHeight="1" x14ac:dyDescent="0.25">
      <c r="A28" s="2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24"/>
      <c r="P28" s="1"/>
      <c r="Q28" s="1"/>
      <c r="R28" s="1"/>
    </row>
    <row r="29" spans="1:18" ht="71.25" customHeight="1" x14ac:dyDescent="0.25">
      <c r="A29" s="2"/>
      <c r="B29" s="97"/>
      <c r="C29" s="97"/>
      <c r="D29" s="97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24"/>
      <c r="P29" s="1"/>
      <c r="Q29" s="1"/>
      <c r="R29" s="1"/>
    </row>
    <row r="30" spans="1:18" ht="75" customHeight="1" x14ac:dyDescent="0.25">
      <c r="A30" s="2"/>
      <c r="B30" s="98"/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23"/>
      <c r="P30" s="1"/>
      <c r="Q30" s="1"/>
      <c r="R30" s="1"/>
    </row>
    <row r="31" spans="1:18" ht="75" customHeight="1" x14ac:dyDescent="0.25">
      <c r="A31" s="2"/>
      <c r="B31" s="98"/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23"/>
      <c r="P31" s="1"/>
      <c r="Q31" s="1"/>
      <c r="R31" s="1"/>
    </row>
    <row r="32" spans="1:18" ht="75" customHeight="1" x14ac:dyDescent="0.25">
      <c r="A32" s="2"/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8"/>
      <c r="M32" s="98"/>
      <c r="N32" s="98"/>
      <c r="O32" s="23"/>
      <c r="P32" s="1"/>
      <c r="Q32" s="1"/>
      <c r="R32" s="1"/>
    </row>
    <row r="33" spans="1:18" ht="75" customHeight="1" x14ac:dyDescent="0.25">
      <c r="A33" s="2"/>
      <c r="B33" s="98"/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23"/>
      <c r="P33" s="1"/>
      <c r="Q33" s="1"/>
      <c r="R33" s="1"/>
    </row>
    <row r="34" spans="1:18" ht="37.5" customHeight="1" x14ac:dyDescent="0.25">
      <c r="A34" s="2"/>
      <c r="B34" s="108"/>
      <c r="C34" s="108"/>
      <c r="D34" s="108"/>
      <c r="E34" s="108"/>
      <c r="F34" s="108"/>
      <c r="G34" s="108"/>
      <c r="H34" s="108"/>
      <c r="I34" s="108"/>
      <c r="J34" s="108"/>
      <c r="K34" s="108"/>
      <c r="L34" s="108"/>
      <c r="M34" s="108"/>
      <c r="N34" s="108"/>
      <c r="O34" s="23"/>
      <c r="P34" s="1"/>
      <c r="Q34" s="1"/>
      <c r="R34" s="1"/>
    </row>
    <row r="35" spans="1:18" ht="75" customHeight="1" x14ac:dyDescent="0.55000000000000004">
      <c r="A35" s="2"/>
      <c r="B35" s="105"/>
      <c r="C35" s="106"/>
      <c r="D35" s="106"/>
      <c r="E35" s="106"/>
      <c r="F35" s="107"/>
      <c r="G35" s="105" t="s">
        <v>3</v>
      </c>
      <c r="H35" s="106"/>
      <c r="I35" s="106"/>
      <c r="J35" s="106"/>
      <c r="K35" s="106"/>
      <c r="L35" s="106"/>
      <c r="M35" s="106"/>
      <c r="N35" s="107"/>
      <c r="O35" s="23"/>
      <c r="P35" s="1"/>
      <c r="Q35" s="1"/>
      <c r="R35" s="1"/>
    </row>
    <row r="36" spans="1:18" ht="37.5" customHeight="1" x14ac:dyDescent="0.25">
      <c r="A36" s="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1"/>
      <c r="Q36" s="1"/>
      <c r="R36" s="1"/>
    </row>
    <row r="37" spans="1:18" ht="30" customHeight="1" x14ac:dyDescent="0.25">
      <c r="B37" s="60"/>
    </row>
    <row r="38" spans="1:18" ht="36" customHeight="1" x14ac:dyDescent="0.25">
      <c r="A38" s="53" t="s">
        <v>20</v>
      </c>
      <c r="B38" s="45" t="s">
        <v>73</v>
      </c>
      <c r="C38" s="45"/>
      <c r="D38" s="45"/>
      <c r="E38" s="45"/>
      <c r="F38" s="45"/>
      <c r="G38" s="45"/>
      <c r="H38" s="45"/>
      <c r="I38" s="50" t="s">
        <v>1</v>
      </c>
      <c r="J38" s="51">
        <f>SUM(C40:C45)</f>
        <v>0.15</v>
      </c>
      <c r="K38" s="50" t="s">
        <v>24</v>
      </c>
      <c r="L38" s="52">
        <f>SUM(Q40:Q45)</f>
        <v>0.15</v>
      </c>
      <c r="M38" s="50" t="s">
        <v>25</v>
      </c>
      <c r="N38" s="52">
        <f>SUM(R40:R45)</f>
        <v>0</v>
      </c>
    </row>
    <row r="39" spans="1:18" ht="36" x14ac:dyDescent="0.25">
      <c r="A39" s="47" t="s">
        <v>13</v>
      </c>
      <c r="B39" s="39" t="s">
        <v>14</v>
      </c>
      <c r="C39" s="40" t="s">
        <v>15</v>
      </c>
      <c r="D39" s="40" t="s">
        <v>24</v>
      </c>
      <c r="E39" s="40" t="s">
        <v>25</v>
      </c>
      <c r="F39" s="109" t="s">
        <v>19</v>
      </c>
      <c r="G39" s="110"/>
      <c r="H39" s="110"/>
      <c r="I39" s="111"/>
      <c r="J39" s="73" t="s">
        <v>16</v>
      </c>
      <c r="K39" s="74"/>
      <c r="L39" s="74"/>
      <c r="M39" s="74"/>
      <c r="N39" s="74"/>
      <c r="Q39" s="56" t="s">
        <v>22</v>
      </c>
      <c r="R39" s="56" t="s">
        <v>23</v>
      </c>
    </row>
    <row r="40" spans="1:18" ht="225.75" customHeight="1" x14ac:dyDescent="0.25">
      <c r="A40" s="46" t="s">
        <v>17</v>
      </c>
      <c r="B40" s="58" t="s">
        <v>78</v>
      </c>
      <c r="C40" s="41">
        <v>2.5000000000000001E-2</v>
      </c>
      <c r="D40" s="55">
        <v>1</v>
      </c>
      <c r="E40" s="42"/>
      <c r="F40" s="112" t="s">
        <v>79</v>
      </c>
      <c r="G40" s="112"/>
      <c r="H40" s="112"/>
      <c r="I40" s="112"/>
      <c r="J40" s="67" t="s">
        <v>157</v>
      </c>
      <c r="K40" s="68"/>
      <c r="L40" s="68"/>
      <c r="M40" s="68"/>
      <c r="N40" s="69"/>
      <c r="Q40" s="54">
        <f>C40*D40</f>
        <v>2.5000000000000001E-2</v>
      </c>
      <c r="R40" s="54">
        <f>C40*E40</f>
        <v>0</v>
      </c>
    </row>
    <row r="41" spans="1:18" ht="225.75" customHeight="1" x14ac:dyDescent="0.25">
      <c r="A41" s="46" t="s">
        <v>18</v>
      </c>
      <c r="B41" s="58" t="s">
        <v>80</v>
      </c>
      <c r="C41" s="41">
        <v>2.5000000000000001E-2</v>
      </c>
      <c r="D41" s="55">
        <v>1</v>
      </c>
      <c r="E41" s="42"/>
      <c r="F41" s="64" t="s">
        <v>88</v>
      </c>
      <c r="G41" s="65"/>
      <c r="H41" s="65"/>
      <c r="I41" s="66"/>
      <c r="J41" s="67" t="s">
        <v>89</v>
      </c>
      <c r="K41" s="68"/>
      <c r="L41" s="68"/>
      <c r="M41" s="68"/>
      <c r="N41" s="69"/>
      <c r="Q41" s="54">
        <f t="shared" ref="Q41:Q45" si="5">C41*D41</f>
        <v>2.5000000000000001E-2</v>
      </c>
      <c r="R41" s="54">
        <f t="shared" ref="R41:R45" si="6">C41*E41</f>
        <v>0</v>
      </c>
    </row>
    <row r="42" spans="1:18" ht="225.75" customHeight="1" x14ac:dyDescent="0.25">
      <c r="A42" s="46" t="s">
        <v>74</v>
      </c>
      <c r="B42" s="58" t="s">
        <v>81</v>
      </c>
      <c r="C42" s="41">
        <v>2.5000000000000001E-2</v>
      </c>
      <c r="D42" s="55">
        <v>1</v>
      </c>
      <c r="E42" s="42"/>
      <c r="F42" s="64"/>
      <c r="G42" s="65"/>
      <c r="H42" s="65"/>
      <c r="I42" s="66"/>
      <c r="J42" s="67" t="s">
        <v>90</v>
      </c>
      <c r="K42" s="68"/>
      <c r="L42" s="68"/>
      <c r="M42" s="68"/>
      <c r="N42" s="69"/>
      <c r="Q42" s="54">
        <f t="shared" si="5"/>
        <v>2.5000000000000001E-2</v>
      </c>
      <c r="R42" s="54">
        <f t="shared" si="6"/>
        <v>0</v>
      </c>
    </row>
    <row r="43" spans="1:18" ht="225.75" customHeight="1" x14ac:dyDescent="0.25">
      <c r="A43" s="46" t="s">
        <v>75</v>
      </c>
      <c r="B43" s="58" t="s">
        <v>82</v>
      </c>
      <c r="C43" s="41">
        <v>2.5000000000000001E-2</v>
      </c>
      <c r="D43" s="55">
        <v>1</v>
      </c>
      <c r="E43" s="42"/>
      <c r="F43" s="64" t="s">
        <v>87</v>
      </c>
      <c r="G43" s="65"/>
      <c r="H43" s="65"/>
      <c r="I43" s="66"/>
      <c r="J43" s="67" t="s">
        <v>158</v>
      </c>
      <c r="K43" s="68"/>
      <c r="L43" s="68"/>
      <c r="M43" s="68"/>
      <c r="N43" s="69"/>
      <c r="Q43" s="54">
        <f t="shared" si="5"/>
        <v>2.5000000000000001E-2</v>
      </c>
      <c r="R43" s="54">
        <f t="shared" si="6"/>
        <v>0</v>
      </c>
    </row>
    <row r="44" spans="1:18" ht="225.75" customHeight="1" x14ac:dyDescent="0.25">
      <c r="A44" s="46" t="s">
        <v>76</v>
      </c>
      <c r="B44" s="58" t="s">
        <v>84</v>
      </c>
      <c r="C44" s="41">
        <v>2.5000000000000001E-2</v>
      </c>
      <c r="D44" s="55">
        <v>1</v>
      </c>
      <c r="E44" s="42"/>
      <c r="F44" s="64" t="s">
        <v>86</v>
      </c>
      <c r="G44" s="65"/>
      <c r="H44" s="65"/>
      <c r="I44" s="66"/>
      <c r="J44" s="67" t="s">
        <v>159</v>
      </c>
      <c r="K44" s="68"/>
      <c r="L44" s="68"/>
      <c r="M44" s="68"/>
      <c r="N44" s="69"/>
      <c r="Q44" s="54">
        <f t="shared" si="5"/>
        <v>2.5000000000000001E-2</v>
      </c>
      <c r="R44" s="54">
        <f t="shared" si="6"/>
        <v>0</v>
      </c>
    </row>
    <row r="45" spans="1:18" ht="241.5" customHeight="1" x14ac:dyDescent="0.25">
      <c r="A45" s="46" t="s">
        <v>77</v>
      </c>
      <c r="B45" s="58" t="s">
        <v>83</v>
      </c>
      <c r="C45" s="41">
        <v>2.5000000000000001E-2</v>
      </c>
      <c r="D45" s="55">
        <v>1</v>
      </c>
      <c r="E45" s="42"/>
      <c r="F45" s="64" t="s">
        <v>85</v>
      </c>
      <c r="G45" s="65"/>
      <c r="H45" s="65"/>
      <c r="I45" s="66"/>
      <c r="J45" s="67" t="s">
        <v>159</v>
      </c>
      <c r="K45" s="68"/>
      <c r="L45" s="68"/>
      <c r="M45" s="68"/>
      <c r="N45" s="69"/>
      <c r="Q45" s="54">
        <f t="shared" si="5"/>
        <v>2.5000000000000001E-2</v>
      </c>
      <c r="R45" s="54">
        <f t="shared" si="6"/>
        <v>0</v>
      </c>
    </row>
    <row r="46" spans="1:18" ht="30.75" customHeight="1" x14ac:dyDescent="0.25">
      <c r="A46" s="37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8"/>
      <c r="N46" s="43"/>
    </row>
    <row r="47" spans="1:18" ht="30.75" customHeight="1" x14ac:dyDescent="0.25">
      <c r="A47" s="38"/>
      <c r="B47" s="61" t="s">
        <v>69</v>
      </c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9"/>
      <c r="N47" s="43"/>
    </row>
    <row r="48" spans="1:18" ht="36" customHeight="1" x14ac:dyDescent="0.25">
      <c r="A48" s="53" t="s">
        <v>21</v>
      </c>
      <c r="B48" s="45" t="s">
        <v>72</v>
      </c>
      <c r="C48" s="45"/>
      <c r="D48" s="45"/>
      <c r="E48" s="45"/>
      <c r="F48" s="45"/>
      <c r="G48" s="45"/>
      <c r="H48" s="45"/>
      <c r="I48" s="50" t="s">
        <v>1</v>
      </c>
      <c r="J48" s="51">
        <f>SUM(C50:C55)</f>
        <v>0.2</v>
      </c>
      <c r="K48" s="50" t="s">
        <v>24</v>
      </c>
      <c r="L48" s="52">
        <f>SUM(Q50:Q55)</f>
        <v>0.2</v>
      </c>
      <c r="M48" s="50" t="s">
        <v>25</v>
      </c>
      <c r="N48" s="52">
        <f>SUM(R50:R55)</f>
        <v>0</v>
      </c>
    </row>
    <row r="49" spans="1:18" ht="36" x14ac:dyDescent="0.25">
      <c r="A49" s="47" t="s">
        <v>13</v>
      </c>
      <c r="B49" s="39" t="s">
        <v>14</v>
      </c>
      <c r="C49" s="40" t="s">
        <v>15</v>
      </c>
      <c r="D49" s="40" t="s">
        <v>24</v>
      </c>
      <c r="E49" s="40" t="s">
        <v>25</v>
      </c>
      <c r="F49" s="109" t="s">
        <v>19</v>
      </c>
      <c r="G49" s="110"/>
      <c r="H49" s="110"/>
      <c r="I49" s="111"/>
      <c r="J49" s="73" t="s">
        <v>16</v>
      </c>
      <c r="K49" s="74"/>
      <c r="L49" s="74"/>
      <c r="M49" s="74"/>
      <c r="N49" s="74"/>
      <c r="Q49" s="56" t="s">
        <v>22</v>
      </c>
      <c r="R49" s="56" t="s">
        <v>23</v>
      </c>
    </row>
    <row r="50" spans="1:18" ht="220.5" customHeight="1" x14ac:dyDescent="0.25">
      <c r="A50" s="46" t="s">
        <v>12</v>
      </c>
      <c r="B50" s="58" t="s">
        <v>128</v>
      </c>
      <c r="C50" s="41">
        <v>0.03</v>
      </c>
      <c r="D50" s="55">
        <v>1</v>
      </c>
      <c r="E50" s="42"/>
      <c r="F50" s="112" t="s">
        <v>134</v>
      </c>
      <c r="G50" s="112"/>
      <c r="H50" s="112"/>
      <c r="I50" s="112"/>
      <c r="J50" s="67" t="s">
        <v>160</v>
      </c>
      <c r="K50" s="68"/>
      <c r="L50" s="68"/>
      <c r="M50" s="68"/>
      <c r="N50" s="69"/>
      <c r="Q50" s="54">
        <f>C50*D50</f>
        <v>0.03</v>
      </c>
      <c r="R50" s="54">
        <f>C50*E50</f>
        <v>0</v>
      </c>
    </row>
    <row r="51" spans="1:18" ht="220.5" customHeight="1" x14ac:dyDescent="0.25">
      <c r="A51" s="46" t="s">
        <v>96</v>
      </c>
      <c r="B51" s="58" t="s">
        <v>129</v>
      </c>
      <c r="C51" s="41">
        <v>0.03</v>
      </c>
      <c r="D51" s="55">
        <v>1</v>
      </c>
      <c r="E51" s="42"/>
      <c r="F51" s="112" t="s">
        <v>136</v>
      </c>
      <c r="G51" s="112"/>
      <c r="H51" s="112"/>
      <c r="I51" s="112"/>
      <c r="J51" s="67" t="s">
        <v>135</v>
      </c>
      <c r="K51" s="68"/>
      <c r="L51" s="68"/>
      <c r="M51" s="68"/>
      <c r="N51" s="69"/>
      <c r="Q51" s="54">
        <f t="shared" ref="Q51:Q54" si="7">C51*D51</f>
        <v>0.03</v>
      </c>
      <c r="R51" s="54">
        <f t="shared" ref="R51:R54" si="8">C51*E51</f>
        <v>0</v>
      </c>
    </row>
    <row r="52" spans="1:18" ht="220.5" customHeight="1" x14ac:dyDescent="0.25">
      <c r="A52" s="46" t="s">
        <v>97</v>
      </c>
      <c r="B52" s="58" t="s">
        <v>130</v>
      </c>
      <c r="C52" s="41">
        <v>0.03</v>
      </c>
      <c r="D52" s="55">
        <v>1</v>
      </c>
      <c r="E52" s="42"/>
      <c r="F52" s="112"/>
      <c r="G52" s="112"/>
      <c r="H52" s="112"/>
      <c r="I52" s="112"/>
      <c r="J52" s="67" t="s">
        <v>161</v>
      </c>
      <c r="K52" s="68"/>
      <c r="L52" s="68"/>
      <c r="M52" s="68"/>
      <c r="N52" s="69"/>
      <c r="Q52" s="54">
        <f t="shared" si="7"/>
        <v>0.03</v>
      </c>
      <c r="R52" s="54">
        <f t="shared" si="8"/>
        <v>0</v>
      </c>
    </row>
    <row r="53" spans="1:18" ht="220.5" customHeight="1" x14ac:dyDescent="0.25">
      <c r="A53" s="46" t="s">
        <v>98</v>
      </c>
      <c r="B53" s="58" t="s">
        <v>131</v>
      </c>
      <c r="C53" s="41">
        <v>0.05</v>
      </c>
      <c r="D53" s="55">
        <v>1</v>
      </c>
      <c r="E53" s="42"/>
      <c r="F53" s="112"/>
      <c r="G53" s="112"/>
      <c r="H53" s="112"/>
      <c r="I53" s="112"/>
      <c r="J53" s="67" t="s">
        <v>137</v>
      </c>
      <c r="K53" s="68"/>
      <c r="L53" s="68"/>
      <c r="M53" s="68"/>
      <c r="N53" s="69"/>
      <c r="Q53" s="54">
        <f t="shared" si="7"/>
        <v>0.05</v>
      </c>
      <c r="R53" s="54">
        <f t="shared" si="8"/>
        <v>0</v>
      </c>
    </row>
    <row r="54" spans="1:18" ht="220.5" customHeight="1" x14ac:dyDescent="0.25">
      <c r="A54" s="46" t="s">
        <v>99</v>
      </c>
      <c r="B54" s="58" t="s">
        <v>132</v>
      </c>
      <c r="C54" s="41">
        <v>0.03</v>
      </c>
      <c r="D54" s="55">
        <v>1</v>
      </c>
      <c r="E54" s="42"/>
      <c r="F54" s="112" t="s">
        <v>138</v>
      </c>
      <c r="G54" s="112"/>
      <c r="H54" s="112"/>
      <c r="I54" s="112"/>
      <c r="J54" s="67" t="s">
        <v>139</v>
      </c>
      <c r="K54" s="68"/>
      <c r="L54" s="68"/>
      <c r="M54" s="68"/>
      <c r="N54" s="69"/>
      <c r="Q54" s="54">
        <f t="shared" si="7"/>
        <v>0.03</v>
      </c>
      <c r="R54" s="54">
        <f t="shared" si="8"/>
        <v>0</v>
      </c>
    </row>
    <row r="55" spans="1:18" ht="220.5" customHeight="1" x14ac:dyDescent="0.25">
      <c r="A55" s="46" t="s">
        <v>100</v>
      </c>
      <c r="B55" s="58" t="s">
        <v>133</v>
      </c>
      <c r="C55" s="41">
        <v>0.03</v>
      </c>
      <c r="D55" s="55">
        <v>1</v>
      </c>
      <c r="E55" s="42"/>
      <c r="F55" s="112"/>
      <c r="G55" s="112"/>
      <c r="H55" s="112"/>
      <c r="I55" s="112"/>
      <c r="J55" s="67" t="s">
        <v>140</v>
      </c>
      <c r="K55" s="68"/>
      <c r="L55" s="68"/>
      <c r="M55" s="68"/>
      <c r="N55" s="69"/>
      <c r="Q55" s="54">
        <f>C55*D55</f>
        <v>0.03</v>
      </c>
      <c r="R55" s="54">
        <f>C55*E55</f>
        <v>0</v>
      </c>
    </row>
    <row r="56" spans="1:18" ht="30.75" customHeight="1" x14ac:dyDescent="0.25">
      <c r="A56" s="37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8"/>
      <c r="N56" s="43"/>
    </row>
    <row r="57" spans="1:18" ht="30.75" customHeight="1" x14ac:dyDescent="0.25">
      <c r="A57" s="38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9"/>
      <c r="N57" s="43"/>
    </row>
    <row r="58" spans="1:18" ht="36" customHeight="1" x14ac:dyDescent="0.25">
      <c r="A58" s="53" t="s">
        <v>26</v>
      </c>
      <c r="B58" s="45" t="s">
        <v>71</v>
      </c>
      <c r="C58" s="45"/>
      <c r="D58" s="45"/>
      <c r="E58" s="45"/>
      <c r="F58" s="45"/>
      <c r="G58" s="45"/>
      <c r="H58" s="45"/>
      <c r="I58" s="50" t="s">
        <v>1</v>
      </c>
      <c r="J58" s="51">
        <f>SUM(C60:C65)</f>
        <v>0.15</v>
      </c>
      <c r="K58" s="50" t="s">
        <v>24</v>
      </c>
      <c r="L58" s="52">
        <f>SUM(Q60:Q65)</f>
        <v>0.15</v>
      </c>
      <c r="M58" s="50" t="s">
        <v>25</v>
      </c>
      <c r="N58" s="52">
        <f>SUM(R60:R65)</f>
        <v>0</v>
      </c>
    </row>
    <row r="59" spans="1:18" ht="36" x14ac:dyDescent="0.25">
      <c r="A59" s="47" t="s">
        <v>13</v>
      </c>
      <c r="B59" s="39" t="s">
        <v>14</v>
      </c>
      <c r="C59" s="40" t="s">
        <v>15</v>
      </c>
      <c r="D59" s="40" t="s">
        <v>24</v>
      </c>
      <c r="E59" s="40" t="s">
        <v>25</v>
      </c>
      <c r="F59" s="72" t="s">
        <v>19</v>
      </c>
      <c r="G59" s="72"/>
      <c r="H59" s="72"/>
      <c r="I59" s="72"/>
      <c r="J59" s="73" t="s">
        <v>16</v>
      </c>
      <c r="K59" s="74"/>
      <c r="L59" s="74"/>
      <c r="M59" s="74"/>
      <c r="N59" s="74"/>
      <c r="Q59" s="56" t="s">
        <v>22</v>
      </c>
      <c r="R59" s="56" t="s">
        <v>23</v>
      </c>
    </row>
    <row r="60" spans="1:18" ht="204.75" customHeight="1" x14ac:dyDescent="0.25">
      <c r="A60" s="46" t="s">
        <v>27</v>
      </c>
      <c r="B60" s="58" t="s">
        <v>141</v>
      </c>
      <c r="C60" s="41">
        <v>0.02</v>
      </c>
      <c r="D60" s="55">
        <v>1</v>
      </c>
      <c r="E60" s="42"/>
      <c r="F60" s="64" t="s">
        <v>147</v>
      </c>
      <c r="G60" s="65"/>
      <c r="H60" s="65"/>
      <c r="I60" s="66"/>
      <c r="J60" s="67" t="s">
        <v>148</v>
      </c>
      <c r="K60" s="68"/>
      <c r="L60" s="68"/>
      <c r="M60" s="68"/>
      <c r="N60" s="69"/>
      <c r="Q60" s="54">
        <f>C60*D60</f>
        <v>0.02</v>
      </c>
      <c r="R60" s="54">
        <f>C60*E60</f>
        <v>0</v>
      </c>
    </row>
    <row r="61" spans="1:18" ht="204.75" customHeight="1" x14ac:dyDescent="0.25">
      <c r="A61" s="46" t="s">
        <v>91</v>
      </c>
      <c r="B61" s="58" t="s">
        <v>142</v>
      </c>
      <c r="C61" s="41">
        <v>0.02</v>
      </c>
      <c r="D61" s="55">
        <v>1</v>
      </c>
      <c r="E61" s="42"/>
      <c r="F61" s="64" t="s">
        <v>150</v>
      </c>
      <c r="G61" s="65"/>
      <c r="H61" s="65"/>
      <c r="I61" s="66"/>
      <c r="J61" s="67" t="s">
        <v>149</v>
      </c>
      <c r="K61" s="68"/>
      <c r="L61" s="68"/>
      <c r="M61" s="68"/>
      <c r="N61" s="69"/>
      <c r="Q61" s="54">
        <f t="shared" ref="Q61:Q64" si="9">C61*D61</f>
        <v>0.02</v>
      </c>
      <c r="R61" s="54">
        <f t="shared" ref="R61:R64" si="10">C61*E61</f>
        <v>0</v>
      </c>
    </row>
    <row r="62" spans="1:18" ht="204.75" customHeight="1" x14ac:dyDescent="0.25">
      <c r="A62" s="46" t="s">
        <v>92</v>
      </c>
      <c r="B62" s="58" t="s">
        <v>143</v>
      </c>
      <c r="C62" s="41">
        <v>0.05</v>
      </c>
      <c r="D62" s="55">
        <v>1</v>
      </c>
      <c r="E62" s="42"/>
      <c r="F62" s="64" t="s">
        <v>151</v>
      </c>
      <c r="G62" s="65"/>
      <c r="H62" s="65"/>
      <c r="I62" s="66"/>
      <c r="J62" s="67" t="s">
        <v>152</v>
      </c>
      <c r="K62" s="68"/>
      <c r="L62" s="68"/>
      <c r="M62" s="68"/>
      <c r="N62" s="69"/>
      <c r="Q62" s="54">
        <f t="shared" si="9"/>
        <v>0.05</v>
      </c>
      <c r="R62" s="54">
        <f t="shared" si="10"/>
        <v>0</v>
      </c>
    </row>
    <row r="63" spans="1:18" ht="204.75" customHeight="1" x14ac:dyDescent="0.25">
      <c r="A63" s="46" t="s">
        <v>93</v>
      </c>
      <c r="B63" s="58" t="s">
        <v>144</v>
      </c>
      <c r="C63" s="41">
        <v>0.02</v>
      </c>
      <c r="D63" s="55">
        <v>1</v>
      </c>
      <c r="E63" s="42"/>
      <c r="F63" s="64" t="s">
        <v>153</v>
      </c>
      <c r="G63" s="65"/>
      <c r="H63" s="65"/>
      <c r="I63" s="66"/>
      <c r="J63" s="67" t="s">
        <v>154</v>
      </c>
      <c r="K63" s="68"/>
      <c r="L63" s="68"/>
      <c r="M63" s="68"/>
      <c r="N63" s="69"/>
      <c r="Q63" s="54">
        <f t="shared" si="9"/>
        <v>0.02</v>
      </c>
      <c r="R63" s="54">
        <f t="shared" si="10"/>
        <v>0</v>
      </c>
    </row>
    <row r="64" spans="1:18" ht="204.75" customHeight="1" x14ac:dyDescent="0.25">
      <c r="A64" s="46" t="s">
        <v>94</v>
      </c>
      <c r="B64" s="58" t="s">
        <v>145</v>
      </c>
      <c r="C64" s="41">
        <v>0.02</v>
      </c>
      <c r="D64" s="55">
        <v>1</v>
      </c>
      <c r="E64" s="42"/>
      <c r="F64" s="64" t="s">
        <v>155</v>
      </c>
      <c r="G64" s="65"/>
      <c r="H64" s="65"/>
      <c r="I64" s="66"/>
      <c r="J64" s="67" t="s">
        <v>156</v>
      </c>
      <c r="K64" s="68"/>
      <c r="L64" s="68"/>
      <c r="M64" s="68"/>
      <c r="N64" s="69"/>
      <c r="Q64" s="54">
        <f t="shared" si="9"/>
        <v>0.02</v>
      </c>
      <c r="R64" s="54">
        <f t="shared" si="10"/>
        <v>0</v>
      </c>
    </row>
    <row r="65" spans="1:18" ht="204.75" customHeight="1" x14ac:dyDescent="0.25">
      <c r="A65" s="46" t="s">
        <v>95</v>
      </c>
      <c r="B65" s="58" t="s">
        <v>146</v>
      </c>
      <c r="C65" s="41">
        <v>0.02</v>
      </c>
      <c r="D65" s="55">
        <v>1</v>
      </c>
      <c r="E65" s="42"/>
      <c r="F65" s="64"/>
      <c r="G65" s="65"/>
      <c r="H65" s="65"/>
      <c r="I65" s="66"/>
      <c r="J65" s="67" t="s">
        <v>164</v>
      </c>
      <c r="K65" s="68"/>
      <c r="L65" s="68"/>
      <c r="M65" s="68"/>
      <c r="N65" s="69"/>
      <c r="Q65" s="54">
        <f>C65*D65</f>
        <v>0.02</v>
      </c>
      <c r="R65" s="54">
        <f>C65*E65</f>
        <v>0</v>
      </c>
    </row>
    <row r="66" spans="1:18" ht="30.75" customHeight="1" x14ac:dyDescent="0.25">
      <c r="A66" s="37"/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8"/>
      <c r="N66" s="43"/>
    </row>
    <row r="67" spans="1:18" ht="30.75" customHeight="1" x14ac:dyDescent="0.25">
      <c r="A67" s="38"/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9"/>
      <c r="N67" s="43"/>
    </row>
    <row r="68" spans="1:18" ht="36" customHeight="1" x14ac:dyDescent="0.25">
      <c r="A68" s="53" t="s">
        <v>28</v>
      </c>
      <c r="B68" s="45" t="s">
        <v>70</v>
      </c>
      <c r="C68" s="45"/>
      <c r="D68" s="45"/>
      <c r="E68" s="45"/>
      <c r="F68" s="45"/>
      <c r="G68" s="45"/>
      <c r="H68" s="45"/>
      <c r="I68" s="50" t="s">
        <v>1</v>
      </c>
      <c r="J68" s="51">
        <f>SUM(C70:C75)</f>
        <v>0.19999999999999998</v>
      </c>
      <c r="K68" s="50" t="s">
        <v>24</v>
      </c>
      <c r="L68" s="52">
        <f>SUM(Q70:Q75)</f>
        <v>0.19999999999999998</v>
      </c>
      <c r="M68" s="50" t="s">
        <v>25</v>
      </c>
      <c r="N68" s="52">
        <f>SUM(R70:R75)</f>
        <v>0</v>
      </c>
    </row>
    <row r="69" spans="1:18" ht="36" x14ac:dyDescent="0.25">
      <c r="A69" s="47" t="s">
        <v>13</v>
      </c>
      <c r="B69" s="39" t="s">
        <v>14</v>
      </c>
      <c r="C69" s="40" t="s">
        <v>15</v>
      </c>
      <c r="D69" s="40" t="s">
        <v>24</v>
      </c>
      <c r="E69" s="40" t="s">
        <v>25</v>
      </c>
      <c r="F69" s="90" t="s">
        <v>19</v>
      </c>
      <c r="G69" s="91"/>
      <c r="H69" s="91"/>
      <c r="I69" s="92"/>
      <c r="J69" s="73" t="s">
        <v>16</v>
      </c>
      <c r="K69" s="74"/>
      <c r="L69" s="74"/>
      <c r="M69" s="74"/>
      <c r="N69" s="74"/>
      <c r="Q69" s="56" t="s">
        <v>22</v>
      </c>
      <c r="R69" s="56" t="s">
        <v>23</v>
      </c>
    </row>
    <row r="70" spans="1:18" ht="254.25" customHeight="1" x14ac:dyDescent="0.25">
      <c r="A70" s="46" t="s">
        <v>29</v>
      </c>
      <c r="B70" s="58" t="s">
        <v>102</v>
      </c>
      <c r="C70" s="41">
        <v>0.03</v>
      </c>
      <c r="D70" s="55">
        <v>1</v>
      </c>
      <c r="E70" s="42"/>
      <c r="F70" s="75" t="s">
        <v>114</v>
      </c>
      <c r="G70" s="76"/>
      <c r="H70" s="76"/>
      <c r="I70" s="77"/>
      <c r="J70" s="67" t="s">
        <v>115</v>
      </c>
      <c r="K70" s="68"/>
      <c r="L70" s="68"/>
      <c r="M70" s="68"/>
      <c r="N70" s="69"/>
      <c r="Q70" s="54">
        <f>C70*D70</f>
        <v>0.03</v>
      </c>
      <c r="R70" s="54">
        <f>C70*E70</f>
        <v>0</v>
      </c>
    </row>
    <row r="71" spans="1:18" ht="233.25" customHeight="1" x14ac:dyDescent="0.25">
      <c r="A71" s="46" t="s">
        <v>30</v>
      </c>
      <c r="B71" s="58" t="s">
        <v>104</v>
      </c>
      <c r="C71" s="41">
        <v>0.03</v>
      </c>
      <c r="D71" s="55">
        <v>1</v>
      </c>
      <c r="E71" s="42"/>
      <c r="F71" s="64" t="s">
        <v>113</v>
      </c>
      <c r="G71" s="65"/>
      <c r="H71" s="65"/>
      <c r="I71" s="66"/>
      <c r="J71" s="67" t="s">
        <v>162</v>
      </c>
      <c r="K71" s="68"/>
      <c r="L71" s="68"/>
      <c r="M71" s="68"/>
      <c r="N71" s="69"/>
      <c r="Q71" s="54">
        <f t="shared" ref="Q71:Q75" si="11">C71*D71</f>
        <v>0.03</v>
      </c>
      <c r="R71" s="54">
        <f t="shared" ref="R71:R75" si="12">C71*E71</f>
        <v>0</v>
      </c>
    </row>
    <row r="72" spans="1:18" ht="269.25" customHeight="1" x14ac:dyDescent="0.25">
      <c r="A72" s="46" t="s">
        <v>31</v>
      </c>
      <c r="B72" s="58" t="s">
        <v>103</v>
      </c>
      <c r="C72" s="41">
        <v>0.03</v>
      </c>
      <c r="D72" s="55">
        <v>1</v>
      </c>
      <c r="E72" s="42"/>
      <c r="F72" s="64" t="s">
        <v>163</v>
      </c>
      <c r="G72" s="65"/>
      <c r="H72" s="65"/>
      <c r="I72" s="66"/>
      <c r="J72" s="67" t="s">
        <v>112</v>
      </c>
      <c r="K72" s="68"/>
      <c r="L72" s="68"/>
      <c r="M72" s="68"/>
      <c r="N72" s="69"/>
      <c r="Q72" s="54">
        <f t="shared" si="11"/>
        <v>0.03</v>
      </c>
      <c r="R72" s="54">
        <f t="shared" si="12"/>
        <v>0</v>
      </c>
    </row>
    <row r="73" spans="1:18" ht="192" customHeight="1" x14ac:dyDescent="0.25">
      <c r="A73" s="46" t="s">
        <v>32</v>
      </c>
      <c r="B73" s="58" t="s">
        <v>105</v>
      </c>
      <c r="C73" s="41">
        <v>0.03</v>
      </c>
      <c r="D73" s="55">
        <v>1</v>
      </c>
      <c r="E73" s="42"/>
      <c r="F73" s="64"/>
      <c r="G73" s="65"/>
      <c r="H73" s="65"/>
      <c r="I73" s="66"/>
      <c r="J73" s="67" t="s">
        <v>111</v>
      </c>
      <c r="K73" s="68"/>
      <c r="L73" s="68"/>
      <c r="M73" s="68"/>
      <c r="N73" s="69"/>
      <c r="Q73" s="54">
        <f t="shared" si="11"/>
        <v>0.03</v>
      </c>
      <c r="R73" s="54">
        <f t="shared" si="12"/>
        <v>0</v>
      </c>
    </row>
    <row r="74" spans="1:18" ht="192" customHeight="1" x14ac:dyDescent="0.25">
      <c r="A74" s="46" t="s">
        <v>33</v>
      </c>
      <c r="B74" s="58" t="s">
        <v>106</v>
      </c>
      <c r="C74" s="41">
        <v>0.05</v>
      </c>
      <c r="D74" s="55">
        <v>1</v>
      </c>
      <c r="E74" s="42"/>
      <c r="F74" s="64" t="s">
        <v>108</v>
      </c>
      <c r="G74" s="65"/>
      <c r="H74" s="65"/>
      <c r="I74" s="66"/>
      <c r="J74" s="67" t="s">
        <v>109</v>
      </c>
      <c r="K74" s="68"/>
      <c r="L74" s="68"/>
      <c r="M74" s="68"/>
      <c r="N74" s="69"/>
      <c r="Q74" s="54">
        <f t="shared" ref="Q74" si="13">C74*D74</f>
        <v>0.05</v>
      </c>
      <c r="R74" s="54">
        <f t="shared" ref="R74" si="14">C74*E74</f>
        <v>0</v>
      </c>
    </row>
    <row r="75" spans="1:18" ht="202.5" customHeight="1" x14ac:dyDescent="0.25">
      <c r="A75" s="46" t="s">
        <v>101</v>
      </c>
      <c r="B75" s="58" t="s">
        <v>107</v>
      </c>
      <c r="C75" s="41">
        <v>0.03</v>
      </c>
      <c r="D75" s="55">
        <v>1</v>
      </c>
      <c r="E75" s="42"/>
      <c r="F75" s="64"/>
      <c r="G75" s="65"/>
      <c r="H75" s="65"/>
      <c r="I75" s="66"/>
      <c r="J75" s="67" t="s">
        <v>110</v>
      </c>
      <c r="K75" s="68"/>
      <c r="L75" s="68"/>
      <c r="M75" s="68"/>
      <c r="N75" s="69"/>
      <c r="Q75" s="54">
        <f t="shared" si="11"/>
        <v>0.03</v>
      </c>
      <c r="R75" s="54">
        <f t="shared" si="12"/>
        <v>0</v>
      </c>
    </row>
    <row r="76" spans="1:18" ht="30.75" customHeight="1" x14ac:dyDescent="0.25">
      <c r="A76" s="37"/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8"/>
      <c r="N76" s="43"/>
    </row>
    <row r="77" spans="1:18" ht="30.75" customHeight="1" x14ac:dyDescent="0.25">
      <c r="A77" s="38"/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9"/>
      <c r="N77" s="43"/>
    </row>
    <row r="78" spans="1:18" ht="36" customHeight="1" x14ac:dyDescent="0.25">
      <c r="A78" s="53" t="s">
        <v>34</v>
      </c>
      <c r="B78" s="45" t="s">
        <v>39</v>
      </c>
      <c r="C78" s="45"/>
      <c r="D78" s="45"/>
      <c r="E78" s="45"/>
      <c r="F78" s="45"/>
      <c r="G78" s="45"/>
      <c r="H78" s="45"/>
      <c r="I78" s="50" t="s">
        <v>1</v>
      </c>
      <c r="J78" s="51">
        <f>SUM(C80:C83)</f>
        <v>0.15000000000000002</v>
      </c>
      <c r="K78" s="50" t="s">
        <v>24</v>
      </c>
      <c r="L78" s="52">
        <f>SUM(Q80:Q83)</f>
        <v>0.15000000000000002</v>
      </c>
      <c r="M78" s="50" t="s">
        <v>25</v>
      </c>
      <c r="N78" s="52">
        <f>SUM(R80:R83)</f>
        <v>0</v>
      </c>
    </row>
    <row r="79" spans="1:18" ht="36" x14ac:dyDescent="0.25">
      <c r="A79" s="47" t="s">
        <v>13</v>
      </c>
      <c r="B79" s="39" t="s">
        <v>14</v>
      </c>
      <c r="C79" s="40" t="s">
        <v>15</v>
      </c>
      <c r="D79" s="40" t="s">
        <v>24</v>
      </c>
      <c r="E79" s="40" t="s">
        <v>25</v>
      </c>
      <c r="F79" s="72" t="s">
        <v>19</v>
      </c>
      <c r="G79" s="72"/>
      <c r="H79" s="72"/>
      <c r="I79" s="72"/>
      <c r="J79" s="73" t="s">
        <v>16</v>
      </c>
      <c r="K79" s="74"/>
      <c r="L79" s="74"/>
      <c r="M79" s="74"/>
      <c r="N79" s="74"/>
      <c r="Q79" s="56" t="s">
        <v>22</v>
      </c>
      <c r="R79" s="56" t="s">
        <v>23</v>
      </c>
    </row>
    <row r="80" spans="1:18" ht="287.25" customHeight="1" x14ac:dyDescent="0.25">
      <c r="A80" s="46" t="s">
        <v>35</v>
      </c>
      <c r="B80" s="58" t="s">
        <v>40</v>
      </c>
      <c r="C80" s="41">
        <v>0.03</v>
      </c>
      <c r="D80" s="55">
        <v>1</v>
      </c>
      <c r="E80" s="42"/>
      <c r="F80" s="64" t="s">
        <v>41</v>
      </c>
      <c r="G80" s="65"/>
      <c r="H80" s="65"/>
      <c r="I80" s="66"/>
      <c r="J80" s="67" t="s">
        <v>42</v>
      </c>
      <c r="K80" s="68"/>
      <c r="L80" s="68"/>
      <c r="M80" s="68"/>
      <c r="N80" s="69"/>
      <c r="Q80" s="54">
        <f>C80*D80</f>
        <v>0.03</v>
      </c>
      <c r="R80" s="54">
        <f>C80*E80</f>
        <v>0</v>
      </c>
    </row>
    <row r="81" spans="1:18" ht="240" customHeight="1" x14ac:dyDescent="0.25">
      <c r="A81" s="46" t="s">
        <v>36</v>
      </c>
      <c r="B81" s="58" t="s">
        <v>43</v>
      </c>
      <c r="C81" s="41">
        <v>0.04</v>
      </c>
      <c r="D81" s="55">
        <v>1</v>
      </c>
      <c r="E81" s="42"/>
      <c r="F81" s="64" t="s">
        <v>44</v>
      </c>
      <c r="G81" s="65"/>
      <c r="H81" s="65"/>
      <c r="I81" s="66"/>
      <c r="J81" s="67" t="s">
        <v>45</v>
      </c>
      <c r="K81" s="68"/>
      <c r="L81" s="68"/>
      <c r="M81" s="68"/>
      <c r="N81" s="69"/>
      <c r="Q81" s="54">
        <f t="shared" ref="Q81:Q83" si="15">C81*D81</f>
        <v>0.04</v>
      </c>
      <c r="R81" s="54">
        <f t="shared" ref="R81:R83" si="16">C81*E81</f>
        <v>0</v>
      </c>
    </row>
    <row r="82" spans="1:18" ht="240" customHeight="1" x14ac:dyDescent="0.25">
      <c r="A82" s="46" t="s">
        <v>37</v>
      </c>
      <c r="B82" s="58" t="s">
        <v>47</v>
      </c>
      <c r="C82" s="41">
        <v>0.05</v>
      </c>
      <c r="D82" s="55">
        <v>1</v>
      </c>
      <c r="E82" s="42"/>
      <c r="F82" s="64" t="s">
        <v>48</v>
      </c>
      <c r="G82" s="76"/>
      <c r="H82" s="76"/>
      <c r="I82" s="77"/>
      <c r="J82" s="67" t="s">
        <v>49</v>
      </c>
      <c r="K82" s="68"/>
      <c r="L82" s="68"/>
      <c r="M82" s="68"/>
      <c r="N82" s="69"/>
      <c r="Q82" s="54">
        <f t="shared" ref="Q82" si="17">C82*D82</f>
        <v>0.05</v>
      </c>
      <c r="R82" s="54">
        <f t="shared" ref="R82" si="18">C82*E82</f>
        <v>0</v>
      </c>
    </row>
    <row r="83" spans="1:18" ht="267" customHeight="1" x14ac:dyDescent="0.25">
      <c r="A83" s="46" t="s">
        <v>46</v>
      </c>
      <c r="B83" s="58" t="s">
        <v>50</v>
      </c>
      <c r="C83" s="41">
        <v>0.03</v>
      </c>
      <c r="D83" s="55">
        <v>1</v>
      </c>
      <c r="E83" s="42"/>
      <c r="F83" s="64" t="s">
        <v>51</v>
      </c>
      <c r="G83" s="65"/>
      <c r="H83" s="65"/>
      <c r="I83" s="66"/>
      <c r="J83" s="67" t="s">
        <v>52</v>
      </c>
      <c r="K83" s="68"/>
      <c r="L83" s="68"/>
      <c r="M83" s="68"/>
      <c r="N83" s="69"/>
      <c r="Q83" s="54">
        <f t="shared" si="15"/>
        <v>0.03</v>
      </c>
      <c r="R83" s="54">
        <f t="shared" si="16"/>
        <v>0</v>
      </c>
    </row>
    <row r="84" spans="1:18" ht="30.75" customHeight="1" x14ac:dyDescent="0.25">
      <c r="A84" s="37"/>
      <c r="B84" s="44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8"/>
      <c r="N84" s="43"/>
    </row>
    <row r="85" spans="1:18" ht="36" customHeight="1" x14ac:dyDescent="0.25">
      <c r="A85" s="53" t="s">
        <v>38</v>
      </c>
      <c r="B85" s="45" t="s">
        <v>53</v>
      </c>
      <c r="C85" s="45"/>
      <c r="D85" s="45"/>
      <c r="E85" s="45"/>
      <c r="F85" s="45"/>
      <c r="G85" s="45"/>
      <c r="H85" s="45"/>
      <c r="I85" s="50" t="s">
        <v>1</v>
      </c>
      <c r="J85" s="51">
        <f>SUM(C87:C90)</f>
        <v>0.15000000000000002</v>
      </c>
      <c r="K85" s="50" t="s">
        <v>24</v>
      </c>
      <c r="L85" s="52">
        <f>SUM(Q87:Q90)</f>
        <v>0.15000000000000002</v>
      </c>
      <c r="M85" s="50" t="s">
        <v>25</v>
      </c>
      <c r="N85" s="52">
        <f>SUM(R87:R90)</f>
        <v>0</v>
      </c>
    </row>
    <row r="86" spans="1:18" ht="36" x14ac:dyDescent="0.25">
      <c r="A86" s="47" t="s">
        <v>13</v>
      </c>
      <c r="B86" s="39" t="s">
        <v>14</v>
      </c>
      <c r="C86" s="40" t="s">
        <v>15</v>
      </c>
      <c r="D86" s="40" t="s">
        <v>24</v>
      </c>
      <c r="E86" s="40" t="s">
        <v>25</v>
      </c>
      <c r="F86" s="72" t="s">
        <v>19</v>
      </c>
      <c r="G86" s="72"/>
      <c r="H86" s="72"/>
      <c r="I86" s="72"/>
      <c r="J86" s="73" t="s">
        <v>16</v>
      </c>
      <c r="K86" s="74"/>
      <c r="L86" s="74"/>
      <c r="M86" s="74"/>
      <c r="N86" s="74"/>
      <c r="Q86" s="56" t="s">
        <v>22</v>
      </c>
      <c r="R86" s="56" t="s">
        <v>23</v>
      </c>
    </row>
    <row r="87" spans="1:18" ht="287.25" customHeight="1" x14ac:dyDescent="0.25">
      <c r="A87" s="46" t="s">
        <v>54</v>
      </c>
      <c r="B87" s="58" t="s">
        <v>58</v>
      </c>
      <c r="C87" s="41">
        <v>0.03</v>
      </c>
      <c r="D87" s="55">
        <v>1</v>
      </c>
      <c r="E87" s="42"/>
      <c r="F87" s="64"/>
      <c r="G87" s="65"/>
      <c r="H87" s="65"/>
      <c r="I87" s="66"/>
      <c r="J87" s="67" t="s">
        <v>64</v>
      </c>
      <c r="K87" s="68"/>
      <c r="L87" s="68"/>
      <c r="M87" s="68"/>
      <c r="N87" s="69"/>
      <c r="Q87" s="54">
        <f>C87*D87</f>
        <v>0.03</v>
      </c>
      <c r="R87" s="54">
        <f>C87*E87</f>
        <v>0</v>
      </c>
    </row>
    <row r="88" spans="1:18" ht="240" customHeight="1" x14ac:dyDescent="0.25">
      <c r="A88" s="46" t="s">
        <v>55</v>
      </c>
      <c r="B88" s="58" t="s">
        <v>59</v>
      </c>
      <c r="C88" s="41">
        <v>0.04</v>
      </c>
      <c r="D88" s="55">
        <v>1</v>
      </c>
      <c r="E88" s="42"/>
      <c r="F88" s="64" t="s">
        <v>62</v>
      </c>
      <c r="G88" s="65"/>
      <c r="H88" s="65"/>
      <c r="I88" s="66"/>
      <c r="J88" s="67" t="s">
        <v>65</v>
      </c>
      <c r="K88" s="68"/>
      <c r="L88" s="68"/>
      <c r="M88" s="68"/>
      <c r="N88" s="69"/>
      <c r="Q88" s="54">
        <f t="shared" ref="Q88:Q90" si="19">C88*D88</f>
        <v>0.04</v>
      </c>
      <c r="R88" s="54">
        <f t="shared" ref="R88:R90" si="20">C88*E88</f>
        <v>0</v>
      </c>
    </row>
    <row r="89" spans="1:18" ht="240" customHeight="1" x14ac:dyDescent="0.25">
      <c r="A89" s="46" t="s">
        <v>56</v>
      </c>
      <c r="B89" s="58" t="s">
        <v>60</v>
      </c>
      <c r="C89" s="41">
        <v>0.04</v>
      </c>
      <c r="D89" s="55">
        <v>1</v>
      </c>
      <c r="E89" s="42"/>
      <c r="F89" s="64" t="s">
        <v>63</v>
      </c>
      <c r="G89" s="65"/>
      <c r="H89" s="65"/>
      <c r="I89" s="66"/>
      <c r="J89" s="67" t="s">
        <v>66</v>
      </c>
      <c r="K89" s="68"/>
      <c r="L89" s="68"/>
      <c r="M89" s="68"/>
      <c r="N89" s="69"/>
      <c r="Q89" s="54">
        <f t="shared" ref="Q89" si="21">C89*D89</f>
        <v>0.04</v>
      </c>
      <c r="R89" s="54">
        <f t="shared" ref="R89" si="22">C89*E89</f>
        <v>0</v>
      </c>
    </row>
    <row r="90" spans="1:18" ht="267" customHeight="1" x14ac:dyDescent="0.25">
      <c r="A90" s="46" t="s">
        <v>57</v>
      </c>
      <c r="B90" s="58" t="s">
        <v>61</v>
      </c>
      <c r="C90" s="41">
        <v>0.04</v>
      </c>
      <c r="D90" s="55">
        <v>1</v>
      </c>
      <c r="E90" s="42"/>
      <c r="F90" s="64"/>
      <c r="G90" s="65"/>
      <c r="H90" s="65"/>
      <c r="I90" s="66"/>
      <c r="J90" s="67" t="s">
        <v>67</v>
      </c>
      <c r="K90" s="68"/>
      <c r="L90" s="68"/>
      <c r="M90" s="68"/>
      <c r="N90" s="69"/>
      <c r="Q90" s="54">
        <f t="shared" si="19"/>
        <v>0.04</v>
      </c>
      <c r="R90" s="54">
        <f t="shared" si="20"/>
        <v>0</v>
      </c>
    </row>
    <row r="91" spans="1:18" ht="30.75" customHeight="1" x14ac:dyDescent="0.25">
      <c r="A91" s="37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8"/>
      <c r="N91" s="43"/>
    </row>
  </sheetData>
  <sheetProtection selectLockedCells="1"/>
  <mergeCells count="101">
    <mergeCell ref="J54:N54"/>
    <mergeCell ref="F61:I61"/>
    <mergeCell ref="J61:N61"/>
    <mergeCell ref="F62:I62"/>
    <mergeCell ref="J62:N62"/>
    <mergeCell ref="F45:I45"/>
    <mergeCell ref="J45:N45"/>
    <mergeCell ref="F49:I49"/>
    <mergeCell ref="J49:N49"/>
    <mergeCell ref="F50:I50"/>
    <mergeCell ref="J50:N50"/>
    <mergeCell ref="F55:I55"/>
    <mergeCell ref="J55:N55"/>
    <mergeCell ref="F51:I51"/>
    <mergeCell ref="J51:N51"/>
    <mergeCell ref="F52:I52"/>
    <mergeCell ref="J52:N52"/>
    <mergeCell ref="F53:I53"/>
    <mergeCell ref="J53:N53"/>
    <mergeCell ref="F54:I54"/>
    <mergeCell ref="F88:I88"/>
    <mergeCell ref="J88:N88"/>
    <mergeCell ref="J74:N74"/>
    <mergeCell ref="F63:I63"/>
    <mergeCell ref="J63:N63"/>
    <mergeCell ref="F64:I64"/>
    <mergeCell ref="J64:N64"/>
    <mergeCell ref="F65:I65"/>
    <mergeCell ref="J65:N65"/>
    <mergeCell ref="B9:C9"/>
    <mergeCell ref="B10:C10"/>
    <mergeCell ref="M15:N15"/>
    <mergeCell ref="B17:N17"/>
    <mergeCell ref="B18:N21"/>
    <mergeCell ref="F80:I80"/>
    <mergeCell ref="J80:N80"/>
    <mergeCell ref="F79:I79"/>
    <mergeCell ref="J79:N79"/>
    <mergeCell ref="J71:N71"/>
    <mergeCell ref="F72:I72"/>
    <mergeCell ref="J72:N72"/>
    <mergeCell ref="F74:I74"/>
    <mergeCell ref="B35:F35"/>
    <mergeCell ref="F41:I41"/>
    <mergeCell ref="J41:N41"/>
    <mergeCell ref="F42:I42"/>
    <mergeCell ref="J42:N42"/>
    <mergeCell ref="B22:N22"/>
    <mergeCell ref="B23:N23"/>
    <mergeCell ref="B34:N34"/>
    <mergeCell ref="G35:N35"/>
    <mergeCell ref="F39:I39"/>
    <mergeCell ref="F40:I40"/>
    <mergeCell ref="A1:O1"/>
    <mergeCell ref="B3:F3"/>
    <mergeCell ref="G3:K3"/>
    <mergeCell ref="L3:N3"/>
    <mergeCell ref="B5:N5"/>
    <mergeCell ref="J40:N40"/>
    <mergeCell ref="J39:N39"/>
    <mergeCell ref="F69:I69"/>
    <mergeCell ref="J69:N69"/>
    <mergeCell ref="F60:I60"/>
    <mergeCell ref="J60:N60"/>
    <mergeCell ref="F59:I59"/>
    <mergeCell ref="J59:N59"/>
    <mergeCell ref="F43:I43"/>
    <mergeCell ref="J43:N43"/>
    <mergeCell ref="F44:I44"/>
    <mergeCell ref="J44:N44"/>
    <mergeCell ref="E6:F6"/>
    <mergeCell ref="G6:H6"/>
    <mergeCell ref="B24:N33"/>
    <mergeCell ref="B8:C8"/>
    <mergeCell ref="B11:C11"/>
    <mergeCell ref="B12:C12"/>
    <mergeCell ref="B13:C13"/>
    <mergeCell ref="F90:I90"/>
    <mergeCell ref="J90:N90"/>
    <mergeCell ref="G15:H15"/>
    <mergeCell ref="F83:I83"/>
    <mergeCell ref="J83:N83"/>
    <mergeCell ref="F86:I86"/>
    <mergeCell ref="J86:N86"/>
    <mergeCell ref="F87:I87"/>
    <mergeCell ref="J87:N87"/>
    <mergeCell ref="F73:I73"/>
    <mergeCell ref="J73:N73"/>
    <mergeCell ref="F75:I75"/>
    <mergeCell ref="J75:N75"/>
    <mergeCell ref="F70:I70"/>
    <mergeCell ref="J70:N70"/>
    <mergeCell ref="F71:I71"/>
    <mergeCell ref="F82:I82"/>
    <mergeCell ref="J82:N82"/>
    <mergeCell ref="D15:F15"/>
    <mergeCell ref="I15:L15"/>
    <mergeCell ref="F89:I89"/>
    <mergeCell ref="J89:N89"/>
    <mergeCell ref="F81:I81"/>
    <mergeCell ref="J81:N81"/>
  </mergeCells>
  <conditionalFormatting sqref="H8 H10">
    <cfRule type="cellIs" dxfId="30" priority="59" operator="lessThan">
      <formula>0.85</formula>
    </cfRule>
  </conditionalFormatting>
  <conditionalFormatting sqref="F9">
    <cfRule type="cellIs" dxfId="29" priority="60" operator="lessThan">
      <formula>0.85</formula>
    </cfRule>
  </conditionalFormatting>
  <conditionalFormatting sqref="F8 F10">
    <cfRule type="cellIs" dxfId="28" priority="63" operator="lessThan">
      <formula>0.85</formula>
    </cfRule>
  </conditionalFormatting>
  <conditionalFormatting sqref="H9">
    <cfRule type="cellIs" dxfId="27" priority="57" operator="lessThan">
      <formula>0.85</formula>
    </cfRule>
  </conditionalFormatting>
  <conditionalFormatting sqref="E71 E50 E40 E60">
    <cfRule type="expression" dxfId="26" priority="54">
      <formula>IF(E40="",falsoo,IF(E40&lt;&gt;D40,TRUE,FALSE))</formula>
    </cfRule>
  </conditionalFormatting>
  <conditionalFormatting sqref="F11">
    <cfRule type="cellIs" dxfId="25" priority="50" operator="lessThan">
      <formula>0.85</formula>
    </cfRule>
  </conditionalFormatting>
  <conditionalFormatting sqref="H11">
    <cfRule type="cellIs" dxfId="24" priority="49" operator="lessThan">
      <formula>0.85</formula>
    </cfRule>
  </conditionalFormatting>
  <conditionalFormatting sqref="E80:E81">
    <cfRule type="expression" dxfId="23" priority="48">
      <formula>IF(E80="",falsoo,IF(E80&lt;&gt;D80,TRUE,FALSE))</formula>
    </cfRule>
  </conditionalFormatting>
  <conditionalFormatting sqref="H12">
    <cfRule type="cellIs" dxfId="22" priority="46" operator="lessThan">
      <formula>0.85</formula>
    </cfRule>
  </conditionalFormatting>
  <conditionalFormatting sqref="F12">
    <cfRule type="cellIs" dxfId="21" priority="47" operator="lessThan">
      <formula>0.85</formula>
    </cfRule>
  </conditionalFormatting>
  <conditionalFormatting sqref="E90">
    <cfRule type="expression" dxfId="20" priority="45">
      <formula>IF(E90="",falsoo,IF(E90&lt;&gt;D90,TRUE,FALSE))</formula>
    </cfRule>
  </conditionalFormatting>
  <conditionalFormatting sqref="F13">
    <cfRule type="cellIs" dxfId="19" priority="44" operator="lessThan">
      <formula>0.85</formula>
    </cfRule>
  </conditionalFormatting>
  <conditionalFormatting sqref="H13">
    <cfRule type="cellIs" dxfId="18" priority="43" operator="lessThan">
      <formula>0.85</formula>
    </cfRule>
  </conditionalFormatting>
  <conditionalFormatting sqref="E83">
    <cfRule type="expression" dxfId="17" priority="30">
      <formula>IF(E83="",falsoo,IF(E83&lt;&gt;D83,TRUE,FALSE))</formula>
    </cfRule>
  </conditionalFormatting>
  <conditionalFormatting sqref="E82">
    <cfRule type="expression" dxfId="16" priority="31">
      <formula>IF(E82="",falsoo,IF(E82&lt;&gt;D82,TRUE,FALSE))</formula>
    </cfRule>
  </conditionalFormatting>
  <conditionalFormatting sqref="E87">
    <cfRule type="expression" dxfId="15" priority="29">
      <formula>IF(E87="",falsoo,IF(E87&lt;&gt;D87,TRUE,FALSE))</formula>
    </cfRule>
  </conditionalFormatting>
  <conditionalFormatting sqref="E88">
    <cfRule type="expression" dxfId="14" priority="28">
      <formula>IF(E88="",falsoo,IF(E88&lt;&gt;D88,TRUE,FALSE))</formula>
    </cfRule>
  </conditionalFormatting>
  <conditionalFormatting sqref="E89">
    <cfRule type="expression" dxfId="13" priority="27">
      <formula>IF(E89="",falsoo,IF(E89&lt;&gt;D89,TRUE,FALSE))</formula>
    </cfRule>
  </conditionalFormatting>
  <conditionalFormatting sqref="E45">
    <cfRule type="expression" dxfId="12" priority="26">
      <formula>IF(E45="",falsoo,IF(E45&lt;&gt;D45,TRUE,FALSE))</formula>
    </cfRule>
  </conditionalFormatting>
  <conditionalFormatting sqref="E70">
    <cfRule type="expression" dxfId="11" priority="15">
      <formula>IF(E70="",falsoo,IF(E70&lt;&gt;D70,TRUE,FALSE))</formula>
    </cfRule>
  </conditionalFormatting>
  <conditionalFormatting sqref="E44">
    <cfRule type="expression" dxfId="10" priority="14">
      <formula>IF(E44="",falsoo,IF(E44&lt;&gt;D44,TRUE,FALSE))</formula>
    </cfRule>
  </conditionalFormatting>
  <conditionalFormatting sqref="E43">
    <cfRule type="expression" dxfId="9" priority="13">
      <formula>IF(E43="",falsoo,IF(E43&lt;&gt;D43,TRUE,FALSE))</formula>
    </cfRule>
  </conditionalFormatting>
  <conditionalFormatting sqref="E41:E42">
    <cfRule type="expression" dxfId="8" priority="12">
      <formula>IF(E41="",falsoo,IF(E41&lt;&gt;D41,TRUE,FALSE))</formula>
    </cfRule>
  </conditionalFormatting>
  <conditionalFormatting sqref="E53:E55">
    <cfRule type="expression" dxfId="7" priority="8">
      <formula>IF(E53="",falsoo,IF(E53&lt;&gt;D53,TRUE,FALSE))</formula>
    </cfRule>
  </conditionalFormatting>
  <conditionalFormatting sqref="E51">
    <cfRule type="expression" dxfId="6" priority="7">
      <formula>IF(E51="",falsoo,IF(E51&lt;&gt;D51,TRUE,FALSE))</formula>
    </cfRule>
  </conditionalFormatting>
  <conditionalFormatting sqref="E52">
    <cfRule type="expression" dxfId="5" priority="6">
      <formula>IF(E52="",falsoo,IF(E52&lt;&gt;D52,TRUE,FALSE))</formula>
    </cfRule>
  </conditionalFormatting>
  <conditionalFormatting sqref="E63">
    <cfRule type="expression" dxfId="4" priority="5">
      <formula>IF(E63="",falsoo,IF(E63&lt;&gt;D63,TRUE,FALSE))</formula>
    </cfRule>
  </conditionalFormatting>
  <conditionalFormatting sqref="E65">
    <cfRule type="expression" dxfId="3" priority="4">
      <formula>IF(E65="",falsoo,IF(E65&lt;&gt;D65,TRUE,FALSE))</formula>
    </cfRule>
  </conditionalFormatting>
  <conditionalFormatting sqref="E61:E62">
    <cfRule type="expression" dxfId="2" priority="3">
      <formula>IF(E61="",falsoo,IF(E61&lt;&gt;D61,TRUE,FALSE))</formula>
    </cfRule>
  </conditionalFormatting>
  <conditionalFormatting sqref="E64">
    <cfRule type="expression" dxfId="1" priority="2">
      <formula>IF(E64="",falsoo,IF(E64&lt;&gt;D64,TRUE,FALSE))</formula>
    </cfRule>
  </conditionalFormatting>
  <conditionalFormatting sqref="E72:E75">
    <cfRule type="expression" dxfId="0" priority="1">
      <formula>IF(E72="",falsoo,IF(E72&lt;&gt;D72,TRUE,FALSE))</formula>
    </cfRule>
  </conditionalFormatting>
  <dataValidations count="2">
    <dataValidation type="list" allowBlank="1" showInputMessage="1" showErrorMessage="1" sqref="D80:E81 D71:E71 D52:E52 D43:E45 D90:E90 D40:E40 D50:E50 D60:E62 D64:E64">
      <formula1>$X$1:$X$3</formula1>
    </dataValidation>
    <dataValidation type="list" allowBlank="1" showInputMessage="1" showErrorMessage="1" sqref="D87:E89 D82:E83 D65:E65 D70:E70 D41:E42 D53:E55 D51:E51 D63:E63 D72:E75">
      <formula1>$Y$1:$Y$2</formula1>
    </dataValidation>
  </dataValidations>
  <printOptions horizontalCentered="1"/>
  <pageMargins left="0.59055118110236227" right="0.39370078740157483" top="0.39370078740157483" bottom="0.39370078740157483" header="0.15748031496062992" footer="0.59055118110236227"/>
  <pageSetup paperSize="9" scale="37" fitToHeight="0" pageOrder="overThenDown" orientation="portrait" verticalDpi="599" r:id="rId1"/>
  <headerFooter differentFirst="1">
    <oddFooter>&amp;C&amp;20&amp;K01+030Página &amp;P de &amp;N&amp; - &amp;A</oddFooter>
  </headerFooter>
  <rowBreaks count="5" manualBreakCount="5">
    <brk id="36" max="14" man="1"/>
    <brk id="46" max="14" man="1"/>
    <brk id="56" max="14" man="1"/>
    <brk id="66" max="14" man="1"/>
    <brk id="76" max="14" man="1"/>
  </rowBreaks>
  <ignoredErrors>
    <ignoredError sqref="E8:E9 G8:H13 E10:E13" unlockedFormula="1"/>
    <ignoredError sqref="F8:F13" formula="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Gestão da Rotina</vt:lpstr>
      <vt:lpstr>'Gestão da Rotina'!Area_de_impressao</vt:lpstr>
      <vt:lpstr>'Gestão da Rotina'!Titulos_de_impressao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Waterkemper</dc:creator>
  <cp:lastModifiedBy>DEll</cp:lastModifiedBy>
  <cp:lastPrinted>2014-08-26T17:01:03Z</cp:lastPrinted>
  <dcterms:created xsi:type="dcterms:W3CDTF">2014-05-09T16:57:49Z</dcterms:created>
  <dcterms:modified xsi:type="dcterms:W3CDTF">2024-05-20T13:35:46Z</dcterms:modified>
</cp:coreProperties>
</file>