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240" yWindow="135" windowWidth="15120" windowHeight="7680"/>
  </bookViews>
  <sheets>
    <sheet name="Gestão da Rotina" sheetId="6" r:id="rId1"/>
  </sheets>
  <definedNames>
    <definedName name="_xlnm.Print_Area" localSheetId="0">'Gestão da Rotina'!$A$1:$O$89</definedName>
    <definedName name="_xlnm.Print_Titles" localSheetId="0">'Gestão da Rotina'!$1:$1</definedName>
  </definedNames>
  <calcPr calcId="145621"/>
</workbook>
</file>

<file path=xl/calcChain.xml><?xml version="1.0" encoding="utf-8"?>
<calcChain xmlns="http://schemas.openxmlformats.org/spreadsheetml/2006/main">
  <c r="J38" i="6" l="1"/>
  <c r="N55" i="6" l="1"/>
  <c r="Q79" i="6" l="1"/>
  <c r="R79" i="6"/>
  <c r="Q80" i="6"/>
  <c r="R80" i="6"/>
  <c r="Q76" i="6"/>
  <c r="R76" i="6"/>
  <c r="Q77" i="6"/>
  <c r="R77" i="6"/>
  <c r="Q78" i="6"/>
  <c r="R78" i="6"/>
  <c r="Q75" i="6"/>
  <c r="R75" i="6"/>
  <c r="Q70" i="6"/>
  <c r="R70" i="6"/>
  <c r="Q71" i="6"/>
  <c r="R71" i="6"/>
  <c r="Q72" i="6"/>
  <c r="R72" i="6"/>
  <c r="Q73" i="6"/>
  <c r="R73" i="6"/>
  <c r="Q74" i="6"/>
  <c r="R74" i="6"/>
  <c r="Q69" i="6"/>
  <c r="R69" i="6"/>
  <c r="Q87" i="6" l="1"/>
  <c r="R87" i="6"/>
  <c r="Q59" i="6"/>
  <c r="R59" i="6"/>
  <c r="J62" i="6"/>
  <c r="R88" i="6" l="1"/>
  <c r="Q88" i="6"/>
  <c r="R86" i="6"/>
  <c r="Q86" i="6"/>
  <c r="R85" i="6"/>
  <c r="Q85" i="6"/>
  <c r="J83" i="6"/>
  <c r="D12" i="6" s="1"/>
  <c r="R68" i="6"/>
  <c r="Q68" i="6"/>
  <c r="R67" i="6"/>
  <c r="Q67" i="6"/>
  <c r="R66" i="6"/>
  <c r="Q66" i="6"/>
  <c r="R65" i="6"/>
  <c r="Q65" i="6"/>
  <c r="R64" i="6"/>
  <c r="Q64" i="6"/>
  <c r="D11" i="6"/>
  <c r="R58" i="6"/>
  <c r="Q58" i="6"/>
  <c r="R57" i="6"/>
  <c r="Q57" i="6"/>
  <c r="J55" i="6"/>
  <c r="D10" i="6" s="1"/>
  <c r="J46" i="6"/>
  <c r="D9" i="6" s="1"/>
  <c r="R52" i="6"/>
  <c r="Q52" i="6"/>
  <c r="R51" i="6"/>
  <c r="Q51" i="6"/>
  <c r="R50" i="6"/>
  <c r="Q50" i="6"/>
  <c r="R49" i="6"/>
  <c r="Q49" i="6"/>
  <c r="R48" i="6"/>
  <c r="Q48" i="6"/>
  <c r="L62" i="6" l="1"/>
  <c r="E11" i="6" s="1"/>
  <c r="F11" i="6" s="1"/>
  <c r="N62" i="6"/>
  <c r="G11" i="6" s="1"/>
  <c r="H11" i="6" s="1"/>
  <c r="L83" i="6"/>
  <c r="E12" i="6" s="1"/>
  <c r="F12" i="6" s="1"/>
  <c r="N83" i="6"/>
  <c r="G12" i="6" s="1"/>
  <c r="H12" i="6" s="1"/>
  <c r="G10" i="6"/>
  <c r="L46" i="6"/>
  <c r="E9" i="6" s="1"/>
  <c r="L55" i="6"/>
  <c r="E10" i="6" s="1"/>
  <c r="N46" i="6"/>
  <c r="G9" i="6" s="1"/>
  <c r="Q41" i="6" l="1"/>
  <c r="R41" i="6"/>
  <c r="Q42" i="6"/>
  <c r="R42" i="6"/>
  <c r="Q43" i="6"/>
  <c r="R43" i="6"/>
  <c r="R40" i="6"/>
  <c r="Q40" i="6"/>
  <c r="L38" i="6" l="1"/>
  <c r="E8" i="6" s="1"/>
  <c r="N38" i="6"/>
  <c r="D8" i="6" l="1"/>
  <c r="F8" i="6" l="1"/>
  <c r="G8" i="6"/>
  <c r="F9" i="6"/>
  <c r="F10" i="6"/>
  <c r="H9" i="6"/>
  <c r="H10" i="6"/>
  <c r="C15" i="6" l="1"/>
  <c r="H8" i="6"/>
</calcChain>
</file>

<file path=xl/sharedStrings.xml><?xml version="1.0" encoding="utf-8"?>
<sst xmlns="http://schemas.openxmlformats.org/spreadsheetml/2006/main" count="227" uniqueCount="174">
  <si>
    <t>Resumo da Avaliação</t>
  </si>
  <si>
    <t>Peso</t>
  </si>
  <si>
    <t>Ad%</t>
  </si>
  <si>
    <t>Diretoria de Operações F&amp;I</t>
  </si>
  <si>
    <t>Pontuação Validada</t>
  </si>
  <si>
    <r>
      <t xml:space="preserve">Melhor Área Equivalente
</t>
    </r>
    <r>
      <rPr>
        <sz val="18"/>
        <color theme="1" tint="0.34998626667073579"/>
        <rFont val="Calibri"/>
        <family val="2"/>
      </rPr>
      <t>(BENCHMARK BU/CLUSTER)</t>
    </r>
  </si>
  <si>
    <t>Pts</t>
  </si>
  <si>
    <t>Autoavaliação</t>
  </si>
  <si>
    <t>Validação</t>
  </si>
  <si>
    <t>Desvio</t>
  </si>
  <si>
    <t>Desvios Identificados na Autoavaliação</t>
  </si>
  <si>
    <t>Observações Relevantes / Alternativas Sugeridas</t>
  </si>
  <si>
    <t>2.1</t>
  </si>
  <si>
    <t>Cod</t>
  </si>
  <si>
    <t>Pergunta</t>
  </si>
  <si>
    <t xml:space="preserve">Peso </t>
  </si>
  <si>
    <t>Critérios de Pontuação</t>
  </si>
  <si>
    <t>2.2</t>
  </si>
  <si>
    <t>2.3</t>
  </si>
  <si>
    <t>2.4</t>
  </si>
  <si>
    <t>2.5</t>
  </si>
  <si>
    <t>1.1</t>
  </si>
  <si>
    <t>1.2</t>
  </si>
  <si>
    <t>1.3</t>
  </si>
  <si>
    <t>1.4</t>
  </si>
  <si>
    <t>Guia  para Avaliação</t>
  </si>
  <si>
    <t>1.</t>
  </si>
  <si>
    <t>2.</t>
  </si>
  <si>
    <t>Pts Auto</t>
  </si>
  <si>
    <t>Pts Valid</t>
  </si>
  <si>
    <t>Auto</t>
  </si>
  <si>
    <t>Valid</t>
  </si>
  <si>
    <t>3.</t>
  </si>
  <si>
    <t>3.1</t>
  </si>
  <si>
    <t>3.2</t>
  </si>
  <si>
    <t>3.3</t>
  </si>
  <si>
    <t>4.</t>
  </si>
  <si>
    <t>4.1</t>
  </si>
  <si>
    <t>4.2</t>
  </si>
  <si>
    <t>4.3</t>
  </si>
  <si>
    <t>4.4</t>
  </si>
  <si>
    <t>4.5</t>
  </si>
  <si>
    <t>4.6</t>
  </si>
  <si>
    <t>5.</t>
  </si>
  <si>
    <t>5.1</t>
  </si>
  <si>
    <t>5.2</t>
  </si>
  <si>
    <t>5.3</t>
  </si>
  <si>
    <t>5.4</t>
  </si>
  <si>
    <t>2. Confiabilidade de Medição</t>
  </si>
  <si>
    <t>1. Requisitos Iniciais</t>
  </si>
  <si>
    <t>3. Gestão de Fornecedores</t>
  </si>
  <si>
    <t xml:space="preserve">4. Gestão da Qualidade no Processo </t>
  </si>
  <si>
    <t>5. Gestão de Melhorias</t>
  </si>
  <si>
    <t>Requisitos Iniciais</t>
  </si>
  <si>
    <t>Confiabilidade de Medição</t>
  </si>
  <si>
    <t>Gestão de Fornecedores</t>
  </si>
  <si>
    <t xml:space="preserve">Gestão da Qualidade no Processo </t>
  </si>
  <si>
    <t>Gestão de Melhorias</t>
  </si>
  <si>
    <t>REQUISITOS INICIAIS</t>
  </si>
  <si>
    <t xml:space="preserve">A unidade conhece e atende os requisitos legais aplicáveis a sua operação conforme sistema SOGI?
</t>
  </si>
  <si>
    <t>A unidade garante o cumprimento dos requisitos legais conforme orientação de P&amp;D/ Assuntos Regulatórios ?</t>
  </si>
  <si>
    <t>- Verificar o cumprimento do cronograma de análises externas e análises internas relacionadas a requisitos legais.
- Verificar se o cronograma e/ou plano de controle elaborado(s) pela unidade para o monitoramento de contaminantes contempla todos os itens previstos nas legislações aplicáveis (conforme PG-00-PD-009, PG-00-PD-009a, PG-00-PD-011, PG-00-PD-012, PG-00-PD-013 e PG-00-PD-014 ); ou demais procedimentos.
- Verificar se existem ações estabelecidas com datas coerentes a serem executadas no caso do não atendimento aos limites  estabelecidos em legislação e se foi definida disposição para o produto afetado</t>
  </si>
  <si>
    <t xml:space="preserve">O PIN para produto acabado está sendo cumprido conforme planejado?
</t>
  </si>
  <si>
    <t>- Comparar registros de análise x PIN x Especificação</t>
  </si>
  <si>
    <t xml:space="preserve">Nenhum produto fora de especificação ou ficha técnica é liberado sem alinhamento com a área corporativa?
</t>
  </si>
  <si>
    <t xml:space="preserve">Verificar liberações.
</t>
  </si>
  <si>
    <t>CONFIABILIDADE DE MEDIÇÃO</t>
  </si>
  <si>
    <t>A unidade estabeleceu uma matriz de criticidade e elaborou plano de calibração / manutenção para os instrumentos de medição, e os mesmos estão devidamente calibrados e em perfeito estado de operação, com os respectivos certificados mantidos na área de qualidade?</t>
  </si>
  <si>
    <t xml:space="preserve">A unidade estabeleceu uma Matriz de Atribuições e Competências, treina e avalia o desempenho dos laboratoristas? </t>
  </si>
  <si>
    <t xml:space="preserve">- Avaliar conhecimento do sistema SOGI.
- Deve existir um levantamento completo, contemplando 100% das legislações sinalizadas no SOGI.
- Não deve existir no sistema normas sem validação.
-Verificar evidências dos itens sinalizados como atendidos.
-Verificar como a unidade planeja as ações com datas coerentes a serem executadas para o cumprimento de requisitos legais não atendidos.
-Não deve existir no sistema normas  sem plano de ação ou planos pendentes.
-Checar se a unidade colocou como ação o vencimento de licenças (alvará sanitário, polícia federal, civil, exército, etc..) </t>
  </si>
  <si>
    <t>0 – A unidade não estabeleceu matriz de criticidade e  plano de calibração / manutenção para os equipamentos do(s) laboratório(s).
0,5 – Falhas pontuais nos itens de verificação.
1 – Atendimento de 100% dos itens.</t>
  </si>
  <si>
    <t>0 – A unidade não estabeleceu Matriz de Atribuição e Competências e cronograma de treinamento e avaliação da equipe.
0,5 – Falhas pontuais no cumprimento do cronograma de treinamento e avaliação da equipe.
1 – Realiza todos os treinamentos e  avaliações conforme cronograma estabelecido.</t>
  </si>
  <si>
    <t>0 – Liberações sem autorização da área corporativa ou cliente.  
1 – 100% das liberações têm aprovação da área corporativa ou cliente.</t>
  </si>
  <si>
    <t>0 – A unidade não tem conhecimento e/ou não acompanha o sistema de Gerenciamento de Requisitos.  
0,5 – A unidade conhece os requisitos aplicáveis, porém há requisitos não validados, há falhas na descrição da evidência objetiva ou existem ações consistentes estabelecidas para requisitos não atendidos e as mesmas estão dentro do prazo definido.
1 – A unidade conhece, acompanha e evidencia e cumpre 100% dos Requisitos</t>
  </si>
  <si>
    <t>0 – Não há cronograma e/ou plano de controle ou não cumprem os mesmos. 
0,5 – A unidade cumpre o cronograma e/ou plano de controle, porém há falhas pontuais. Existem ações consistentes para resultados não atendidos e as mesmas estão dentro do prazo definido. 
1 – A unidade atende 100% das análises (cronograma e resultados).</t>
  </si>
  <si>
    <t>0 – Não cumprimento do PIN. 
0,5 – Falhas pontuais no cumprimento do PIN. 
1 – PIN cumprido conforme planejado</t>
  </si>
  <si>
    <t>As análises são realizadas conforme metodologia definida por P&amp;D/ Área Responsável?</t>
  </si>
  <si>
    <t xml:space="preserve">0 – Não são seguidas as metodologias definidas.
0,5 – Falhas pontuais nos itens de verificação. 
1 – Atendimento de 100% dos itens.
</t>
  </si>
  <si>
    <t>Os resultados de interlaboratorial Bunge estão dentro das especificações (repetibilidade e reprodutibilidade)?</t>
  </si>
  <si>
    <t>- Avaliar relatórios interlaboratoriais do período.
- Verificar a participação do laboratório nos programas interlaboratoriais programados
- Verificar o desempenho do laboratório durante o período avaliado.</t>
  </si>
  <si>
    <t>0 – O laboratório não participou dos programas interlaboratoriais planejados, ou apresentou resultados insatisfatórios, ou  acima de 2 análises  apresentando resultado questionável.
0,5 – até 2 análises  apresentando resultado questionável.
1 –  todas as análises apresentam resultados satisfatórios.</t>
  </si>
  <si>
    <t>As auditorias do Sistema de Gestão Laboratorial estão sendo realizadas na frequência estabelecida?</t>
  </si>
  <si>
    <t xml:space="preserve">0 – Não realiza auditorias conforme procedimento.  
0,5 – Realiza parte das auditorias ou fora da frequência estabelecida.  
1 – Realiza todas as auditorias dentro da frequência estabelecida.
</t>
  </si>
  <si>
    <t>- A unidade deve realizar as auditorias de laboratório conforme procedimento definido (PG-00-SQ-010).
- Checar os últimos relatórios.</t>
  </si>
  <si>
    <t>GESTÃO DE FORNECEDORES</t>
  </si>
  <si>
    <t>Os insumos (ingredientes, coadjuvantes, embalagem e matéria prima) recebidos na unidade e serviços estão de acordo com os padrões definidos?</t>
  </si>
  <si>
    <t>- Avaliar cumprimento do PG-08-SQ-013 e PIN.
- Avaliar se os laudos estão conforme especificação e validados por pessoa designada.
- Avaliar se todos os insumos e matérias primas são adquiridos de fornecedores homologados.
- Avaliar se novos insumos estão validados através de carta teste e aprovados por todos. O PIN esta sendo revisado quando necessário.
- Os fornecedores de serviço atendem as ESS´s específicas?</t>
  </si>
  <si>
    <t xml:space="preserve">0 – Não estão validados ou não segue os padrões definidos.  
0,5 – Falhas pontuais nos itens de verificação. 
1 – Atendimento de 100% dos itens.
</t>
  </si>
  <si>
    <t>- Avaliar se esta sendo aberto Relatório de Não Conformidade mesmo para os casos de aprovação com restrição.
- Avaliar se a unidade faz uma análise crítica do retorno do fornecedor (prazo e identificação da causa raiz), follow up das ações e resolução da não conformidade.
- Verificar se a unidade faz uma avaliação para definir a disposição do produto.
- Os itens aprovados com restrição foram liberados pelo Coordenador da Unidade.</t>
  </si>
  <si>
    <t>0 – Não há tratativa para as não conformidades.
0,5 – Falhas pontuais nos itens de verificação. 
1 – Atendimento de 100% dos itens.</t>
  </si>
  <si>
    <t>A tratativa para as não conformidades detectadas estão adequadas para insumos e serviço?</t>
  </si>
  <si>
    <t>É realizada gestão da performance dos fornecedores de insumos e serviços?</t>
  </si>
  <si>
    <t>- Avaliar se a unidade mede mensalmente a performance dos fornecedores de insumos.
- Avaliar se são definidas ações para os fornecedores com baixo desempenho ou não conformidade críticas.
- Avaliar se a unidade avalia os fornecedores de serviço conforme PG-00-SQ-014.</t>
  </si>
  <si>
    <t>0 – Não realiza gestão dos fornecedores.
0,5 – A performance é medida porém há falhas pontuais na tomada de ações.
1 – Gestão 100%.</t>
  </si>
  <si>
    <t>GESTÃO DA QUALIDADE NO PROCESSO</t>
  </si>
  <si>
    <t>A unidade estabeleceu e mantém manual da Qualidade e 
SGSA ?</t>
  </si>
  <si>
    <t>- Avaliar se o documento está atualizado.
- Avaliar se o documento inclui a descrição da interação dos processo e os procedimentos de qualidade e SGSA.
- Verificar se Os indicadores definidos para Qualidade e SGSA estão definidos e monitorados.
- Checar se há escopo definido para qualidade e SGSA.</t>
  </si>
  <si>
    <t xml:space="preserve">A unidade possui todos os procedimentos referentes ao Programa de Pré Requisito? </t>
  </si>
  <si>
    <t>- Checar por amostragem os procedimentos.
- Avaliar os registros relacionados ao atendimento do procedimento.
- Avaliar atendimento a Auditoria de BPF – Bloco Documental.</t>
  </si>
  <si>
    <t>0 – Não há todos os procedimentos documentados.  
0,5 – Apresenta todos os procedimentos, porém há falhas pontuais no atendimento.
1 – Procedimentos implementados e registros atualizados.</t>
  </si>
  <si>
    <t>0 – Não apresenta Manual ou há descumprimento do mesmo. 
0,5 – Manual sendo cumprido porém apresenta falhas pontuais.
1 – Manual estabelecido.</t>
  </si>
  <si>
    <t>A unidade possui cronograma de MIP (Edible e Trigo) e CIP mecânico (Edible) e estão sendo realizados conforme frequência estabelecida? A unidade avalia a eficácia  de CIP (Edible) e MIP (Trigo) ?</t>
  </si>
  <si>
    <t xml:space="preserve"> - Verificar se a unidade definiu o cronograma de MIP e CIP.
- Avaliar cumprimento do CIP/MIP  conforme frequência definida no cronograma.
- Verificar para CIP análises das águas de enxague. Para MIP considerar a porcentagem de insetos mortos.</t>
  </si>
  <si>
    <t>0 – Cronograma definido sem  avaliação de eficácia
0,5 – Cronograma definido  com avaliação de eficácia com  falhas no atendimento e ação corretiva dentro do prazo. 
1 – Executa e mantém registros dentro dos limites conforme cronograma definido.</t>
  </si>
  <si>
    <t>Os pontos críticos de monitoramento estão definidos  e avaliados conforme frequência estabelecida  para CIP (Edible) e MIP (trigo)?</t>
  </si>
  <si>
    <t>- Verificar se a unidade definiu/ mapeou os seus pontos críticos de MIP  (presença de insetos) e CIP (swab dos pontos críticos e análise de ambiente) mensalmente.   
- Verificar a frequência de monitoramento dos pontos críticos  definidos x realizada. 
- Verificar se em caso de desvio  a mesma realiza ação corretiva.
- Para trigo: avaliar cronograma de checagem de insetos em silos e limpeza realizada nos mesmos.</t>
  </si>
  <si>
    <t>0 – Não há pontos críticos mapeados 
0,5 – Há pontos críticos  mapeados porém com falhas no monitoramento.
1 – Pontos críticos mapeados e monitorados.</t>
  </si>
  <si>
    <t xml:space="preserve">A unidade possui levantamento de alergênicos de acordo com o procedimento padrão? </t>
  </si>
  <si>
    <t>- Avaliar por amostragem DPP X Plano HACCP.</t>
  </si>
  <si>
    <t>0 – O Plano HACCP não apresenta nenhum alergênicos identificados nas DPP’s.
1 – O Plano apresenta 100% dos alergênicos apresentados nas DPP’s.</t>
  </si>
  <si>
    <t>0 – Atividades não realizadas. 
0,5 – Atividade realizada com falhas pontuais  em algum item/fornecedor.
1 – Atividades realizadas.</t>
  </si>
  <si>
    <t>4.7</t>
  </si>
  <si>
    <t>4.8</t>
  </si>
  <si>
    <t>4.9</t>
  </si>
  <si>
    <t>4.10</t>
  </si>
  <si>
    <t>4.11</t>
  </si>
  <si>
    <t>4.12</t>
  </si>
  <si>
    <t>A unidade possui inventário dos resíduos sólidos enviados para descarte? (Destruição de embalagem)</t>
  </si>
  <si>
    <t>- Avaliar relatório de destruição dos produtos/embalagem com logomarca da Bunge.
- Avaliar os registros de entrada e saída de resíduos X relatório de destruição.</t>
  </si>
  <si>
    <t xml:space="preserve">A unidade possui Equipe ESA capacitada e as reuniões estão sendo realizadas conforme frequência estabelecida e modelo padrão? </t>
  </si>
  <si>
    <t>- Verificar se a equipe ESA é multidisciplinar e se os integrantes estão capacitados de acordo com a PG-00-SQ-023
- Verificar se as reuniões da Equipe ESA estão ocorrendo na frequência definida e se as Atas seguem o modelo padrão (anexo do PG-00-SQ-023)</t>
  </si>
  <si>
    <t>0 – A Equipe ESA não está capacitada e as reuniões não ocorrem na frequência definida.
0,5 – A   Equipe capacitada, reunião dentro da frequência estabelecida, porém não utilizada o modelo da Ata padrão.
1 –  Equipe ESA capacitada, reuniões dentro da frequência com evidência na ata padrão.</t>
  </si>
  <si>
    <t>- Checar as Comunicações realizadas no período às demais áreas industriais e/ou administrativas.
- Verificar informações dos indicadores na área (mural, lista de presença), avaliando conhecimento dos colaboradores sobre os temas.</t>
  </si>
  <si>
    <t>A Qualidade da unidade repassa às demais áreas Comunicações sobre Segurança de Alimentos/Qualidade? Há registros disponíveis? (Comunicação interativa, Resultados da Rota da Qualidade,  Auditoria de BPF,  índice de produto não conforme).</t>
  </si>
  <si>
    <t>0 – Não houve comunicação às demais áreas no período.  
1 – Houve comunicações às demais áreas, bem como há evidência de realização da mesma junto aos colaboradores.</t>
  </si>
  <si>
    <t>- Verificar último registro de simulado de Recolhimento.
- Acompanhar simulado de rastreabilidade de insumo, embalagem ou produto acabado.</t>
  </si>
  <si>
    <t xml:space="preserve">Unidade realiza simulado de Recolhimento e Rastreabilidade? </t>
  </si>
  <si>
    <t>0 – Apresenta falha na rastreabilidade ou no simulado dos produtos.  
1 – Apresenta simulados completo do produto.</t>
  </si>
  <si>
    <t xml:space="preserve">A unidade realiza integração e  treinamentos voltados para o SGSA (MIP, BPF, HACCP, PCC e PPRO)? </t>
  </si>
  <si>
    <t>- Verificar se o cronograma de treinamentos (colaboradores próprios e terceiros) da unidade contempla treinamento de integração e do SGSA.
- Verificar se os treinamentos estão sendo realizados conforme cronograma da unidade.
- Checar através do indicador da unidade e/ou por amostragem de colaboradores.</t>
  </si>
  <si>
    <t>0 - Não estão sendo realizados. 
0,5 - Treinamentos realizados porém com participação efetiva &lt; 100%. 
1 - Treinamentos realizados com participação efetiva de 100% de todo o pessoal.</t>
  </si>
  <si>
    <t>- A unidade deve realizar a auditoria conforme procedimento definido (PG-00-SQ-010)
- Checar os últimos relatórios.</t>
  </si>
  <si>
    <t>0 – Não realiza auditorias conforme procedimento. 
0,5 – Realiza parte das auditorias ou fora da frequência estabelecida. 
1 – Realiza todas as auditorias dentro da frequência estabelecida.</t>
  </si>
  <si>
    <t>As auditorias do Sistema de Gestão de Segurança de Alimentos/Qualidade (BPF, ISO 22000, ISO TS22002-1, ISO 9001) estão sendo realizadas na frequência estabelecida?</t>
  </si>
  <si>
    <t>4.13</t>
  </si>
  <si>
    <t>4.14</t>
  </si>
  <si>
    <t>4.15</t>
  </si>
  <si>
    <t>4.16</t>
  </si>
  <si>
    <t>4.17</t>
  </si>
  <si>
    <t xml:space="preserve">O monitoramento  de PCC's/ PPRO's e itens críticos de qualidade estão sendo realizados conforme frequência estabelecida e ações imediatas? </t>
  </si>
  <si>
    <t xml:space="preserve">A Rota da Qualidade (verificação do PCC's/ PPRO's e item críticos de qualidade) estão sendo realizados conforme frequência estabelecida?  </t>
  </si>
  <si>
    <t xml:space="preserve">Existe estudo de pré HACCP para alterações de projetos ou novos produtos conduzidos pela Equipe de Segurança de Alimentos (ESA)? </t>
  </si>
  <si>
    <t>A unidade controla os documentos e registros do sistema de gestão conforme procedimento?</t>
  </si>
  <si>
    <t xml:space="preserve">A unidade realiza análise critica do Sistema de Gestão da Qualidade e SGSA conforme procedimento? </t>
  </si>
  <si>
    <t>GESTÃO DE MELHORIA</t>
  </si>
  <si>
    <t>A unidade possui certificações aplicáveis ao seu negócio (FSSC 22000)?</t>
  </si>
  <si>
    <t>- Avaliar por amostragem registros e acompanhamento de monitoramento de PCC's/ PPRO's  e parâmetros de processo que influenciam na qualidade.
- Testar o equipamento, quando possível.
- Avaliar se registros de ações imediatas em caso de desvio.</t>
  </si>
  <si>
    <t>0 – Falhas no monitoramento
0,5 – Monitoramento realizado, com limites excedidos sem registro da ação
1 – Monitoramento realizado e ações registradas em casos de desvios.</t>
  </si>
  <si>
    <t xml:space="preserve">0 – O atendimento a rota é &lt;85% e/ou a rota não é realizada conforme estabelecido pelo Pilar Qualidade.  
0,5 – O atendimento a rota é &gt;85%, conforme frequência definida pelo Pilar Qualidade.  
1 – É realizado 100% da rota conforme frequência estabelecida pelo Pilar Qualidad
</t>
  </si>
  <si>
    <t xml:space="preserve">- Verificar os registros do mês vigente e avaliar se a mesma está sendo realizada conforme procedimento e frequência estabelecida.
- Verificar se a rota está sendo realizada pela liderança e qualidade </t>
  </si>
  <si>
    <t>- Escolher produto/projeto e verificar evidência de estudo realizado por equipe multidisciplinar.
- Avaliar alguns projetos da lista de Capex da unidade e  ldos projetos dos comitês (inovação, produtividade, qualidade, etc...)</t>
  </si>
  <si>
    <t xml:space="preserve">0 – Não existe estudo e/ou estudo não está aprovado.  
1 – Estudo finalizado e aprovado.
</t>
  </si>
  <si>
    <t xml:space="preserve">- Avaliar por amostragem o controle dos mesmos (Procedimento x Sistema)
</t>
  </si>
  <si>
    <t xml:space="preserve">0 - Apresenta falhas no controle.
0,5 - Apresenta falhas pontuais.   
1 - Controle realizado conforme procedimento.
</t>
  </si>
  <si>
    <t xml:space="preserve">0 – Não possui certificação
0,5 – Possui parte das linhas certificadas
1 – Possui toda as linhas certificadas
</t>
  </si>
  <si>
    <t xml:space="preserve">- Checar escopo da certificação FSSC 22000: 2010
</t>
  </si>
  <si>
    <t>- Verificar se a unidade realiza análise critica respeitando a pauta estabelecida (PG-00-SQ-002)</t>
  </si>
  <si>
    <t xml:space="preserve">0 - Não realiza análise crítica.  
1 - Realiza análise crítica dos resultados/planos de ação.
</t>
  </si>
  <si>
    <t xml:space="preserve">A unidade possui gerenciamento das melhorias (reclamações, NC auditorias, verificações, rotas, de produto ou processo, Saídas ESA e análise crítica)? </t>
  </si>
  <si>
    <t>As investigações são realizadas por equipe multidisciplinar (participação dos responsáveis das áreas)?</t>
  </si>
  <si>
    <t xml:space="preserve">Existe evidência de acompanhamento das ações estabelecidas e estão atendendo os prazos? </t>
  </si>
  <si>
    <t xml:space="preserve">As análises de investigação das reclamações estão sendo concluídas dentro  do prazo, conforme procedimento? </t>
  </si>
  <si>
    <t>- Verificar se há acompanhamento das ações definidas e estão atendendo os prazos.
- Verificar se há verificação da eficácia das ações (NC auditorias semestrais/ anuais, reclamações)
- Checar por amostragem algumas ações in loco.</t>
  </si>
  <si>
    <t>- As análises de investigação das reclamações estão sendo concluídas dentro  do prazo, conforme procedimento?</t>
  </si>
  <si>
    <t>0 – Existem falhas ou a rotina de check e acompanhamento não acontece diariamente.  
1 – Existe o gerenciamento diário, semanal e mensal das melhorias da unidade.</t>
  </si>
  <si>
    <t>0 - Investigação não é realizada por equipe multifuncional e existem falhas na análise para solucionar problemas.  
0,5 - A investigação é realizada por equipe multifuncional, porém existem falhas na análise de causa raiz.
1 - A rotina de análise de falhas é cumprida conforme procedimento.</t>
  </si>
  <si>
    <t>0 – Ações não estão sendo acompanhadas ou não estão no prazo (atraso maior que 20%).
0,5 - Atraso entre 5% e 20% das ações.
1 – É realizado acompanhamento e atraso menor 5%.</t>
  </si>
  <si>
    <t>0 – Acima de 02 disposições fora do prazo no período.
0,5 – Duas análises fora do prazo no período.  
1 – Todas as análises estão dentro do prazo</t>
  </si>
  <si>
    <t>Avaliação Pilar Qualidade</t>
  </si>
  <si>
    <t>- Verificar se a unidade estabeleceu uma matriz de criticidade e elaborou cronograma de calibração e manutenção para os equipamentos  do laboratório. Os equipamentos dos laboratórios de produção devem ser contemplados.
- Verificar se o plano de calibração / manutenção está sendo cumprido e os resultados atendem aos limites de aceitação definidos. Os laudos de calibração devem ser avaliados e vistados por pessoa designada.
- Verificar se em caso de não conformidade a unidade definiu ação imediata (disposição para o equipamento e produto afetado) e elaborou plano de ação.
- Verificar nos equipamentos a existência de etiqueta de identificação com o status da calibração.</t>
  </si>
  <si>
    <t>- Verificar se a unidade estabeleceu uma Matriz de Atribuições e Competências e cronograma de treinamento e avaliação da equipe,  contemplando as análises de liberação de produto acabado X laboratoristas.
- Verificar  cumprimento do cronograma de treinamento  e avaliação dos laboratoristas  (Intralab e DTO)</t>
  </si>
  <si>
    <t>- Verificar o acesso dos laboratoristas aos métodos de ensaio através do SAP ou cópias  físicas.
- Acompanhar a realização de análise, observando o cumprimento do padrão.
- Verificar se os reagentes estão preservados de acordo com as recomendações e se estão dentro da validade.
- Verificar se os equipamentos utilizados seguem os requisitos definidos  no método. 
- Verificar se as condições ambientais do laboratório são monitoradas  para assegurar requisitos específicos de métodos de ensaio, quando aplicável.</t>
  </si>
  <si>
    <t>- Verificar se existe consolidação de todas as melhorias da unidade.</t>
  </si>
  <si>
    <t>- Verificar se a investigação (NC auditorias, reclamações, NC crônicas de rota e de produto) esta sendo realizada por equipe multidisciplinar.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</si>
</sst>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[$-416]mmm\-yy;@"/>
    <numFmt numFmtId="166" formatCode="0.0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36"/>
      <color indexed="18"/>
      <name val="Candara"/>
      <family val="2"/>
    </font>
    <font>
      <b/>
      <sz val="40"/>
      <color indexed="56"/>
      <name val="Calibri"/>
      <family val="2"/>
    </font>
    <font>
      <b/>
      <sz val="36"/>
      <color indexed="18"/>
      <name val="Calibri"/>
      <family val="2"/>
    </font>
    <font>
      <sz val="28"/>
      <color theme="1" tint="0.249977111117893"/>
      <name val="Calibri"/>
      <family val="2"/>
    </font>
    <font>
      <sz val="32"/>
      <color theme="1" tint="0.249977111117893"/>
      <name val="Calibri"/>
      <family val="2"/>
    </font>
    <font>
      <b/>
      <sz val="26"/>
      <name val="Calibri"/>
      <family val="2"/>
    </font>
    <font>
      <sz val="22"/>
      <name val="Calibri"/>
      <family val="2"/>
    </font>
    <font>
      <sz val="22"/>
      <color rgb="FF000080"/>
      <name val="Calibri"/>
      <family val="2"/>
    </font>
    <font>
      <b/>
      <sz val="9"/>
      <color theme="0"/>
      <name val="Calibri"/>
      <family val="2"/>
      <scheme val="minor"/>
    </font>
    <font>
      <sz val="20"/>
      <color indexed="18"/>
      <name val="Calibri"/>
      <family val="2"/>
    </font>
    <font>
      <sz val="20"/>
      <color theme="1"/>
      <name val="Calibri"/>
      <family val="2"/>
      <scheme val="minor"/>
    </font>
    <font>
      <sz val="20"/>
      <color indexed="18"/>
      <name val="Calibri"/>
      <family val="2"/>
      <scheme val="minor"/>
    </font>
    <font>
      <b/>
      <sz val="40"/>
      <color indexed="56"/>
      <name val="Candara"/>
      <family val="2"/>
    </font>
    <font>
      <sz val="11"/>
      <color theme="1"/>
      <name val="Candara"/>
      <family val="2"/>
    </font>
    <font>
      <sz val="28"/>
      <name val="Calibri"/>
      <family val="2"/>
    </font>
    <font>
      <sz val="18"/>
      <color theme="1" tint="0.34998626667073579"/>
      <name val="Calibri"/>
      <family val="2"/>
    </font>
    <font>
      <sz val="26"/>
      <name val="Calibri"/>
      <family val="2"/>
    </font>
    <font>
      <sz val="1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10"/>
      <name val="MS Sans Serif"/>
      <family val="2"/>
    </font>
    <font>
      <b/>
      <sz val="10"/>
      <name val="MS Sans Serif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42"/>
      <color indexed="18"/>
      <name val="Calibri"/>
      <family val="2"/>
    </font>
    <font>
      <b/>
      <sz val="20"/>
      <color indexed="18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indexed="8"/>
      <name val="Calibri"/>
      <family val="2"/>
    </font>
    <font>
      <sz val="24"/>
      <color theme="1"/>
      <name val="Calibri"/>
      <family val="2"/>
    </font>
    <font>
      <b/>
      <sz val="28"/>
      <color theme="1"/>
      <name val="Calibri"/>
      <family val="2"/>
    </font>
    <font>
      <sz val="28"/>
      <color theme="1"/>
      <name val="Calibri"/>
      <family val="2"/>
    </font>
    <font>
      <b/>
      <sz val="18"/>
      <color theme="1"/>
      <name val="Calibri"/>
      <family val="2"/>
    </font>
    <font>
      <sz val="12"/>
      <color theme="1"/>
      <name val="Calibri"/>
      <family val="2"/>
    </font>
    <font>
      <sz val="18"/>
      <color theme="1"/>
      <name val="Calibri"/>
      <family val="2"/>
    </font>
    <font>
      <sz val="16"/>
      <color theme="1"/>
      <name val="Calibri"/>
      <family val="2"/>
    </font>
    <font>
      <sz val="22"/>
      <color theme="1" tint="0.34998626667073579"/>
      <name val="Calibri"/>
      <family val="2"/>
    </font>
    <font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1">
    <xf numFmtId="0" fontId="0" fillId="0" borderId="0"/>
    <xf numFmtId="9" fontId="1" fillId="0" borderId="0" applyFont="0" applyFill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7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21" borderId="0" applyNumberFormat="0" applyBorder="0" applyAlignment="0" applyProtection="0"/>
    <xf numFmtId="0" fontId="22" fillId="5" borderId="0" applyNumberFormat="0" applyBorder="0" applyAlignment="0" applyProtection="0"/>
    <xf numFmtId="0" fontId="23" fillId="22" borderId="5" applyNumberFormat="0" applyAlignment="0" applyProtection="0"/>
    <xf numFmtId="0" fontId="24" fillId="23" borderId="6" applyNumberFormat="0" applyAlignment="0" applyProtection="0"/>
    <xf numFmtId="0" fontId="25" fillId="0" borderId="0" applyNumberFormat="0" applyFill="0" applyBorder="0" applyAlignment="0" applyProtection="0"/>
    <xf numFmtId="0" fontId="26" fillId="6" borderId="0" applyNumberFormat="0" applyBorder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9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30" fillId="9" borderId="5" applyNumberFormat="0" applyAlignment="0" applyProtection="0"/>
    <xf numFmtId="0" fontId="31" fillId="0" borderId="10" applyNumberFormat="0" applyFill="0" applyAlignment="0" applyProtection="0"/>
    <xf numFmtId="0" fontId="32" fillId="24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25" borderId="11" applyNumberFormat="0" applyFont="0" applyAlignment="0" applyProtection="0"/>
    <xf numFmtId="0" fontId="34" fillId="22" borderId="12" applyNumberFormat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35" fillId="0" borderId="0" applyNumberFormat="0" applyFont="0" applyFill="0" applyBorder="0" applyAlignment="0" applyProtection="0">
      <alignment horizontal="left"/>
    </xf>
    <xf numFmtId="0" fontId="35" fillId="0" borderId="0" applyNumberFormat="0" applyFont="0" applyFill="0" applyBorder="0" applyAlignment="0" applyProtection="0">
      <alignment horizontal="left"/>
    </xf>
    <xf numFmtId="0" fontId="36" fillId="0" borderId="13">
      <alignment horizontal="center"/>
    </xf>
    <xf numFmtId="0" fontId="36" fillId="0" borderId="13">
      <alignment horizontal="center"/>
    </xf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0" fontId="33" fillId="0" borderId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111">
    <xf numFmtId="0" fontId="0" fillId="0" borderId="0" xfId="0"/>
    <xf numFmtId="0" fontId="3" fillId="0" borderId="0" xfId="0" applyFont="1" applyBorder="1" applyAlignment="1">
      <alignment vertical="center"/>
    </xf>
    <xf numFmtId="0" fontId="4" fillId="2" borderId="0" xfId="0" applyFont="1" applyFill="1" applyBorder="1" applyAlignment="1">
      <alignment horizontal="center" vertical="center" textRotation="90"/>
    </xf>
    <xf numFmtId="0" fontId="4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indent="2"/>
    </xf>
    <xf numFmtId="49" fontId="6" fillId="2" borderId="0" xfId="0" applyNumberFormat="1" applyFont="1" applyFill="1" applyBorder="1" applyAlignment="1">
      <alignment horizontal="left" indent="2"/>
    </xf>
    <xf numFmtId="0" fontId="8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 textRotation="90"/>
    </xf>
    <xf numFmtId="164" fontId="12" fillId="3" borderId="0" xfId="1" applyNumberFormat="1" applyFont="1" applyFill="1" applyBorder="1" applyAlignment="1">
      <alignment horizontal="center" vertical="center"/>
    </xf>
    <xf numFmtId="9" fontId="13" fillId="3" borderId="0" xfId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15" fillId="0" borderId="0" xfId="0" applyFont="1"/>
    <xf numFmtId="164" fontId="12" fillId="2" borderId="0" xfId="1" applyNumberFormat="1" applyFont="1" applyFill="1" applyBorder="1" applyAlignment="1">
      <alignment horizontal="center" vertical="center"/>
    </xf>
    <xf numFmtId="9" fontId="13" fillId="2" borderId="0" xfId="1" applyFont="1" applyFill="1" applyBorder="1" applyAlignment="1">
      <alignment horizontal="center" vertical="center"/>
    </xf>
    <xf numFmtId="164" fontId="12" fillId="2" borderId="3" xfId="1" applyNumberFormat="1" applyFont="1" applyFill="1" applyBorder="1" applyAlignment="1">
      <alignment horizontal="center" vertical="center"/>
    </xf>
    <xf numFmtId="9" fontId="13" fillId="2" borderId="3" xfId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>
      <alignment textRotation="90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left"/>
    </xf>
    <xf numFmtId="0" fontId="8" fillId="2" borderId="0" xfId="0" applyFont="1" applyFill="1" applyBorder="1" applyAlignment="1">
      <alignment wrapText="1"/>
    </xf>
    <xf numFmtId="0" fontId="9" fillId="2" borderId="14" xfId="0" applyFont="1" applyFill="1" applyBorder="1" applyAlignment="1">
      <alignment horizontal="center"/>
    </xf>
    <xf numFmtId="9" fontId="13" fillId="3" borderId="14" xfId="1" applyFont="1" applyFill="1" applyBorder="1" applyAlignment="1">
      <alignment horizontal="center" vertical="center"/>
    </xf>
    <xf numFmtId="9" fontId="13" fillId="2" borderId="14" xfId="1" applyFont="1" applyFill="1" applyBorder="1" applyAlignment="1">
      <alignment horizontal="center" vertical="center"/>
    </xf>
    <xf numFmtId="9" fontId="13" fillId="2" borderId="15" xfId="1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/>
    </xf>
    <xf numFmtId="0" fontId="15" fillId="0" borderId="0" xfId="0" applyFont="1" applyBorder="1"/>
    <xf numFmtId="0" fontId="16" fillId="2" borderId="0" xfId="0" applyFont="1" applyFill="1" applyBorder="1" applyAlignment="1">
      <alignment vertical="center" wrapText="1"/>
    </xf>
    <xf numFmtId="164" fontId="40" fillId="3" borderId="0" xfId="1" applyNumberFormat="1" applyFont="1" applyFill="1" applyBorder="1" applyAlignment="1" applyProtection="1">
      <alignment horizontal="center" vertical="center"/>
      <protection locked="0"/>
    </xf>
    <xf numFmtId="164" fontId="40" fillId="2" borderId="0" xfId="1" applyNumberFormat="1" applyFont="1" applyFill="1" applyBorder="1" applyAlignment="1" applyProtection="1">
      <alignment horizontal="center" vertical="center"/>
      <protection locked="0"/>
    </xf>
    <xf numFmtId="164" fontId="40" fillId="2" borderId="3" xfId="1" applyNumberFormat="1" applyFont="1" applyFill="1" applyBorder="1" applyAlignment="1" applyProtection="1">
      <alignment horizontal="center" vertical="center"/>
      <protection locked="0"/>
    </xf>
    <xf numFmtId="0" fontId="42" fillId="0" borderId="4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44" fillId="2" borderId="18" xfId="0" applyFont="1" applyFill="1" applyBorder="1" applyAlignment="1">
      <alignment horizontal="center" vertical="center"/>
    </xf>
    <xf numFmtId="0" fontId="46" fillId="2" borderId="18" xfId="0" applyFont="1" applyFill="1" applyBorder="1" applyAlignment="1">
      <alignment horizontal="center" vertical="center"/>
    </xf>
    <xf numFmtId="164" fontId="46" fillId="2" borderId="21" xfId="0" applyNumberFormat="1" applyFont="1" applyFill="1" applyBorder="1" applyAlignment="1">
      <alignment horizontal="center" vertical="center"/>
    </xf>
    <xf numFmtId="166" fontId="46" fillId="2" borderId="21" xfId="1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47" fillId="0" borderId="0" xfId="0" applyFont="1" applyBorder="1" applyAlignment="1">
      <alignment vertical="center"/>
    </xf>
    <xf numFmtId="0" fontId="44" fillId="2" borderId="3" xfId="0" applyFont="1" applyFill="1" applyBorder="1" applyAlignment="1">
      <alignment vertical="center"/>
    </xf>
    <xf numFmtId="0" fontId="46" fillId="2" borderId="21" xfId="0" applyFont="1" applyFill="1" applyBorder="1" applyAlignment="1">
      <alignment horizontal="center" vertical="center" textRotation="90" wrapText="1"/>
    </xf>
    <xf numFmtId="0" fontId="48" fillId="2" borderId="18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43" fillId="2" borderId="3" xfId="0" applyFont="1" applyFill="1" applyBorder="1" applyAlignment="1">
      <alignment horizontal="center" vertical="center" wrapText="1"/>
    </xf>
    <xf numFmtId="9" fontId="45" fillId="2" borderId="20" xfId="0" applyNumberFormat="1" applyFont="1" applyFill="1" applyBorder="1" applyAlignment="1">
      <alignment horizontal="center" vertical="center"/>
    </xf>
    <xf numFmtId="9" fontId="44" fillId="2" borderId="20" xfId="0" applyNumberFormat="1" applyFont="1" applyFill="1" applyBorder="1" applyAlignment="1">
      <alignment horizontal="center" vertical="center"/>
    </xf>
    <xf numFmtId="0" fontId="44" fillId="2" borderId="19" xfId="0" applyFont="1" applyFill="1" applyBorder="1" applyAlignment="1">
      <alignment horizontal="center" vertical="center" wrapText="1"/>
    </xf>
    <xf numFmtId="164" fontId="41" fillId="0" borderId="21" xfId="1" applyNumberFormat="1" applyFont="1" applyBorder="1" applyAlignment="1">
      <alignment horizontal="center" vertical="center"/>
    </xf>
    <xf numFmtId="166" fontId="46" fillId="26" borderId="21" xfId="1" applyNumberFormat="1" applyFont="1" applyFill="1" applyBorder="1" applyAlignment="1">
      <alignment horizontal="center" vertical="center"/>
    </xf>
    <xf numFmtId="0" fontId="46" fillId="2" borderId="2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49" fillId="28" borderId="21" xfId="0" applyFont="1" applyFill="1" applyBorder="1" applyAlignment="1">
      <alignment horizontal="left" vertical="center" wrapText="1" indent="1"/>
    </xf>
    <xf numFmtId="0" fontId="0" fillId="0" borderId="0" xfId="0" quotePrefix="1" applyAlignment="1">
      <alignment vertical="center" wrapText="1"/>
    </xf>
    <xf numFmtId="0" fontId="51" fillId="27" borderId="0" xfId="0" applyFont="1" applyFill="1"/>
    <xf numFmtId="0" fontId="51" fillId="0" borderId="0" xfId="0" applyFont="1"/>
    <xf numFmtId="0" fontId="39" fillId="2" borderId="0" xfId="0" applyFont="1" applyFill="1" applyBorder="1" applyAlignment="1">
      <alignment horizontal="right" vertical="center" indent="5"/>
    </xf>
    <xf numFmtId="0" fontId="5" fillId="2" borderId="1" xfId="0" applyFont="1" applyFill="1" applyBorder="1" applyAlignment="1" applyProtection="1">
      <alignment horizontal="left" indent="3"/>
      <protection locked="0"/>
    </xf>
    <xf numFmtId="0" fontId="5" fillId="2" borderId="0" xfId="0" applyFont="1" applyFill="1" applyBorder="1" applyAlignment="1" applyProtection="1">
      <alignment horizontal="left" indent="3"/>
      <protection locked="0"/>
    </xf>
    <xf numFmtId="0" fontId="5" fillId="2" borderId="2" xfId="0" applyFont="1" applyFill="1" applyBorder="1" applyAlignment="1" applyProtection="1">
      <alignment horizontal="left" indent="3"/>
      <protection locked="0"/>
    </xf>
    <xf numFmtId="165" fontId="5" fillId="2" borderId="1" xfId="0" applyNumberFormat="1" applyFont="1" applyFill="1" applyBorder="1" applyAlignment="1" applyProtection="1">
      <alignment horizontal="left" indent="3"/>
      <protection locked="0"/>
    </xf>
    <xf numFmtId="165" fontId="5" fillId="2" borderId="0" xfId="0" applyNumberFormat="1" applyFont="1" applyFill="1" applyBorder="1" applyAlignment="1" applyProtection="1">
      <alignment horizontal="left" indent="3"/>
      <protection locked="0"/>
    </xf>
    <xf numFmtId="165" fontId="5" fillId="2" borderId="2" xfId="0" applyNumberFormat="1" applyFont="1" applyFill="1" applyBorder="1" applyAlignment="1" applyProtection="1">
      <alignment horizontal="left" indent="3"/>
      <protection locked="0"/>
    </xf>
    <xf numFmtId="0" fontId="7" fillId="2" borderId="3" xfId="0" applyFont="1" applyFill="1" applyBorder="1" applyAlignment="1">
      <alignment horizontal="left"/>
    </xf>
    <xf numFmtId="0" fontId="50" fillId="2" borderId="4" xfId="0" applyFont="1" applyFill="1" applyBorder="1" applyAlignment="1">
      <alignment horizontal="center"/>
    </xf>
    <xf numFmtId="0" fontId="50" fillId="2" borderId="17" xfId="0" applyFont="1" applyFill="1" applyBorder="1" applyAlignment="1">
      <alignment horizontal="center"/>
    </xf>
    <xf numFmtId="0" fontId="50" fillId="2" borderId="0" xfId="0" applyFont="1" applyFill="1" applyBorder="1" applyAlignment="1">
      <alignment horizontal="center"/>
    </xf>
    <xf numFmtId="0" fontId="47" fillId="0" borderId="19" xfId="0" quotePrefix="1" applyFont="1" applyFill="1" applyBorder="1" applyAlignment="1">
      <alignment horizontal="left" vertical="center" wrapText="1" indent="1"/>
    </xf>
    <xf numFmtId="0" fontId="47" fillId="0" borderId="23" xfId="0" quotePrefix="1" applyFont="1" applyFill="1" applyBorder="1" applyAlignment="1">
      <alignment horizontal="left" vertical="center" wrapText="1" indent="1"/>
    </xf>
    <xf numFmtId="0" fontId="47" fillId="0" borderId="24" xfId="0" quotePrefix="1" applyFont="1" applyFill="1" applyBorder="1" applyAlignment="1">
      <alignment horizontal="left" vertical="center" wrapText="1" indent="1"/>
    </xf>
    <xf numFmtId="0" fontId="47" fillId="2" borderId="22" xfId="0" applyFont="1" applyFill="1" applyBorder="1" applyAlignment="1">
      <alignment horizontal="left" vertical="center" wrapText="1" indent="1"/>
    </xf>
    <xf numFmtId="0" fontId="47" fillId="2" borderId="23" xfId="0" applyFont="1" applyFill="1" applyBorder="1" applyAlignment="1">
      <alignment horizontal="left" vertical="center" wrapText="1" indent="1"/>
    </xf>
    <xf numFmtId="0" fontId="47" fillId="2" borderId="24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 applyProtection="1">
      <alignment horizontal="left" indent="2"/>
      <protection locked="0"/>
    </xf>
    <xf numFmtId="0" fontId="16" fillId="2" borderId="0" xfId="0" applyFont="1" applyFill="1" applyBorder="1" applyAlignment="1" applyProtection="1">
      <alignment horizontal="left" indent="2"/>
      <protection locked="0"/>
    </xf>
    <xf numFmtId="0" fontId="16" fillId="2" borderId="2" xfId="0" applyFont="1" applyFill="1" applyBorder="1" applyAlignment="1" applyProtection="1">
      <alignment horizontal="left" indent="2"/>
      <protection locked="0"/>
    </xf>
    <xf numFmtId="0" fontId="44" fillId="2" borderId="3" xfId="0" applyFont="1" applyFill="1" applyBorder="1" applyAlignment="1">
      <alignment horizontal="left" vertical="center"/>
    </xf>
    <xf numFmtId="0" fontId="47" fillId="0" borderId="3" xfId="0" quotePrefix="1" applyFont="1" applyFill="1" applyBorder="1" applyAlignment="1">
      <alignment horizontal="left" vertical="center" wrapText="1" indent="1"/>
    </xf>
    <xf numFmtId="0" fontId="47" fillId="0" borderId="20" xfId="0" quotePrefix="1" applyFont="1" applyFill="1" applyBorder="1" applyAlignment="1">
      <alignment horizontal="left" vertical="center" wrapText="1" indent="1"/>
    </xf>
    <xf numFmtId="0" fontId="44" fillId="2" borderId="22" xfId="0" applyFont="1" applyFill="1" applyBorder="1" applyAlignment="1">
      <alignment horizontal="center" vertical="center"/>
    </xf>
    <xf numFmtId="0" fontId="44" fillId="2" borderId="23" xfId="0" applyFont="1" applyFill="1" applyBorder="1" applyAlignment="1">
      <alignment horizontal="center" vertical="center"/>
    </xf>
    <xf numFmtId="0" fontId="44" fillId="2" borderId="24" xfId="0" applyFont="1" applyFill="1" applyBorder="1" applyAlignment="1">
      <alignment horizontal="center" vertical="center"/>
    </xf>
    <xf numFmtId="0" fontId="44" fillId="2" borderId="25" xfId="0" applyFont="1" applyFill="1" applyBorder="1" applyAlignment="1">
      <alignment horizontal="center" vertical="center"/>
    </xf>
    <xf numFmtId="0" fontId="44" fillId="2" borderId="4" xfId="0" applyFont="1" applyFill="1" applyBorder="1" applyAlignment="1">
      <alignment horizontal="center" vertical="center"/>
    </xf>
    <xf numFmtId="0" fontId="44" fillId="2" borderId="26" xfId="0" applyFont="1" applyFill="1" applyBorder="1" applyAlignment="1">
      <alignment horizontal="center" vertical="center"/>
    </xf>
    <xf numFmtId="0" fontId="44" fillId="2" borderId="1" xfId="0" applyFont="1" applyFill="1" applyBorder="1" applyAlignment="1">
      <alignment horizontal="center" vertical="center"/>
    </xf>
    <xf numFmtId="0" fontId="44" fillId="2" borderId="0" xfId="0" applyFont="1" applyFill="1" applyBorder="1" applyAlignment="1">
      <alignment horizontal="center" vertical="center"/>
    </xf>
    <xf numFmtId="0" fontId="47" fillId="0" borderId="22" xfId="0" quotePrefix="1" applyFont="1" applyFill="1" applyBorder="1" applyAlignment="1">
      <alignment horizontal="left" vertical="center" wrapText="1" indent="1"/>
    </xf>
    <xf numFmtId="0" fontId="19" fillId="2" borderId="4" xfId="0" applyFont="1" applyFill="1" applyBorder="1" applyAlignment="1" applyProtection="1">
      <alignment horizontal="left" vertical="top" wrapText="1" indent="2"/>
      <protection locked="0"/>
    </xf>
    <xf numFmtId="0" fontId="19" fillId="2" borderId="0" xfId="0" applyFont="1" applyFill="1" applyBorder="1" applyAlignment="1" applyProtection="1">
      <alignment horizontal="left" vertical="top" wrapText="1" indent="2"/>
      <protection locked="0"/>
    </xf>
    <xf numFmtId="0" fontId="41" fillId="0" borderId="0" xfId="0" applyFont="1" applyAlignment="1">
      <alignment horizontal="left" vertical="top" wrapText="1" indent="2"/>
    </xf>
    <xf numFmtId="0" fontId="11" fillId="3" borderId="0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left" vertical="center" wrapText="1"/>
    </xf>
    <xf numFmtId="0" fontId="16" fillId="2" borderId="0" xfId="0" applyFont="1" applyFill="1" applyBorder="1" applyAlignment="1">
      <alignment horizontal="right" vertical="center" wrapText="1" indent="2"/>
    </xf>
    <xf numFmtId="0" fontId="16" fillId="2" borderId="2" xfId="0" applyFont="1" applyFill="1" applyBorder="1" applyAlignment="1">
      <alignment horizontal="right" vertical="center" wrapText="1" indent="2"/>
    </xf>
    <xf numFmtId="0" fontId="16" fillId="2" borderId="0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 applyProtection="1">
      <alignment horizontal="center" vertical="center"/>
      <protection locked="0"/>
    </xf>
    <xf numFmtId="0" fontId="16" fillId="2" borderId="0" xfId="0" applyFont="1" applyFill="1" applyBorder="1" applyAlignment="1" applyProtection="1">
      <alignment horizontal="center" vertical="center"/>
      <protection locked="0"/>
    </xf>
    <xf numFmtId="164" fontId="5" fillId="2" borderId="1" xfId="0" applyNumberFormat="1" applyFont="1" applyFill="1" applyBorder="1" applyAlignment="1">
      <alignment horizontal="left" vertical="center" indent="2"/>
    </xf>
    <xf numFmtId="164" fontId="5" fillId="2" borderId="0" xfId="0" applyNumberFormat="1" applyFont="1" applyFill="1" applyBorder="1" applyAlignment="1">
      <alignment horizontal="left" vertical="center" indent="2"/>
    </xf>
    <xf numFmtId="0" fontId="44" fillId="2" borderId="21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 vertical="center"/>
    </xf>
  </cellXfs>
  <cellStyles count="61">
    <cellStyle name="20% - Accent1" xfId="2"/>
    <cellStyle name="20% - Accent2" xfId="3"/>
    <cellStyle name="20% - Accent3" xfId="4"/>
    <cellStyle name="20% - Accent4" xfId="5"/>
    <cellStyle name="20% - Accent5" xfId="6"/>
    <cellStyle name="20% - Accent6" xfId="7"/>
    <cellStyle name="40% - Accent1" xfId="8"/>
    <cellStyle name="40% - Accent2" xfId="9"/>
    <cellStyle name="40% - Accent3" xfId="10"/>
    <cellStyle name="40% - Accent4" xfId="11"/>
    <cellStyle name="40% - Accent5" xfId="12"/>
    <cellStyle name="40% - Accent6" xfId="13"/>
    <cellStyle name="60% - Accent1" xfId="14"/>
    <cellStyle name="60% - Accent2" xfId="15"/>
    <cellStyle name="60% - Accent3" xfId="16"/>
    <cellStyle name="60% - Accent4" xfId="17"/>
    <cellStyle name="60% - Accent5" xfId="18"/>
    <cellStyle name="60% - Accent6" xfId="19"/>
    <cellStyle name="Accent1" xfId="20"/>
    <cellStyle name="Accent2" xfId="21"/>
    <cellStyle name="Accent3" xfId="22"/>
    <cellStyle name="Accent4" xfId="23"/>
    <cellStyle name="Accent5" xfId="24"/>
    <cellStyle name="Accent6" xfId="25"/>
    <cellStyle name="Bad" xfId="26"/>
    <cellStyle name="Calculation" xfId="27"/>
    <cellStyle name="Check Cell" xfId="28"/>
    <cellStyle name="Explanatory Text" xfId="29"/>
    <cellStyle name="Good" xfId="30"/>
    <cellStyle name="Heading 1" xfId="31"/>
    <cellStyle name="Heading 2" xfId="32"/>
    <cellStyle name="Heading 3" xfId="33"/>
    <cellStyle name="Heading 4" xfId="34"/>
    <cellStyle name="Input" xfId="35"/>
    <cellStyle name="Linked Cell" xfId="36"/>
    <cellStyle name="Neutral" xfId="37"/>
    <cellStyle name="Normal" xfId="0" builtinId="0"/>
    <cellStyle name="Normal - Style1" xfId="38"/>
    <cellStyle name="Normal 2" xfId="39"/>
    <cellStyle name="Normal 2 2" xfId="40"/>
    <cellStyle name="Normal 2_Categoria 2 - VPO Pilar Gente" xfId="41"/>
    <cellStyle name="Normal 3" xfId="42"/>
    <cellStyle name="Normal 4" xfId="43"/>
    <cellStyle name="Note" xfId="44"/>
    <cellStyle name="Output" xfId="45"/>
    <cellStyle name="Porcentagem" xfId="1" builtinId="5"/>
    <cellStyle name="Porcentagem 2" xfId="46"/>
    <cellStyle name="Porcentagem 2 2" xfId="47"/>
    <cellStyle name="Porcentagem 2 3" xfId="48"/>
    <cellStyle name="Porcentagem 2 3 2" xfId="49"/>
    <cellStyle name="Porcentagem 3" xfId="50"/>
    <cellStyle name="Porcentagem 4" xfId="51"/>
    <cellStyle name="PSChar" xfId="52"/>
    <cellStyle name="PSChar 2" xfId="53"/>
    <cellStyle name="PSHeading" xfId="54"/>
    <cellStyle name="PSHeading 2" xfId="55"/>
    <cellStyle name="PSInt" xfId="56"/>
    <cellStyle name="PSInt 2" xfId="57"/>
    <cellStyle name="Standard_NEGS" xfId="58"/>
    <cellStyle name="Title" xfId="59"/>
    <cellStyle name="Warning Text" xfId="60"/>
  </cellStyles>
  <dxfs count="36"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47775332672925"/>
          <c:y val="0.14642766167984403"/>
          <c:w val="0.5144638256060633"/>
          <c:h val="0.72117709588611623"/>
        </c:manualLayout>
      </c:layout>
      <c:radarChart>
        <c:radarStyle val="marker"/>
        <c:varyColors val="0"/>
        <c:ser>
          <c:idx val="0"/>
          <c:order val="0"/>
          <c:tx>
            <c:v>Validação</c:v>
          </c:tx>
          <c:spPr>
            <a:ln w="50800">
              <a:solidFill>
                <a:schemeClr val="accent1"/>
              </a:solidFill>
              <a:prstDash val="sysDash"/>
            </a:ln>
          </c:spPr>
          <c:marker>
            <c:symbol val="circle"/>
            <c:size val="10"/>
          </c:marker>
          <c:cat>
            <c:strRef>
              <c:f>'Gestão da Rotina'!$A$8:$A$12</c:f>
              <c:strCache>
                <c:ptCount val="5"/>
                <c:pt idx="0">
                  <c:v>Requisitos Iniciais</c:v>
                </c:pt>
                <c:pt idx="1">
                  <c:v>Confiabilidade de Medição</c:v>
                </c:pt>
                <c:pt idx="2">
                  <c:v>Gestão de Fornecedores</c:v>
                </c:pt>
                <c:pt idx="3">
                  <c:v>Gestão da Qualidade no Processo </c:v>
                </c:pt>
                <c:pt idx="4">
                  <c:v>Gestão de Melhorias</c:v>
                </c:pt>
              </c:strCache>
            </c:strRef>
          </c:cat>
          <c:val>
            <c:numRef>
              <c:f>'Gestão da Rotina'!$H$8:$H$12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Autoavaliação</c:v>
          </c:tx>
          <c:spPr>
            <a:ln w="28575">
              <a:solidFill>
                <a:schemeClr val="accent2"/>
              </a:solidFill>
            </a:ln>
          </c:spPr>
          <c:marker>
            <c:spPr>
              <a:solidFill>
                <a:schemeClr val="bg1"/>
              </a:solidFill>
            </c:spPr>
          </c:marker>
          <c:cat>
            <c:strRef>
              <c:f>'Gestão da Rotina'!$A$8:$A$12</c:f>
              <c:strCache>
                <c:ptCount val="5"/>
                <c:pt idx="0">
                  <c:v>Requisitos Iniciais</c:v>
                </c:pt>
                <c:pt idx="1">
                  <c:v>Confiabilidade de Medição</c:v>
                </c:pt>
                <c:pt idx="2">
                  <c:v>Gestão de Fornecedores</c:v>
                </c:pt>
                <c:pt idx="3">
                  <c:v>Gestão da Qualidade no Processo </c:v>
                </c:pt>
                <c:pt idx="4">
                  <c:v>Gestão de Melhorias</c:v>
                </c:pt>
              </c:strCache>
            </c:strRef>
          </c:cat>
          <c:val>
            <c:numRef>
              <c:f>'Gestão da Rotina'!$F$8:$F$12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869888"/>
        <c:axId val="289694848"/>
      </c:radarChart>
      <c:catAx>
        <c:axId val="2888698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pt-BR"/>
          </a:p>
        </c:txPr>
        <c:crossAx val="289694848"/>
        <c:crosses val="autoZero"/>
        <c:auto val="0"/>
        <c:lblAlgn val="ctr"/>
        <c:lblOffset val="100"/>
        <c:noMultiLvlLbl val="0"/>
      </c:catAx>
      <c:valAx>
        <c:axId val="289694848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cross"/>
        <c:minorTickMark val="none"/>
        <c:tickLblPos val="none"/>
        <c:crossAx val="288869888"/>
        <c:crosses val="autoZero"/>
        <c:crossBetween val="between"/>
        <c:majorUnit val="0.2"/>
      </c:valAx>
    </c:plotArea>
    <c:legend>
      <c:legendPos val="l"/>
      <c:layout>
        <c:manualLayout>
          <c:xMode val="edge"/>
          <c:yMode val="edge"/>
          <c:x val="0.65367965367965364"/>
          <c:y val="0.80745608721986672"/>
          <c:w val="0.30292490051646775"/>
          <c:h val="0.15104869034227864"/>
        </c:manualLayout>
      </c:layout>
      <c:overlay val="1"/>
      <c:txPr>
        <a:bodyPr/>
        <a:lstStyle/>
        <a:p>
          <a:pPr>
            <a:defRPr sz="1800"/>
          </a:pPr>
          <a:endParaRPr lang="pt-B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5</xdr:row>
      <xdr:rowOff>273050</xdr:rowOff>
    </xdr:from>
    <xdr:to>
      <xdr:col>14</xdr:col>
      <xdr:colOff>114300</xdr:colOff>
      <xdr:row>12</xdr:row>
      <xdr:rowOff>584200</xdr:rowOff>
    </xdr:to>
    <xdr:graphicFrame macro="">
      <xdr:nvGraphicFramePr>
        <xdr:cNvPr id="3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44532</xdr:colOff>
      <xdr:row>2</xdr:row>
      <xdr:rowOff>30926</xdr:rowOff>
    </xdr:from>
    <xdr:to>
      <xdr:col>1</xdr:col>
      <xdr:colOff>823850</xdr:colOff>
      <xdr:row>2</xdr:row>
      <xdr:rowOff>256062</xdr:rowOff>
    </xdr:to>
    <xdr:sp macro="" textlink="">
      <xdr:nvSpPr>
        <xdr:cNvPr id="4" name="CaixaDeTexto 3"/>
        <xdr:cNvSpPr txBox="1"/>
      </xdr:nvSpPr>
      <xdr:spPr>
        <a:xfrm>
          <a:off x="479961" y="1405247"/>
          <a:ext cx="779318" cy="2251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400"/>
            <a:t>GESTOR</a:t>
          </a:r>
        </a:p>
      </xdr:txBody>
    </xdr:sp>
    <xdr:clientData/>
  </xdr:twoCellAnchor>
  <xdr:twoCellAnchor>
    <xdr:from>
      <xdr:col>6</xdr:col>
      <xdr:colOff>40963</xdr:colOff>
      <xdr:row>2</xdr:row>
      <xdr:rowOff>27464</xdr:rowOff>
    </xdr:from>
    <xdr:to>
      <xdr:col>7</xdr:col>
      <xdr:colOff>519867</xdr:colOff>
      <xdr:row>2</xdr:row>
      <xdr:rowOff>238744</xdr:rowOff>
    </xdr:to>
    <xdr:sp macro="" textlink="">
      <xdr:nvSpPr>
        <xdr:cNvPr id="5" name="CaixaDeTexto 4"/>
        <xdr:cNvSpPr txBox="1"/>
      </xdr:nvSpPr>
      <xdr:spPr>
        <a:xfrm>
          <a:off x="8014749" y="1401785"/>
          <a:ext cx="1485832" cy="2112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400"/>
            <a:t>UNIDADE</a:t>
          </a:r>
        </a:p>
      </xdr:txBody>
    </xdr:sp>
    <xdr:clientData/>
  </xdr:twoCellAnchor>
  <xdr:twoCellAnchor>
    <xdr:from>
      <xdr:col>11</xdr:col>
      <xdr:colOff>57863</xdr:colOff>
      <xdr:row>2</xdr:row>
      <xdr:rowOff>27712</xdr:rowOff>
    </xdr:from>
    <xdr:to>
      <xdr:col>12</xdr:col>
      <xdr:colOff>895350</xdr:colOff>
      <xdr:row>2</xdr:row>
      <xdr:rowOff>266699</xdr:rowOff>
    </xdr:to>
    <xdr:sp macro="" textlink="">
      <xdr:nvSpPr>
        <xdr:cNvPr id="6" name="CaixaDeTexto 5"/>
        <xdr:cNvSpPr txBox="1"/>
      </xdr:nvSpPr>
      <xdr:spPr>
        <a:xfrm>
          <a:off x="13030913" y="1161187"/>
          <a:ext cx="1847137" cy="2389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400"/>
            <a:t>MÊS/ANO DO CHECK</a:t>
          </a:r>
        </a:p>
      </xdr:txBody>
    </xdr:sp>
    <xdr:clientData/>
  </xdr:twoCellAnchor>
  <xdr:twoCellAnchor>
    <xdr:from>
      <xdr:col>1</xdr:col>
      <xdr:colOff>17318</xdr:colOff>
      <xdr:row>34</xdr:row>
      <xdr:rowOff>17319</xdr:rowOff>
    </xdr:from>
    <xdr:to>
      <xdr:col>1</xdr:col>
      <xdr:colOff>1214438</xdr:colOff>
      <xdr:row>34</xdr:row>
      <xdr:rowOff>238125</xdr:rowOff>
    </xdr:to>
    <xdr:sp macro="" textlink="">
      <xdr:nvSpPr>
        <xdr:cNvPr id="7" name="CaixaDeTexto 6"/>
        <xdr:cNvSpPr txBox="1"/>
      </xdr:nvSpPr>
      <xdr:spPr>
        <a:xfrm>
          <a:off x="455468" y="22934469"/>
          <a:ext cx="1197120" cy="2208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400"/>
            <a:t>AVALIADOR</a:t>
          </a:r>
        </a:p>
      </xdr:txBody>
    </xdr:sp>
    <xdr:clientData/>
  </xdr:twoCellAnchor>
  <xdr:twoCellAnchor>
    <xdr:from>
      <xdr:col>6</xdr:col>
      <xdr:colOff>13749</xdr:colOff>
      <xdr:row>34</xdr:row>
      <xdr:rowOff>13857</xdr:rowOff>
    </xdr:from>
    <xdr:to>
      <xdr:col>7</xdr:col>
      <xdr:colOff>492653</xdr:colOff>
      <xdr:row>34</xdr:row>
      <xdr:rowOff>225137</xdr:rowOff>
    </xdr:to>
    <xdr:sp macro="" textlink="">
      <xdr:nvSpPr>
        <xdr:cNvPr id="8" name="CaixaDeTexto 7"/>
        <xdr:cNvSpPr txBox="1"/>
      </xdr:nvSpPr>
      <xdr:spPr>
        <a:xfrm>
          <a:off x="7938549" y="22931007"/>
          <a:ext cx="1488554" cy="2112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400"/>
            <a:t>ÁREA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pageSetUpPr fitToPage="1"/>
  </sheetPr>
  <dimension ref="A1:Y123"/>
  <sheetViews>
    <sheetView showGridLines="0" tabSelected="1" showWhiteSpace="0" zoomScale="70" zoomScaleNormal="70" zoomScaleSheetLayoutView="70" workbookViewId="0">
      <selection activeCell="B95" sqref="B95"/>
    </sheetView>
  </sheetViews>
  <sheetFormatPr defaultRowHeight="15" x14ac:dyDescent="0.25"/>
  <cols>
    <col min="1" max="1" width="6.5703125" style="20" customWidth="1"/>
    <col min="2" max="2" width="51.42578125" customWidth="1"/>
    <col min="3" max="3" width="16.28515625" style="21" customWidth="1"/>
    <col min="4" max="12" width="15.140625" style="21" customWidth="1"/>
    <col min="13" max="14" width="15.140625" style="22" customWidth="1"/>
    <col min="15" max="15" width="6.5703125" style="21" customWidth="1"/>
    <col min="16" max="16" width="5.42578125" customWidth="1"/>
    <col min="17" max="17" width="16.5703125" customWidth="1"/>
    <col min="18" max="18" width="16.28515625" customWidth="1"/>
    <col min="19" max="20" width="9.5703125" customWidth="1"/>
    <col min="21" max="40" width="7.85546875" customWidth="1"/>
  </cols>
  <sheetData>
    <row r="1" spans="1:25" ht="78.75" customHeight="1" x14ac:dyDescent="0.25">
      <c r="A1" s="62" t="s">
        <v>168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1"/>
      <c r="Q1" s="1"/>
      <c r="R1" s="1"/>
      <c r="X1" s="60">
        <v>1</v>
      </c>
      <c r="Y1" s="61">
        <v>1</v>
      </c>
    </row>
    <row r="2" spans="1:25" ht="23.25" customHeight="1" x14ac:dyDescent="0.25">
      <c r="A2" s="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1"/>
      <c r="Q2" s="1"/>
      <c r="R2" s="1"/>
      <c r="X2" s="60">
        <v>0.5</v>
      </c>
      <c r="Y2" s="61">
        <v>0</v>
      </c>
    </row>
    <row r="3" spans="1:25" ht="60" customHeight="1" x14ac:dyDescent="0.55000000000000004">
      <c r="A3" s="2"/>
      <c r="B3" s="63"/>
      <c r="C3" s="64"/>
      <c r="D3" s="64"/>
      <c r="E3" s="64"/>
      <c r="F3" s="65"/>
      <c r="G3" s="63"/>
      <c r="H3" s="64"/>
      <c r="I3" s="64"/>
      <c r="J3" s="64"/>
      <c r="K3" s="65"/>
      <c r="L3" s="66"/>
      <c r="M3" s="67"/>
      <c r="N3" s="68"/>
      <c r="O3" s="3"/>
      <c r="P3" s="1"/>
      <c r="Q3" s="1"/>
      <c r="R3" s="1"/>
      <c r="X3" s="60">
        <v>0</v>
      </c>
      <c r="Y3" s="61"/>
    </row>
    <row r="4" spans="1:25" ht="11.25" customHeight="1" x14ac:dyDescent="0.65">
      <c r="A4" s="2"/>
      <c r="B4" s="4"/>
      <c r="C4" s="4"/>
      <c r="D4" s="4"/>
      <c r="E4" s="4"/>
      <c r="F4" s="4"/>
      <c r="G4" s="4"/>
      <c r="H4" s="4"/>
      <c r="I4" s="4"/>
      <c r="J4" s="4"/>
      <c r="K4" s="4"/>
      <c r="L4" s="5"/>
      <c r="M4" s="5"/>
      <c r="N4" s="5"/>
      <c r="O4" s="3"/>
      <c r="P4" s="1"/>
      <c r="Q4" s="1"/>
      <c r="R4" s="1"/>
      <c r="X4" s="61"/>
      <c r="Y4" s="61"/>
    </row>
    <row r="5" spans="1:25" ht="41.25" customHeight="1" x14ac:dyDescent="0.5">
      <c r="A5" s="2"/>
      <c r="B5" s="69" t="s">
        <v>0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23"/>
      <c r="P5" s="1"/>
      <c r="Q5" s="1"/>
      <c r="R5" s="1"/>
    </row>
    <row r="6" spans="1:25" ht="32.25" customHeight="1" x14ac:dyDescent="0.5">
      <c r="A6" s="2"/>
      <c r="B6" s="25"/>
      <c r="C6" s="25"/>
      <c r="D6" s="25"/>
      <c r="E6" s="70" t="s">
        <v>7</v>
      </c>
      <c r="F6" s="71"/>
      <c r="G6" s="72" t="s">
        <v>8</v>
      </c>
      <c r="H6" s="72"/>
      <c r="I6" s="25"/>
      <c r="J6" s="25"/>
      <c r="K6" s="25"/>
      <c r="L6" s="25"/>
      <c r="M6" s="25"/>
      <c r="N6" s="25"/>
      <c r="O6" s="23"/>
      <c r="P6" s="1"/>
      <c r="Q6" s="1"/>
      <c r="R6" s="1"/>
    </row>
    <row r="7" spans="1:25" ht="30.75" customHeight="1" x14ac:dyDescent="0.45">
      <c r="A7" s="2"/>
      <c r="B7" s="26"/>
      <c r="C7" s="26"/>
      <c r="D7" s="6" t="s">
        <v>1</v>
      </c>
      <c r="E7" s="7" t="s">
        <v>6</v>
      </c>
      <c r="F7" s="27" t="s">
        <v>2</v>
      </c>
      <c r="G7" s="31" t="s">
        <v>6</v>
      </c>
      <c r="H7" s="7" t="s">
        <v>2</v>
      </c>
      <c r="I7" s="8"/>
      <c r="J7" s="8"/>
      <c r="K7" s="8"/>
      <c r="L7" s="23"/>
      <c r="M7" s="23"/>
      <c r="N7" s="23"/>
      <c r="O7" s="23"/>
      <c r="P7" s="1"/>
      <c r="Q7" s="1"/>
      <c r="R7" s="1"/>
    </row>
    <row r="8" spans="1:25" s="14" customFormat="1" ht="56.25" customHeight="1" x14ac:dyDescent="0.25">
      <c r="A8" s="9" t="s">
        <v>53</v>
      </c>
      <c r="B8" s="97" t="s">
        <v>49</v>
      </c>
      <c r="C8" s="97"/>
      <c r="D8" s="10">
        <f>J38</f>
        <v>0.15000000000000002</v>
      </c>
      <c r="E8" s="34">
        <f>L38</f>
        <v>0.15000000000000002</v>
      </c>
      <c r="F8" s="28">
        <f>E8/D8</f>
        <v>1</v>
      </c>
      <c r="G8" s="34">
        <f>N38</f>
        <v>0</v>
      </c>
      <c r="H8" s="11">
        <f>G8/D8</f>
        <v>0</v>
      </c>
      <c r="I8" s="12"/>
      <c r="J8" s="12"/>
      <c r="K8" s="12"/>
      <c r="L8" s="12"/>
      <c r="M8" s="12"/>
      <c r="N8" s="12"/>
      <c r="O8" s="12"/>
      <c r="P8" s="13"/>
      <c r="Q8" s="13"/>
      <c r="R8" s="13"/>
    </row>
    <row r="9" spans="1:25" s="14" customFormat="1" ht="56.25" customHeight="1" x14ac:dyDescent="0.25">
      <c r="A9" s="9" t="s">
        <v>54</v>
      </c>
      <c r="B9" s="98" t="s">
        <v>48</v>
      </c>
      <c r="C9" s="98"/>
      <c r="D9" s="15">
        <f>J46</f>
        <v>0.15</v>
      </c>
      <c r="E9" s="35">
        <f>L46</f>
        <v>0.15</v>
      </c>
      <c r="F9" s="29">
        <f t="shared" ref="F9:F10" si="0">E9/D9</f>
        <v>1</v>
      </c>
      <c r="G9" s="35">
        <f>N46</f>
        <v>0</v>
      </c>
      <c r="H9" s="16">
        <f>G9/D9</f>
        <v>0</v>
      </c>
      <c r="I9" s="12"/>
      <c r="J9" s="12"/>
      <c r="K9" s="12"/>
      <c r="L9" s="12"/>
      <c r="M9" s="12"/>
      <c r="N9" s="12"/>
      <c r="O9" s="12"/>
      <c r="P9" s="13"/>
      <c r="Q9" s="13"/>
      <c r="R9" s="13"/>
    </row>
    <row r="10" spans="1:25" s="14" customFormat="1" ht="56.25" customHeight="1" x14ac:dyDescent="0.25">
      <c r="A10" s="9" t="s">
        <v>55</v>
      </c>
      <c r="B10" s="97" t="s">
        <v>50</v>
      </c>
      <c r="C10" s="97"/>
      <c r="D10" s="10">
        <f>J55</f>
        <v>0.15000000000000002</v>
      </c>
      <c r="E10" s="34">
        <f>L55</f>
        <v>0.15000000000000002</v>
      </c>
      <c r="F10" s="28">
        <f t="shared" si="0"/>
        <v>1</v>
      </c>
      <c r="G10" s="34">
        <f>N55</f>
        <v>0</v>
      </c>
      <c r="H10" s="11">
        <f t="shared" ref="H10" si="1">G10/D10</f>
        <v>0</v>
      </c>
      <c r="I10" s="12"/>
      <c r="J10" s="12"/>
      <c r="K10" s="12"/>
      <c r="L10" s="12"/>
      <c r="M10" s="12"/>
      <c r="N10" s="12"/>
      <c r="O10" s="12"/>
      <c r="P10" s="13"/>
      <c r="Q10" s="13"/>
      <c r="R10" s="13"/>
    </row>
    <row r="11" spans="1:25" s="14" customFormat="1" ht="56.25" customHeight="1" x14ac:dyDescent="0.25">
      <c r="A11" s="9" t="s">
        <v>56</v>
      </c>
      <c r="B11" s="98" t="s">
        <v>51</v>
      </c>
      <c r="C11" s="98"/>
      <c r="D11" s="15">
        <f>J62</f>
        <v>0.35000000000000009</v>
      </c>
      <c r="E11" s="35">
        <f>L62</f>
        <v>0.35000000000000009</v>
      </c>
      <c r="F11" s="29">
        <f t="shared" ref="F11:F12" si="2">E11/D11</f>
        <v>1</v>
      </c>
      <c r="G11" s="35">
        <f>N62</f>
        <v>0</v>
      </c>
      <c r="H11" s="16">
        <f>G11/D11</f>
        <v>0</v>
      </c>
      <c r="I11" s="12"/>
      <c r="J11" s="12"/>
      <c r="K11" s="12"/>
      <c r="L11" s="12"/>
      <c r="M11" s="12"/>
      <c r="N11" s="12"/>
      <c r="O11" s="12"/>
      <c r="P11" s="13"/>
      <c r="Q11" s="13"/>
      <c r="R11" s="13"/>
      <c r="S11" s="32"/>
      <c r="T11" s="32"/>
    </row>
    <row r="12" spans="1:25" s="14" customFormat="1" ht="56.25" customHeight="1" x14ac:dyDescent="0.25">
      <c r="A12" s="9" t="s">
        <v>57</v>
      </c>
      <c r="B12" s="97" t="s">
        <v>52</v>
      </c>
      <c r="C12" s="97"/>
      <c r="D12" s="10">
        <f>J83</f>
        <v>0.2</v>
      </c>
      <c r="E12" s="34">
        <f>L83</f>
        <v>0.2</v>
      </c>
      <c r="F12" s="28">
        <f t="shared" si="2"/>
        <v>1</v>
      </c>
      <c r="G12" s="34">
        <f>N83</f>
        <v>0</v>
      </c>
      <c r="H12" s="11">
        <f t="shared" ref="H12" si="3">G12/D12</f>
        <v>0</v>
      </c>
      <c r="I12" s="12"/>
      <c r="J12" s="12"/>
      <c r="K12" s="12"/>
      <c r="L12" s="12"/>
      <c r="M12" s="12"/>
      <c r="N12" s="12"/>
      <c r="O12" s="12"/>
      <c r="P12" s="13"/>
      <c r="Q12" s="13"/>
      <c r="R12" s="13"/>
    </row>
    <row r="13" spans="1:25" s="14" customFormat="1" ht="56.25" customHeight="1" x14ac:dyDescent="0.25">
      <c r="A13" s="9"/>
      <c r="B13" s="99"/>
      <c r="C13" s="99"/>
      <c r="D13" s="17"/>
      <c r="E13" s="36"/>
      <c r="F13" s="30"/>
      <c r="G13" s="36"/>
      <c r="H13" s="18"/>
      <c r="I13" s="19"/>
      <c r="J13" s="19"/>
      <c r="K13" s="19"/>
      <c r="L13" s="19"/>
      <c r="M13" s="19"/>
      <c r="N13" s="19"/>
      <c r="O13" s="12"/>
      <c r="P13" s="13"/>
      <c r="Q13" s="13"/>
      <c r="R13" s="13"/>
    </row>
    <row r="14" spans="1:25" ht="37.5" customHeight="1" x14ac:dyDescent="0.25">
      <c r="A14" s="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1"/>
      <c r="Q14" s="1"/>
      <c r="R14" s="1"/>
    </row>
    <row r="15" spans="1:25" ht="61.5" customHeight="1" x14ac:dyDescent="0.25">
      <c r="A15" s="2"/>
      <c r="B15" s="33" t="s">
        <v>4</v>
      </c>
      <c r="C15" s="57" t="str">
        <f>IF(SUM(G8:G13)=0,"",SUM(G8:G13))</f>
        <v/>
      </c>
      <c r="D15" s="100" t="s">
        <v>9</v>
      </c>
      <c r="E15" s="100"/>
      <c r="F15" s="101"/>
      <c r="G15" s="106"/>
      <c r="H15" s="107"/>
      <c r="I15" s="102" t="s">
        <v>5</v>
      </c>
      <c r="J15" s="102"/>
      <c r="K15" s="102"/>
      <c r="L15" s="103"/>
      <c r="M15" s="104"/>
      <c r="N15" s="105"/>
      <c r="O15" s="23"/>
      <c r="P15" s="1"/>
      <c r="Q15" s="1"/>
      <c r="R15" s="1"/>
    </row>
    <row r="16" spans="1:25" ht="37.5" customHeight="1" x14ac:dyDescent="0.25">
      <c r="A16" s="2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1"/>
      <c r="Q16" s="1"/>
      <c r="R16" s="1"/>
    </row>
    <row r="17" spans="1:18" ht="41.25" customHeight="1" x14ac:dyDescent="0.5">
      <c r="A17" s="2"/>
      <c r="B17" s="109" t="s">
        <v>10</v>
      </c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23"/>
      <c r="P17" s="1"/>
      <c r="Q17" s="1"/>
      <c r="R17" s="1"/>
    </row>
    <row r="18" spans="1:18" ht="71.25" customHeight="1" x14ac:dyDescent="0.25">
      <c r="A18" s="2"/>
      <c r="B18" s="94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23"/>
      <c r="P18" s="1"/>
      <c r="Q18" s="1"/>
      <c r="R18" s="1"/>
    </row>
    <row r="19" spans="1:18" ht="71.25" customHeight="1" x14ac:dyDescent="0.25">
      <c r="A19" s="2"/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23"/>
      <c r="P19" s="1"/>
      <c r="Q19" s="1"/>
      <c r="R19" s="1"/>
    </row>
    <row r="20" spans="1:18" ht="71.25" customHeight="1" x14ac:dyDescent="0.25">
      <c r="A20" s="2"/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23"/>
      <c r="P20" s="1"/>
      <c r="Q20" s="1"/>
      <c r="R20" s="1"/>
    </row>
    <row r="21" spans="1:18" ht="71.25" customHeight="1" x14ac:dyDescent="0.25">
      <c r="A21" s="2"/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23"/>
      <c r="P21" s="1"/>
      <c r="Q21" s="1"/>
      <c r="R21" s="1"/>
    </row>
    <row r="22" spans="1:18" ht="37.5" customHeight="1" x14ac:dyDescent="0.25">
      <c r="A22" s="2"/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23"/>
      <c r="P22" s="1"/>
      <c r="Q22" s="1"/>
      <c r="R22" s="1"/>
    </row>
    <row r="23" spans="1:18" ht="41.25" customHeight="1" x14ac:dyDescent="0.5">
      <c r="A23" s="2"/>
      <c r="B23" s="109" t="s">
        <v>11</v>
      </c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23"/>
      <c r="P23" s="1"/>
      <c r="Q23" s="1"/>
      <c r="R23" s="1"/>
    </row>
    <row r="24" spans="1:18" ht="71.25" customHeight="1" x14ac:dyDescent="0.25">
      <c r="A24" s="2"/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23"/>
      <c r="P24" s="1"/>
      <c r="Q24" s="1"/>
      <c r="R24" s="1"/>
    </row>
    <row r="25" spans="1:18" ht="71.25" customHeight="1" x14ac:dyDescent="0.25">
      <c r="A25" s="2"/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23"/>
      <c r="P25" s="1"/>
      <c r="Q25" s="1"/>
      <c r="R25" s="1"/>
    </row>
    <row r="26" spans="1:18" ht="71.25" customHeight="1" x14ac:dyDescent="0.25">
      <c r="A26" s="2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23"/>
      <c r="P26" s="1"/>
      <c r="Q26" s="1"/>
      <c r="R26" s="1"/>
    </row>
    <row r="27" spans="1:18" ht="71.25" customHeight="1" x14ac:dyDescent="0.25">
      <c r="A27" s="2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23"/>
      <c r="P27" s="1"/>
      <c r="Q27" s="1"/>
      <c r="R27" s="1"/>
    </row>
    <row r="28" spans="1:18" ht="71.25" customHeight="1" x14ac:dyDescent="0.25">
      <c r="A28" s="2"/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24"/>
      <c r="P28" s="1"/>
      <c r="Q28" s="1"/>
      <c r="R28" s="1"/>
    </row>
    <row r="29" spans="1:18" ht="71.25" customHeight="1" x14ac:dyDescent="0.25">
      <c r="A29" s="2"/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24"/>
      <c r="P29" s="1"/>
      <c r="Q29" s="1"/>
      <c r="R29" s="1"/>
    </row>
    <row r="30" spans="1:18" ht="75" customHeight="1" x14ac:dyDescent="0.25">
      <c r="A30" s="2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23"/>
      <c r="P30" s="1"/>
      <c r="Q30" s="1"/>
      <c r="R30" s="1"/>
    </row>
    <row r="31" spans="1:18" ht="75" customHeight="1" x14ac:dyDescent="0.25">
      <c r="A31" s="2"/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23"/>
      <c r="P31" s="1"/>
      <c r="Q31" s="1"/>
      <c r="R31" s="1"/>
    </row>
    <row r="32" spans="1:18" ht="75" customHeight="1" x14ac:dyDescent="0.25">
      <c r="A32" s="2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23"/>
      <c r="P32" s="1"/>
      <c r="Q32" s="1"/>
      <c r="R32" s="1"/>
    </row>
    <row r="33" spans="1:18" ht="75" customHeight="1" x14ac:dyDescent="0.25">
      <c r="A33" s="2"/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23"/>
      <c r="P33" s="1"/>
      <c r="Q33" s="1"/>
      <c r="R33" s="1"/>
    </row>
    <row r="34" spans="1:18" ht="37.5" customHeight="1" x14ac:dyDescent="0.25">
      <c r="A34" s="2"/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23"/>
      <c r="P34" s="1"/>
      <c r="Q34" s="1"/>
      <c r="R34" s="1"/>
    </row>
    <row r="35" spans="1:18" ht="75" customHeight="1" x14ac:dyDescent="0.55000000000000004">
      <c r="A35" s="2"/>
      <c r="B35" s="79"/>
      <c r="C35" s="80"/>
      <c r="D35" s="80"/>
      <c r="E35" s="80"/>
      <c r="F35" s="81"/>
      <c r="G35" s="79" t="s">
        <v>3</v>
      </c>
      <c r="H35" s="80"/>
      <c r="I35" s="80"/>
      <c r="J35" s="80"/>
      <c r="K35" s="80"/>
      <c r="L35" s="80"/>
      <c r="M35" s="80"/>
      <c r="N35" s="81"/>
      <c r="O35" s="23"/>
      <c r="P35" s="1"/>
      <c r="Q35" s="1"/>
      <c r="R35" s="1"/>
    </row>
    <row r="36" spans="1:18" ht="37.5" customHeight="1" x14ac:dyDescent="0.25">
      <c r="A36" s="2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1"/>
      <c r="Q36" s="1"/>
      <c r="R36" s="1"/>
    </row>
    <row r="37" spans="1:18" ht="30" customHeight="1" x14ac:dyDescent="0.25"/>
    <row r="38" spans="1:18" ht="36" customHeight="1" x14ac:dyDescent="0.25">
      <c r="A38" s="53" t="s">
        <v>26</v>
      </c>
      <c r="B38" s="82" t="s">
        <v>58</v>
      </c>
      <c r="C38" s="82"/>
      <c r="D38" s="82"/>
      <c r="E38" s="82"/>
      <c r="F38" s="82"/>
      <c r="G38" s="82"/>
      <c r="H38" s="82"/>
      <c r="I38" s="50" t="s">
        <v>1</v>
      </c>
      <c r="J38" s="51">
        <f>SUM(C40:C43)</f>
        <v>0.15000000000000002</v>
      </c>
      <c r="K38" s="50" t="s">
        <v>30</v>
      </c>
      <c r="L38" s="52">
        <f>SUM(Q40:Q43)</f>
        <v>0.15000000000000002</v>
      </c>
      <c r="M38" s="50" t="s">
        <v>31</v>
      </c>
      <c r="N38" s="52">
        <f>SUM(R40:R43)</f>
        <v>0</v>
      </c>
    </row>
    <row r="39" spans="1:18" ht="36" x14ac:dyDescent="0.25">
      <c r="A39" s="47" t="s">
        <v>13</v>
      </c>
      <c r="B39" s="39" t="s">
        <v>14</v>
      </c>
      <c r="C39" s="40" t="s">
        <v>15</v>
      </c>
      <c r="D39" s="40" t="s">
        <v>30</v>
      </c>
      <c r="E39" s="40" t="s">
        <v>31</v>
      </c>
      <c r="F39" s="85" t="s">
        <v>25</v>
      </c>
      <c r="G39" s="86"/>
      <c r="H39" s="86"/>
      <c r="I39" s="87"/>
      <c r="J39" s="91" t="s">
        <v>16</v>
      </c>
      <c r="K39" s="92"/>
      <c r="L39" s="92"/>
      <c r="M39" s="92"/>
      <c r="N39" s="92"/>
      <c r="Q39" s="56" t="s">
        <v>28</v>
      </c>
      <c r="R39" s="56" t="s">
        <v>29</v>
      </c>
    </row>
    <row r="40" spans="1:18" ht="257.25" customHeight="1" x14ac:dyDescent="0.25">
      <c r="A40" s="46" t="s">
        <v>21</v>
      </c>
      <c r="B40" s="58" t="s">
        <v>59</v>
      </c>
      <c r="C40" s="41">
        <v>0.05</v>
      </c>
      <c r="D40" s="55">
        <v>1</v>
      </c>
      <c r="E40" s="42"/>
      <c r="F40" s="73" t="s">
        <v>69</v>
      </c>
      <c r="G40" s="83"/>
      <c r="H40" s="83"/>
      <c r="I40" s="84"/>
      <c r="J40" s="76" t="s">
        <v>73</v>
      </c>
      <c r="K40" s="77"/>
      <c r="L40" s="77"/>
      <c r="M40" s="77"/>
      <c r="N40" s="78"/>
      <c r="Q40" s="54">
        <f>C40*D40</f>
        <v>0.05</v>
      </c>
      <c r="R40" s="54">
        <f>C40*E40</f>
        <v>0</v>
      </c>
    </row>
    <row r="41" spans="1:18" ht="238.5" customHeight="1" x14ac:dyDescent="0.25">
      <c r="A41" s="46" t="s">
        <v>22</v>
      </c>
      <c r="B41" s="58" t="s">
        <v>60</v>
      </c>
      <c r="C41" s="41">
        <v>0.05</v>
      </c>
      <c r="D41" s="55">
        <v>1</v>
      </c>
      <c r="E41" s="42"/>
      <c r="F41" s="73" t="s">
        <v>61</v>
      </c>
      <c r="G41" s="83"/>
      <c r="H41" s="83"/>
      <c r="I41" s="84"/>
      <c r="J41" s="76" t="s">
        <v>74</v>
      </c>
      <c r="K41" s="77"/>
      <c r="L41" s="77"/>
      <c r="M41" s="77"/>
      <c r="N41" s="78"/>
      <c r="Q41" s="54">
        <f t="shared" ref="Q41:Q43" si="4">C41*D41</f>
        <v>0.05</v>
      </c>
      <c r="R41" s="54">
        <f t="shared" ref="R41:R43" si="5">C41*E41</f>
        <v>0</v>
      </c>
    </row>
    <row r="42" spans="1:18" ht="204" customHeight="1" x14ac:dyDescent="0.25">
      <c r="A42" s="46" t="s">
        <v>23</v>
      </c>
      <c r="B42" s="58" t="s">
        <v>62</v>
      </c>
      <c r="C42" s="41">
        <v>0.04</v>
      </c>
      <c r="D42" s="55">
        <v>1</v>
      </c>
      <c r="E42" s="42"/>
      <c r="F42" s="73" t="s">
        <v>63</v>
      </c>
      <c r="G42" s="83"/>
      <c r="H42" s="83"/>
      <c r="I42" s="84"/>
      <c r="J42" s="76" t="s">
        <v>75</v>
      </c>
      <c r="K42" s="77"/>
      <c r="L42" s="77"/>
      <c r="M42" s="77"/>
      <c r="N42" s="78"/>
      <c r="Q42" s="54">
        <f t="shared" si="4"/>
        <v>0.04</v>
      </c>
      <c r="R42" s="54">
        <f t="shared" si="5"/>
        <v>0</v>
      </c>
    </row>
    <row r="43" spans="1:18" ht="248.25" customHeight="1" x14ac:dyDescent="0.25">
      <c r="A43" s="46" t="s">
        <v>24</v>
      </c>
      <c r="B43" s="58" t="s">
        <v>64</v>
      </c>
      <c r="C43" s="41">
        <v>0.01</v>
      </c>
      <c r="D43" s="55">
        <v>1</v>
      </c>
      <c r="E43" s="42"/>
      <c r="F43" s="73" t="s">
        <v>65</v>
      </c>
      <c r="G43" s="83"/>
      <c r="H43" s="83"/>
      <c r="I43" s="84"/>
      <c r="J43" s="76" t="s">
        <v>72</v>
      </c>
      <c r="K43" s="77"/>
      <c r="L43" s="77"/>
      <c r="M43" s="77"/>
      <c r="N43" s="78"/>
      <c r="Q43" s="54">
        <f t="shared" si="4"/>
        <v>0.01</v>
      </c>
      <c r="R43" s="54">
        <f t="shared" si="5"/>
        <v>0</v>
      </c>
    </row>
    <row r="44" spans="1:18" ht="30.75" customHeight="1" x14ac:dyDescent="0.25">
      <c r="A44" s="37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8"/>
      <c r="N44" s="43"/>
    </row>
    <row r="45" spans="1:18" ht="30.75" customHeight="1" x14ac:dyDescent="0.25">
      <c r="A45" s="38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9"/>
      <c r="N45" s="43"/>
    </row>
    <row r="46" spans="1:18" ht="36" customHeight="1" x14ac:dyDescent="0.25">
      <c r="A46" s="53" t="s">
        <v>27</v>
      </c>
      <c r="B46" s="45" t="s">
        <v>66</v>
      </c>
      <c r="C46" s="45"/>
      <c r="D46" s="45"/>
      <c r="E46" s="45"/>
      <c r="F46" s="45"/>
      <c r="G46" s="45"/>
      <c r="H46" s="45"/>
      <c r="I46" s="50" t="s">
        <v>1</v>
      </c>
      <c r="J46" s="51">
        <f>SUM(C48:C52)</f>
        <v>0.15</v>
      </c>
      <c r="K46" s="50" t="s">
        <v>30</v>
      </c>
      <c r="L46" s="52">
        <f>SUM(Q48:Q52)</f>
        <v>0.15</v>
      </c>
      <c r="M46" s="50" t="s">
        <v>31</v>
      </c>
      <c r="N46" s="52">
        <f>SUM(R48:R52)</f>
        <v>0</v>
      </c>
    </row>
    <row r="47" spans="1:18" ht="36" x14ac:dyDescent="0.25">
      <c r="A47" s="47" t="s">
        <v>13</v>
      </c>
      <c r="B47" s="39" t="s">
        <v>14</v>
      </c>
      <c r="C47" s="40" t="s">
        <v>15</v>
      </c>
      <c r="D47" s="40" t="s">
        <v>30</v>
      </c>
      <c r="E47" s="40" t="s">
        <v>31</v>
      </c>
      <c r="F47" s="88" t="s">
        <v>25</v>
      </c>
      <c r="G47" s="89"/>
      <c r="H47" s="89"/>
      <c r="I47" s="90"/>
      <c r="J47" s="91" t="s">
        <v>16</v>
      </c>
      <c r="K47" s="92"/>
      <c r="L47" s="92"/>
      <c r="M47" s="92"/>
      <c r="N47" s="92"/>
      <c r="Q47" s="56" t="s">
        <v>28</v>
      </c>
      <c r="R47" s="56" t="s">
        <v>29</v>
      </c>
    </row>
    <row r="48" spans="1:18" ht="253.5" customHeight="1" x14ac:dyDescent="0.25">
      <c r="A48" s="46" t="s">
        <v>12</v>
      </c>
      <c r="B48" s="58" t="s">
        <v>67</v>
      </c>
      <c r="C48" s="41">
        <v>0.03</v>
      </c>
      <c r="D48" s="55">
        <v>1</v>
      </c>
      <c r="E48" s="42"/>
      <c r="F48" s="93" t="s">
        <v>169</v>
      </c>
      <c r="G48" s="74"/>
      <c r="H48" s="74"/>
      <c r="I48" s="75"/>
      <c r="J48" s="76" t="s">
        <v>70</v>
      </c>
      <c r="K48" s="77"/>
      <c r="L48" s="77"/>
      <c r="M48" s="77"/>
      <c r="N48" s="78"/>
      <c r="Q48" s="54">
        <f>C48*D48</f>
        <v>0.03</v>
      </c>
      <c r="R48" s="54">
        <f>C48*E48</f>
        <v>0</v>
      </c>
    </row>
    <row r="49" spans="1:18" ht="142.5" customHeight="1" x14ac:dyDescent="0.25">
      <c r="A49" s="46" t="s">
        <v>17</v>
      </c>
      <c r="B49" s="58" t="s">
        <v>68</v>
      </c>
      <c r="C49" s="41">
        <v>0.03</v>
      </c>
      <c r="D49" s="55">
        <v>1</v>
      </c>
      <c r="E49" s="42"/>
      <c r="F49" s="73" t="s">
        <v>170</v>
      </c>
      <c r="G49" s="83"/>
      <c r="H49" s="83"/>
      <c r="I49" s="84"/>
      <c r="J49" s="76" t="s">
        <v>71</v>
      </c>
      <c r="K49" s="77"/>
      <c r="L49" s="77"/>
      <c r="M49" s="77"/>
      <c r="N49" s="78"/>
      <c r="Q49" s="54">
        <f t="shared" ref="Q49:Q52" si="6">C49*D49</f>
        <v>0.03</v>
      </c>
      <c r="R49" s="54">
        <f t="shared" ref="R49:R52" si="7">C49*E49</f>
        <v>0</v>
      </c>
    </row>
    <row r="50" spans="1:18" ht="221.25" customHeight="1" x14ac:dyDescent="0.25">
      <c r="A50" s="46" t="s">
        <v>18</v>
      </c>
      <c r="B50" s="58" t="s">
        <v>76</v>
      </c>
      <c r="C50" s="41">
        <v>0.03</v>
      </c>
      <c r="D50" s="55">
        <v>1</v>
      </c>
      <c r="E50" s="42"/>
      <c r="F50" s="73" t="s">
        <v>171</v>
      </c>
      <c r="G50" s="83"/>
      <c r="H50" s="83"/>
      <c r="I50" s="84"/>
      <c r="J50" s="76" t="s">
        <v>77</v>
      </c>
      <c r="K50" s="77"/>
      <c r="L50" s="77"/>
      <c r="M50" s="77"/>
      <c r="N50" s="78"/>
      <c r="Q50" s="54">
        <f t="shared" si="6"/>
        <v>0.03</v>
      </c>
      <c r="R50" s="54">
        <f t="shared" si="7"/>
        <v>0</v>
      </c>
    </row>
    <row r="51" spans="1:18" ht="141" customHeight="1" x14ac:dyDescent="0.25">
      <c r="A51" s="46" t="s">
        <v>19</v>
      </c>
      <c r="B51" s="58" t="s">
        <v>78</v>
      </c>
      <c r="C51" s="41">
        <v>0.03</v>
      </c>
      <c r="D51" s="55">
        <v>1</v>
      </c>
      <c r="E51" s="42"/>
      <c r="F51" s="73" t="s">
        <v>79</v>
      </c>
      <c r="G51" s="83"/>
      <c r="H51" s="83"/>
      <c r="I51" s="84"/>
      <c r="J51" s="76" t="s">
        <v>80</v>
      </c>
      <c r="K51" s="77"/>
      <c r="L51" s="77"/>
      <c r="M51" s="77"/>
      <c r="N51" s="78"/>
      <c r="Q51" s="54">
        <f t="shared" si="6"/>
        <v>0.03</v>
      </c>
      <c r="R51" s="54">
        <f t="shared" si="7"/>
        <v>0</v>
      </c>
    </row>
    <row r="52" spans="1:18" ht="217.5" customHeight="1" x14ac:dyDescent="0.25">
      <c r="A52" s="46" t="s">
        <v>20</v>
      </c>
      <c r="B52" s="58" t="s">
        <v>81</v>
      </c>
      <c r="C52" s="41">
        <v>0.03</v>
      </c>
      <c r="D52" s="55">
        <v>1</v>
      </c>
      <c r="E52" s="42"/>
      <c r="F52" s="73" t="s">
        <v>83</v>
      </c>
      <c r="G52" s="83"/>
      <c r="H52" s="83"/>
      <c r="I52" s="84"/>
      <c r="J52" s="76" t="s">
        <v>82</v>
      </c>
      <c r="K52" s="77"/>
      <c r="L52" s="77"/>
      <c r="M52" s="77"/>
      <c r="N52" s="78"/>
      <c r="Q52" s="54">
        <f t="shared" si="6"/>
        <v>0.03</v>
      </c>
      <c r="R52" s="54">
        <f t="shared" si="7"/>
        <v>0</v>
      </c>
    </row>
    <row r="53" spans="1:18" ht="30.75" customHeight="1" x14ac:dyDescent="0.25">
      <c r="A53" s="37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8"/>
      <c r="N53" s="43"/>
    </row>
    <row r="54" spans="1:18" ht="30.75" customHeight="1" x14ac:dyDescent="0.25">
      <c r="A54" s="38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9"/>
      <c r="N54" s="43"/>
    </row>
    <row r="55" spans="1:18" ht="36" customHeight="1" x14ac:dyDescent="0.25">
      <c r="A55" s="53" t="s">
        <v>32</v>
      </c>
      <c r="B55" s="45" t="s">
        <v>84</v>
      </c>
      <c r="C55" s="45"/>
      <c r="D55" s="45"/>
      <c r="E55" s="45"/>
      <c r="F55" s="45"/>
      <c r="G55" s="45"/>
      <c r="H55" s="45"/>
      <c r="I55" s="50" t="s">
        <v>1</v>
      </c>
      <c r="J55" s="51">
        <f>SUM(C57:C59)</f>
        <v>0.15000000000000002</v>
      </c>
      <c r="K55" s="50" t="s">
        <v>30</v>
      </c>
      <c r="L55" s="52">
        <f>SUM(Q57:Q59)</f>
        <v>0.15000000000000002</v>
      </c>
      <c r="M55" s="50" t="s">
        <v>31</v>
      </c>
      <c r="N55" s="52">
        <f>SUM(R57:R59)</f>
        <v>0</v>
      </c>
    </row>
    <row r="56" spans="1:18" ht="36" x14ac:dyDescent="0.25">
      <c r="A56" s="47" t="s">
        <v>13</v>
      </c>
      <c r="B56" s="39" t="s">
        <v>14</v>
      </c>
      <c r="C56" s="40" t="s">
        <v>15</v>
      </c>
      <c r="D56" s="40" t="s">
        <v>30</v>
      </c>
      <c r="E56" s="40" t="s">
        <v>31</v>
      </c>
      <c r="F56" s="108" t="s">
        <v>25</v>
      </c>
      <c r="G56" s="108"/>
      <c r="H56" s="108"/>
      <c r="I56" s="108"/>
      <c r="J56" s="91" t="s">
        <v>16</v>
      </c>
      <c r="K56" s="92"/>
      <c r="L56" s="92"/>
      <c r="M56" s="92"/>
      <c r="N56" s="92"/>
      <c r="Q56" s="56" t="s">
        <v>28</v>
      </c>
      <c r="R56" s="56" t="s">
        <v>29</v>
      </c>
    </row>
    <row r="57" spans="1:18" ht="204.75" customHeight="1" x14ac:dyDescent="0.25">
      <c r="A57" s="46" t="s">
        <v>33</v>
      </c>
      <c r="B57" s="58" t="s">
        <v>85</v>
      </c>
      <c r="C57" s="41">
        <v>0.05</v>
      </c>
      <c r="D57" s="55">
        <v>1</v>
      </c>
      <c r="E57" s="42"/>
      <c r="F57" s="73" t="s">
        <v>86</v>
      </c>
      <c r="G57" s="83"/>
      <c r="H57" s="83"/>
      <c r="I57" s="84"/>
      <c r="J57" s="76" t="s">
        <v>87</v>
      </c>
      <c r="K57" s="77"/>
      <c r="L57" s="77"/>
      <c r="M57" s="77"/>
      <c r="N57" s="78"/>
      <c r="Q57" s="54">
        <f>C57*D57</f>
        <v>0.05</v>
      </c>
      <c r="R57" s="54">
        <f>C57*E57</f>
        <v>0</v>
      </c>
    </row>
    <row r="58" spans="1:18" ht="216" customHeight="1" x14ac:dyDescent="0.25">
      <c r="A58" s="46" t="s">
        <v>34</v>
      </c>
      <c r="B58" s="58" t="s">
        <v>90</v>
      </c>
      <c r="C58" s="41">
        <v>0.05</v>
      </c>
      <c r="D58" s="55">
        <v>1</v>
      </c>
      <c r="E58" s="42"/>
      <c r="F58" s="73" t="s">
        <v>88</v>
      </c>
      <c r="G58" s="83"/>
      <c r="H58" s="83"/>
      <c r="I58" s="84"/>
      <c r="J58" s="76" t="s">
        <v>89</v>
      </c>
      <c r="K58" s="77"/>
      <c r="L58" s="77"/>
      <c r="M58" s="77"/>
      <c r="N58" s="78"/>
      <c r="Q58" s="54">
        <f t="shared" ref="Q58" si="8">C58*D58</f>
        <v>0.05</v>
      </c>
      <c r="R58" s="54">
        <f t="shared" ref="R58" si="9">C58*E58</f>
        <v>0</v>
      </c>
    </row>
    <row r="59" spans="1:18" ht="216" customHeight="1" x14ac:dyDescent="0.25">
      <c r="A59" s="46" t="s">
        <v>35</v>
      </c>
      <c r="B59" s="58" t="s">
        <v>91</v>
      </c>
      <c r="C59" s="41">
        <v>0.05</v>
      </c>
      <c r="D59" s="55">
        <v>1</v>
      </c>
      <c r="E59" s="42"/>
      <c r="F59" s="73" t="s">
        <v>92</v>
      </c>
      <c r="G59" s="83"/>
      <c r="H59" s="83"/>
      <c r="I59" s="84"/>
      <c r="J59" s="76" t="s">
        <v>93</v>
      </c>
      <c r="K59" s="77"/>
      <c r="L59" s="77"/>
      <c r="M59" s="77"/>
      <c r="N59" s="78"/>
      <c r="Q59" s="54">
        <f t="shared" ref="Q59" si="10">C59*D59</f>
        <v>0.05</v>
      </c>
      <c r="R59" s="54">
        <f t="shared" ref="R59" si="11">C59*E59</f>
        <v>0</v>
      </c>
    </row>
    <row r="60" spans="1:18" ht="30.75" customHeight="1" x14ac:dyDescent="0.25">
      <c r="A60" s="37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8"/>
      <c r="N60" s="43"/>
    </row>
    <row r="61" spans="1:18" ht="30.75" customHeight="1" x14ac:dyDescent="0.25">
      <c r="A61" s="38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9"/>
      <c r="N61" s="43"/>
    </row>
    <row r="62" spans="1:18" ht="36" customHeight="1" x14ac:dyDescent="0.25">
      <c r="A62" s="53" t="s">
        <v>36</v>
      </c>
      <c r="B62" s="45" t="s">
        <v>94</v>
      </c>
      <c r="C62" s="45"/>
      <c r="D62" s="45"/>
      <c r="E62" s="45"/>
      <c r="F62" s="45"/>
      <c r="G62" s="45"/>
      <c r="H62" s="45"/>
      <c r="I62" s="50" t="s">
        <v>1</v>
      </c>
      <c r="J62" s="51">
        <f>SUM(C64:C80)</f>
        <v>0.35000000000000009</v>
      </c>
      <c r="K62" s="50" t="s">
        <v>30</v>
      </c>
      <c r="L62" s="52">
        <f>SUM(Q64:Q80)</f>
        <v>0.35000000000000009</v>
      </c>
      <c r="M62" s="50" t="s">
        <v>31</v>
      </c>
      <c r="N62" s="52">
        <f>SUM(R64:R80)</f>
        <v>0</v>
      </c>
    </row>
    <row r="63" spans="1:18" ht="36" x14ac:dyDescent="0.25">
      <c r="A63" s="47" t="s">
        <v>13</v>
      </c>
      <c r="B63" s="39" t="s">
        <v>14</v>
      </c>
      <c r="C63" s="40" t="s">
        <v>15</v>
      </c>
      <c r="D63" s="40" t="s">
        <v>30</v>
      </c>
      <c r="E63" s="40" t="s">
        <v>31</v>
      </c>
      <c r="F63" s="85" t="s">
        <v>25</v>
      </c>
      <c r="G63" s="86"/>
      <c r="H63" s="86"/>
      <c r="I63" s="87"/>
      <c r="J63" s="91" t="s">
        <v>16</v>
      </c>
      <c r="K63" s="92"/>
      <c r="L63" s="92"/>
      <c r="M63" s="92"/>
      <c r="N63" s="92"/>
      <c r="Q63" s="56" t="s">
        <v>28</v>
      </c>
      <c r="R63" s="56" t="s">
        <v>29</v>
      </c>
    </row>
    <row r="64" spans="1:18" ht="254.25" customHeight="1" x14ac:dyDescent="0.25">
      <c r="A64" s="46" t="s">
        <v>37</v>
      </c>
      <c r="B64" s="58" t="s">
        <v>95</v>
      </c>
      <c r="C64" s="41">
        <v>0.01</v>
      </c>
      <c r="D64" s="55">
        <v>1</v>
      </c>
      <c r="E64" s="42"/>
      <c r="F64" s="93" t="s">
        <v>96</v>
      </c>
      <c r="G64" s="74"/>
      <c r="H64" s="74"/>
      <c r="I64" s="75"/>
      <c r="J64" s="76" t="s">
        <v>100</v>
      </c>
      <c r="K64" s="77"/>
      <c r="L64" s="77"/>
      <c r="M64" s="77"/>
      <c r="N64" s="78"/>
      <c r="Q64" s="54">
        <f>C64*D64</f>
        <v>0.01</v>
      </c>
      <c r="R64" s="54">
        <f>C64*E64</f>
        <v>0</v>
      </c>
    </row>
    <row r="65" spans="1:18" ht="233.25" customHeight="1" x14ac:dyDescent="0.25">
      <c r="A65" s="46" t="s">
        <v>38</v>
      </c>
      <c r="B65" s="58" t="s">
        <v>97</v>
      </c>
      <c r="C65" s="41">
        <v>0.02</v>
      </c>
      <c r="D65" s="55">
        <v>1</v>
      </c>
      <c r="E65" s="42"/>
      <c r="F65" s="73" t="s">
        <v>98</v>
      </c>
      <c r="G65" s="83"/>
      <c r="H65" s="83"/>
      <c r="I65" s="84"/>
      <c r="J65" s="76" t="s">
        <v>99</v>
      </c>
      <c r="K65" s="77"/>
      <c r="L65" s="77"/>
      <c r="M65" s="77"/>
      <c r="N65" s="78"/>
      <c r="Q65" s="54">
        <f t="shared" ref="Q65:Q68" si="12">C65*D65</f>
        <v>0.02</v>
      </c>
      <c r="R65" s="54">
        <f t="shared" ref="R65:R68" si="13">C65*E65</f>
        <v>0</v>
      </c>
    </row>
    <row r="66" spans="1:18" ht="269.25" customHeight="1" x14ac:dyDescent="0.25">
      <c r="A66" s="46" t="s">
        <v>39</v>
      </c>
      <c r="B66" s="58" t="s">
        <v>101</v>
      </c>
      <c r="C66" s="41">
        <v>0.01</v>
      </c>
      <c r="D66" s="55">
        <v>1</v>
      </c>
      <c r="E66" s="42"/>
      <c r="F66" s="73" t="s">
        <v>102</v>
      </c>
      <c r="G66" s="83"/>
      <c r="H66" s="83"/>
      <c r="I66" s="84"/>
      <c r="J66" s="76" t="s">
        <v>103</v>
      </c>
      <c r="K66" s="77"/>
      <c r="L66" s="77"/>
      <c r="M66" s="77"/>
      <c r="N66" s="78"/>
      <c r="Q66" s="54">
        <f t="shared" si="12"/>
        <v>0.01</v>
      </c>
      <c r="R66" s="54">
        <f t="shared" si="13"/>
        <v>0</v>
      </c>
    </row>
    <row r="67" spans="1:18" ht="192" customHeight="1" x14ac:dyDescent="0.25">
      <c r="A67" s="46" t="s">
        <v>40</v>
      </c>
      <c r="B67" s="58" t="s">
        <v>104</v>
      </c>
      <c r="C67" s="41">
        <v>0.02</v>
      </c>
      <c r="D67" s="55">
        <v>1</v>
      </c>
      <c r="E67" s="42"/>
      <c r="F67" s="73" t="s">
        <v>105</v>
      </c>
      <c r="G67" s="83"/>
      <c r="H67" s="83"/>
      <c r="I67" s="84"/>
      <c r="J67" s="76" t="s">
        <v>106</v>
      </c>
      <c r="K67" s="77"/>
      <c r="L67" s="77"/>
      <c r="M67" s="77"/>
      <c r="N67" s="78"/>
      <c r="Q67" s="54">
        <f t="shared" si="12"/>
        <v>0.02</v>
      </c>
      <c r="R67" s="54">
        <f t="shared" si="13"/>
        <v>0</v>
      </c>
    </row>
    <row r="68" spans="1:18" ht="202.5" customHeight="1" x14ac:dyDescent="0.25">
      <c r="A68" s="46" t="s">
        <v>41</v>
      </c>
      <c r="B68" s="58" t="s">
        <v>107</v>
      </c>
      <c r="C68" s="41">
        <v>0.02</v>
      </c>
      <c r="D68" s="55">
        <v>1</v>
      </c>
      <c r="E68" s="42"/>
      <c r="F68" s="73" t="s">
        <v>108</v>
      </c>
      <c r="G68" s="83"/>
      <c r="H68" s="83"/>
      <c r="I68" s="84"/>
      <c r="J68" s="76" t="s">
        <v>109</v>
      </c>
      <c r="K68" s="77"/>
      <c r="L68" s="77"/>
      <c r="M68" s="77"/>
      <c r="N68" s="78"/>
      <c r="Q68" s="54">
        <f t="shared" si="12"/>
        <v>0.02</v>
      </c>
      <c r="R68" s="54">
        <f t="shared" si="13"/>
        <v>0</v>
      </c>
    </row>
    <row r="69" spans="1:18" ht="202.5" customHeight="1" x14ac:dyDescent="0.25">
      <c r="A69" s="46" t="s">
        <v>42</v>
      </c>
      <c r="B69" s="58" t="s">
        <v>117</v>
      </c>
      <c r="C69" s="41">
        <v>0.02</v>
      </c>
      <c r="D69" s="55">
        <v>1</v>
      </c>
      <c r="E69" s="42"/>
      <c r="F69" s="73" t="s">
        <v>118</v>
      </c>
      <c r="G69" s="83"/>
      <c r="H69" s="83"/>
      <c r="I69" s="84"/>
      <c r="J69" s="76" t="s">
        <v>110</v>
      </c>
      <c r="K69" s="77"/>
      <c r="L69" s="77"/>
      <c r="M69" s="77"/>
      <c r="N69" s="78"/>
      <c r="Q69" s="54">
        <f t="shared" ref="Q69" si="14">C69*D69</f>
        <v>0.02</v>
      </c>
      <c r="R69" s="54">
        <f t="shared" ref="R69" si="15">C69*E69</f>
        <v>0</v>
      </c>
    </row>
    <row r="70" spans="1:18" ht="202.5" customHeight="1" x14ac:dyDescent="0.25">
      <c r="A70" s="46" t="s">
        <v>111</v>
      </c>
      <c r="B70" s="58" t="s">
        <v>119</v>
      </c>
      <c r="C70" s="41">
        <v>0.02</v>
      </c>
      <c r="D70" s="55">
        <v>1</v>
      </c>
      <c r="E70" s="42"/>
      <c r="F70" s="73" t="s">
        <v>120</v>
      </c>
      <c r="G70" s="83"/>
      <c r="H70" s="83"/>
      <c r="I70" s="84"/>
      <c r="J70" s="76" t="s">
        <v>121</v>
      </c>
      <c r="K70" s="77"/>
      <c r="L70" s="77"/>
      <c r="M70" s="77"/>
      <c r="N70" s="78"/>
      <c r="Q70" s="54">
        <f t="shared" ref="Q70:Q74" si="16">C70*D70</f>
        <v>0.02</v>
      </c>
      <c r="R70" s="54">
        <f t="shared" ref="R70:R74" si="17">C70*E70</f>
        <v>0</v>
      </c>
    </row>
    <row r="71" spans="1:18" ht="202.5" customHeight="1" x14ac:dyDescent="0.25">
      <c r="A71" s="46" t="s">
        <v>112</v>
      </c>
      <c r="B71" s="58" t="s">
        <v>123</v>
      </c>
      <c r="C71" s="41">
        <v>0.03</v>
      </c>
      <c r="D71" s="55">
        <v>1</v>
      </c>
      <c r="E71" s="42"/>
      <c r="F71" s="73" t="s">
        <v>122</v>
      </c>
      <c r="G71" s="83"/>
      <c r="H71" s="83"/>
      <c r="I71" s="84"/>
      <c r="J71" s="76" t="s">
        <v>124</v>
      </c>
      <c r="K71" s="77"/>
      <c r="L71" s="77"/>
      <c r="M71" s="77"/>
      <c r="N71" s="78"/>
      <c r="Q71" s="54">
        <f t="shared" si="16"/>
        <v>0.03</v>
      </c>
      <c r="R71" s="54">
        <f t="shared" si="17"/>
        <v>0</v>
      </c>
    </row>
    <row r="72" spans="1:18" ht="202.5" customHeight="1" x14ac:dyDescent="0.25">
      <c r="A72" s="46" t="s">
        <v>113</v>
      </c>
      <c r="B72" s="58" t="s">
        <v>126</v>
      </c>
      <c r="C72" s="41">
        <v>0.03</v>
      </c>
      <c r="D72" s="55">
        <v>1</v>
      </c>
      <c r="E72" s="42"/>
      <c r="F72" s="73" t="s">
        <v>125</v>
      </c>
      <c r="G72" s="83"/>
      <c r="H72" s="83"/>
      <c r="I72" s="84"/>
      <c r="J72" s="76" t="s">
        <v>127</v>
      </c>
      <c r="K72" s="77"/>
      <c r="L72" s="77"/>
      <c r="M72" s="77"/>
      <c r="N72" s="78"/>
      <c r="Q72" s="54">
        <f t="shared" si="16"/>
        <v>0.03</v>
      </c>
      <c r="R72" s="54">
        <f t="shared" si="17"/>
        <v>0</v>
      </c>
    </row>
    <row r="73" spans="1:18" ht="202.5" customHeight="1" x14ac:dyDescent="0.25">
      <c r="A73" s="46" t="s">
        <v>114</v>
      </c>
      <c r="B73" s="58" t="s">
        <v>128</v>
      </c>
      <c r="C73" s="41">
        <v>0.01</v>
      </c>
      <c r="D73" s="55">
        <v>1</v>
      </c>
      <c r="E73" s="42"/>
      <c r="F73" s="73" t="s">
        <v>129</v>
      </c>
      <c r="G73" s="83"/>
      <c r="H73" s="83"/>
      <c r="I73" s="84"/>
      <c r="J73" s="76" t="s">
        <v>130</v>
      </c>
      <c r="K73" s="77"/>
      <c r="L73" s="77"/>
      <c r="M73" s="77"/>
      <c r="N73" s="78"/>
      <c r="Q73" s="54">
        <f t="shared" si="16"/>
        <v>0.01</v>
      </c>
      <c r="R73" s="54">
        <f t="shared" si="17"/>
        <v>0</v>
      </c>
    </row>
    <row r="74" spans="1:18" ht="202.5" customHeight="1" x14ac:dyDescent="0.25">
      <c r="A74" s="46" t="s">
        <v>115</v>
      </c>
      <c r="B74" s="58" t="s">
        <v>133</v>
      </c>
      <c r="C74" s="41">
        <v>0.03</v>
      </c>
      <c r="D74" s="55">
        <v>1</v>
      </c>
      <c r="E74" s="42"/>
      <c r="F74" s="73" t="s">
        <v>131</v>
      </c>
      <c r="G74" s="83"/>
      <c r="H74" s="83"/>
      <c r="I74" s="84"/>
      <c r="J74" s="76" t="s">
        <v>132</v>
      </c>
      <c r="K74" s="77"/>
      <c r="L74" s="77"/>
      <c r="M74" s="77"/>
      <c r="N74" s="78"/>
      <c r="Q74" s="54">
        <f t="shared" si="16"/>
        <v>0.03</v>
      </c>
      <c r="R74" s="54">
        <f t="shared" si="17"/>
        <v>0</v>
      </c>
    </row>
    <row r="75" spans="1:18" ht="202.5" customHeight="1" x14ac:dyDescent="0.25">
      <c r="A75" s="46" t="s">
        <v>116</v>
      </c>
      <c r="B75" s="58" t="s">
        <v>139</v>
      </c>
      <c r="C75" s="41">
        <v>0.03</v>
      </c>
      <c r="D75" s="55">
        <v>1</v>
      </c>
      <c r="E75" s="42"/>
      <c r="F75" s="73" t="s">
        <v>146</v>
      </c>
      <c r="G75" s="83"/>
      <c r="H75" s="83"/>
      <c r="I75" s="84"/>
      <c r="J75" s="76" t="s">
        <v>147</v>
      </c>
      <c r="K75" s="77"/>
      <c r="L75" s="77"/>
      <c r="M75" s="77"/>
      <c r="N75" s="78"/>
      <c r="Q75" s="54">
        <f t="shared" ref="Q75:Q76" si="18">C75*D75</f>
        <v>0.03</v>
      </c>
      <c r="R75" s="54">
        <f t="shared" ref="R75:R76" si="19">C75*E75</f>
        <v>0</v>
      </c>
    </row>
    <row r="76" spans="1:18" ht="202.5" customHeight="1" x14ac:dyDescent="0.25">
      <c r="A76" s="46" t="s">
        <v>134</v>
      </c>
      <c r="B76" s="58" t="s">
        <v>140</v>
      </c>
      <c r="C76" s="41">
        <v>0.03</v>
      </c>
      <c r="D76" s="55">
        <v>1</v>
      </c>
      <c r="E76" s="42"/>
      <c r="F76" s="73" t="s">
        <v>149</v>
      </c>
      <c r="G76" s="83"/>
      <c r="H76" s="83"/>
      <c r="I76" s="84"/>
      <c r="J76" s="76" t="s">
        <v>148</v>
      </c>
      <c r="K76" s="77"/>
      <c r="L76" s="77"/>
      <c r="M76" s="77"/>
      <c r="N76" s="78"/>
      <c r="Q76" s="54">
        <f t="shared" si="18"/>
        <v>0.03</v>
      </c>
      <c r="R76" s="54">
        <f t="shared" si="19"/>
        <v>0</v>
      </c>
    </row>
    <row r="77" spans="1:18" ht="202.5" customHeight="1" x14ac:dyDescent="0.25">
      <c r="A77" s="46" t="s">
        <v>135</v>
      </c>
      <c r="B77" s="58" t="s">
        <v>141</v>
      </c>
      <c r="C77" s="41">
        <v>0.02</v>
      </c>
      <c r="D77" s="55">
        <v>1</v>
      </c>
      <c r="E77" s="42"/>
      <c r="F77" s="73" t="s">
        <v>150</v>
      </c>
      <c r="G77" s="83"/>
      <c r="H77" s="83"/>
      <c r="I77" s="84"/>
      <c r="J77" s="76" t="s">
        <v>151</v>
      </c>
      <c r="K77" s="77"/>
      <c r="L77" s="77"/>
      <c r="M77" s="77"/>
      <c r="N77" s="78"/>
      <c r="Q77" s="54">
        <f t="shared" ref="Q77:Q78" si="20">C77*D77</f>
        <v>0.02</v>
      </c>
      <c r="R77" s="54">
        <f t="shared" ref="R77:R78" si="21">C77*E77</f>
        <v>0</v>
      </c>
    </row>
    <row r="78" spans="1:18" ht="202.5" customHeight="1" x14ac:dyDescent="0.25">
      <c r="A78" s="46" t="s">
        <v>136</v>
      </c>
      <c r="B78" s="58" t="s">
        <v>142</v>
      </c>
      <c r="C78" s="41">
        <v>0.02</v>
      </c>
      <c r="D78" s="55">
        <v>1</v>
      </c>
      <c r="E78" s="42"/>
      <c r="F78" s="73" t="s">
        <v>152</v>
      </c>
      <c r="G78" s="83"/>
      <c r="H78" s="83"/>
      <c r="I78" s="84"/>
      <c r="J78" s="76" t="s">
        <v>153</v>
      </c>
      <c r="K78" s="77"/>
      <c r="L78" s="77"/>
      <c r="M78" s="77"/>
      <c r="N78" s="78"/>
      <c r="Q78" s="54">
        <f t="shared" si="20"/>
        <v>0.02</v>
      </c>
      <c r="R78" s="54">
        <f t="shared" si="21"/>
        <v>0</v>
      </c>
    </row>
    <row r="79" spans="1:18" ht="202.5" customHeight="1" x14ac:dyDescent="0.25">
      <c r="A79" s="46" t="s">
        <v>137</v>
      </c>
      <c r="B79" s="58" t="s">
        <v>145</v>
      </c>
      <c r="C79" s="41">
        <v>0.02</v>
      </c>
      <c r="D79" s="55">
        <v>1</v>
      </c>
      <c r="E79" s="42"/>
      <c r="F79" s="73" t="s">
        <v>155</v>
      </c>
      <c r="G79" s="83"/>
      <c r="H79" s="83"/>
      <c r="I79" s="84"/>
      <c r="J79" s="76" t="s">
        <v>154</v>
      </c>
      <c r="K79" s="77"/>
      <c r="L79" s="77"/>
      <c r="M79" s="77"/>
      <c r="N79" s="78"/>
      <c r="Q79" s="54">
        <f t="shared" ref="Q79:Q80" si="22">C79*D79</f>
        <v>0.02</v>
      </c>
      <c r="R79" s="54">
        <f t="shared" ref="R79:R80" si="23">C79*E79</f>
        <v>0</v>
      </c>
    </row>
    <row r="80" spans="1:18" ht="188.25" customHeight="1" x14ac:dyDescent="0.25">
      <c r="A80" s="46" t="s">
        <v>138</v>
      </c>
      <c r="B80" s="58" t="s">
        <v>143</v>
      </c>
      <c r="C80" s="41">
        <v>0.01</v>
      </c>
      <c r="D80" s="55">
        <v>1</v>
      </c>
      <c r="E80" s="42"/>
      <c r="F80" s="73" t="s">
        <v>156</v>
      </c>
      <c r="G80" s="83"/>
      <c r="H80" s="83"/>
      <c r="I80" s="84"/>
      <c r="J80" s="76" t="s">
        <v>157</v>
      </c>
      <c r="K80" s="77"/>
      <c r="L80" s="77"/>
      <c r="M80" s="77"/>
      <c r="N80" s="78"/>
      <c r="Q80" s="54">
        <f t="shared" si="22"/>
        <v>0.01</v>
      </c>
      <c r="R80" s="54">
        <f t="shared" si="23"/>
        <v>0</v>
      </c>
    </row>
    <row r="81" spans="1:18" ht="30.75" customHeight="1" x14ac:dyDescent="0.25">
      <c r="A81" s="37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8"/>
      <c r="N81" s="43"/>
    </row>
    <row r="82" spans="1:18" ht="30.75" customHeight="1" x14ac:dyDescent="0.25">
      <c r="A82" s="38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9"/>
      <c r="N82" s="43"/>
    </row>
    <row r="83" spans="1:18" ht="36" customHeight="1" x14ac:dyDescent="0.25">
      <c r="A83" s="53" t="s">
        <v>43</v>
      </c>
      <c r="B83" s="45" t="s">
        <v>144</v>
      </c>
      <c r="C83" s="45"/>
      <c r="D83" s="45"/>
      <c r="E83" s="45"/>
      <c r="F83" s="45"/>
      <c r="G83" s="45"/>
      <c r="H83" s="45"/>
      <c r="I83" s="50" t="s">
        <v>1</v>
      </c>
      <c r="J83" s="51">
        <f>SUM(C85:C88)</f>
        <v>0.2</v>
      </c>
      <c r="K83" s="50" t="s">
        <v>30</v>
      </c>
      <c r="L83" s="52">
        <f>SUM(Q85:Q88)</f>
        <v>0.2</v>
      </c>
      <c r="M83" s="50" t="s">
        <v>31</v>
      </c>
      <c r="N83" s="52">
        <f>SUM(R85:R88)</f>
        <v>0</v>
      </c>
    </row>
    <row r="84" spans="1:18" ht="36" x14ac:dyDescent="0.25">
      <c r="A84" s="47" t="s">
        <v>13</v>
      </c>
      <c r="B84" s="39" t="s">
        <v>14</v>
      </c>
      <c r="C84" s="40" t="s">
        <v>15</v>
      </c>
      <c r="D84" s="40" t="s">
        <v>30</v>
      </c>
      <c r="E84" s="40" t="s">
        <v>31</v>
      </c>
      <c r="F84" s="108" t="s">
        <v>25</v>
      </c>
      <c r="G84" s="108"/>
      <c r="H84" s="108"/>
      <c r="I84" s="108"/>
      <c r="J84" s="91" t="s">
        <v>16</v>
      </c>
      <c r="K84" s="92"/>
      <c r="L84" s="92"/>
      <c r="M84" s="92"/>
      <c r="N84" s="92"/>
      <c r="Q84" s="56" t="s">
        <v>28</v>
      </c>
      <c r="R84" s="56" t="s">
        <v>29</v>
      </c>
    </row>
    <row r="85" spans="1:18" ht="287.25" customHeight="1" x14ac:dyDescent="0.25">
      <c r="A85" s="46" t="s">
        <v>44</v>
      </c>
      <c r="B85" s="58" t="s">
        <v>158</v>
      </c>
      <c r="C85" s="41">
        <v>0.05</v>
      </c>
      <c r="D85" s="55">
        <v>1</v>
      </c>
      <c r="E85" s="42"/>
      <c r="F85" s="73" t="s">
        <v>172</v>
      </c>
      <c r="G85" s="83"/>
      <c r="H85" s="83"/>
      <c r="I85" s="84"/>
      <c r="J85" s="76" t="s">
        <v>164</v>
      </c>
      <c r="K85" s="77"/>
      <c r="L85" s="77"/>
      <c r="M85" s="77"/>
      <c r="N85" s="78"/>
      <c r="Q85" s="54">
        <f>C85*D85</f>
        <v>0.05</v>
      </c>
      <c r="R85" s="54">
        <f>C85*E85</f>
        <v>0</v>
      </c>
    </row>
    <row r="86" spans="1:18" ht="240" customHeight="1" x14ac:dyDescent="0.25">
      <c r="A86" s="46" t="s">
        <v>45</v>
      </c>
      <c r="B86" s="58" t="s">
        <v>159</v>
      </c>
      <c r="C86" s="41">
        <v>0.05</v>
      </c>
      <c r="D86" s="55">
        <v>1</v>
      </c>
      <c r="E86" s="42"/>
      <c r="F86" s="73" t="s">
        <v>173</v>
      </c>
      <c r="G86" s="83"/>
      <c r="H86" s="83"/>
      <c r="I86" s="84"/>
      <c r="J86" s="76" t="s">
        <v>165</v>
      </c>
      <c r="K86" s="77"/>
      <c r="L86" s="77"/>
      <c r="M86" s="77"/>
      <c r="N86" s="78"/>
      <c r="Q86" s="54">
        <f t="shared" ref="Q86:Q88" si="24">C86*D86</f>
        <v>0.05</v>
      </c>
      <c r="R86" s="54">
        <f t="shared" ref="R86:R88" si="25">C86*E86</f>
        <v>0</v>
      </c>
    </row>
    <row r="87" spans="1:18" ht="240" customHeight="1" x14ac:dyDescent="0.25">
      <c r="A87" s="46" t="s">
        <v>46</v>
      </c>
      <c r="B87" s="58" t="s">
        <v>160</v>
      </c>
      <c r="C87" s="41">
        <v>0.05</v>
      </c>
      <c r="D87" s="55">
        <v>1</v>
      </c>
      <c r="E87" s="42"/>
      <c r="F87" s="73" t="s">
        <v>162</v>
      </c>
      <c r="G87" s="74"/>
      <c r="H87" s="74"/>
      <c r="I87" s="75"/>
      <c r="J87" s="76" t="s">
        <v>166</v>
      </c>
      <c r="K87" s="77"/>
      <c r="L87" s="77"/>
      <c r="M87" s="77"/>
      <c r="N87" s="78"/>
      <c r="Q87" s="54">
        <f t="shared" ref="Q87" si="26">C87*D87</f>
        <v>0.05</v>
      </c>
      <c r="R87" s="54">
        <f t="shared" ref="R87" si="27">C87*E87</f>
        <v>0</v>
      </c>
    </row>
    <row r="88" spans="1:18" ht="267" customHeight="1" x14ac:dyDescent="0.25">
      <c r="A88" s="46" t="s">
        <v>47</v>
      </c>
      <c r="B88" s="58" t="s">
        <v>161</v>
      </c>
      <c r="C88" s="41">
        <v>0.05</v>
      </c>
      <c r="D88" s="55">
        <v>1</v>
      </c>
      <c r="E88" s="42"/>
      <c r="F88" s="73" t="s">
        <v>163</v>
      </c>
      <c r="G88" s="83"/>
      <c r="H88" s="83"/>
      <c r="I88" s="84"/>
      <c r="J88" s="76" t="s">
        <v>167</v>
      </c>
      <c r="K88" s="77"/>
      <c r="L88" s="77"/>
      <c r="M88" s="77"/>
      <c r="N88" s="78"/>
      <c r="Q88" s="54">
        <f t="shared" si="24"/>
        <v>0.05</v>
      </c>
      <c r="R88" s="54">
        <f t="shared" si="25"/>
        <v>0</v>
      </c>
    </row>
    <row r="89" spans="1:18" ht="30.75" customHeight="1" x14ac:dyDescent="0.25">
      <c r="A89" s="37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8"/>
      <c r="N89" s="43"/>
    </row>
    <row r="123" spans="5:5" x14ac:dyDescent="0.25">
      <c r="E123" s="59"/>
    </row>
  </sheetData>
  <sheetProtection selectLockedCells="1"/>
  <mergeCells count="102">
    <mergeCell ref="F56:I56"/>
    <mergeCell ref="J56:N56"/>
    <mergeCell ref="F88:I88"/>
    <mergeCell ref="J88:N88"/>
    <mergeCell ref="F67:I67"/>
    <mergeCell ref="J67:N67"/>
    <mergeCell ref="F68:I68"/>
    <mergeCell ref="J68:N68"/>
    <mergeCell ref="F80:I80"/>
    <mergeCell ref="F69:I69"/>
    <mergeCell ref="J69:N69"/>
    <mergeCell ref="F73:I73"/>
    <mergeCell ref="J73:N73"/>
    <mergeCell ref="F74:I74"/>
    <mergeCell ref="J74:N74"/>
    <mergeCell ref="F71:I71"/>
    <mergeCell ref="J71:N71"/>
    <mergeCell ref="F72:I72"/>
    <mergeCell ref="J72:N72"/>
    <mergeCell ref="J80:N80"/>
    <mergeCell ref="F70:I70"/>
    <mergeCell ref="J70:N70"/>
    <mergeCell ref="F79:I79"/>
    <mergeCell ref="F78:I78"/>
    <mergeCell ref="J40:N40"/>
    <mergeCell ref="J39:N39"/>
    <mergeCell ref="J66:N66"/>
    <mergeCell ref="F64:I64"/>
    <mergeCell ref="J64:N64"/>
    <mergeCell ref="F65:I65"/>
    <mergeCell ref="J65:N65"/>
    <mergeCell ref="F66:I66"/>
    <mergeCell ref="B17:N17"/>
    <mergeCell ref="B18:N21"/>
    <mergeCell ref="B22:N22"/>
    <mergeCell ref="B23:N23"/>
    <mergeCell ref="F49:I49"/>
    <mergeCell ref="J50:N50"/>
    <mergeCell ref="F51:I51"/>
    <mergeCell ref="J51:N51"/>
    <mergeCell ref="F52:I52"/>
    <mergeCell ref="J52:N52"/>
    <mergeCell ref="B34:N34"/>
    <mergeCell ref="B35:F35"/>
    <mergeCell ref="J49:N49"/>
    <mergeCell ref="F50:I50"/>
    <mergeCell ref="F43:I43"/>
    <mergeCell ref="J43:N43"/>
    <mergeCell ref="F85:I85"/>
    <mergeCell ref="J85:N85"/>
    <mergeCell ref="F84:I84"/>
    <mergeCell ref="J84:N84"/>
    <mergeCell ref="F57:I57"/>
    <mergeCell ref="J57:N57"/>
    <mergeCell ref="F58:I58"/>
    <mergeCell ref="J58:N58"/>
    <mergeCell ref="F59:I59"/>
    <mergeCell ref="J59:N59"/>
    <mergeCell ref="F63:I63"/>
    <mergeCell ref="J63:N63"/>
    <mergeCell ref="F75:I75"/>
    <mergeCell ref="J79:N79"/>
    <mergeCell ref="J78:N78"/>
    <mergeCell ref="J77:N77"/>
    <mergeCell ref="J76:N76"/>
    <mergeCell ref="J75:N75"/>
    <mergeCell ref="F77:I77"/>
    <mergeCell ref="F76:I76"/>
    <mergeCell ref="B8:C8"/>
    <mergeCell ref="B11:C11"/>
    <mergeCell ref="B12:C12"/>
    <mergeCell ref="B13:C13"/>
    <mergeCell ref="D15:F15"/>
    <mergeCell ref="I15:L15"/>
    <mergeCell ref="B9:C9"/>
    <mergeCell ref="B10:C10"/>
    <mergeCell ref="M15:N15"/>
    <mergeCell ref="G15:H15"/>
    <mergeCell ref="A1:O1"/>
    <mergeCell ref="B3:F3"/>
    <mergeCell ref="G3:K3"/>
    <mergeCell ref="L3:N3"/>
    <mergeCell ref="B5:N5"/>
    <mergeCell ref="E6:F6"/>
    <mergeCell ref="G6:H6"/>
    <mergeCell ref="F87:I87"/>
    <mergeCell ref="J87:N87"/>
    <mergeCell ref="G35:N35"/>
    <mergeCell ref="B38:H38"/>
    <mergeCell ref="F42:I42"/>
    <mergeCell ref="J42:N42"/>
    <mergeCell ref="F86:I86"/>
    <mergeCell ref="J86:N86"/>
    <mergeCell ref="F39:I39"/>
    <mergeCell ref="F40:I40"/>
    <mergeCell ref="F41:I41"/>
    <mergeCell ref="J41:N41"/>
    <mergeCell ref="F47:I47"/>
    <mergeCell ref="J47:N47"/>
    <mergeCell ref="F48:I48"/>
    <mergeCell ref="J48:N48"/>
    <mergeCell ref="B24:N33"/>
  </mergeCells>
  <conditionalFormatting sqref="H8 H10">
    <cfRule type="cellIs" dxfId="35" priority="62" operator="lessThan">
      <formula>0.85</formula>
    </cfRule>
  </conditionalFormatting>
  <conditionalFormatting sqref="F9">
    <cfRule type="cellIs" dxfId="34" priority="63" operator="lessThan">
      <formula>0.85</formula>
    </cfRule>
  </conditionalFormatting>
  <conditionalFormatting sqref="F8 F10">
    <cfRule type="cellIs" dxfId="33" priority="66" operator="lessThan">
      <formula>0.85</formula>
    </cfRule>
  </conditionalFormatting>
  <conditionalFormatting sqref="H9">
    <cfRule type="cellIs" dxfId="32" priority="60" operator="lessThan">
      <formula>0.85</formula>
    </cfRule>
  </conditionalFormatting>
  <conditionalFormatting sqref="E57:E59 E65 E40 E48 E50 E88">
    <cfRule type="expression" dxfId="31" priority="57">
      <formula>IF(E40="",falsoo,IF(E40&lt;&gt;D40,TRUE,FALSE))</formula>
    </cfRule>
  </conditionalFormatting>
  <conditionalFormatting sqref="F11">
    <cfRule type="cellIs" dxfId="30" priority="53" operator="lessThan">
      <formula>0.85</formula>
    </cfRule>
  </conditionalFormatting>
  <conditionalFormatting sqref="H11">
    <cfRule type="cellIs" dxfId="29" priority="52" operator="lessThan">
      <formula>0.85</formula>
    </cfRule>
  </conditionalFormatting>
  <conditionalFormatting sqref="E86">
    <cfRule type="expression" dxfId="28" priority="51">
      <formula>IF(E86="",falsoo,IF(E86&lt;&gt;D86,TRUE,FALSE))</formula>
    </cfRule>
  </conditionalFormatting>
  <conditionalFormatting sqref="H12">
    <cfRule type="cellIs" dxfId="27" priority="49" operator="lessThan">
      <formula>0.85</formula>
    </cfRule>
  </conditionalFormatting>
  <conditionalFormatting sqref="F12">
    <cfRule type="cellIs" dxfId="26" priority="50" operator="lessThan">
      <formula>0.85</formula>
    </cfRule>
  </conditionalFormatting>
  <conditionalFormatting sqref="F13">
    <cfRule type="cellIs" dxfId="25" priority="47" operator="lessThan">
      <formula>0.85</formula>
    </cfRule>
  </conditionalFormatting>
  <conditionalFormatting sqref="H13">
    <cfRule type="cellIs" dxfId="24" priority="46" operator="lessThan">
      <formula>0.85</formula>
    </cfRule>
  </conditionalFormatting>
  <conditionalFormatting sqref="E43">
    <cfRule type="expression" dxfId="23" priority="29">
      <formula>IF(E43="",falsoo,IF(E43&lt;&gt;D43,TRUE,FALSE))</formula>
    </cfRule>
  </conditionalFormatting>
  <conditionalFormatting sqref="E66">
    <cfRule type="expression" dxfId="22" priority="21">
      <formula>IF(E66="",falsoo,IF(E66&lt;&gt;D66,TRUE,FALSE))</formula>
    </cfRule>
  </conditionalFormatting>
  <conditionalFormatting sqref="E80">
    <cfRule type="expression" dxfId="21" priority="35">
      <formula>IF(E80="",falsoo,IF(E80&lt;&gt;D80,TRUE,FALSE))</formula>
    </cfRule>
  </conditionalFormatting>
  <conditionalFormatting sqref="E64">
    <cfRule type="expression" dxfId="20" priority="20">
      <formula>IF(E64="",falsoo,IF(E64&lt;&gt;D64,TRUE,FALSE))</formula>
    </cfRule>
  </conditionalFormatting>
  <conditionalFormatting sqref="E68">
    <cfRule type="expression" dxfId="19" priority="36">
      <formula>IF(E68="",falsoo,IF(E68&lt;&gt;D68,TRUE,FALSE))</formula>
    </cfRule>
  </conditionalFormatting>
  <conditionalFormatting sqref="E67">
    <cfRule type="expression" dxfId="18" priority="19">
      <formula>IF(E67="",falsoo,IF(E67&lt;&gt;D67,TRUE,FALSE))</formula>
    </cfRule>
  </conditionalFormatting>
  <conditionalFormatting sqref="E41">
    <cfRule type="expression" dxfId="17" priority="26">
      <formula>IF(E41="",falsoo,IF(E41&lt;&gt;D41,TRUE,FALSE))</formula>
    </cfRule>
  </conditionalFormatting>
  <conditionalFormatting sqref="E42">
    <cfRule type="expression" dxfId="16" priority="25">
      <formula>IF(E42="",falsoo,IF(E42&lt;&gt;D42,TRUE,FALSE))</formula>
    </cfRule>
  </conditionalFormatting>
  <conditionalFormatting sqref="E49">
    <cfRule type="expression" dxfId="15" priority="24">
      <formula>IF(E49="",falsoo,IF(E49&lt;&gt;D49,TRUE,FALSE))</formula>
    </cfRule>
  </conditionalFormatting>
  <conditionalFormatting sqref="E51">
    <cfRule type="expression" dxfId="14" priority="23">
      <formula>IF(E51="",falsoo,IF(E51&lt;&gt;D51,TRUE,FALSE))</formula>
    </cfRule>
  </conditionalFormatting>
  <conditionalFormatting sqref="E52">
    <cfRule type="expression" dxfId="13" priority="22">
      <formula>IF(E52="",falsoo,IF(E52&lt;&gt;D52,TRUE,FALSE))</formula>
    </cfRule>
  </conditionalFormatting>
  <conditionalFormatting sqref="E71">
    <cfRule type="expression" dxfId="12" priority="15">
      <formula>IF(E71="",falsoo,IF(E71&lt;&gt;D71,TRUE,FALSE))</formula>
    </cfRule>
  </conditionalFormatting>
  <conditionalFormatting sqref="E69">
    <cfRule type="expression" dxfId="11" priority="11">
      <formula>IF(E69="",falsoo,IF(E69&lt;&gt;D69,TRUE,FALSE))</formula>
    </cfRule>
  </conditionalFormatting>
  <conditionalFormatting sqref="E74">
    <cfRule type="expression" dxfId="10" priority="9">
      <formula>IF(E74="",falsoo,IF(E74&lt;&gt;D74,TRUE,FALSE))</formula>
    </cfRule>
  </conditionalFormatting>
  <conditionalFormatting sqref="E76">
    <cfRule type="expression" dxfId="9" priority="7">
      <formula>IF(E76="",falsoo,IF(E76&lt;&gt;D76,TRUE,FALSE))</formula>
    </cfRule>
  </conditionalFormatting>
  <conditionalFormatting sqref="E72">
    <cfRule type="expression" dxfId="8" priority="14">
      <formula>IF(E72="",falsoo,IF(E72&lt;&gt;D72,TRUE,FALSE))</formula>
    </cfRule>
  </conditionalFormatting>
  <conditionalFormatting sqref="E70">
    <cfRule type="expression" dxfId="7" priority="12">
      <formula>IF(E70="",falsoo,IF(E70&lt;&gt;D70,TRUE,FALSE))</formula>
    </cfRule>
  </conditionalFormatting>
  <conditionalFormatting sqref="E85">
    <cfRule type="expression" dxfId="6" priority="3">
      <formula>IF(E85="",falsoo,IF(E85&lt;&gt;D85,TRUE,FALSE))</formula>
    </cfRule>
  </conditionalFormatting>
  <conditionalFormatting sqref="E73">
    <cfRule type="expression" dxfId="5" priority="10">
      <formula>IF(E73="",falsoo,IF(E73&lt;&gt;D73,TRUE,FALSE))</formula>
    </cfRule>
  </conditionalFormatting>
  <conditionalFormatting sqref="E75">
    <cfRule type="expression" dxfId="4" priority="8">
      <formula>IF(E75="",falsoo,IF(E75&lt;&gt;D75,TRUE,FALSE))</formula>
    </cfRule>
  </conditionalFormatting>
  <conditionalFormatting sqref="E77">
    <cfRule type="expression" dxfId="3" priority="6">
      <formula>IF(E77="",falsoo,IF(E77&lt;&gt;D77,TRUE,FALSE))</formula>
    </cfRule>
  </conditionalFormatting>
  <conditionalFormatting sqref="E79">
    <cfRule type="expression" dxfId="2" priority="5">
      <formula>IF(E79="",falsoo,IF(E79&lt;&gt;D79,TRUE,FALSE))</formula>
    </cfRule>
  </conditionalFormatting>
  <conditionalFormatting sqref="E78">
    <cfRule type="expression" dxfId="1" priority="4">
      <formula>IF(E78="",falsoo,IF(E78&lt;&gt;D78,TRUE,FALSE))</formula>
    </cfRule>
  </conditionalFormatting>
  <conditionalFormatting sqref="E87">
    <cfRule type="expression" dxfId="0" priority="2">
      <formula>IF(E87="",falsoo,IF(E87&lt;&gt;D87,TRUE,FALSE))</formula>
    </cfRule>
  </conditionalFormatting>
  <dataValidations count="2">
    <dataValidation type="list" allowBlank="1" showInputMessage="1" showErrorMessage="1" sqref="D78:E79 D64:E67 D48:E52 D57:E59 D40:E42 D69:E70 D73:E76 D86:E88">
      <formula1>$X$1:$X$3</formula1>
    </dataValidation>
    <dataValidation type="list" allowBlank="1" showInputMessage="1" showErrorMessage="1" sqref="D43:E43 D85:E85 D68:E68 D71:E72 D80:E80 D77:E77">
      <formula1>$Y$1:$Y$2</formula1>
    </dataValidation>
  </dataValidations>
  <printOptions horizontalCentered="1"/>
  <pageMargins left="0.59055118110236227" right="0.39370078740157483" top="0.39370078740157483" bottom="0.39370078740157483" header="0.15748031496062992" footer="0.59055118110236227"/>
  <pageSetup paperSize="9" scale="37" fitToHeight="0" pageOrder="overThenDown" orientation="portrait" verticalDpi="599" r:id="rId1"/>
  <headerFooter differentFirst="1">
    <oddFooter>&amp;C&amp;20&amp;K01+030Página &amp;P de &amp;N&amp; - &amp;A</oddFooter>
  </headerFooter>
  <rowBreaks count="5" manualBreakCount="5">
    <brk id="36" max="14" man="1"/>
    <brk id="44" max="14" man="1"/>
    <brk id="53" max="14" man="1"/>
    <brk id="60" max="14" man="1"/>
    <brk id="81" max="14" man="1"/>
  </rowBreaks>
  <ignoredErrors>
    <ignoredError sqref="E8:E9 G8:H12 E10:E12" unlockedFormula="1"/>
    <ignoredError sqref="F8:F12" formula="1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Gestão da Rotina</vt:lpstr>
      <vt:lpstr>'Gestão da Rotina'!Area_de_impressao</vt:lpstr>
      <vt:lpstr>'Gestão da Rotina'!Titulos_de_impressao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Waterkemper</dc:creator>
  <cp:lastModifiedBy>DEll</cp:lastModifiedBy>
  <cp:lastPrinted>2014-08-26T17:01:03Z</cp:lastPrinted>
  <dcterms:created xsi:type="dcterms:W3CDTF">2014-05-09T16:57:49Z</dcterms:created>
  <dcterms:modified xsi:type="dcterms:W3CDTF">2024-05-30T20:39:50Z</dcterms:modified>
</cp:coreProperties>
</file>