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workbookProtection workbookPassword="9EC1" lockStructure="1"/>
  <bookViews>
    <workbookView xWindow="240" yWindow="105" windowWidth="14805" windowHeight="8010"/>
  </bookViews>
  <sheets>
    <sheet name="General" sheetId="1" r:id="rId1"/>
    <sheet name="A" sheetId="2" r:id="rId2"/>
    <sheet name="AA" sheetId="3" r:id="rId3"/>
    <sheet name="Criterios de éxito" sheetId="5" r:id="rId4"/>
    <sheet name="Resumen" sheetId="8" r:id="rId5"/>
    <sheet name="Tabla Resumen" sheetId="9" r:id="rId6"/>
    <sheet name="Hoja4" sheetId="4" r:id="rId7"/>
  </sheets>
  <externalReferences>
    <externalReference r:id="rId8"/>
    <externalReference r:id="rId9"/>
  </externalReferences>
  <definedNames>
    <definedName name="Cumple" localSheetId="4">[1]Hoja4!$A$5:$A$7</definedName>
    <definedName name="Cumple" localSheetId="5">[1]Hoja4!$A$5:$A$7</definedName>
    <definedName name="Cumple">Hoja4!$A$5:$A$7</definedName>
    <definedName name="PuntosA" localSheetId="4">([1]A!$F$4,[1]A!$F$20,[1]A!$F$36,[1]A!$F$52,[1]A!$F$68,[1]A!$F$84,[1]A!$F$100,[1]A!$F$116,[1]A!$F$132,[1]A!$F$148,[1]A!$F$164,[1]A!$F$180,[1]A!$F$196,[1]A!$F$212,[1]A!$F$228,[1]A!$F$244,[1]A!$F$260,[1]A!$F$276,[1]A!$F$292)</definedName>
    <definedName name="PuntosA" localSheetId="5">([1]A!$F$4,[1]A!$F$20,[1]A!$F$36,[1]A!$F$52,[1]A!$F$68,[1]A!$F$84,[1]A!$F$100,[1]A!$F$116,[1]A!$F$132,[1]A!$F$148,[1]A!$F$164,[1]A!$F$180,[1]A!$F$196,[1]A!$F$212,[1]A!$F$228,[1]A!$F$244,[1]A!$F$260,[1]A!$F$276,[1]A!$F$292)</definedName>
    <definedName name="PuntosA">A!$F$4,A!$F$20,A!$F$36,A!$F$52,A!$F$68,A!$F$84,A!$F$100,A!$F$116,A!$F$132,A!$F$148,A!$F$164,A!$F$180,A!$F$196,A!$F$212,A!$F$228,A!$F$244,A!$F$260,A!$F$276,A!$F$292</definedName>
  </definedNames>
  <calcPr calcId="145621"/>
</workbook>
</file>

<file path=xl/calcChain.xml><?xml version="1.0" encoding="utf-8"?>
<calcChain xmlns="http://schemas.openxmlformats.org/spreadsheetml/2006/main">
  <c r="H40" i="3" l="1"/>
  <c r="H41" i="3"/>
  <c r="H42" i="3"/>
  <c r="H43" i="3"/>
  <c r="H44" i="3"/>
  <c r="H45" i="3"/>
  <c r="H46" i="3"/>
  <c r="H47" i="3"/>
  <c r="H48" i="3"/>
  <c r="H49" i="3"/>
  <c r="H50" i="3"/>
  <c r="H51" i="3"/>
  <c r="H52" i="3"/>
  <c r="H53" i="3"/>
  <c r="H39" i="3"/>
  <c r="H20" i="3"/>
  <c r="H21" i="3"/>
  <c r="H22" i="3"/>
  <c r="H23" i="3"/>
  <c r="H24" i="3"/>
  <c r="H25" i="3"/>
  <c r="H26" i="3"/>
  <c r="H27" i="3"/>
  <c r="H28" i="3"/>
  <c r="H29" i="3"/>
  <c r="H30" i="3"/>
  <c r="H31" i="3"/>
  <c r="H32" i="3"/>
  <c r="H33" i="3"/>
  <c r="H19" i="3"/>
  <c r="H14" i="2" l="1"/>
  <c r="H15" i="2"/>
  <c r="H16" i="2"/>
  <c r="H17" i="2"/>
  <c r="H18" i="2"/>
  <c r="H19" i="2"/>
  <c r="H20" i="2"/>
  <c r="H21" i="2"/>
  <c r="H22" i="2"/>
  <c r="H23" i="2"/>
  <c r="H24" i="2"/>
  <c r="H25" i="2"/>
  <c r="H26" i="2"/>
  <c r="H27" i="2"/>
  <c r="H13" i="2"/>
  <c r="C5" i="2"/>
  <c r="F392" i="2" l="1"/>
  <c r="F391" i="2"/>
  <c r="F390" i="2"/>
  <c r="F376" i="2"/>
  <c r="F375" i="2"/>
  <c r="F374" i="2"/>
  <c r="F360" i="2"/>
  <c r="F359" i="2"/>
  <c r="F358" i="2"/>
  <c r="F344" i="2"/>
  <c r="F343" i="2"/>
  <c r="F342" i="2"/>
  <c r="F328" i="2"/>
  <c r="F327" i="2"/>
  <c r="F326" i="2"/>
  <c r="F312" i="2"/>
  <c r="F311" i="2"/>
  <c r="F310" i="2"/>
  <c r="P3" i="8" l="1"/>
  <c r="G27" i="8"/>
  <c r="G28" i="8"/>
  <c r="G29" i="8"/>
  <c r="G30" i="8"/>
  <c r="G31" i="8"/>
  <c r="G32" i="8"/>
  <c r="G33" i="8"/>
  <c r="G34" i="8"/>
  <c r="G35" i="8"/>
  <c r="G36" i="8"/>
  <c r="G37" i="8"/>
  <c r="G38" i="8"/>
  <c r="G39" i="8"/>
  <c r="G40" i="8"/>
  <c r="G26" i="8"/>
  <c r="F27" i="8"/>
  <c r="F28" i="8"/>
  <c r="F29" i="8"/>
  <c r="F30" i="8"/>
  <c r="F31" i="8"/>
  <c r="F32" i="8"/>
  <c r="F33" i="8"/>
  <c r="F34" i="8"/>
  <c r="F35" i="8"/>
  <c r="F36" i="8"/>
  <c r="F37" i="8"/>
  <c r="F38" i="8"/>
  <c r="F39" i="8"/>
  <c r="F40" i="8"/>
  <c r="F26" i="8"/>
  <c r="E27" i="8"/>
  <c r="E28" i="8"/>
  <c r="E29" i="8"/>
  <c r="E30" i="8"/>
  <c r="E31" i="8"/>
  <c r="E32" i="8"/>
  <c r="E33" i="8"/>
  <c r="E34" i="8"/>
  <c r="E35" i="8"/>
  <c r="E36" i="8"/>
  <c r="E37" i="8"/>
  <c r="E38" i="8"/>
  <c r="E39" i="8"/>
  <c r="E40" i="8"/>
  <c r="E26" i="8"/>
  <c r="D27" i="8"/>
  <c r="D28" i="8"/>
  <c r="D29" i="8"/>
  <c r="D30" i="8"/>
  <c r="D31" i="8"/>
  <c r="D32" i="8"/>
  <c r="D33" i="8"/>
  <c r="D34" i="8"/>
  <c r="D35" i="8"/>
  <c r="D36" i="8"/>
  <c r="D37" i="8"/>
  <c r="D38" i="8"/>
  <c r="D39" i="8"/>
  <c r="D40" i="8"/>
  <c r="D26" i="8"/>
  <c r="T56" i="8"/>
  <c r="U56" i="8" s="1"/>
  <c r="F97" i="8" s="1"/>
  <c r="T55" i="8"/>
  <c r="T54" i="8"/>
  <c r="T53" i="8"/>
  <c r="V53" i="8" s="1"/>
  <c r="G94" i="8" s="1"/>
  <c r="G15" i="9" s="1"/>
  <c r="T52" i="8"/>
  <c r="T51" i="8"/>
  <c r="U51" i="8" s="1"/>
  <c r="F92" i="8" s="1"/>
  <c r="T50" i="8"/>
  <c r="T49" i="8"/>
  <c r="T48" i="8"/>
  <c r="W49" i="8"/>
  <c r="U53" i="8"/>
  <c r="F94" i="8" s="1"/>
  <c r="W55" i="8"/>
  <c r="R56" i="8"/>
  <c r="R55" i="8"/>
  <c r="R54" i="8"/>
  <c r="R53" i="8"/>
  <c r="R52" i="8"/>
  <c r="W52" i="8" s="1"/>
  <c r="R51" i="8"/>
  <c r="R50" i="8"/>
  <c r="R49" i="8"/>
  <c r="R48" i="8"/>
  <c r="W50" i="8"/>
  <c r="W54" i="8"/>
  <c r="S56" i="8"/>
  <c r="E97" i="8" s="1"/>
  <c r="P56" i="8"/>
  <c r="P55" i="8"/>
  <c r="P54" i="8"/>
  <c r="V54" i="8" s="1"/>
  <c r="G95" i="8" s="1"/>
  <c r="G16" i="9" s="1"/>
  <c r="P53" i="8"/>
  <c r="P52" i="8"/>
  <c r="V52" i="8" s="1"/>
  <c r="G93" i="8" s="1"/>
  <c r="G14" i="9" s="1"/>
  <c r="Q52" i="8"/>
  <c r="D93" i="8" s="1"/>
  <c r="P51" i="8"/>
  <c r="Q51" i="8" s="1"/>
  <c r="D92" i="8" s="1"/>
  <c r="P50" i="8"/>
  <c r="P49" i="8"/>
  <c r="P48" i="8"/>
  <c r="V50" i="8"/>
  <c r="G91" i="8" s="1"/>
  <c r="G12" i="9" s="1"/>
  <c r="Q55" i="8"/>
  <c r="D96" i="8" s="1"/>
  <c r="Q56" i="8"/>
  <c r="D97" i="8" s="1"/>
  <c r="T75" i="8"/>
  <c r="U75" i="8" s="1"/>
  <c r="F116" i="8" s="1"/>
  <c r="T74" i="8"/>
  <c r="T73" i="8"/>
  <c r="T72" i="8"/>
  <c r="W72" i="8" s="1"/>
  <c r="T71" i="8"/>
  <c r="T70" i="8"/>
  <c r="T69" i="8"/>
  <c r="U69" i="8" s="1"/>
  <c r="F110" i="8" s="1"/>
  <c r="T68" i="8"/>
  <c r="T67" i="8"/>
  <c r="V72" i="8"/>
  <c r="G113" i="8" s="1"/>
  <c r="H15" i="9" s="1"/>
  <c r="U73" i="8"/>
  <c r="F114" i="8" s="1"/>
  <c r="V75" i="8"/>
  <c r="G116" i="8" s="1"/>
  <c r="H18" i="9" s="1"/>
  <c r="R75" i="8"/>
  <c r="S75" i="8" s="1"/>
  <c r="E116" i="8" s="1"/>
  <c r="R74" i="8"/>
  <c r="S74" i="8" s="1"/>
  <c r="E115" i="8" s="1"/>
  <c r="R73" i="8"/>
  <c r="R72" i="8"/>
  <c r="R71" i="8"/>
  <c r="S71" i="8" s="1"/>
  <c r="E112" i="8" s="1"/>
  <c r="R70" i="8"/>
  <c r="R69" i="8"/>
  <c r="S69" i="8" s="1"/>
  <c r="E110" i="8" s="1"/>
  <c r="R68" i="8"/>
  <c r="R67" i="8"/>
  <c r="S68" i="8"/>
  <c r="E109" i="8" s="1"/>
  <c r="S72" i="8"/>
  <c r="E113" i="8" s="1"/>
  <c r="W75" i="8"/>
  <c r="P75" i="8"/>
  <c r="Q75" i="8" s="1"/>
  <c r="D116" i="8" s="1"/>
  <c r="P74" i="8"/>
  <c r="P73" i="8"/>
  <c r="P72" i="8"/>
  <c r="P71" i="8"/>
  <c r="P70" i="8"/>
  <c r="P69" i="8"/>
  <c r="P68" i="8"/>
  <c r="V68" i="8" s="1"/>
  <c r="G109" i="8" s="1"/>
  <c r="H11" i="9" s="1"/>
  <c r="P67" i="8"/>
  <c r="P66" i="8"/>
  <c r="Q69" i="8"/>
  <c r="D110" i="8" s="1"/>
  <c r="Q70" i="8"/>
  <c r="D111" i="8" s="1"/>
  <c r="Q73" i="8"/>
  <c r="D114" i="8" s="1"/>
  <c r="Q74" i="8"/>
  <c r="D115" i="8" s="1"/>
  <c r="T36" i="8"/>
  <c r="U36" i="8" s="1"/>
  <c r="F78" i="8" s="1"/>
  <c r="T35" i="8"/>
  <c r="U35" i="8" s="1"/>
  <c r="F77" i="8" s="1"/>
  <c r="T34" i="8"/>
  <c r="U34" i="8" s="1"/>
  <c r="F76" i="8" s="1"/>
  <c r="T33" i="8"/>
  <c r="U33" i="8" s="1"/>
  <c r="F75" i="8" s="1"/>
  <c r="T32" i="8"/>
  <c r="T31" i="8"/>
  <c r="T30" i="8"/>
  <c r="T29" i="8"/>
  <c r="U29" i="8" s="1"/>
  <c r="F71" i="8" s="1"/>
  <c r="T28" i="8"/>
  <c r="V28" i="8" s="1"/>
  <c r="G70" i="8" s="1"/>
  <c r="F10" i="9" s="1"/>
  <c r="W30" i="8"/>
  <c r="U31" i="8"/>
  <c r="F73" i="8" s="1"/>
  <c r="R36" i="8"/>
  <c r="S36" i="8" s="1"/>
  <c r="E78" i="8" s="1"/>
  <c r="R35" i="8"/>
  <c r="R34" i="8"/>
  <c r="R33" i="8"/>
  <c r="R32" i="8"/>
  <c r="R31" i="8"/>
  <c r="R30" i="8"/>
  <c r="S30" i="8" s="1"/>
  <c r="E72" i="8" s="1"/>
  <c r="R29" i="8"/>
  <c r="R28" i="8"/>
  <c r="W29" i="8"/>
  <c r="W34" i="8"/>
  <c r="P36" i="8"/>
  <c r="P35" i="8"/>
  <c r="P34" i="8"/>
  <c r="P33" i="8"/>
  <c r="P32" i="8"/>
  <c r="V32" i="8" s="1"/>
  <c r="G74" i="8" s="1"/>
  <c r="F14" i="9" s="1"/>
  <c r="P31" i="8"/>
  <c r="P30" i="8"/>
  <c r="V30" i="8" s="1"/>
  <c r="G72" i="8" s="1"/>
  <c r="F12" i="9" s="1"/>
  <c r="P29" i="8"/>
  <c r="P28" i="8"/>
  <c r="Q30" i="8"/>
  <c r="D72" i="8" s="1"/>
  <c r="Q31" i="8"/>
  <c r="D73" i="8" s="1"/>
  <c r="Q34" i="8"/>
  <c r="D76" i="8" s="1"/>
  <c r="Q35" i="8"/>
  <c r="D77" i="8" s="1"/>
  <c r="H5" i="9"/>
  <c r="H6" i="9"/>
  <c r="H7" i="9"/>
  <c r="H8" i="9"/>
  <c r="G5" i="9"/>
  <c r="G6" i="9"/>
  <c r="G7" i="9"/>
  <c r="G8" i="9"/>
  <c r="G9" i="9"/>
  <c r="F5" i="9"/>
  <c r="F6" i="9"/>
  <c r="F7" i="9"/>
  <c r="F8" i="9"/>
  <c r="F9" i="9"/>
  <c r="C5" i="9"/>
  <c r="C6" i="9"/>
  <c r="C7" i="9"/>
  <c r="C8" i="9"/>
  <c r="C19" i="9" s="1"/>
  <c r="C9" i="9"/>
  <c r="C10" i="9"/>
  <c r="C11" i="9"/>
  <c r="C12" i="9"/>
  <c r="C13" i="9"/>
  <c r="C14" i="9"/>
  <c r="C15" i="9"/>
  <c r="C16" i="9"/>
  <c r="C17" i="9"/>
  <c r="C18" i="9"/>
  <c r="E5" i="9"/>
  <c r="E6" i="9"/>
  <c r="E7" i="9"/>
  <c r="E8" i="9"/>
  <c r="E9" i="9"/>
  <c r="E10" i="9"/>
  <c r="E11" i="9"/>
  <c r="E12" i="9"/>
  <c r="E13" i="9"/>
  <c r="E14" i="9"/>
  <c r="E15" i="9"/>
  <c r="E16" i="9"/>
  <c r="E17" i="9"/>
  <c r="E18" i="9"/>
  <c r="D5" i="9"/>
  <c r="D6" i="9"/>
  <c r="D7" i="9"/>
  <c r="D8" i="9"/>
  <c r="D9" i="9"/>
  <c r="D10" i="9"/>
  <c r="D11" i="9"/>
  <c r="D12" i="9"/>
  <c r="D13" i="9"/>
  <c r="D14" i="9"/>
  <c r="D15" i="9"/>
  <c r="D16" i="9"/>
  <c r="D17" i="9"/>
  <c r="D18" i="9"/>
  <c r="B10" i="9"/>
  <c r="B11" i="9"/>
  <c r="B12" i="9"/>
  <c r="B13" i="9"/>
  <c r="B14" i="9"/>
  <c r="B15" i="9"/>
  <c r="B16" i="9"/>
  <c r="B17" i="9"/>
  <c r="B18" i="9"/>
  <c r="F107" i="8"/>
  <c r="F111" i="8"/>
  <c r="F115" i="8"/>
  <c r="E107" i="8"/>
  <c r="E108" i="8"/>
  <c r="B107" i="8"/>
  <c r="B108" i="8"/>
  <c r="B109" i="8"/>
  <c r="B110" i="8"/>
  <c r="B111" i="8"/>
  <c r="B112" i="8"/>
  <c r="B113" i="8"/>
  <c r="B114" i="8"/>
  <c r="B115" i="8"/>
  <c r="B116" i="8"/>
  <c r="E93" i="8"/>
  <c r="B88" i="8"/>
  <c r="B89" i="8"/>
  <c r="B90" i="8"/>
  <c r="B91" i="8"/>
  <c r="B92" i="8"/>
  <c r="B93" i="8"/>
  <c r="B94" i="8"/>
  <c r="B95" i="8"/>
  <c r="B96" i="8"/>
  <c r="B97" i="8"/>
  <c r="E74" i="8"/>
  <c r="B69" i="8"/>
  <c r="B70" i="8"/>
  <c r="B71" i="8"/>
  <c r="B72" i="8"/>
  <c r="B73" i="8"/>
  <c r="B74" i="8"/>
  <c r="B75" i="8"/>
  <c r="B76" i="8"/>
  <c r="B77" i="8"/>
  <c r="B78" i="8"/>
  <c r="B50" i="8"/>
  <c r="B51" i="8"/>
  <c r="B52" i="8"/>
  <c r="B53" i="8"/>
  <c r="B54" i="8"/>
  <c r="B55" i="8"/>
  <c r="B56" i="8"/>
  <c r="B57" i="8"/>
  <c r="B58" i="8"/>
  <c r="B59" i="8"/>
  <c r="B30" i="8"/>
  <c r="B31" i="8"/>
  <c r="B32" i="8"/>
  <c r="B33" i="8"/>
  <c r="B34" i="8"/>
  <c r="B35" i="8"/>
  <c r="B36" i="8"/>
  <c r="B37" i="8"/>
  <c r="B38" i="8"/>
  <c r="B39" i="8"/>
  <c r="B40" i="8"/>
  <c r="G12" i="8"/>
  <c r="G13" i="8"/>
  <c r="G14" i="8"/>
  <c r="G15" i="8"/>
  <c r="G16" i="8"/>
  <c r="G17" i="8"/>
  <c r="G18" i="8"/>
  <c r="G19" i="8"/>
  <c r="G20" i="8"/>
  <c r="F12" i="8"/>
  <c r="F13" i="8"/>
  <c r="F14" i="8"/>
  <c r="F15" i="8"/>
  <c r="F16" i="8"/>
  <c r="F17" i="8"/>
  <c r="F18" i="8"/>
  <c r="F19" i="8"/>
  <c r="F20" i="8"/>
  <c r="E12" i="8"/>
  <c r="E13" i="8"/>
  <c r="E14" i="8"/>
  <c r="E15" i="8"/>
  <c r="E16" i="8"/>
  <c r="E17" i="8"/>
  <c r="E18" i="8"/>
  <c r="E19" i="8"/>
  <c r="E20" i="8"/>
  <c r="D12" i="8"/>
  <c r="D13" i="8"/>
  <c r="D14" i="8"/>
  <c r="D15" i="8"/>
  <c r="D16" i="8"/>
  <c r="D17" i="8"/>
  <c r="D18" i="8"/>
  <c r="D19" i="8"/>
  <c r="D20" i="8"/>
  <c r="B16" i="8"/>
  <c r="B17" i="8"/>
  <c r="B18" i="8"/>
  <c r="B19" i="8"/>
  <c r="B20" i="8"/>
  <c r="B12" i="8"/>
  <c r="B13" i="8"/>
  <c r="B14" i="8"/>
  <c r="B15" i="8"/>
  <c r="W74" i="8"/>
  <c r="W71" i="8"/>
  <c r="W70" i="8"/>
  <c r="W68" i="8"/>
  <c r="W67" i="8"/>
  <c r="V71" i="8"/>
  <c r="G112" i="8" s="1"/>
  <c r="H14" i="9" s="1"/>
  <c r="U74" i="8"/>
  <c r="U71" i="8"/>
  <c r="F112" i="8" s="1"/>
  <c r="U70" i="8"/>
  <c r="U68" i="8"/>
  <c r="F109" i="8" s="1"/>
  <c r="U67" i="8"/>
  <c r="F108" i="8" s="1"/>
  <c r="S70" i="8"/>
  <c r="E111" i="8" s="1"/>
  <c r="S67" i="8"/>
  <c r="Q72" i="8"/>
  <c r="D113" i="8" s="1"/>
  <c r="Q71" i="8"/>
  <c r="D112" i="8" s="1"/>
  <c r="Q68" i="8"/>
  <c r="D109" i="8" s="1"/>
  <c r="Q67" i="8"/>
  <c r="D108" i="8" s="1"/>
  <c r="W53" i="8"/>
  <c r="W48" i="8"/>
  <c r="V49" i="8"/>
  <c r="G90" i="8" s="1"/>
  <c r="G11" i="9" s="1"/>
  <c r="V48" i="8"/>
  <c r="G89" i="8" s="1"/>
  <c r="G10" i="9" s="1"/>
  <c r="U54" i="8"/>
  <c r="F95" i="8" s="1"/>
  <c r="U52" i="8"/>
  <c r="F93" i="8" s="1"/>
  <c r="U50" i="8"/>
  <c r="F91" i="8" s="1"/>
  <c r="U48" i="8"/>
  <c r="F89" i="8" s="1"/>
  <c r="S55" i="8"/>
  <c r="E96" i="8" s="1"/>
  <c r="S53" i="8"/>
  <c r="E94" i="8" s="1"/>
  <c r="S52" i="8"/>
  <c r="S51" i="8"/>
  <c r="E92" i="8" s="1"/>
  <c r="S49" i="8"/>
  <c r="E90" i="8" s="1"/>
  <c r="S48" i="8"/>
  <c r="E89" i="8" s="1"/>
  <c r="Q54" i="8"/>
  <c r="D95" i="8" s="1"/>
  <c r="Q53" i="8"/>
  <c r="D94" i="8" s="1"/>
  <c r="Q50" i="8"/>
  <c r="D91" i="8" s="1"/>
  <c r="Q49" i="8"/>
  <c r="D90" i="8" s="1"/>
  <c r="Q48" i="8"/>
  <c r="D89" i="8" s="1"/>
  <c r="W36" i="8"/>
  <c r="W32" i="8"/>
  <c r="W28" i="8"/>
  <c r="V36" i="8"/>
  <c r="G78" i="8" s="1"/>
  <c r="F18" i="9" s="1"/>
  <c r="U32" i="8"/>
  <c r="F74" i="8" s="1"/>
  <c r="U30" i="8"/>
  <c r="F72" i="8" s="1"/>
  <c r="U28" i="8"/>
  <c r="F70" i="8" s="1"/>
  <c r="S32" i="8"/>
  <c r="S31" i="8"/>
  <c r="E73" i="8" s="1"/>
  <c r="S28" i="8"/>
  <c r="E70" i="8" s="1"/>
  <c r="Q36" i="8"/>
  <c r="D78" i="8" s="1"/>
  <c r="Q32" i="8"/>
  <c r="D74" i="8" s="1"/>
  <c r="Q29" i="8"/>
  <c r="D71" i="8" s="1"/>
  <c r="Q28" i="8"/>
  <c r="D70" i="8" s="1"/>
  <c r="O74" i="8"/>
  <c r="O75" i="8"/>
  <c r="O67" i="8"/>
  <c r="O68" i="8"/>
  <c r="O69" i="8"/>
  <c r="O70" i="8"/>
  <c r="O71" i="8"/>
  <c r="O72" i="8"/>
  <c r="O73" i="8"/>
  <c r="O48" i="8"/>
  <c r="O49" i="8"/>
  <c r="O50" i="8"/>
  <c r="O51" i="8"/>
  <c r="O52" i="8"/>
  <c r="O53" i="8"/>
  <c r="O54" i="8"/>
  <c r="O55" i="8"/>
  <c r="O56" i="8"/>
  <c r="O28" i="8"/>
  <c r="O29" i="8"/>
  <c r="O30" i="8"/>
  <c r="O31" i="8"/>
  <c r="O32" i="8"/>
  <c r="O33" i="8"/>
  <c r="O34" i="8"/>
  <c r="O35" i="8"/>
  <c r="O36" i="8"/>
  <c r="T17" i="8"/>
  <c r="U17" i="8" s="1"/>
  <c r="F59" i="8" s="1"/>
  <c r="T16" i="8"/>
  <c r="T15" i="8"/>
  <c r="T14" i="8"/>
  <c r="U14" i="8" s="1"/>
  <c r="F56" i="8" s="1"/>
  <c r="T13" i="8"/>
  <c r="T12" i="8"/>
  <c r="T11" i="8"/>
  <c r="T10" i="8"/>
  <c r="U10" i="8" s="1"/>
  <c r="F52" i="8" s="1"/>
  <c r="T9" i="8"/>
  <c r="R17" i="8"/>
  <c r="S17" i="8" s="1"/>
  <c r="E59" i="8" s="1"/>
  <c r="R16" i="8"/>
  <c r="R15" i="8"/>
  <c r="S15" i="8" s="1"/>
  <c r="E57" i="8" s="1"/>
  <c r="R14" i="8"/>
  <c r="R13" i="8"/>
  <c r="S13" i="8" s="1"/>
  <c r="E55" i="8" s="1"/>
  <c r="R12" i="8"/>
  <c r="S12" i="8" s="1"/>
  <c r="E54" i="8" s="1"/>
  <c r="R11" i="8"/>
  <c r="S11" i="8" s="1"/>
  <c r="E53" i="8" s="1"/>
  <c r="R10" i="8"/>
  <c r="S10" i="8" s="1"/>
  <c r="E52" i="8" s="1"/>
  <c r="R9" i="8"/>
  <c r="S9" i="8" s="1"/>
  <c r="E51" i="8" s="1"/>
  <c r="P17" i="8"/>
  <c r="P16" i="8"/>
  <c r="Q16" i="8" s="1"/>
  <c r="D58" i="8" s="1"/>
  <c r="P15" i="8"/>
  <c r="P14" i="8"/>
  <c r="Q14" i="8" s="1"/>
  <c r="D56" i="8" s="1"/>
  <c r="P13" i="8"/>
  <c r="Q13" i="8" s="1"/>
  <c r="D55" i="8" s="1"/>
  <c r="P12" i="8"/>
  <c r="Q12" i="8" s="1"/>
  <c r="D54" i="8" s="1"/>
  <c r="P11" i="8"/>
  <c r="P10" i="8"/>
  <c r="Q10" i="8" s="1"/>
  <c r="D52" i="8" s="1"/>
  <c r="P9" i="8"/>
  <c r="Q9" i="8" s="1"/>
  <c r="D51" i="8" s="1"/>
  <c r="O9" i="8"/>
  <c r="O10" i="8"/>
  <c r="O11" i="8"/>
  <c r="O12" i="8"/>
  <c r="O13" i="8"/>
  <c r="O14" i="8"/>
  <c r="O15" i="8"/>
  <c r="O16" i="8"/>
  <c r="O17" i="8"/>
  <c r="B2" i="9"/>
  <c r="B9" i="9"/>
  <c r="B8" i="9"/>
  <c r="B7" i="9"/>
  <c r="B6" i="9"/>
  <c r="B5" i="9"/>
  <c r="B4" i="9"/>
  <c r="O62" i="8"/>
  <c r="O63" i="8"/>
  <c r="O64" i="8"/>
  <c r="O65" i="8"/>
  <c r="O66" i="8"/>
  <c r="O61" i="8"/>
  <c r="B2" i="8"/>
  <c r="B106" i="8"/>
  <c r="B105" i="8"/>
  <c r="B104" i="8"/>
  <c r="B103" i="8"/>
  <c r="B102" i="8"/>
  <c r="B87" i="8"/>
  <c r="B86" i="8"/>
  <c r="B85" i="8"/>
  <c r="B84" i="8"/>
  <c r="B83" i="8"/>
  <c r="B68" i="8"/>
  <c r="B67" i="8"/>
  <c r="B66" i="8"/>
  <c r="B65" i="8"/>
  <c r="B64" i="8"/>
  <c r="T66" i="8"/>
  <c r="R66" i="8"/>
  <c r="S66" i="8" s="1"/>
  <c r="T65" i="8"/>
  <c r="R65" i="8"/>
  <c r="P65" i="8"/>
  <c r="Q65" i="8" s="1"/>
  <c r="D106" i="8" s="1"/>
  <c r="T64" i="8"/>
  <c r="U64" i="8" s="1"/>
  <c r="F105" i="8" s="1"/>
  <c r="R64" i="8"/>
  <c r="P64" i="8"/>
  <c r="Q64" i="8" s="1"/>
  <c r="D105" i="8" s="1"/>
  <c r="T63" i="8"/>
  <c r="U63" i="8" s="1"/>
  <c r="F104" i="8" s="1"/>
  <c r="R63" i="8"/>
  <c r="S63" i="8" s="1"/>
  <c r="E104" i="8" s="1"/>
  <c r="P63" i="8"/>
  <c r="Q63" i="8" s="1"/>
  <c r="D104" i="8" s="1"/>
  <c r="T62" i="8"/>
  <c r="U62" i="8" s="1"/>
  <c r="F103" i="8" s="1"/>
  <c r="R62" i="8"/>
  <c r="P62" i="8"/>
  <c r="Q62" i="8" s="1"/>
  <c r="D103" i="8" s="1"/>
  <c r="B49" i="8"/>
  <c r="T61" i="8"/>
  <c r="U61" i="8" s="1"/>
  <c r="F102" i="8" s="1"/>
  <c r="R61" i="8"/>
  <c r="P61" i="8"/>
  <c r="B48" i="8"/>
  <c r="B47" i="8"/>
  <c r="B46" i="8"/>
  <c r="B45" i="8"/>
  <c r="T47" i="8"/>
  <c r="R47" i="8"/>
  <c r="S47" i="8" s="1"/>
  <c r="E88" i="8" s="1"/>
  <c r="P47" i="8"/>
  <c r="O47" i="8"/>
  <c r="T46" i="8"/>
  <c r="U46" i="8" s="1"/>
  <c r="F87" i="8" s="1"/>
  <c r="R46" i="8"/>
  <c r="P46" i="8"/>
  <c r="O46" i="8"/>
  <c r="T45" i="8"/>
  <c r="U45" i="8" s="1"/>
  <c r="F86" i="8" s="1"/>
  <c r="R45" i="8"/>
  <c r="P45" i="8"/>
  <c r="O45" i="8"/>
  <c r="T44" i="8"/>
  <c r="U44" i="8" s="1"/>
  <c r="F85" i="8" s="1"/>
  <c r="R44" i="8"/>
  <c r="P44" i="8"/>
  <c r="O44" i="8"/>
  <c r="T43" i="8"/>
  <c r="U43" i="8" s="1"/>
  <c r="F84" i="8" s="1"/>
  <c r="R43" i="8"/>
  <c r="S43" i="8" s="1"/>
  <c r="E84" i="8" s="1"/>
  <c r="P43" i="8"/>
  <c r="O43" i="8"/>
  <c r="T42" i="8"/>
  <c r="U42" i="8" s="1"/>
  <c r="F83" i="8" s="1"/>
  <c r="R42" i="8"/>
  <c r="P42" i="8"/>
  <c r="Q42" i="8" s="1"/>
  <c r="D83" i="8" s="1"/>
  <c r="O42" i="8"/>
  <c r="B29" i="8"/>
  <c r="B28" i="8"/>
  <c r="B27" i="8"/>
  <c r="T27" i="8"/>
  <c r="U27" i="8" s="1"/>
  <c r="F69" i="8" s="1"/>
  <c r="R27" i="8"/>
  <c r="S27" i="8" s="1"/>
  <c r="E69" i="8" s="1"/>
  <c r="P27" i="8"/>
  <c r="Q27" i="8" s="1"/>
  <c r="D69" i="8" s="1"/>
  <c r="O27" i="8"/>
  <c r="D4" i="9"/>
  <c r="B26" i="8"/>
  <c r="T26" i="8"/>
  <c r="R26" i="8"/>
  <c r="P26" i="8"/>
  <c r="O26" i="8"/>
  <c r="T25" i="8"/>
  <c r="R25" i="8"/>
  <c r="P25" i="8"/>
  <c r="Q25" i="8" s="1"/>
  <c r="D67" i="8" s="1"/>
  <c r="O25" i="8"/>
  <c r="T24" i="8"/>
  <c r="U24" i="8" s="1"/>
  <c r="F66" i="8" s="1"/>
  <c r="R24" i="8"/>
  <c r="P24" i="8"/>
  <c r="Q24" i="8" s="1"/>
  <c r="D66" i="8" s="1"/>
  <c r="O24" i="8"/>
  <c r="T23" i="8"/>
  <c r="U23" i="8" s="1"/>
  <c r="F65" i="8" s="1"/>
  <c r="R23" i="8"/>
  <c r="S23" i="8" s="1"/>
  <c r="E65" i="8" s="1"/>
  <c r="P23" i="8"/>
  <c r="O23" i="8"/>
  <c r="T22" i="8"/>
  <c r="R22" i="8"/>
  <c r="P22" i="8"/>
  <c r="Q22" i="8" s="1"/>
  <c r="D64" i="8" s="1"/>
  <c r="O22" i="8"/>
  <c r="G11" i="8"/>
  <c r="F11" i="8"/>
  <c r="E11" i="8"/>
  <c r="D11" i="8"/>
  <c r="B11" i="8"/>
  <c r="G10" i="8"/>
  <c r="F10" i="8"/>
  <c r="E10" i="8"/>
  <c r="D10" i="8"/>
  <c r="B10" i="8"/>
  <c r="G9" i="8"/>
  <c r="F9" i="8"/>
  <c r="E9" i="8"/>
  <c r="D9" i="8"/>
  <c r="B9" i="8"/>
  <c r="T8" i="8"/>
  <c r="U8" i="8" s="1"/>
  <c r="F50" i="8" s="1"/>
  <c r="R8" i="8"/>
  <c r="P8" i="8"/>
  <c r="O8" i="8"/>
  <c r="G8" i="8"/>
  <c r="F8" i="8"/>
  <c r="E8" i="8"/>
  <c r="D8" i="8"/>
  <c r="B8" i="8"/>
  <c r="T7" i="8"/>
  <c r="R7" i="8"/>
  <c r="S7" i="8" s="1"/>
  <c r="E49" i="8" s="1"/>
  <c r="P7" i="8"/>
  <c r="Q7" i="8" s="1"/>
  <c r="D49" i="8" s="1"/>
  <c r="O7" i="8"/>
  <c r="G7" i="8"/>
  <c r="F7" i="8"/>
  <c r="E7" i="8"/>
  <c r="D7" i="8"/>
  <c r="B7" i="8"/>
  <c r="T6" i="8"/>
  <c r="U6" i="8" s="1"/>
  <c r="F48" i="8" s="1"/>
  <c r="R6" i="8"/>
  <c r="P6" i="8"/>
  <c r="O6" i="8"/>
  <c r="G6" i="8"/>
  <c r="C4" i="9" s="1"/>
  <c r="F6" i="8"/>
  <c r="E6" i="8"/>
  <c r="D6" i="8"/>
  <c r="B6" i="8"/>
  <c r="T5" i="8"/>
  <c r="U5" i="8" s="1"/>
  <c r="F47" i="8" s="1"/>
  <c r="R5" i="8"/>
  <c r="S5" i="8" s="1"/>
  <c r="E47" i="8" s="1"/>
  <c r="P5" i="8"/>
  <c r="O5" i="8"/>
  <c r="T4" i="8"/>
  <c r="U4" i="8" s="1"/>
  <c r="F46" i="8" s="1"/>
  <c r="R4" i="8"/>
  <c r="S4" i="8" s="1"/>
  <c r="E46" i="8" s="1"/>
  <c r="P4" i="8"/>
  <c r="O4" i="8"/>
  <c r="T3" i="8"/>
  <c r="U3" i="8" s="1"/>
  <c r="F45" i="8" s="1"/>
  <c r="R3" i="8"/>
  <c r="O3" i="8"/>
  <c r="D19" i="9" l="1"/>
  <c r="V56" i="8"/>
  <c r="G97" i="8" s="1"/>
  <c r="G18" i="9" s="1"/>
  <c r="W56" i="8"/>
  <c r="U55" i="8"/>
  <c r="F96" i="8" s="1"/>
  <c r="W51" i="8"/>
  <c r="U49" i="8"/>
  <c r="F90" i="8" s="1"/>
  <c r="S50" i="8"/>
  <c r="E91" i="8" s="1"/>
  <c r="S54" i="8"/>
  <c r="E95" i="8" s="1"/>
  <c r="V51" i="8"/>
  <c r="G92" i="8" s="1"/>
  <c r="G13" i="9" s="1"/>
  <c r="V55" i="8"/>
  <c r="G96" i="8" s="1"/>
  <c r="G17" i="9" s="1"/>
  <c r="U72" i="8"/>
  <c r="F113" i="8" s="1"/>
  <c r="V67" i="8"/>
  <c r="G108" i="8" s="1"/>
  <c r="H10" i="9" s="1"/>
  <c r="V69" i="8"/>
  <c r="G110" i="8" s="1"/>
  <c r="H12" i="9" s="1"/>
  <c r="W73" i="8"/>
  <c r="W69" i="8"/>
  <c r="S73" i="8"/>
  <c r="E114" i="8" s="1"/>
  <c r="V73" i="8"/>
  <c r="G114" i="8" s="1"/>
  <c r="H16" i="9" s="1"/>
  <c r="V70" i="8"/>
  <c r="G111" i="8" s="1"/>
  <c r="H13" i="9" s="1"/>
  <c r="V74" i="8"/>
  <c r="G115" i="8" s="1"/>
  <c r="H17" i="9" s="1"/>
  <c r="W33" i="8"/>
  <c r="V33" i="8"/>
  <c r="G75" i="8" s="1"/>
  <c r="F15" i="9" s="1"/>
  <c r="V29" i="8"/>
  <c r="G71" i="8" s="1"/>
  <c r="F11" i="9" s="1"/>
  <c r="W31" i="8"/>
  <c r="W35" i="8"/>
  <c r="S35" i="8"/>
  <c r="E77" i="8" s="1"/>
  <c r="S29" i="8"/>
  <c r="E71" i="8" s="1"/>
  <c r="S33" i="8"/>
  <c r="E75" i="8" s="1"/>
  <c r="S34" i="8"/>
  <c r="E76" i="8" s="1"/>
  <c r="Q33" i="8"/>
  <c r="D75" i="8" s="1"/>
  <c r="V34" i="8"/>
  <c r="G76" i="8" s="1"/>
  <c r="F16" i="9" s="1"/>
  <c r="V31" i="8"/>
  <c r="G73" i="8" s="1"/>
  <c r="F13" i="9" s="1"/>
  <c r="V35" i="8"/>
  <c r="G77" i="8" s="1"/>
  <c r="F17" i="9" s="1"/>
  <c r="E41" i="8"/>
  <c r="D41" i="8"/>
  <c r="F21" i="8"/>
  <c r="E21" i="8"/>
  <c r="D21" i="8"/>
  <c r="G21" i="8"/>
  <c r="V11" i="8"/>
  <c r="G53" i="8" s="1"/>
  <c r="V15" i="8"/>
  <c r="G57" i="8" s="1"/>
  <c r="V9" i="8"/>
  <c r="G51" i="8" s="1"/>
  <c r="W16" i="8"/>
  <c r="W44" i="8"/>
  <c r="W46" i="8"/>
  <c r="W65" i="8"/>
  <c r="V5" i="8"/>
  <c r="G47" i="8" s="1"/>
  <c r="V7" i="8"/>
  <c r="G49" i="8" s="1"/>
  <c r="V22" i="8"/>
  <c r="G64" i="8" s="1"/>
  <c r="F4" i="9" s="1"/>
  <c r="V25" i="8"/>
  <c r="G67" i="8" s="1"/>
  <c r="V26" i="8"/>
  <c r="G68" i="8" s="1"/>
  <c r="V44" i="8"/>
  <c r="G85" i="8" s="1"/>
  <c r="V45" i="8"/>
  <c r="G86" i="8" s="1"/>
  <c r="V46" i="8"/>
  <c r="G87" i="8" s="1"/>
  <c r="W61" i="8"/>
  <c r="W62" i="8"/>
  <c r="W63" i="8"/>
  <c r="S44" i="8"/>
  <c r="E85" i="8" s="1"/>
  <c r="V8" i="8"/>
  <c r="W22" i="8"/>
  <c r="W26" i="8"/>
  <c r="G41" i="8"/>
  <c r="V61" i="8"/>
  <c r="G102" i="8" s="1"/>
  <c r="H4" i="9" s="1"/>
  <c r="S16" i="8"/>
  <c r="E58" i="8" s="1"/>
  <c r="W10" i="8"/>
  <c r="W12" i="8"/>
  <c r="V16" i="8"/>
  <c r="G58" i="8" s="1"/>
  <c r="V10" i="8"/>
  <c r="G52" i="8" s="1"/>
  <c r="V17" i="8"/>
  <c r="G59" i="8" s="1"/>
  <c r="W14" i="8"/>
  <c r="Q11" i="8"/>
  <c r="D53" i="8" s="1"/>
  <c r="Q15" i="8"/>
  <c r="D57" i="8" s="1"/>
  <c r="W9" i="8"/>
  <c r="W13" i="8"/>
  <c r="V62" i="8"/>
  <c r="G103" i="8" s="1"/>
  <c r="S14" i="8"/>
  <c r="E56" i="8" s="1"/>
  <c r="U12" i="8"/>
  <c r="F54" i="8" s="1"/>
  <c r="V13" i="8"/>
  <c r="G55" i="8" s="1"/>
  <c r="W5" i="8"/>
  <c r="Q17" i="8"/>
  <c r="D59" i="8" s="1"/>
  <c r="W17" i="8"/>
  <c r="U16" i="8"/>
  <c r="F58" i="8" s="1"/>
  <c r="U13" i="8"/>
  <c r="F55" i="8" s="1"/>
  <c r="V12" i="8"/>
  <c r="G54" i="8" s="1"/>
  <c r="U9" i="8"/>
  <c r="F51" i="8" s="1"/>
  <c r="U11" i="8"/>
  <c r="F53" i="8" s="1"/>
  <c r="U15" i="8"/>
  <c r="F57" i="8" s="1"/>
  <c r="V14" i="8"/>
  <c r="G56" i="8" s="1"/>
  <c r="W11" i="8"/>
  <c r="W15" i="8"/>
  <c r="V65" i="8"/>
  <c r="G106" i="8" s="1"/>
  <c r="W43" i="8"/>
  <c r="M5" i="9"/>
  <c r="Q45" i="8"/>
  <c r="D86" i="8" s="1"/>
  <c r="S61" i="8"/>
  <c r="E102" i="8" s="1"/>
  <c r="W4" i="8"/>
  <c r="L5" i="9"/>
  <c r="F41" i="8"/>
  <c r="U7" i="8"/>
  <c r="F49" i="8" s="1"/>
  <c r="U22" i="8"/>
  <c r="F64" i="8" s="1"/>
  <c r="W24" i="8"/>
  <c r="U25" i="8"/>
  <c r="F67" i="8" s="1"/>
  <c r="U26" i="8"/>
  <c r="F68" i="8" s="1"/>
  <c r="Q5" i="8"/>
  <c r="D47" i="8" s="1"/>
  <c r="V24" i="8"/>
  <c r="G66" i="8" s="1"/>
  <c r="V27" i="8"/>
  <c r="V42" i="8"/>
  <c r="G83" i="8" s="1"/>
  <c r="G4" i="9" s="1"/>
  <c r="Q44" i="8"/>
  <c r="D85" i="8" s="1"/>
  <c r="Q61" i="8"/>
  <c r="D102" i="8" s="1"/>
  <c r="V63" i="8"/>
  <c r="G104" i="8" s="1"/>
  <c r="V64" i="8"/>
  <c r="G105" i="8" s="1"/>
  <c r="U65" i="8"/>
  <c r="F106" i="8" s="1"/>
  <c r="V3" i="8"/>
  <c r="G45" i="8" s="1"/>
  <c r="V6" i="8"/>
  <c r="G48" i="8" s="1"/>
  <c r="W7" i="8"/>
  <c r="Q8" i="8"/>
  <c r="D50" i="8" s="1"/>
  <c r="V23" i="8"/>
  <c r="G65" i="8" s="1"/>
  <c r="Q23" i="8"/>
  <c r="D65" i="8" s="1"/>
  <c r="W23" i="8"/>
  <c r="S24" i="8"/>
  <c r="E66" i="8" s="1"/>
  <c r="W27" i="8"/>
  <c r="W42" i="8"/>
  <c r="S42" i="8"/>
  <c r="E83" i="8" s="1"/>
  <c r="U66" i="8"/>
  <c r="W66" i="8"/>
  <c r="Q3" i="8"/>
  <c r="D45" i="8" s="1"/>
  <c r="Q6" i="8"/>
  <c r="D48" i="8" s="1"/>
  <c r="W8" i="8"/>
  <c r="Q26" i="8"/>
  <c r="D68" i="8" s="1"/>
  <c r="Q46" i="8"/>
  <c r="D87" i="8" s="1"/>
  <c r="U47" i="8"/>
  <c r="W47" i="8"/>
  <c r="Q66" i="8"/>
  <c r="D107" i="8" s="1"/>
  <c r="V66" i="8"/>
  <c r="G107" i="8" s="1"/>
  <c r="H9" i="9" s="1"/>
  <c r="W3" i="8"/>
  <c r="Q4" i="8"/>
  <c r="D46" i="8" s="1"/>
  <c r="V4" i="8"/>
  <c r="G46" i="8" s="1"/>
  <c r="W6" i="8"/>
  <c r="Q43" i="8"/>
  <c r="D84" i="8" s="1"/>
  <c r="V43" i="8"/>
  <c r="G84" i="8" s="1"/>
  <c r="Q47" i="8"/>
  <c r="D88" i="8" s="1"/>
  <c r="V47" i="8"/>
  <c r="W64" i="8"/>
  <c r="S64" i="8"/>
  <c r="E105" i="8" s="1"/>
  <c r="W25" i="8"/>
  <c r="S25" i="8"/>
  <c r="E67" i="8" s="1"/>
  <c r="W45" i="8"/>
  <c r="S45" i="8"/>
  <c r="E86" i="8" s="1"/>
  <c r="S3" i="8"/>
  <c r="E45" i="8" s="1"/>
  <c r="S6" i="8"/>
  <c r="E48" i="8" s="1"/>
  <c r="S8" i="8"/>
  <c r="E50" i="8" s="1"/>
  <c r="S22" i="8"/>
  <c r="E64" i="8" s="1"/>
  <c r="S26" i="8"/>
  <c r="E68" i="8" s="1"/>
  <c r="S46" i="8"/>
  <c r="E87" i="8" s="1"/>
  <c r="S62" i="8"/>
  <c r="E103" i="8" s="1"/>
  <c r="S65" i="8"/>
  <c r="E106" i="8" s="1"/>
  <c r="K23" i="2"/>
  <c r="I21" i="2"/>
  <c r="I22" i="2"/>
  <c r="I20" i="2"/>
  <c r="I18" i="2"/>
  <c r="I16" i="2"/>
  <c r="I15" i="2"/>
  <c r="I14" i="2"/>
  <c r="I13" i="2"/>
  <c r="M27" i="2"/>
  <c r="M26" i="2"/>
  <c r="M25" i="2"/>
  <c r="M24" i="2"/>
  <c r="M23" i="2"/>
  <c r="M22" i="2"/>
  <c r="M21" i="2"/>
  <c r="M20" i="2"/>
  <c r="M19" i="2"/>
  <c r="M18" i="2"/>
  <c r="M17" i="2"/>
  <c r="M16" i="2"/>
  <c r="M15" i="2"/>
  <c r="M14" i="2"/>
  <c r="M13" i="2"/>
  <c r="K27" i="2"/>
  <c r="K26" i="2"/>
  <c r="K25" i="2"/>
  <c r="K24" i="2"/>
  <c r="K22" i="2"/>
  <c r="K21" i="2"/>
  <c r="K20" i="2"/>
  <c r="K19" i="2"/>
  <c r="K18" i="2"/>
  <c r="K17" i="2"/>
  <c r="K16" i="2"/>
  <c r="K15" i="2"/>
  <c r="K14" i="2"/>
  <c r="K13" i="2"/>
  <c r="I27" i="2"/>
  <c r="I26" i="2"/>
  <c r="I25" i="2"/>
  <c r="I24" i="2"/>
  <c r="I23" i="2"/>
  <c r="I19" i="2"/>
  <c r="I17" i="2"/>
  <c r="G19" i="9" l="1"/>
  <c r="H19" i="9"/>
  <c r="F19" i="9"/>
  <c r="F88" i="8"/>
  <c r="F98" i="8" s="1"/>
  <c r="G88" i="8"/>
  <c r="G98" i="8" s="1"/>
  <c r="G69" i="8"/>
  <c r="G79" i="8" s="1"/>
  <c r="F60" i="8"/>
  <c r="G50" i="8"/>
  <c r="G60" i="8" s="1"/>
  <c r="F117" i="8"/>
  <c r="D117" i="8"/>
  <c r="D98" i="8"/>
  <c r="E117" i="8"/>
  <c r="N5" i="9"/>
  <c r="D79" i="8"/>
  <c r="E4" i="9"/>
  <c r="E19" i="9" s="1"/>
  <c r="G117" i="8"/>
  <c r="F79" i="8"/>
  <c r="E60" i="8"/>
  <c r="E79" i="8"/>
  <c r="E98" i="8"/>
  <c r="D60" i="8"/>
  <c r="E21" i="5"/>
  <c r="C21" i="5"/>
  <c r="D21" i="5"/>
  <c r="E22" i="5"/>
  <c r="D22" i="5"/>
  <c r="C22" i="5"/>
  <c r="E23" i="5"/>
  <c r="D23" i="5"/>
  <c r="C23" i="5"/>
  <c r="E24" i="5"/>
  <c r="D24" i="5"/>
  <c r="C24" i="5"/>
  <c r="E25" i="5"/>
  <c r="D25" i="5"/>
  <c r="C25" i="5"/>
  <c r="E26" i="5"/>
  <c r="D26" i="5"/>
  <c r="E27" i="5"/>
  <c r="D27" i="5"/>
  <c r="C27" i="5"/>
  <c r="C26" i="5"/>
  <c r="M33" i="3"/>
  <c r="M32" i="3"/>
  <c r="M31" i="3"/>
  <c r="M30" i="3"/>
  <c r="M29" i="3"/>
  <c r="M28" i="3"/>
  <c r="M27" i="3"/>
  <c r="M26" i="3"/>
  <c r="M25" i="3"/>
  <c r="M24" i="3"/>
  <c r="M23" i="3"/>
  <c r="M22" i="3"/>
  <c r="M21" i="3"/>
  <c r="M20" i="3"/>
  <c r="M19" i="3"/>
  <c r="K33" i="3"/>
  <c r="K32" i="3"/>
  <c r="K31" i="3"/>
  <c r="K30" i="3"/>
  <c r="K29" i="3"/>
  <c r="K28" i="3"/>
  <c r="K27" i="3"/>
  <c r="K26" i="3"/>
  <c r="K25" i="3"/>
  <c r="K24" i="3"/>
  <c r="K23" i="3"/>
  <c r="K22" i="3"/>
  <c r="K21" i="3"/>
  <c r="K20" i="3"/>
  <c r="K19" i="3"/>
  <c r="I33" i="3"/>
  <c r="I32" i="3"/>
  <c r="I31" i="3"/>
  <c r="I30" i="3"/>
  <c r="I29" i="3"/>
  <c r="I28" i="3"/>
  <c r="I27" i="3"/>
  <c r="I26" i="3"/>
  <c r="I25" i="3"/>
  <c r="I24" i="3"/>
  <c r="I23" i="3"/>
  <c r="I22" i="3"/>
  <c r="I21" i="3"/>
  <c r="I20" i="3"/>
  <c r="I19" i="3"/>
  <c r="I5" i="3"/>
  <c r="I11" i="3"/>
  <c r="C390" i="2"/>
  <c r="C391" i="2"/>
  <c r="C392" i="2"/>
  <c r="C393" i="2"/>
  <c r="C394" i="2"/>
  <c r="C395" i="2"/>
  <c r="C396" i="2"/>
  <c r="C397" i="2"/>
  <c r="C398" i="2"/>
  <c r="C399" i="2"/>
  <c r="C400" i="2"/>
  <c r="C401" i="2"/>
  <c r="C402" i="2"/>
  <c r="C403" i="2"/>
  <c r="C389" i="2"/>
  <c r="C374" i="2"/>
  <c r="C375" i="2"/>
  <c r="C376" i="2"/>
  <c r="C377" i="2"/>
  <c r="C378" i="2"/>
  <c r="C379" i="2"/>
  <c r="C380" i="2"/>
  <c r="C381" i="2"/>
  <c r="C382" i="2"/>
  <c r="C383" i="2"/>
  <c r="C384" i="2"/>
  <c r="C385" i="2"/>
  <c r="C386" i="2"/>
  <c r="C387" i="2"/>
  <c r="C373" i="2"/>
  <c r="C358" i="2"/>
  <c r="C359" i="2"/>
  <c r="C360" i="2"/>
  <c r="C361" i="2"/>
  <c r="C362" i="2"/>
  <c r="C363" i="2"/>
  <c r="C364" i="2"/>
  <c r="C365" i="2"/>
  <c r="C366" i="2"/>
  <c r="C367" i="2"/>
  <c r="C368" i="2"/>
  <c r="C369" i="2"/>
  <c r="C370" i="2"/>
  <c r="C371" i="2"/>
  <c r="C357" i="2"/>
  <c r="C342" i="2"/>
  <c r="C343" i="2"/>
  <c r="C344" i="2"/>
  <c r="C345" i="2"/>
  <c r="C346" i="2"/>
  <c r="C347" i="2"/>
  <c r="C348" i="2"/>
  <c r="C349" i="2"/>
  <c r="C350" i="2"/>
  <c r="C351" i="2"/>
  <c r="C352" i="2"/>
  <c r="C353" i="2"/>
  <c r="C354" i="2"/>
  <c r="C355" i="2"/>
  <c r="C341" i="2"/>
  <c r="C326" i="2"/>
  <c r="C327" i="2"/>
  <c r="C328" i="2"/>
  <c r="C329" i="2"/>
  <c r="C330" i="2"/>
  <c r="C331" i="2"/>
  <c r="C332" i="2"/>
  <c r="C333" i="2"/>
  <c r="C334" i="2"/>
  <c r="C335" i="2"/>
  <c r="C336" i="2"/>
  <c r="C337" i="2"/>
  <c r="C338" i="2"/>
  <c r="C339" i="2"/>
  <c r="C325" i="2"/>
  <c r="C310" i="2"/>
  <c r="C311" i="2"/>
  <c r="C312" i="2"/>
  <c r="C313" i="2"/>
  <c r="C314" i="2"/>
  <c r="C315" i="2"/>
  <c r="C316" i="2"/>
  <c r="C317" i="2"/>
  <c r="C318" i="2"/>
  <c r="C319" i="2"/>
  <c r="C320" i="2"/>
  <c r="C321" i="2"/>
  <c r="C322" i="2"/>
  <c r="C323" i="2"/>
  <c r="C309" i="2"/>
  <c r="D30" i="5" l="1"/>
  <c r="F200" i="3"/>
  <c r="E40" i="5" s="1"/>
  <c r="F199" i="3"/>
  <c r="D40" i="5" s="1"/>
  <c r="F198" i="3"/>
  <c r="C40" i="5" s="1"/>
  <c r="F184" i="3"/>
  <c r="E39" i="5" s="1"/>
  <c r="F183" i="3"/>
  <c r="D39" i="5" s="1"/>
  <c r="F182" i="3"/>
  <c r="C39" i="5" s="1"/>
  <c r="F168" i="3"/>
  <c r="E38" i="5" s="1"/>
  <c r="F167" i="3"/>
  <c r="D38" i="5" s="1"/>
  <c r="F166" i="3"/>
  <c r="C38" i="5" s="1"/>
  <c r="F152" i="3"/>
  <c r="E37" i="5" s="1"/>
  <c r="F151" i="3"/>
  <c r="D37" i="5" s="1"/>
  <c r="F150" i="3"/>
  <c r="C37" i="5" s="1"/>
  <c r="F136" i="3"/>
  <c r="E36" i="5" s="1"/>
  <c r="F135" i="3"/>
  <c r="D36" i="5" s="1"/>
  <c r="F134" i="3"/>
  <c r="C36" i="5" s="1"/>
  <c r="F120" i="3"/>
  <c r="E35" i="5" s="1"/>
  <c r="F119" i="3"/>
  <c r="D35" i="5" s="1"/>
  <c r="F118" i="3"/>
  <c r="C35" i="5" s="1"/>
  <c r="F104" i="3"/>
  <c r="E34" i="5" s="1"/>
  <c r="F103" i="3"/>
  <c r="D34" i="5" s="1"/>
  <c r="F102" i="3"/>
  <c r="C34" i="5" s="1"/>
  <c r="F88" i="3"/>
  <c r="E33" i="5" s="1"/>
  <c r="F87" i="3"/>
  <c r="D33" i="5" s="1"/>
  <c r="F86" i="3"/>
  <c r="C33" i="5" s="1"/>
  <c r="F72" i="3"/>
  <c r="E32" i="5" s="1"/>
  <c r="F71" i="3"/>
  <c r="D32" i="5" s="1"/>
  <c r="F70" i="3"/>
  <c r="C32" i="5" s="1"/>
  <c r="F56" i="3"/>
  <c r="E31" i="5" s="1"/>
  <c r="F55" i="3"/>
  <c r="D31" i="5" s="1"/>
  <c r="F54" i="3"/>
  <c r="C31" i="5" s="1"/>
  <c r="F40" i="3"/>
  <c r="E30" i="5" s="1"/>
  <c r="F39" i="3"/>
  <c r="F38" i="3"/>
  <c r="C30" i="5" s="1"/>
  <c r="F24" i="3"/>
  <c r="E29" i="5" s="1"/>
  <c r="F23" i="3"/>
  <c r="D29" i="5" s="1"/>
  <c r="F22" i="3"/>
  <c r="C29" i="5" s="1"/>
  <c r="F8" i="3"/>
  <c r="E28" i="5" s="1"/>
  <c r="F7" i="3"/>
  <c r="D28" i="5" s="1"/>
  <c r="F6" i="3"/>
  <c r="C28" i="5" s="1"/>
  <c r="C18" i="5" l="1"/>
  <c r="D15" i="5"/>
  <c r="D14" i="5"/>
  <c r="C14" i="5"/>
  <c r="C10" i="5"/>
  <c r="E8" i="5"/>
  <c r="D7" i="5"/>
  <c r="F296" i="2"/>
  <c r="F295" i="2"/>
  <c r="F294" i="2"/>
  <c r="F280" i="2"/>
  <c r="E20" i="5" s="1"/>
  <c r="F279" i="2"/>
  <c r="D20" i="5" s="1"/>
  <c r="F278" i="2"/>
  <c r="C20" i="5" s="1"/>
  <c r="F264" i="2"/>
  <c r="E19" i="5" s="1"/>
  <c r="F263" i="2"/>
  <c r="D19" i="5" s="1"/>
  <c r="F262" i="2"/>
  <c r="C19" i="5" s="1"/>
  <c r="F248" i="2"/>
  <c r="E18" i="5" s="1"/>
  <c r="F247" i="2"/>
  <c r="D18" i="5" s="1"/>
  <c r="F246" i="2"/>
  <c r="F232" i="2"/>
  <c r="E17" i="5" s="1"/>
  <c r="F231" i="2"/>
  <c r="D17" i="5" s="1"/>
  <c r="F230" i="2"/>
  <c r="C17" i="5" s="1"/>
  <c r="F216" i="2"/>
  <c r="E16" i="5" s="1"/>
  <c r="F215" i="2"/>
  <c r="D16" i="5" s="1"/>
  <c r="F214" i="2"/>
  <c r="C16" i="5" s="1"/>
  <c r="F200" i="2"/>
  <c r="E15" i="5" s="1"/>
  <c r="F199" i="2"/>
  <c r="F198" i="2"/>
  <c r="C15" i="5" s="1"/>
  <c r="F184" i="2"/>
  <c r="E14" i="5" s="1"/>
  <c r="F183" i="2"/>
  <c r="F182" i="2"/>
  <c r="F168" i="2"/>
  <c r="E13" i="5" s="1"/>
  <c r="F167" i="2"/>
  <c r="D13" i="5" s="1"/>
  <c r="F166" i="2"/>
  <c r="C13" i="5" s="1"/>
  <c r="F152" i="2"/>
  <c r="E12" i="5" s="1"/>
  <c r="F151" i="2"/>
  <c r="D12" i="5" s="1"/>
  <c r="F150" i="2"/>
  <c r="C12" i="5" s="1"/>
  <c r="F136" i="2"/>
  <c r="E11" i="5" s="1"/>
  <c r="F135" i="2"/>
  <c r="D11" i="5" s="1"/>
  <c r="F134" i="2"/>
  <c r="C11" i="5" s="1"/>
  <c r="F120" i="2"/>
  <c r="E10" i="5" s="1"/>
  <c r="F119" i="2"/>
  <c r="D10" i="5" s="1"/>
  <c r="F118" i="2"/>
  <c r="F104" i="2"/>
  <c r="E9" i="5" s="1"/>
  <c r="F103" i="2"/>
  <c r="D9" i="5" s="1"/>
  <c r="F102" i="2"/>
  <c r="C9" i="5" s="1"/>
  <c r="F88" i="2"/>
  <c r="F87" i="2"/>
  <c r="D8" i="5" s="1"/>
  <c r="F86" i="2"/>
  <c r="C8" i="5" s="1"/>
  <c r="F72" i="2"/>
  <c r="E7" i="5" s="1"/>
  <c r="F71" i="2"/>
  <c r="F70" i="2"/>
  <c r="C7" i="5" s="1"/>
  <c r="F56" i="2"/>
  <c r="E6" i="5" s="1"/>
  <c r="F55" i="2"/>
  <c r="D6" i="5" s="1"/>
  <c r="F54" i="2"/>
  <c r="C6" i="5" s="1"/>
  <c r="F40" i="2"/>
  <c r="E5" i="5" s="1"/>
  <c r="F39" i="2"/>
  <c r="D5" i="5" s="1"/>
  <c r="F38" i="2"/>
  <c r="C5" i="5" s="1"/>
  <c r="F24" i="2"/>
  <c r="E4" i="5" s="1"/>
  <c r="F23" i="2"/>
  <c r="D4" i="5" s="1"/>
  <c r="F22" i="2"/>
  <c r="C4" i="5" s="1"/>
  <c r="F8" i="2"/>
  <c r="E3" i="5" s="1"/>
  <c r="F7" i="2"/>
  <c r="D3" i="5" s="1"/>
  <c r="F6" i="2"/>
  <c r="N33" i="3"/>
  <c r="N32" i="3"/>
  <c r="N31" i="3"/>
  <c r="N30" i="3"/>
  <c r="N29" i="3"/>
  <c r="N28" i="3"/>
  <c r="N27" i="3"/>
  <c r="N26" i="3"/>
  <c r="N25" i="3"/>
  <c r="N24" i="3"/>
  <c r="N23" i="3"/>
  <c r="N22" i="3"/>
  <c r="N21" i="3"/>
  <c r="N19" i="3"/>
  <c r="N20" i="3"/>
  <c r="L33" i="3"/>
  <c r="L31" i="3"/>
  <c r="L30" i="3"/>
  <c r="L29" i="3"/>
  <c r="L27" i="3"/>
  <c r="L26" i="3"/>
  <c r="L25" i="3"/>
  <c r="L23" i="3"/>
  <c r="L22" i="3"/>
  <c r="L20" i="3"/>
  <c r="J33" i="3"/>
  <c r="J30" i="3"/>
  <c r="J27" i="3"/>
  <c r="J26" i="3"/>
  <c r="J25" i="3"/>
  <c r="J21" i="3"/>
  <c r="J19" i="3"/>
  <c r="I7" i="3"/>
  <c r="K7" i="3" s="1"/>
  <c r="I6" i="3"/>
  <c r="K5" i="3"/>
  <c r="C3" i="5" l="1"/>
  <c r="I7" i="2"/>
  <c r="I5" i="2"/>
  <c r="I12" i="3" s="1"/>
  <c r="I6" i="2"/>
  <c r="I13" i="3" s="1"/>
  <c r="O28" i="3"/>
  <c r="P28" i="3"/>
  <c r="P29" i="3"/>
  <c r="O29" i="3"/>
  <c r="L28" i="3"/>
  <c r="P21" i="3"/>
  <c r="P27" i="3"/>
  <c r="P24" i="3"/>
  <c r="O22" i="3"/>
  <c r="P33" i="3"/>
  <c r="P32" i="3"/>
  <c r="P30" i="3"/>
  <c r="L24" i="3"/>
  <c r="O23" i="3"/>
  <c r="O20" i="3"/>
  <c r="P19" i="3"/>
  <c r="O19" i="3"/>
  <c r="O32" i="3"/>
  <c r="L32" i="3"/>
  <c r="P31" i="3"/>
  <c r="O31" i="3"/>
  <c r="P26" i="3"/>
  <c r="P25" i="3"/>
  <c r="O24" i="3"/>
  <c r="P23" i="3"/>
  <c r="P22" i="3"/>
  <c r="L21" i="3"/>
  <c r="O27" i="3"/>
  <c r="P20" i="3"/>
  <c r="L19" i="3"/>
  <c r="O33" i="3"/>
  <c r="J31" i="3"/>
  <c r="O30" i="3"/>
  <c r="J29" i="3"/>
  <c r="O26" i="3"/>
  <c r="O25" i="3"/>
  <c r="J23" i="3"/>
  <c r="J22" i="3"/>
  <c r="O21" i="3"/>
  <c r="J20" i="3"/>
  <c r="J24" i="3"/>
  <c r="J28" i="3"/>
  <c r="J32" i="3"/>
  <c r="I8" i="3"/>
  <c r="L6" i="3"/>
  <c r="L5" i="3"/>
  <c r="K6" i="3"/>
  <c r="K8" i="3" s="1"/>
  <c r="C198" i="3"/>
  <c r="C199" i="3"/>
  <c r="C200" i="3"/>
  <c r="C201" i="3"/>
  <c r="C202" i="3"/>
  <c r="C203" i="3"/>
  <c r="C204" i="3"/>
  <c r="C205" i="3"/>
  <c r="C206" i="3"/>
  <c r="C207" i="3"/>
  <c r="C208" i="3"/>
  <c r="C209" i="3"/>
  <c r="C210" i="3"/>
  <c r="C211" i="3"/>
  <c r="C197" i="3"/>
  <c r="C182" i="3"/>
  <c r="C183" i="3"/>
  <c r="C184" i="3"/>
  <c r="C185" i="3"/>
  <c r="C186" i="3"/>
  <c r="C187" i="3"/>
  <c r="C188" i="3"/>
  <c r="C189" i="3"/>
  <c r="C190" i="3"/>
  <c r="C191" i="3"/>
  <c r="C192" i="3"/>
  <c r="C193" i="3"/>
  <c r="C194" i="3"/>
  <c r="C195" i="3"/>
  <c r="C181" i="3"/>
  <c r="C166" i="3"/>
  <c r="C167" i="3"/>
  <c r="C168" i="3"/>
  <c r="C169" i="3"/>
  <c r="C170" i="3"/>
  <c r="C171" i="3"/>
  <c r="C172" i="3"/>
  <c r="C173" i="3"/>
  <c r="C174" i="3"/>
  <c r="C175" i="3"/>
  <c r="C176" i="3"/>
  <c r="C177" i="3"/>
  <c r="C178" i="3"/>
  <c r="C179" i="3"/>
  <c r="C165" i="3"/>
  <c r="C150" i="3"/>
  <c r="C151" i="3"/>
  <c r="C152" i="3"/>
  <c r="C153" i="3"/>
  <c r="C154" i="3"/>
  <c r="C155" i="3"/>
  <c r="C156" i="3"/>
  <c r="C157" i="3"/>
  <c r="C158" i="3"/>
  <c r="C159" i="3"/>
  <c r="C160" i="3"/>
  <c r="C161" i="3"/>
  <c r="C162" i="3"/>
  <c r="C163" i="3"/>
  <c r="C149" i="3"/>
  <c r="C134" i="3"/>
  <c r="C135" i="3"/>
  <c r="C136" i="3"/>
  <c r="C137" i="3"/>
  <c r="C138" i="3"/>
  <c r="C139" i="3"/>
  <c r="C140" i="3"/>
  <c r="C141" i="3"/>
  <c r="C142" i="3"/>
  <c r="C143" i="3"/>
  <c r="C144" i="3"/>
  <c r="C145" i="3"/>
  <c r="C146" i="3"/>
  <c r="C147" i="3"/>
  <c r="C133" i="3"/>
  <c r="C118" i="3"/>
  <c r="C119" i="3"/>
  <c r="C120" i="3"/>
  <c r="C121" i="3"/>
  <c r="C122" i="3"/>
  <c r="C123" i="3"/>
  <c r="C124" i="3"/>
  <c r="C125" i="3"/>
  <c r="C126" i="3"/>
  <c r="C127" i="3"/>
  <c r="C128" i="3"/>
  <c r="C129" i="3"/>
  <c r="C130" i="3"/>
  <c r="C131" i="3"/>
  <c r="C117" i="3"/>
  <c r="C102" i="3"/>
  <c r="C103" i="3"/>
  <c r="C104" i="3"/>
  <c r="C105" i="3"/>
  <c r="C106" i="3"/>
  <c r="C107" i="3"/>
  <c r="C108" i="3"/>
  <c r="C109" i="3"/>
  <c r="C110" i="3"/>
  <c r="C111" i="3"/>
  <c r="C112" i="3"/>
  <c r="C113" i="3"/>
  <c r="C114" i="3"/>
  <c r="C115" i="3"/>
  <c r="C101" i="3"/>
  <c r="C86" i="3"/>
  <c r="C87" i="3"/>
  <c r="C88" i="3"/>
  <c r="C89" i="3"/>
  <c r="C90" i="3"/>
  <c r="C91" i="3"/>
  <c r="C92" i="3"/>
  <c r="C93" i="3"/>
  <c r="C94" i="3"/>
  <c r="C95" i="3"/>
  <c r="C96" i="3"/>
  <c r="C97" i="3"/>
  <c r="C98" i="3"/>
  <c r="C99" i="3"/>
  <c r="C85" i="3"/>
  <c r="C70" i="3"/>
  <c r="C71" i="3"/>
  <c r="C72" i="3"/>
  <c r="C73" i="3"/>
  <c r="C74" i="3"/>
  <c r="C75" i="3"/>
  <c r="C76" i="3"/>
  <c r="C77" i="3"/>
  <c r="C78" i="3"/>
  <c r="C79" i="3"/>
  <c r="C80" i="3"/>
  <c r="C81" i="3"/>
  <c r="C82" i="3"/>
  <c r="C83" i="3"/>
  <c r="C69" i="3"/>
  <c r="C54" i="3"/>
  <c r="C55" i="3"/>
  <c r="C56" i="3"/>
  <c r="C57" i="3"/>
  <c r="C58" i="3"/>
  <c r="C59" i="3"/>
  <c r="C60" i="3"/>
  <c r="C61" i="3"/>
  <c r="C62" i="3"/>
  <c r="C63" i="3"/>
  <c r="C64" i="3"/>
  <c r="C65" i="3"/>
  <c r="C66" i="3"/>
  <c r="C67" i="3"/>
  <c r="C53" i="3"/>
  <c r="C38" i="3"/>
  <c r="C39" i="3"/>
  <c r="C40" i="3"/>
  <c r="C41" i="3"/>
  <c r="C42" i="3"/>
  <c r="C43" i="3"/>
  <c r="C44" i="3"/>
  <c r="C45" i="3"/>
  <c r="C46" i="3"/>
  <c r="C47" i="3"/>
  <c r="C48" i="3"/>
  <c r="C49" i="3"/>
  <c r="C50" i="3"/>
  <c r="C51" i="3"/>
  <c r="C37" i="3"/>
  <c r="C22" i="3"/>
  <c r="C23" i="3"/>
  <c r="C24" i="3"/>
  <c r="C25" i="3"/>
  <c r="C26" i="3"/>
  <c r="C27" i="3"/>
  <c r="C28" i="3"/>
  <c r="C29" i="3"/>
  <c r="C30" i="3"/>
  <c r="C31" i="3"/>
  <c r="C32" i="3"/>
  <c r="C33" i="3"/>
  <c r="C34" i="3"/>
  <c r="C35" i="3"/>
  <c r="C21" i="3"/>
  <c r="C6" i="3"/>
  <c r="C7" i="3"/>
  <c r="C8" i="3"/>
  <c r="C9" i="3"/>
  <c r="C10" i="3"/>
  <c r="C11" i="3"/>
  <c r="C12" i="3"/>
  <c r="C13" i="3"/>
  <c r="C14" i="3"/>
  <c r="C15" i="3"/>
  <c r="C16" i="3"/>
  <c r="C17" i="3"/>
  <c r="C18" i="3"/>
  <c r="C19" i="3"/>
  <c r="C5" i="3"/>
  <c r="C294" i="2"/>
  <c r="C295" i="2"/>
  <c r="C296" i="2"/>
  <c r="C297" i="2"/>
  <c r="C298" i="2"/>
  <c r="C299" i="2"/>
  <c r="C300" i="2"/>
  <c r="C301" i="2"/>
  <c r="C302" i="2"/>
  <c r="C303" i="2"/>
  <c r="C304" i="2"/>
  <c r="C305" i="2"/>
  <c r="C306" i="2"/>
  <c r="C307" i="2"/>
  <c r="C293" i="2"/>
  <c r="C278" i="2"/>
  <c r="C279" i="2"/>
  <c r="C280" i="2"/>
  <c r="C281" i="2"/>
  <c r="C282" i="2"/>
  <c r="C283" i="2"/>
  <c r="C284" i="2"/>
  <c r="C285" i="2"/>
  <c r="C286" i="2"/>
  <c r="C287" i="2"/>
  <c r="C288" i="2"/>
  <c r="C289" i="2"/>
  <c r="C290" i="2"/>
  <c r="C291" i="2"/>
  <c r="C277" i="2"/>
  <c r="C262" i="2"/>
  <c r="C263" i="2"/>
  <c r="C264" i="2"/>
  <c r="C265" i="2"/>
  <c r="C266" i="2"/>
  <c r="C267" i="2"/>
  <c r="C268" i="2"/>
  <c r="C269" i="2"/>
  <c r="C270" i="2"/>
  <c r="C271" i="2"/>
  <c r="C272" i="2"/>
  <c r="C273" i="2"/>
  <c r="C274" i="2"/>
  <c r="C275" i="2"/>
  <c r="C261" i="2"/>
  <c r="C246" i="2"/>
  <c r="C247" i="2"/>
  <c r="C248" i="2"/>
  <c r="C249" i="2"/>
  <c r="C250" i="2"/>
  <c r="C251" i="2"/>
  <c r="C252" i="2"/>
  <c r="C253" i="2"/>
  <c r="C254" i="2"/>
  <c r="C255" i="2"/>
  <c r="C256" i="2"/>
  <c r="C257" i="2"/>
  <c r="C258" i="2"/>
  <c r="C259" i="2"/>
  <c r="C245" i="2"/>
  <c r="C230" i="2"/>
  <c r="C231" i="2"/>
  <c r="C232" i="2"/>
  <c r="C233" i="2"/>
  <c r="C234" i="2"/>
  <c r="C235" i="2"/>
  <c r="C236" i="2"/>
  <c r="C237" i="2"/>
  <c r="C238" i="2"/>
  <c r="C239" i="2"/>
  <c r="C240" i="2"/>
  <c r="C241" i="2"/>
  <c r="C242" i="2"/>
  <c r="C243" i="2"/>
  <c r="C229" i="2"/>
  <c r="C214" i="2"/>
  <c r="C215" i="2"/>
  <c r="C216" i="2"/>
  <c r="C217" i="2"/>
  <c r="C218" i="2"/>
  <c r="C219" i="2"/>
  <c r="C220" i="2"/>
  <c r="C221" i="2"/>
  <c r="C222" i="2"/>
  <c r="C223" i="2"/>
  <c r="C224" i="2"/>
  <c r="C225" i="2"/>
  <c r="C226" i="2"/>
  <c r="C227" i="2"/>
  <c r="C213" i="2"/>
  <c r="C198" i="2"/>
  <c r="C199" i="2"/>
  <c r="C200" i="2"/>
  <c r="C201" i="2"/>
  <c r="C202" i="2"/>
  <c r="C203" i="2"/>
  <c r="C204" i="2"/>
  <c r="C205" i="2"/>
  <c r="C206" i="2"/>
  <c r="C207" i="2"/>
  <c r="C208" i="2"/>
  <c r="C209" i="2"/>
  <c r="C210" i="2"/>
  <c r="C211" i="2"/>
  <c r="C197" i="2"/>
  <c r="C195" i="2"/>
  <c r="C182" i="2"/>
  <c r="C183" i="2"/>
  <c r="C184" i="2"/>
  <c r="C185" i="2"/>
  <c r="C186" i="2"/>
  <c r="C187" i="2"/>
  <c r="C188" i="2"/>
  <c r="C189" i="2"/>
  <c r="C190" i="2"/>
  <c r="C191" i="2"/>
  <c r="C192" i="2"/>
  <c r="C193" i="2"/>
  <c r="C194" i="2"/>
  <c r="C181" i="2"/>
  <c r="C166" i="2"/>
  <c r="C167" i="2"/>
  <c r="C168" i="2"/>
  <c r="C169" i="2"/>
  <c r="C170" i="2"/>
  <c r="C171" i="2"/>
  <c r="C172" i="2"/>
  <c r="C173" i="2"/>
  <c r="C174" i="2"/>
  <c r="C175" i="2"/>
  <c r="C176" i="2"/>
  <c r="C177" i="2"/>
  <c r="C178" i="2"/>
  <c r="C179" i="2"/>
  <c r="C165" i="2"/>
  <c r="C150" i="2"/>
  <c r="C151" i="2"/>
  <c r="C152" i="2"/>
  <c r="C153" i="2"/>
  <c r="C154" i="2"/>
  <c r="C155" i="2"/>
  <c r="C156" i="2"/>
  <c r="C157" i="2"/>
  <c r="C158" i="2"/>
  <c r="C159" i="2"/>
  <c r="C160" i="2"/>
  <c r="C161" i="2"/>
  <c r="C162" i="2"/>
  <c r="C163" i="2"/>
  <c r="C149" i="2"/>
  <c r="C134" i="2"/>
  <c r="C135" i="2"/>
  <c r="C136" i="2"/>
  <c r="C137" i="2"/>
  <c r="C138" i="2"/>
  <c r="C139" i="2"/>
  <c r="C140" i="2"/>
  <c r="C141" i="2"/>
  <c r="C142" i="2"/>
  <c r="C143" i="2"/>
  <c r="C144" i="2"/>
  <c r="C145" i="2"/>
  <c r="C146" i="2"/>
  <c r="C147" i="2"/>
  <c r="C133" i="2"/>
  <c r="C118" i="2"/>
  <c r="C119" i="2"/>
  <c r="C120" i="2"/>
  <c r="C121" i="2"/>
  <c r="C122" i="2"/>
  <c r="C123" i="2"/>
  <c r="C124" i="2"/>
  <c r="C125" i="2"/>
  <c r="C126" i="2"/>
  <c r="C127" i="2"/>
  <c r="C128" i="2"/>
  <c r="C129" i="2"/>
  <c r="C130" i="2"/>
  <c r="C131" i="2"/>
  <c r="C117" i="2"/>
  <c r="C102" i="2"/>
  <c r="C103" i="2"/>
  <c r="C104" i="2"/>
  <c r="C105" i="2"/>
  <c r="C106" i="2"/>
  <c r="C107" i="2"/>
  <c r="C108" i="2"/>
  <c r="C109" i="2"/>
  <c r="C110" i="2"/>
  <c r="C111" i="2"/>
  <c r="C112" i="2"/>
  <c r="C113" i="2"/>
  <c r="C114" i="2"/>
  <c r="C115" i="2"/>
  <c r="C101" i="2"/>
  <c r="C86" i="2"/>
  <c r="C87" i="2"/>
  <c r="C88" i="2"/>
  <c r="C89" i="2"/>
  <c r="C90" i="2"/>
  <c r="C91" i="2"/>
  <c r="C92" i="2"/>
  <c r="C93" i="2"/>
  <c r="C94" i="2"/>
  <c r="C95" i="2"/>
  <c r="C96" i="2"/>
  <c r="C97" i="2"/>
  <c r="C98" i="2"/>
  <c r="C99" i="2"/>
  <c r="C85" i="2"/>
  <c r="C83" i="2"/>
  <c r="C70" i="2"/>
  <c r="C71" i="2"/>
  <c r="C72" i="2"/>
  <c r="C73" i="2"/>
  <c r="C74" i="2"/>
  <c r="C75" i="2"/>
  <c r="C76" i="2"/>
  <c r="C77" i="2"/>
  <c r="C78" i="2"/>
  <c r="C79" i="2"/>
  <c r="C80" i="2"/>
  <c r="C81" i="2"/>
  <c r="C82" i="2"/>
  <c r="C69" i="2"/>
  <c r="C54" i="2"/>
  <c r="C55" i="2"/>
  <c r="C56" i="2"/>
  <c r="C57" i="2"/>
  <c r="C58" i="2"/>
  <c r="C59" i="2"/>
  <c r="C60" i="2"/>
  <c r="C61" i="2"/>
  <c r="C62" i="2"/>
  <c r="C63" i="2"/>
  <c r="C64" i="2"/>
  <c r="C65" i="2"/>
  <c r="C66" i="2"/>
  <c r="C67" i="2"/>
  <c r="C53" i="2"/>
  <c r="C38" i="2"/>
  <c r="C39" i="2"/>
  <c r="C40" i="2"/>
  <c r="C41" i="2"/>
  <c r="C42" i="2"/>
  <c r="C43" i="2"/>
  <c r="C44" i="2"/>
  <c r="C45" i="2"/>
  <c r="C46" i="2"/>
  <c r="C47" i="2"/>
  <c r="C48" i="2"/>
  <c r="C49" i="2"/>
  <c r="C50" i="2"/>
  <c r="C51" i="2"/>
  <c r="C37" i="2"/>
  <c r="C22" i="2"/>
  <c r="C23" i="2"/>
  <c r="C24" i="2"/>
  <c r="C25" i="2"/>
  <c r="C26" i="2"/>
  <c r="C27" i="2"/>
  <c r="C28" i="2"/>
  <c r="C29" i="2"/>
  <c r="C30" i="2"/>
  <c r="C31" i="2"/>
  <c r="C32" i="2"/>
  <c r="C33" i="2"/>
  <c r="C34" i="2"/>
  <c r="C35" i="2"/>
  <c r="C21" i="2"/>
  <c r="J21" i="2"/>
  <c r="L21" i="2"/>
  <c r="J22" i="2"/>
  <c r="L22" i="2"/>
  <c r="N22" i="2"/>
  <c r="J23" i="2"/>
  <c r="L23" i="2"/>
  <c r="N23" i="2"/>
  <c r="J24" i="2"/>
  <c r="N24" i="2"/>
  <c r="J25" i="2"/>
  <c r="L25" i="2"/>
  <c r="N25" i="2"/>
  <c r="J26" i="2"/>
  <c r="L26" i="2"/>
  <c r="N26" i="2"/>
  <c r="L27" i="2"/>
  <c r="N27" i="2"/>
  <c r="C6" i="2"/>
  <c r="C7" i="2"/>
  <c r="C8" i="2"/>
  <c r="C9" i="2"/>
  <c r="C10" i="2"/>
  <c r="C11" i="2"/>
  <c r="C12" i="2"/>
  <c r="C13" i="2"/>
  <c r="C14" i="2"/>
  <c r="C15" i="2"/>
  <c r="C16" i="2"/>
  <c r="C17" i="2"/>
  <c r="C18" i="2"/>
  <c r="C19" i="2"/>
  <c r="M46" i="3"/>
  <c r="N46" i="3" s="1"/>
  <c r="M45" i="3"/>
  <c r="N45" i="3" s="1"/>
  <c r="M44" i="3"/>
  <c r="N44" i="3" s="1"/>
  <c r="N16" i="2"/>
  <c r="M41" i="3"/>
  <c r="M40" i="3"/>
  <c r="N40" i="3" s="1"/>
  <c r="K46" i="3"/>
  <c r="L18" i="2"/>
  <c r="K43" i="3"/>
  <c r="K42" i="3"/>
  <c r="K41" i="3"/>
  <c r="L41" i="3" s="1"/>
  <c r="K40" i="3"/>
  <c r="J20" i="2"/>
  <c r="J18" i="2"/>
  <c r="I43" i="3"/>
  <c r="J43" i="3" s="1"/>
  <c r="I42" i="3"/>
  <c r="J42" i="3" s="1"/>
  <c r="N13" i="2"/>
  <c r="L13" i="2"/>
  <c r="J13" i="2"/>
  <c r="I44" i="3" l="1"/>
  <c r="O44" i="3" s="1"/>
  <c r="M52" i="3"/>
  <c r="N52" i="3" s="1"/>
  <c r="I52" i="3"/>
  <c r="K51" i="3"/>
  <c r="L51" i="3" s="1"/>
  <c r="I50" i="3"/>
  <c r="J50" i="3" s="1"/>
  <c r="M49" i="3"/>
  <c r="N49" i="3" s="1"/>
  <c r="M42" i="3"/>
  <c r="N42" i="3" s="1"/>
  <c r="K53" i="3"/>
  <c r="M53" i="3"/>
  <c r="N53" i="3" s="1"/>
  <c r="J27" i="2"/>
  <c r="I53" i="3"/>
  <c r="J53" i="3" s="1"/>
  <c r="K52" i="3"/>
  <c r="L52" i="3" s="1"/>
  <c r="M51" i="3"/>
  <c r="N51" i="3" s="1"/>
  <c r="I51" i="3"/>
  <c r="L24" i="2"/>
  <c r="K50" i="3"/>
  <c r="M50" i="3"/>
  <c r="N50" i="3" s="1"/>
  <c r="K49" i="3"/>
  <c r="I49" i="3"/>
  <c r="J49" i="3" s="1"/>
  <c r="M48" i="3"/>
  <c r="N48" i="3" s="1"/>
  <c r="K48" i="3"/>
  <c r="L48" i="3" s="1"/>
  <c r="I48" i="3"/>
  <c r="N21" i="2"/>
  <c r="M47" i="3"/>
  <c r="N47" i="3" s="1"/>
  <c r="I47" i="3"/>
  <c r="K47" i="3"/>
  <c r="I46" i="3"/>
  <c r="O46" i="3" s="1"/>
  <c r="J19" i="2"/>
  <c r="I45" i="3"/>
  <c r="L19" i="2"/>
  <c r="K45" i="3"/>
  <c r="K44" i="3"/>
  <c r="L44" i="3" s="1"/>
  <c r="N17" i="2"/>
  <c r="M43" i="3"/>
  <c r="N43" i="3" s="1"/>
  <c r="J15" i="2"/>
  <c r="I41" i="3"/>
  <c r="J41" i="3" s="1"/>
  <c r="J14" i="2"/>
  <c r="I40" i="3"/>
  <c r="J40" i="3" s="1"/>
  <c r="M39" i="3"/>
  <c r="N39" i="3" s="1"/>
  <c r="I39" i="3"/>
  <c r="J39" i="3" s="1"/>
  <c r="K39" i="3"/>
  <c r="L43" i="3"/>
  <c r="L42" i="3"/>
  <c r="N41" i="3"/>
  <c r="P41" i="3"/>
  <c r="L40" i="3"/>
  <c r="P40" i="3"/>
  <c r="P46" i="3"/>
  <c r="L46" i="3"/>
  <c r="K13" i="3"/>
  <c r="K12" i="3"/>
  <c r="K7" i="2"/>
  <c r="I14" i="3"/>
  <c r="K14" i="3" s="1"/>
  <c r="L8" i="3"/>
  <c r="O25" i="2"/>
  <c r="O23" i="2"/>
  <c r="P27" i="2"/>
  <c r="P26" i="2"/>
  <c r="P25" i="2"/>
  <c r="P24" i="2"/>
  <c r="P23" i="2"/>
  <c r="P22" i="2"/>
  <c r="P21" i="2"/>
  <c r="O27" i="2"/>
  <c r="O26" i="2"/>
  <c r="O24" i="2"/>
  <c r="O22" i="2"/>
  <c r="O21" i="2"/>
  <c r="P15" i="2"/>
  <c r="O18" i="2"/>
  <c r="O17" i="2"/>
  <c r="P16" i="2"/>
  <c r="O16" i="2"/>
  <c r="O19" i="2"/>
  <c r="L16" i="2"/>
  <c r="J16" i="2"/>
  <c r="O15" i="2"/>
  <c r="O14" i="2"/>
  <c r="O13" i="2"/>
  <c r="P13" i="2"/>
  <c r="O20" i="2"/>
  <c r="J17" i="2"/>
  <c r="N20" i="2"/>
  <c r="P20" i="2"/>
  <c r="N19" i="2"/>
  <c r="P19" i="2"/>
  <c r="N18" i="2"/>
  <c r="P17" i="2"/>
  <c r="N15" i="2"/>
  <c r="N14" i="2"/>
  <c r="P14" i="2"/>
  <c r="L20" i="2"/>
  <c r="L17" i="2"/>
  <c r="L15" i="2"/>
  <c r="L14" i="2"/>
  <c r="P18" i="2"/>
  <c r="L5" i="2"/>
  <c r="L6" i="2"/>
  <c r="K5" i="2"/>
  <c r="K6" i="2"/>
  <c r="P42" i="3" l="1"/>
  <c r="J46" i="3"/>
  <c r="O47" i="3"/>
  <c r="J44" i="3"/>
  <c r="O50" i="3"/>
  <c r="O49" i="3"/>
  <c r="J47" i="3"/>
  <c r="P47" i="3"/>
  <c r="O42" i="3"/>
  <c r="O53" i="3"/>
  <c r="P53" i="3"/>
  <c r="L53" i="3"/>
  <c r="J52" i="3"/>
  <c r="O52" i="3"/>
  <c r="P52" i="3"/>
  <c r="P49" i="3"/>
  <c r="L47" i="3"/>
  <c r="P43" i="3"/>
  <c r="O43" i="3"/>
  <c r="O41" i="3"/>
  <c r="O40" i="3"/>
  <c r="O51" i="3"/>
  <c r="J51" i="3"/>
  <c r="P51" i="3"/>
  <c r="P50" i="3"/>
  <c r="L50" i="3"/>
  <c r="L49" i="3"/>
  <c r="P48" i="3"/>
  <c r="J48" i="3"/>
  <c r="O48" i="3"/>
  <c r="J45" i="3"/>
  <c r="O45" i="3"/>
  <c r="P45" i="3"/>
  <c r="L45" i="3"/>
  <c r="P44" i="3"/>
  <c r="O39" i="3"/>
  <c r="P39" i="3"/>
  <c r="L39" i="3"/>
  <c r="I15" i="3"/>
  <c r="L13" i="3"/>
  <c r="L12" i="3"/>
  <c r="K15" i="3"/>
  <c r="L8" i="2"/>
  <c r="K8" i="2"/>
  <c r="L15" i="3" l="1"/>
</calcChain>
</file>

<file path=xl/sharedStrings.xml><?xml version="1.0" encoding="utf-8"?>
<sst xmlns="http://schemas.openxmlformats.org/spreadsheetml/2006/main" count="592" uniqueCount="274">
  <si>
    <t>Web</t>
  </si>
  <si>
    <t>Cliente</t>
  </si>
  <si>
    <t>Evaluador</t>
  </si>
  <si>
    <t>Olga Carreras Montoto</t>
  </si>
  <si>
    <t>Página</t>
  </si>
  <si>
    <t>Alias</t>
  </si>
  <si>
    <t>URL</t>
  </si>
  <si>
    <t>ALIAS 1</t>
  </si>
  <si>
    <t xml:space="preserve">Nivel </t>
  </si>
  <si>
    <t>A</t>
  </si>
  <si>
    <t>Cumple</t>
  </si>
  <si>
    <t>Sí</t>
  </si>
  <si>
    <t>No</t>
  </si>
  <si>
    <t>No se aplica</t>
  </si>
  <si>
    <t>Páginas de la muestra</t>
  </si>
  <si>
    <t>Muestra completa</t>
  </si>
  <si>
    <t>ALIAS 2</t>
  </si>
  <si>
    <t>ALIAS 3</t>
  </si>
  <si>
    <t>ALIAS 4</t>
  </si>
  <si>
    <t>ALIAS 5</t>
  </si>
  <si>
    <t>ALIAS 6</t>
  </si>
  <si>
    <t>ALIAS 7</t>
  </si>
  <si>
    <t>ALIAS 8</t>
  </si>
  <si>
    <t>ALIAS 9</t>
  </si>
  <si>
    <t>ALIAS 10</t>
  </si>
  <si>
    <t>ALIAS 11</t>
  </si>
  <si>
    <t>ALIAS 12</t>
  </si>
  <si>
    <t>ALIAS 13</t>
  </si>
  <si>
    <t>ALIAS 14</t>
  </si>
  <si>
    <t>ALIAS 15</t>
  </si>
  <si>
    <t>Datos muestra general</t>
  </si>
  <si>
    <t>Datos por página de la muestra:</t>
  </si>
  <si>
    <t>AA</t>
  </si>
  <si>
    <t>Cumple la muestra</t>
  </si>
  <si>
    <t>Cumple la página</t>
  </si>
  <si>
    <t>No cumple</t>
  </si>
  <si>
    <t>Porcentaje cumple</t>
  </si>
  <si>
    <t>No aplica</t>
  </si>
  <si>
    <t>Sin tener en cuenta los no aplicables</t>
  </si>
  <si>
    <t>% no cumple</t>
  </si>
  <si>
    <t>% no se aplica</t>
  </si>
  <si>
    <t>% cumplimiento A</t>
  </si>
  <si>
    <t>% incumplimiento A</t>
  </si>
  <si>
    <t>Nº páginas de la muestra</t>
  </si>
  <si>
    <t>% cumple sin no se  aplica</t>
  </si>
  <si>
    <t>% no cumple sin no se  aplica</t>
  </si>
  <si>
    <t>% cumplimiento AA</t>
  </si>
  <si>
    <t>% incumplimiento AA</t>
  </si>
  <si>
    <t>Datos muestra general A+AA (Estos son los relevantes para conocer el nivel de adecuación AA)</t>
  </si>
  <si>
    <t>% cumplimiento A+AA</t>
  </si>
  <si>
    <t>% incumplimiento A+AA</t>
  </si>
  <si>
    <t>% no aplicables A+AA</t>
  </si>
  <si>
    <t>% no aplicables AA:</t>
  </si>
  <si>
    <t>% no aplicables A:</t>
  </si>
  <si>
    <t>Datos por página de la muestra A+AA:</t>
  </si>
  <si>
    <t>Datos por página de la muestra AA:</t>
  </si>
  <si>
    <t>Autor:</t>
  </si>
  <si>
    <t>Contacto:</t>
  </si>
  <si>
    <t>carreras.olga@gmail.com</t>
  </si>
  <si>
    <t>Seguimiento del cumplimiento de accesibilidad de la muestra</t>
  </si>
  <si>
    <t xml:space="preserve">Descarga y ayuda en: </t>
  </si>
  <si>
    <t>http://www.usableyaccesible.com/recurso_descargas.html</t>
  </si>
  <si>
    <t>Nivel de cumplimiento A por páginas</t>
  </si>
  <si>
    <t>Nivel de cumplimiento A+AA por páginas</t>
  </si>
  <si>
    <t>No cumplen</t>
  </si>
  <si>
    <t>Sí cumplen</t>
  </si>
  <si>
    <t>No se aplican</t>
  </si>
  <si>
    <t>Nº páginas cumplen</t>
  </si>
  <si>
    <t>Nº páginas no cumplen</t>
  </si>
  <si>
    <t>Nº páginas que no aplica</t>
  </si>
  <si>
    <t xml:space="preserve">1.1 </t>
  </si>
  <si>
    <t>1.2</t>
  </si>
  <si>
    <t xml:space="preserve">1.3 </t>
  </si>
  <si>
    <t xml:space="preserve">5.2 </t>
  </si>
  <si>
    <t xml:space="preserve">2.1 </t>
  </si>
  <si>
    <t>4.3</t>
  </si>
  <si>
    <t xml:space="preserve">5.1 </t>
  </si>
  <si>
    <t xml:space="preserve">4.1 </t>
  </si>
  <si>
    <t xml:space="preserve">6.1 </t>
  </si>
  <si>
    <t>6.2</t>
  </si>
  <si>
    <t xml:space="preserve">6.3 </t>
  </si>
  <si>
    <t xml:space="preserve">1.4 </t>
  </si>
  <si>
    <t xml:space="preserve">7.1 </t>
  </si>
  <si>
    <t xml:space="preserve">8.1 </t>
  </si>
  <si>
    <t xml:space="preserve">9.1 </t>
  </si>
  <si>
    <t xml:space="preserve">11.4 </t>
  </si>
  <si>
    <t xml:space="preserve">12.1 </t>
  </si>
  <si>
    <t xml:space="preserve">13.1 </t>
  </si>
  <si>
    <t>14.1</t>
  </si>
  <si>
    <t xml:space="preserve">2.2 </t>
  </si>
  <si>
    <t xml:space="preserve">3.1 </t>
  </si>
  <si>
    <t xml:space="preserve">3.2  </t>
  </si>
  <si>
    <t xml:space="preserve">3.3 </t>
  </si>
  <si>
    <t xml:space="preserve">3.4 </t>
  </si>
  <si>
    <t xml:space="preserve">3.5 </t>
  </si>
  <si>
    <t>3.7</t>
  </si>
  <si>
    <t xml:space="preserve">3.6  </t>
  </si>
  <si>
    <t xml:space="preserve">5.3  </t>
  </si>
  <si>
    <t xml:space="preserve">5.4 </t>
  </si>
  <si>
    <t xml:space="preserve">5.5  </t>
  </si>
  <si>
    <t xml:space="preserve"> 6.4</t>
  </si>
  <si>
    <t xml:space="preserve">6.5 </t>
  </si>
  <si>
    <t xml:space="preserve">7.2 </t>
  </si>
  <si>
    <t xml:space="preserve">7.3 </t>
  </si>
  <si>
    <t xml:space="preserve">7.4 </t>
  </si>
  <si>
    <t xml:space="preserve">7.5 </t>
  </si>
  <si>
    <t xml:space="preserve">9.2 </t>
  </si>
  <si>
    <t xml:space="preserve">9.3 </t>
  </si>
  <si>
    <t>9.4</t>
  </si>
  <si>
    <t xml:space="preserve">10.1  </t>
  </si>
  <si>
    <t xml:space="preserve">10.2 </t>
  </si>
  <si>
    <t xml:space="preserve">12.4   </t>
  </si>
  <si>
    <t>11.1</t>
  </si>
  <si>
    <t xml:space="preserve">11.2 </t>
  </si>
  <si>
    <t xml:space="preserve">12.3 </t>
  </si>
  <si>
    <t xml:space="preserve">12.2 </t>
  </si>
  <si>
    <t xml:space="preserve">13.2 </t>
  </si>
  <si>
    <t xml:space="preserve">13.3 </t>
  </si>
  <si>
    <t xml:space="preserve">13.4 </t>
  </si>
  <si>
    <t>Prohibido su uso comercial y su distribucción sin permiso del autor.</t>
  </si>
  <si>
    <t>Todas las imágenes, botones de imagen de los formularios y las zonas activas de los mapas de imagen, tendrán un texto alternativo adecuado.</t>
  </si>
  <si>
    <r>
      <t>Las imágenes que no transmitan contenidos, sean decorativas o con el contenido ya presente como texto se ofrecerán con el texto alternativo vacío (</t>
    </r>
    <r>
      <rPr>
        <sz val="10"/>
        <color theme="1"/>
        <rFont val="Arial Unicode MS"/>
        <family val="2"/>
      </rPr>
      <t>alt=""</t>
    </r>
    <r>
      <rPr>
        <sz val="11"/>
        <color theme="1"/>
        <rFont val="Calibri"/>
        <family val="2"/>
        <scheme val="minor"/>
      </rPr>
      <t>) o aplicadas como fondos de imagen CSS. Todas las imágenes enlazadas contarán con un texto descriptivo alternativo.</t>
    </r>
  </si>
  <si>
    <r>
      <t xml:space="preserve">El contenido equivalente alternativo para las imágenes complejas se ofrecerá en una página (enlazada o referenciada mediante </t>
    </r>
    <r>
      <rPr>
        <sz val="10"/>
        <color theme="1"/>
        <rFont val="Arial Unicode MS"/>
        <family val="2"/>
      </rPr>
      <t>longdesc</t>
    </r>
    <r>
      <rPr>
        <sz val="11"/>
        <color theme="1"/>
        <rFont val="Calibri"/>
        <family val="2"/>
        <scheme val="minor"/>
      </rPr>
      <t>) aparte.</t>
    </r>
  </si>
  <si>
    <r>
      <t>Los botones de los formularios tendrán nombres (</t>
    </r>
    <r>
      <rPr>
        <sz val="10"/>
        <color theme="1"/>
        <rFont val="Arial Unicode MS"/>
        <family val="2"/>
      </rPr>
      <t>value</t>
    </r>
    <r>
      <rPr>
        <sz val="11"/>
        <color theme="1"/>
        <rFont val="Calibri"/>
        <family val="2"/>
        <scheme val="minor"/>
      </rPr>
      <t>) descriptivos.</t>
    </r>
  </si>
  <si>
    <r>
      <t>Los elementos de los formularios tendrán etiquetas textuales (</t>
    </r>
    <r>
      <rPr>
        <sz val="10"/>
        <color theme="1"/>
        <rFont val="Arial Unicode MS"/>
        <family val="2"/>
      </rPr>
      <t>label</t>
    </r>
    <r>
      <rPr>
        <sz val="11"/>
        <color theme="1"/>
        <rFont val="Calibri"/>
        <family val="2"/>
        <scheme val="minor"/>
      </rPr>
      <t>) asociadas o, si éstas no pueden utilizarse, un título (</t>
    </r>
    <r>
      <rPr>
        <sz val="10"/>
        <color theme="1"/>
        <rFont val="Arial Unicode MS"/>
        <family val="2"/>
      </rPr>
      <t>title</t>
    </r>
    <r>
      <rPr>
        <sz val="11"/>
        <color theme="1"/>
        <rFont val="Calibri"/>
        <family val="2"/>
        <scheme val="minor"/>
      </rPr>
      <t>) descriptivo.</t>
    </r>
  </si>
  <si>
    <r>
      <t>Los elementos multimedia incrustados (</t>
    </r>
    <r>
      <rPr>
        <i/>
        <sz val="11"/>
        <color theme="1"/>
        <rFont val="Calibri"/>
        <family val="2"/>
        <scheme val="minor"/>
      </rPr>
      <t>embedded</t>
    </r>
    <r>
      <rPr>
        <sz val="11"/>
        <color theme="1"/>
        <rFont val="Calibri"/>
        <family val="2"/>
        <scheme val="minor"/>
      </rPr>
      <t>) se identificarán mediante textos accesibles.</t>
    </r>
  </si>
  <si>
    <r>
      <t>Los marcos (</t>
    </r>
    <r>
      <rPr>
        <i/>
        <sz val="11"/>
        <color theme="1"/>
        <rFont val="Calibri"/>
        <family val="2"/>
        <scheme val="minor"/>
      </rPr>
      <t>frames</t>
    </r>
    <r>
      <rPr>
        <sz val="11"/>
        <color theme="1"/>
        <rFont val="Calibri"/>
        <family val="2"/>
        <scheme val="minor"/>
      </rPr>
      <t>) tendrán un título apropiado.</t>
    </r>
  </si>
  <si>
    <t>Se ofrecerá una transcripción descriptiva (incluyendo todas las pistas e indicadores visuales y auditivos) para el audio grabado (no en directo) basado en web (podcast de audio, archivos MP3, etc.)</t>
  </si>
  <si>
    <t>Se ofrecerá una descripción auditiva o textual para los vídeos grabados (no en directo) sin audio basados en web (por ejemplo, vídeos que no incluyen pistas de audio)</t>
  </si>
  <si>
    <t>Se ofrecerán subtítulos para los vídeos grabados (no en directo) basados en web (vídeos de YouTube, etc.)</t>
  </si>
  <si>
    <r>
      <t>El marcado semántico se usará para designar los encabezados (</t>
    </r>
    <r>
      <rPr>
        <sz val="10"/>
        <color theme="1"/>
        <rFont val="Arial Unicode MS"/>
        <family val="2"/>
      </rPr>
      <t>&lt;h1&gt;</t>
    </r>
    <r>
      <rPr>
        <sz val="11"/>
        <color theme="1"/>
        <rFont val="Calibri"/>
        <family val="2"/>
        <scheme val="minor"/>
      </rPr>
      <t>), listas (</t>
    </r>
    <r>
      <rPr>
        <sz val="10"/>
        <color theme="1"/>
        <rFont val="Arial Unicode MS"/>
        <family val="2"/>
      </rPr>
      <t>&lt;ul&gt;</t>
    </r>
    <r>
      <rPr>
        <sz val="11"/>
        <color theme="1"/>
        <rFont val="Calibri"/>
        <family val="2"/>
        <scheme val="minor"/>
      </rPr>
      <t xml:space="preserve">, </t>
    </r>
    <r>
      <rPr>
        <sz val="10"/>
        <color theme="1"/>
        <rFont val="Arial Unicode MS"/>
        <family val="2"/>
      </rPr>
      <t>&lt;ol&gt;</t>
    </r>
    <r>
      <rPr>
        <sz val="11"/>
        <color theme="1"/>
        <rFont val="Calibri"/>
        <family val="2"/>
        <scheme val="minor"/>
      </rPr>
      <t xml:space="preserve">, and </t>
    </r>
    <r>
      <rPr>
        <sz val="10"/>
        <color theme="1"/>
        <rFont val="Arial Unicode MS"/>
        <family val="2"/>
      </rPr>
      <t>&lt;dl&gt;</t>
    </r>
    <r>
      <rPr>
        <sz val="11"/>
        <color theme="1"/>
        <rFont val="Calibri"/>
        <family val="2"/>
        <scheme val="minor"/>
      </rPr>
      <t>), texto especial o enfatizado (</t>
    </r>
    <r>
      <rPr>
        <sz val="10"/>
        <color theme="1"/>
        <rFont val="Arial Unicode MS"/>
        <family val="2"/>
      </rPr>
      <t>&lt;strong&gt;</t>
    </r>
    <r>
      <rPr>
        <sz val="11"/>
        <color theme="1"/>
        <rFont val="Calibri"/>
        <family val="2"/>
        <scheme val="minor"/>
      </rPr>
      <t xml:space="preserve">, </t>
    </r>
    <r>
      <rPr>
        <sz val="10"/>
        <color theme="1"/>
        <rFont val="Arial Unicode MS"/>
        <family val="2"/>
      </rPr>
      <t>&lt;code&gt;</t>
    </r>
    <r>
      <rPr>
        <sz val="11"/>
        <color theme="1"/>
        <rFont val="Calibri"/>
        <family val="2"/>
        <scheme val="minor"/>
      </rPr>
      <t xml:space="preserve">, </t>
    </r>
    <r>
      <rPr>
        <sz val="10"/>
        <color theme="1"/>
        <rFont val="Arial Unicode MS"/>
        <family val="2"/>
      </rPr>
      <t>&lt;abbr&gt;</t>
    </r>
    <r>
      <rPr>
        <sz val="11"/>
        <color theme="1"/>
        <rFont val="Calibri"/>
        <family val="2"/>
        <scheme val="minor"/>
      </rPr>
      <t xml:space="preserve">, </t>
    </r>
    <r>
      <rPr>
        <sz val="10"/>
        <color theme="1"/>
        <rFont val="Arial Unicode MS"/>
        <family val="2"/>
      </rPr>
      <t>&lt;blockquote&gt;</t>
    </r>
    <r>
      <rPr>
        <sz val="11"/>
        <color theme="1"/>
        <rFont val="Calibri"/>
        <family val="2"/>
        <scheme val="minor"/>
      </rPr>
      <t>, por ejemplo), etc. El marcado semántico deberá usarse apropiadamente.</t>
    </r>
  </si>
  <si>
    <r>
      <t>Las tablas se usarán para marcar los datos tabulados. Las celdas de datos (</t>
    </r>
    <r>
      <rPr>
        <sz val="10"/>
        <color theme="1"/>
        <rFont val="Arial Unicode MS"/>
        <family val="2"/>
      </rPr>
      <t>&lt;td&gt;</t>
    </r>
    <r>
      <rPr>
        <sz val="11"/>
        <color theme="1"/>
        <rFont val="Calibri"/>
        <family val="2"/>
        <scheme val="minor"/>
      </rPr>
      <t>) se asociarán con sus encabezados (</t>
    </r>
    <r>
      <rPr>
        <sz val="10"/>
        <color theme="1"/>
        <rFont val="Arial Unicode MS"/>
        <family val="2"/>
      </rPr>
      <t>&lt;th&gt;</t>
    </r>
    <r>
      <rPr>
        <sz val="11"/>
        <color theme="1"/>
        <rFont val="Calibri"/>
        <family val="2"/>
        <scheme val="minor"/>
      </rPr>
      <t>) donde sea necesario. Los títulos de las tablas (</t>
    </r>
    <r>
      <rPr>
        <sz val="10"/>
        <color theme="1"/>
        <rFont val="Arial Unicode MS"/>
        <family val="2"/>
      </rPr>
      <t>caption</t>
    </r>
    <r>
      <rPr>
        <sz val="11"/>
        <color theme="1"/>
        <rFont val="Calibri"/>
        <family val="2"/>
        <scheme val="minor"/>
      </rPr>
      <t>) y sus resúmenes (</t>
    </r>
    <r>
      <rPr>
        <sz val="10"/>
        <color theme="1"/>
        <rFont val="Arial Unicode MS"/>
        <family val="2"/>
      </rPr>
      <t>summary</t>
    </r>
    <r>
      <rPr>
        <sz val="11"/>
        <color theme="1"/>
        <rFont val="Calibri"/>
        <family val="2"/>
        <scheme val="minor"/>
      </rPr>
      <t>) se usarán de forma apropiada.</t>
    </r>
  </si>
  <si>
    <r>
      <t>Las etiquetas (</t>
    </r>
    <r>
      <rPr>
        <sz val="10"/>
        <color theme="1"/>
        <rFont val="Arial Unicode MS"/>
        <family val="2"/>
      </rPr>
      <t>label</t>
    </r>
    <r>
      <rPr>
        <sz val="11"/>
        <color theme="1"/>
        <rFont val="Calibri"/>
        <family val="2"/>
        <scheme val="minor"/>
      </rPr>
      <t>) textuales se asociarán con sus campos (</t>
    </r>
    <r>
      <rPr>
        <sz val="10"/>
        <color theme="1"/>
        <rFont val="Arial Unicode MS"/>
        <family val="2"/>
      </rPr>
      <t>input</t>
    </r>
    <r>
      <rPr>
        <sz val="11"/>
        <color theme="1"/>
        <rFont val="Calibri"/>
        <family val="2"/>
        <scheme val="minor"/>
      </rPr>
      <t xml:space="preserve">) correspondientes en los formularios. Los elementos de los formularios que estén relacionados se agruparán mediante </t>
    </r>
    <r>
      <rPr>
        <sz val="10"/>
        <color theme="1"/>
        <rFont val="Arial Unicode MS"/>
        <family val="2"/>
      </rPr>
      <t>fieldset/legend</t>
    </r>
    <r>
      <rPr>
        <sz val="11"/>
        <color theme="1"/>
        <rFont val="Calibri"/>
        <family val="2"/>
        <scheme val="minor"/>
      </rPr>
      <t>.</t>
    </r>
  </si>
  <si>
    <t>El orden de navegación y lectura (determinado por el orden en el código fuente) será lógico e intuitivo.</t>
  </si>
  <si>
    <t>Las instrucciones no dependerán de la forma, tamaño o ubicación visual (por ejemplo, "Haga clic en el icono cuadrado para continuar" o "Las instrucciones están en la columna de la derecha").</t>
  </si>
  <si>
    <r>
      <t xml:space="preserve">Las instrucciones no dependerán del sonido (por ejemplo, "Un sonido </t>
    </r>
    <r>
      <rPr>
        <i/>
        <sz val="11"/>
        <color theme="1"/>
        <rFont val="Calibri"/>
        <family val="2"/>
        <scheme val="minor"/>
      </rPr>
      <t>beep</t>
    </r>
    <r>
      <rPr>
        <sz val="11"/>
        <color theme="1"/>
        <rFont val="Calibri"/>
        <family val="2"/>
        <scheme val="minor"/>
      </rPr>
      <t xml:space="preserve"> le indica que puede continuar").</t>
    </r>
  </si>
  <si>
    <t>No use el color como el único método para transmitir el contenido o distinguir elementos visuales.</t>
  </si>
  <si>
    <t>Los enlaces deben distinguirse de los elementos y texto que les rodean. Si utiliza el color para diferenciar los enlaces, use una forma adicional para distinguirlos. (por ejemplo, se subrayan cuando reciben el foco).</t>
  </si>
  <si>
    <t>Se debe ofrecer un mecanismo para poder parar, pausar, silenciar o ajustar el volumen de cualquier sonido que se reproduzca automáticamente en la página más de tres segundos.</t>
  </si>
  <si>
    <t>Todas funciones de las páginas deberán estar disponibles utilizando el teclado, excepto aquellas que de forma conocida no pueden realizarse con el teclado (por ejemplo, un dibujo a mano alzada).</t>
  </si>
  <si>
    <r>
      <t xml:space="preserve">Los atajos de teclado y </t>
    </r>
    <r>
      <rPr>
        <sz val="10"/>
        <color theme="1"/>
        <rFont val="Arial Unicode MS"/>
        <family val="2"/>
      </rPr>
      <t>accesskeys</t>
    </r>
    <r>
      <rPr>
        <sz val="11"/>
        <color theme="1"/>
        <rFont val="Calibri"/>
        <family val="2"/>
        <scheme val="minor"/>
      </rPr>
      <t xml:space="preserve"> (que normalmente deberían evitarse) no deben entrar en conflicto con las presentes en el navegador y/o lector de pantalla.</t>
    </r>
  </si>
  <si>
    <t>El foco del teclado no deberá estar bloqueado o fijado en un elemento concreto de la página. El usuario deberá poder moverse por todos los elementos navegables de la página utilizando únicamente el teclado.</t>
  </si>
  <si>
    <t>2.2.1 Tiempo ajustable</t>
  </si>
  <si>
    <t>Si una página o aplicación tiene un límite de tiempo para realizar una tarea deberá ofrecer la opción de apagar, ajustar o aumentar ese límite de tiempo. No es un requisito para eventos en tiempo real (por ejemplo, una subasta) donde el límite de tiempo es absolutamente necesario, o si el plazo de tiempo es de más de 20 horas.</t>
  </si>
  <si>
    <t>Todo movimiento automático, parpadeo o desplazamiento de más de tres segundos deberá poderse pausar, parar u ocultar por el usuario. El movimiento, parpadeo, o desplazamiento podrá usarse para llamar la atención del usuario o destacar un contenido si dura menos de tres segundos.</t>
  </si>
  <si>
    <r>
      <t xml:space="preserve">El contenido actualizado automáticamente (por ejemplo, una página recargada o redireccionada automáticamente, un </t>
    </r>
    <r>
      <rPr>
        <i/>
        <sz val="11"/>
        <color theme="1"/>
        <rFont val="Calibri"/>
        <family val="2"/>
        <scheme val="minor"/>
      </rPr>
      <t>ticker</t>
    </r>
    <r>
      <rPr>
        <sz val="11"/>
        <color theme="1"/>
        <rFont val="Calibri"/>
        <family val="2"/>
        <scheme val="minor"/>
      </rPr>
      <t xml:space="preserve"> de noticias, la actualización de un campo mediante AJAX, un aviso, etc.) deberá poder ser pausado, parado u ocultado por el usuario o el usuario deberá poder controlar manualmente los tiempos de actualización.</t>
    </r>
  </si>
  <si>
    <t>No deberá crear contenidos que destellen más de tres veces por segundo a menos que el parpadeo sea lo suficientemente pequeño, los destellos sean de bajo contraste y no contengan demasiado rojo. (Véase el apartado sobre el destello en general y el umbral de destello del rojo, en inglés)</t>
  </si>
  <si>
    <t>Se ofrecerá un enlace para saltar la navegación y otros elementos que se repitan en todas las páginas.</t>
  </si>
  <si>
    <t>Si una página cuenta con una estructura adecuada de encabezados, puede considerarse una técnica suficiente en lugar de un enlace del tipo "Ir al contenido principal". Tenga en cuenta que la navegación por encabezados todavía no está soportada en todos los navegadores.</t>
  </si>
  <si>
    <r>
      <t>Si una página utiliza un conjunto de marcos (</t>
    </r>
    <r>
      <rPr>
        <i/>
        <sz val="11"/>
        <color theme="1"/>
        <rFont val="Calibri"/>
        <family val="2"/>
        <scheme val="minor"/>
      </rPr>
      <t>frameset</t>
    </r>
    <r>
      <rPr>
        <sz val="11"/>
        <color theme="1"/>
        <rFont val="Calibri"/>
        <family val="2"/>
        <scheme val="minor"/>
      </rPr>
      <t>) y los marcos (</t>
    </r>
    <r>
      <rPr>
        <i/>
        <sz val="11"/>
        <color theme="1"/>
        <rFont val="Calibri"/>
        <family val="2"/>
        <scheme val="minor"/>
      </rPr>
      <t>frame</t>
    </r>
    <r>
      <rPr>
        <sz val="11"/>
        <color theme="1"/>
        <rFont val="Calibri"/>
        <family val="2"/>
        <scheme val="minor"/>
      </rPr>
      <t>) están apropiadamente titulados, puede considerarse una técnica suficiente para acceder directamente a cada marco individual.</t>
    </r>
  </si>
  <si>
    <t>La página web deberá tener un título descriptivo e informativo de la misma.</t>
  </si>
  <si>
    <t>El orden de la navegación por los enlaces, elementos de los formularios, etc. deberá ser lógico e intuitivo.</t>
  </si>
  <si>
    <t>Siempre que no sean ambiguos para los usuarios en general, los enlaces (o botones de imagen en un formulario, o zonas activas en un mapa de imagen) serán lo suficientemente descriptivos como para identificar su propósito (objetivo) directamente desde el texto enlazado o, en su caso, desde el enlace en su contexto (por ejemplo, en los párrafos que lo rodean, elementos de una lista, celdas o encabezados en una tabla, etc.).</t>
  </si>
  <si>
    <t>Los enlaces (o botones de imagen en un formulario) con el mismo destino deberían tener las mismas descripciones (ser consistentes, según criterio de éxito 3.2.4), pero los enlaces con diferentes propósitos y destinos deberían tener diferentes descripciones.</t>
  </si>
  <si>
    <r>
      <t xml:space="preserve">El idioma principal de la página deberá estar identificado utilizando el atributo </t>
    </r>
    <r>
      <rPr>
        <sz val="10"/>
        <color theme="1"/>
        <rFont val="Arial Unicode MS"/>
        <family val="2"/>
      </rPr>
      <t>lang</t>
    </r>
    <r>
      <rPr>
        <sz val="11"/>
        <color theme="1"/>
        <rFont val="Calibri"/>
        <family val="2"/>
        <scheme val="minor"/>
      </rPr>
      <t xml:space="preserve"> de HTML (por ejemplo, </t>
    </r>
    <r>
      <rPr>
        <sz val="10"/>
        <color theme="1"/>
        <rFont val="Arial Unicode MS"/>
        <family val="2"/>
      </rPr>
      <t>&lt;HTML lang="es"&gt;</t>
    </r>
    <r>
      <rPr>
        <sz val="11"/>
        <color theme="1"/>
        <rFont val="Calibri"/>
        <family val="2"/>
        <scheme val="minor"/>
      </rPr>
      <t>).</t>
    </r>
  </si>
  <si>
    <t>Deberá advertir al usuario con antelación de los cambios, imprevistos o automáticos, en la configuración de cualquier elemento de la interfaz que causen una modificación en la página.</t>
  </si>
  <si>
    <t>Cuando un elemento reciba el foco no se deberá iniciar un cambio en la página que confunda o desoriente al usuario.</t>
  </si>
  <si>
    <r>
      <t xml:space="preserve">Ofrezca información al usuario sobre los campos obligatorios de un formulario, o aquellos que necesitan un formato, valor o longitud específica, utilizando el elemento </t>
    </r>
    <r>
      <rPr>
        <sz val="10"/>
        <color theme="1"/>
        <rFont val="Arial Unicode MS"/>
        <family val="2"/>
      </rPr>
      <t>&lt;label&gt;</t>
    </r>
    <r>
      <rPr>
        <sz val="11"/>
        <color theme="1"/>
        <rFont val="Calibri"/>
        <family val="2"/>
        <scheme val="minor"/>
      </rPr>
      <t xml:space="preserve"> (si éste no está disponible ponga la información en el atributo de título </t>
    </r>
    <r>
      <rPr>
        <sz val="10"/>
        <color theme="1"/>
        <rFont val="Arial Unicode MS"/>
        <family val="2"/>
      </rPr>
      <t>title</t>
    </r>
    <r>
      <rPr>
        <sz val="11"/>
        <color theme="1"/>
        <rFont val="Calibri"/>
        <family val="2"/>
        <scheme val="minor"/>
      </rPr>
      <t xml:space="preserve"> del elemento).</t>
    </r>
  </si>
  <si>
    <t>Si se usa la validación de datos de los formularios (del lado del cliente o del servidor), ofrezca la información sobre los errores y avisos de forma eficiente, intuitiva y accesible. Los errores deben estar claramente identificados, ofrecer un acceso rápido al elemento problemático, permitir que el usuario pueda fácilmente solucionar el error y reenviar los datos del formulario.</t>
  </si>
  <si>
    <r>
      <t>Se deberán proporcionar las suficientes etiquetas, avisos e instrucciones necesarios para los elementos interactivos. Use para ello instrucciones, ejemplos, posicionane adecuadamente las etiquetas (</t>
    </r>
    <r>
      <rPr>
        <sz val="10"/>
        <color theme="1"/>
        <rFont val="Arial Unicode MS"/>
        <family val="2"/>
      </rPr>
      <t>label</t>
    </r>
    <r>
      <rPr>
        <sz val="11"/>
        <color theme="1"/>
        <rFont val="Calibri"/>
        <family val="2"/>
        <scheme val="minor"/>
      </rPr>
      <t xml:space="preserve">) y agrupe e identifique los campos con </t>
    </r>
    <r>
      <rPr>
        <sz val="10"/>
        <color theme="1"/>
        <rFont val="Arial Unicode MS"/>
        <family val="2"/>
      </rPr>
      <t>fieldsets/legends</t>
    </r>
  </si>
  <si>
    <t>Se deberán evitar los errores de sintaxis de HTML/XHTML. El código puede comprobarse, analizarse y validarse a través de http://validator.w3.org/</t>
  </si>
  <si>
    <t>Deberá utilizar el marcado de tal forma que se facilite la accesibilidad. Esto incluye el seguir las especificaciones oficiales de HTML/XHTML, utilizando la gramática formal de forma apropiada.</t>
  </si>
  <si>
    <t>Seguimiento de nivel A (WCAG 2.0)</t>
  </si>
  <si>
    <t>Seguimiento de nivel AA (WCAG 2.0)</t>
  </si>
  <si>
    <r>
      <t xml:space="preserve">Se ofrecerán subtítulos sincronizados con el audio para todo el contenido multimedia ofrecido en directo (emisiones sólo audio, </t>
    </r>
    <r>
      <rPr>
        <i/>
        <sz val="11"/>
        <color theme="1"/>
        <rFont val="Calibri"/>
        <family val="2"/>
        <scheme val="minor"/>
      </rPr>
      <t>web cast</t>
    </r>
    <r>
      <rPr>
        <sz val="11"/>
        <color theme="1"/>
        <rFont val="Calibri"/>
        <family val="2"/>
        <scheme val="minor"/>
      </rPr>
      <t>, videoconferencias, animaciones Flash, etc.)</t>
    </r>
  </si>
  <si>
    <r>
      <t xml:space="preserve">Se ofrecerán audio descripciones para todo el contenido de vídeo. </t>
    </r>
    <r>
      <rPr>
        <b/>
        <sz val="11"/>
        <color theme="1"/>
        <rFont val="Calibri"/>
        <family val="2"/>
        <scheme val="minor"/>
      </rPr>
      <t>Nota</t>
    </r>
    <r>
      <rPr>
        <sz val="11"/>
        <color theme="1"/>
        <rFont val="Calibri"/>
        <family val="2"/>
        <scheme val="minor"/>
      </rPr>
      <t>: sólo será necesario si el vídeo transmite contenido visual que no está disponible por defecto en la pista de audio.</t>
    </r>
  </si>
  <si>
    <t>1.4.3 Contraste (mínimo)</t>
  </si>
  <si>
    <t>El texto o las imágenes de texto deben tener una relación de contraste de al menos 4.5:1, excepto en los siguientes casos:</t>
  </si>
  <si>
    <t>En los textos grandes (de más de 18 puntos o 14 puntos en negrita) y las imágenes de texto grandes la relación de contraste debe ser de al menos 3:1.</t>
  </si>
  <si>
    <t>En los textos, o las imágenes de texto, que forman parte de un componente de la interfaz de usuario inactivo, que son meramente decorativos, que no son visibles o que forman parte de una imagen cuyo significado es visual, no tienen un requisito mínimo de contraste.</t>
  </si>
  <si>
    <t>Los textos que forman parte de un logotipo o de una marca comercial no tiene un requisito mínimo de contraste.</t>
  </si>
  <si>
    <t>La página deberá ser legible y funcional cuando se doble el tamaño del texto.</t>
  </si>
  <si>
    <t>La interpretación del diseñador web Roger Johansson a este punto es que hasta que la amplia mayoría de los usuarios utilicen navegadores que soporten zoom (y el soporte del zoom de los navegadores mejore), deberíamos comprobar que el texto de nuestras páginas puede ser ampliado hasta un 200%.</t>
  </si>
  <si>
    <t>1.4.5 Imágenes de texto</t>
  </si>
  <si>
    <t>Si la misma representación visual puede realizarse usando sólo texto, no deben usarse imágenes para representar ese texto.</t>
  </si>
  <si>
    <t>Se deben ofrecer múltiples formas para encontrar otras páginas web en el sitio – al menos dos de las siguientes: una lista de páginas relacionadas, tabla de contenidos, mapa web, búsqueda en el sitio, o un listado de todas las páginas web.</t>
  </si>
  <si>
    <r>
      <t>Los encabezados (</t>
    </r>
    <r>
      <rPr>
        <sz val="10"/>
        <color theme="1"/>
        <rFont val="Arial Unicode MS"/>
        <family val="2"/>
      </rPr>
      <t>&lt;h&gt;</t>
    </r>
    <r>
      <rPr>
        <sz val="11"/>
        <color theme="1"/>
        <rFont val="Calibri"/>
        <family val="2"/>
        <scheme val="minor"/>
      </rPr>
      <t>) de las páginas y las etiquetas (</t>
    </r>
    <r>
      <rPr>
        <sz val="10"/>
        <color theme="1"/>
        <rFont val="Arial Unicode MS"/>
        <family val="2"/>
      </rPr>
      <t>&lt;label&gt;</t>
    </r>
    <r>
      <rPr>
        <sz val="11"/>
        <color theme="1"/>
        <rFont val="Calibri"/>
        <family val="2"/>
        <scheme val="minor"/>
      </rPr>
      <t>) para los controles interactivos de los formularios deberán ser informativos. Evite el duplicar los encabezados (por ejemplo, "Más detalles") y las etiquetas de texto (por ejemplo, "primer nombre") a menos que la estructura ofrezca una diferenciación adecuada entre ellas.</t>
    </r>
  </si>
  <si>
    <t>Compruebe que es visualmente evidente el elemento que tiene el foco actual del teclado (por ejemplo, si se mueve con el tabulador por la página, puede ver dónde se encuentra).</t>
  </si>
  <si>
    <r>
      <t xml:space="preserve">Si algunas secciones tienen contenidos en un idioma diferente al principal, éste deberá estar identificado utilizando el atributo </t>
    </r>
    <r>
      <rPr>
        <sz val="10"/>
        <color theme="1"/>
        <rFont val="Arial Unicode MS"/>
        <family val="2"/>
      </rPr>
      <t>lang</t>
    </r>
    <r>
      <rPr>
        <sz val="11"/>
        <color theme="1"/>
        <rFont val="Calibri"/>
        <family val="2"/>
        <scheme val="minor"/>
      </rPr>
      <t xml:space="preserve"> (por ejemplo, </t>
    </r>
    <r>
      <rPr>
        <sz val="10"/>
        <color theme="1"/>
        <rFont val="Arial Unicode MS"/>
        <family val="2"/>
      </rPr>
      <t>&lt;blockquote lang="en"&gt;</t>
    </r>
    <r>
      <rPr>
        <sz val="11"/>
        <color theme="1"/>
        <rFont val="Calibri"/>
        <family val="2"/>
        <scheme val="minor"/>
      </rPr>
      <t>) cuando sea apropiado.</t>
    </r>
  </si>
  <si>
    <t>Existen algunas excepciones: nombres propios, términos técnicos, palabras o frases en un lenguaje indeterminado o inventado, locuciones propias de la lengua (vernaculares) que se entienden dentro del contexto (por ejemplo, locuciones latinas en español).</t>
  </si>
  <si>
    <t>Los enlaces de navegación que se repiten en las páginas web no deberían modificar su orden al navegar por el sitio.</t>
  </si>
  <si>
    <t>Los elementos que tienen la misma funcionalidad a través de múltiples páginas web deberán identificarse de manera consistente. Por ejemplo, un campo de búsqueda en la parte superior de la página deberá etiquetarse siempre de la misma forma.</t>
  </si>
  <si>
    <t>Si se detecta un error al introducir un dato (mediante la validación en el lado del cliente o en el del servidor), deberá proporcionar sugerencias para solucionar el problema de forma oportuna y accesible.</t>
  </si>
  <si>
    <t xml:space="preserve">de acuerdo a las WCAG 2.0 </t>
  </si>
  <si>
    <t>La descripción de los criterios de éxito está basada en la traducción de WebAIM`s WCAG 2.0 Checklist  de Jose Ramón Quevedo: http://qweos.net/blog/2009/01/28/guias-practicas-para-profesionales-web-puntos-de-verificacion-de-las-pautas-de-accesibilidad-al-contenido-web-wcag-20/</t>
  </si>
  <si>
    <t>1.1.1 Contenido no textual:Todo contenido no textual que se presenta al usuario tiene una alternativa textual que cumple el mismo propósito, excepto en las situaciones enumeradas a continuación.</t>
  </si>
  <si>
    <t>Captcha: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t>
  </si>
  <si>
    <t>Se ofrecerá una transcripción o audiodescripción de los vídeos basados en web grabados (no en directo)</t>
  </si>
  <si>
    <t>1.3.3 Características sensoriales. Las instrucciones proporcionadas para entender y operar el contenido no dependen exclusivamente en las características sensoriales de los componentes como su forma, tamaño, ubicación visual, orientación o sonido.</t>
  </si>
  <si>
    <t xml:space="preserve">1.4.1 Uso del color. El color no se usa como único medio visual para transmitir la información, indicar una acción, solicitar una respuesta o distinguir un elemento visual. </t>
  </si>
  <si>
    <t>1.4.2 Control del audio. Si el audio de una página web suena automáticamente durante más de 3 segundos, se proporciona ya sea un mecanismo para pausar o detener el audio, o un mecanismo para controlar el volumen del sonido que es independiente del nivel de volumen global del sistema.</t>
  </si>
  <si>
    <t>2.1.1 Teclado. 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</si>
  <si>
    <t xml:space="preserve"> 1.2.1 Sólo audio y sólo vídeo grabado: Para contenido sólo audio grabado y contenido sólo vídeo grabado, se cumple lo siguiente, excepto cuando el audio o el vídeo es un contenido multimedia alternativo al texto y está claramente identificado como tal</t>
  </si>
  <si>
    <t xml:space="preserve">1.2.2 Subtítulos (grabados) Se proporcionan subtítulos para el contenido de audio grabado dentro de contenido multimedia sincronizado, excepto cuando la presentación es un contenido multimedia alternativo al texto y está claramente identificado como tal. </t>
  </si>
  <si>
    <t>1.2.3 Audiodescripción o Medio Alternativo (grabado) Se proporciona una alternativa para los medios tempodependientes o una audiodescripción para el contenido de vídeo grabado en los multimedia sincronizados, excepto cuando ese contenido es un contenido multimedia alternativo al texto y está claramente identificado como tal</t>
  </si>
  <si>
    <t>1.3.1 Información y relaciones. La información, estructura y relaciones comunicadas a través de la presentación pueden ser determinadas por software o están disponibles como texto</t>
  </si>
  <si>
    <t>1.3.2 Secuencia significativa. Cuando la secuencia en que se presenta el contenido afecta a su significado, se puede determinar por software la secuencia correcta de lectura</t>
  </si>
  <si>
    <t>2.1.2 Sin trampas para el foco del teclado: 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</si>
  <si>
    <t>2.2.2 Poner en pausa, detener, ocultar</t>
  </si>
  <si>
    <t>2.3.1 Umbral de tres destellos o menos: Las páginas web no contienen nada que destelle más de tres veces en un segundo, o el destello está por debajo del umbral de destello general y de destello rojo</t>
  </si>
  <si>
    <t>2.4.1 Evitar bloques: Existe un mecanismo para evitar los bloques de contenido que se repiten en múltiples páginas web</t>
  </si>
  <si>
    <t>2.4.2 Título de la página. Las páginas web tienen títulos que describen su temática o propósito</t>
  </si>
  <si>
    <t>2.4.3 Orden del foco. Si se puede navegar secuencialmente por una página web y la secuencia de navegación afecta su significado o su operación, los componentes que pueden recibir el foco lo hacen en un orden que preserva su significado y operabilidad.</t>
  </si>
  <si>
    <t>2.4.4 Propósito de los enlaces (en su contexto). El propósito de cada enlace puede ser determinado con sólo el texto del enlace o a través del texto del enlace sumado al contexto del enlace determinado por software, excepto cuando el propósito del enlace resultara ambiguo para los usuarios en general.</t>
  </si>
  <si>
    <t>3.1.1 Idioma de la página. El idioma predeterminado de cada página web puede ser determinado por software</t>
  </si>
  <si>
    <t xml:space="preserve">3.2.1 Al recibir el foco: Cuando cualquier componente recibe el foco, no inicia ningún cambio en el contexto. </t>
  </si>
  <si>
    <t>3.2.2 Al recibir entradas: El cambio de estado en cualquier componente de la interfaz de usuario no provoca automáticamente un cambio en el contexto a menos que el usuario haya sido advertido de ese comportamiento antes de usar el componente</t>
  </si>
  <si>
    <t xml:space="preserve">3.3.1 Identificación de errores. Si se detecta automáticamente un error en la entrada de datos, el elemento erróneo es identificado y el error se describe al usuario mediante un texto. </t>
  </si>
  <si>
    <t>3.3.2 Etiquetas o instrucciones. Se proporcionan etiquetas o instrucciones cuando el contenido requiere la introducción de datos por parte del usuario</t>
  </si>
  <si>
    <t>4.1.1 Procesamiento: 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t>
  </si>
  <si>
    <t>4.1.2 Nombre, función, valor. 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t>
  </si>
  <si>
    <t xml:space="preserve">1.2.4 Subtítulos (en directo): Se proporcionan subtítulos para todo el contenido de audio en directo de los multimedia sincronizados. </t>
  </si>
  <si>
    <t>1.2.5 Audiodescripción (grabado): Se proporciona una audiodescripción para todo el contenido de vídeo grabado dentro de contenido multimedia sincronizado.</t>
  </si>
  <si>
    <t xml:space="preserve">1.4.4 Cambio de tamaño del texto: A excepción de los subtítulos y las imágenes de texto, todo el texto puede ser ajustado sin ayudas técnicas hasta un 200 por ciento sin que se pierdan el contenido o la funcionalidad. </t>
  </si>
  <si>
    <t>Excepto, si la imagen es configurable según los requisitos del usuario; o si una forma particular de presentación del texto es esencial para la informaciónq ue se transmite, como por ejemplo en los logotipos</t>
  </si>
  <si>
    <t xml:space="preserve">2.4.5 Múltiples vías. Se proporciona más de un camino para localizar una página web dentro de un conjunto de páginas web, excepto cuando la página es el resultado, o un paso intermedio, de un proceso. </t>
  </si>
  <si>
    <t>2.4.6 Encabezados y etiquetas. Los encabezados y etiquetas describen el tema o propósito</t>
  </si>
  <si>
    <t>2.4.7 Visibilidad del foco. Cualquier interfaz de usuario operable por teclado tiene una forma de operar en la cuál el indicador del foco del teclado resulta visible</t>
  </si>
  <si>
    <t>3.1.2 Idioma de las partes.El idioma de cada pasaje o frase en el contenido puede ser determinado por software, excepto los nombres propios, términos técnicos, palabras en un idioma indeterminado y palabras o frases que se hayan convertido en parte natural del texto que las rodea</t>
  </si>
  <si>
    <t>3.2.3 Navegación consistente. Los mecanismos de navegación que se repiten en múltiples páginas web dentro de un conjunto de páginas web aparecen siempre en el mismo orden relativo cada vez que se repiten, a menos que el cambio sea provocado por el propio usuario.</t>
  </si>
  <si>
    <t>3.2.4 Identificación consistente. Los componentes que tienen la misma funcionalidad dentro de un conjunto de páginas web son identificados de manera coherente</t>
  </si>
  <si>
    <t>3.3.3 Sugerencias ante error. Si se detecta automáticamente un error en la entrada de datos y se dispone de sugerencias para hacer la corrección, entonces se presentan las sugerencias al usuario, a menos que esto ponga en riesgo la seguridad o el propósito del contenido.</t>
  </si>
  <si>
    <t>3.3.4 Prevención de errores (Legales, financieros, de datos). 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t>
  </si>
  <si>
    <t>Si el usuario puede modificar o eliminar datos de carácter legal, financiero o de prueba, estas acciones deberán ser reversibles, verificadas o confirmadas.</t>
  </si>
  <si>
    <t>Principio 1</t>
  </si>
  <si>
    <t>Cumplimiendo Nivel de Conformidad A</t>
  </si>
  <si>
    <t>% cumple</t>
  </si>
  <si>
    <t>% no Cumple</t>
  </si>
  <si>
    <t>% No Aplica</t>
  </si>
  <si>
    <t>% Cumple sin No Aplica</t>
  </si>
  <si>
    <t>Principio 2</t>
  </si>
  <si>
    <t>Promedio</t>
  </si>
  <si>
    <t>Principio 3</t>
  </si>
  <si>
    <t>Cumplimiento Principio 1: Perceptible</t>
  </si>
  <si>
    <t>Principio 4</t>
  </si>
  <si>
    <t>Cumplimiento Principio 2: Operable</t>
  </si>
  <si>
    <t>Cumplimiento Principio 3: Comprensible</t>
  </si>
  <si>
    <t>Cumplimiento Principio 4: Robusto</t>
  </si>
  <si>
    <t>Nivel A</t>
  </si>
  <si>
    <t>Nivel AA</t>
  </si>
  <si>
    <t>Perceptible</t>
  </si>
  <si>
    <t>Operable</t>
  </si>
  <si>
    <t>Comprensible</t>
  </si>
  <si>
    <t>Robusto</t>
  </si>
  <si>
    <t>% Nivel A</t>
  </si>
  <si>
    <t>% Nivel AA</t>
  </si>
  <si>
    <t>%  Perceptible</t>
  </si>
  <si>
    <t>% Operable</t>
  </si>
  <si>
    <t>% Comprensible</t>
  </si>
  <si>
    <t>% Robusto</t>
  </si>
  <si>
    <t>No Cumple</t>
  </si>
  <si>
    <t>Versión 2.0</t>
  </si>
  <si>
    <t>Fecha de revisión. Del</t>
  </si>
  <si>
    <t>al</t>
  </si>
  <si>
    <t>Criterios de conformidad</t>
  </si>
  <si>
    <t>Número de criterios A:</t>
  </si>
  <si>
    <t>Número de criteros A cumplidos:</t>
  </si>
  <si>
    <t>Número de criterios A no cumplidos:</t>
  </si>
  <si>
    <t>Número de criterios A no aplicables:</t>
  </si>
  <si>
    <t>Porcentaje de cumplimiento sin contar los criterios de conformidad que no se aplican</t>
  </si>
  <si>
    <t>No se tienen en cuenta los criterios de conformidad no aplicables</t>
  </si>
  <si>
    <t>Número de criterios AA:</t>
  </si>
  <si>
    <t>Número de criterios AA cumplidos:</t>
  </si>
  <si>
    <t>Número de criterios AA no cumplidos:</t>
  </si>
  <si>
    <t>Número de criterios AA no aplicables:</t>
  </si>
  <si>
    <t>Número de criterios A+AA:</t>
  </si>
  <si>
    <t>Número de criterios A+AA cumplidos:</t>
  </si>
  <si>
    <t>Número de criterios A+AA no cumplidos:</t>
  </si>
  <si>
    <t>Número de criterios A+AA no aplicables:</t>
  </si>
  <si>
    <t>Criterio de conformidad</t>
  </si>
  <si>
    <t>Cumplimiento de la muestra por cada criterio de conformidad A</t>
  </si>
  <si>
    <t>Cumplimiento de la muestra por cada criterio de conformidad AA</t>
  </si>
  <si>
    <t>Modificaciones de la versión 2.0 con la colaboración de los alumnos de la Facultad de Ingeniería de la Universidad de Valparaíso, Chile</t>
  </si>
  <si>
    <t>Cumplimiento Nivel de Conformidad AA (A+AA)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</si>
</sst>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_€"/>
    <numFmt numFmtId="165" formatCode="_-* #,##0.00_-;\-* #,##0.00_-;_-* &quot;-&quot;??_-;_-@_-"/>
  </numFmts>
  <fonts count="22"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22"/>
      <color theme="1"/>
      <name val="Calibri"/>
      <family val="2"/>
      <scheme val="minor"/>
    </font>
    <font>
      <sz val="18"/>
      <color theme="1"/>
      <name val="Calibri"/>
      <family val="2"/>
      <scheme val="minor"/>
    </font>
    <font>
      <sz val="8"/>
      <color theme="1"/>
      <name val="Calibri"/>
      <family val="2"/>
      <scheme val="minor"/>
    </font>
    <font>
      <b/>
      <sz val="14"/>
      <color theme="1"/>
      <name val="Calibri"/>
      <family val="2"/>
      <scheme val="minor"/>
    </font>
    <font>
      <b/>
      <sz val="10"/>
      <color theme="1"/>
      <name val="Calibri"/>
      <family val="2"/>
      <scheme val="minor"/>
    </font>
    <font>
      <b/>
      <sz val="16"/>
      <color theme="1"/>
      <name val="Calibri"/>
      <family val="2"/>
      <scheme val="minor"/>
    </font>
    <font>
      <sz val="16"/>
      <color theme="1"/>
      <name val="Calibri"/>
      <family val="2"/>
      <scheme val="minor"/>
    </font>
    <font>
      <sz val="10"/>
      <color theme="1"/>
      <name val="Arial Unicode MS"/>
      <family val="2"/>
    </font>
    <font>
      <sz val="11"/>
      <color indexed="8"/>
      <name val="Calibri"/>
      <family val="2"/>
    </font>
    <font>
      <b/>
      <sz val="11"/>
      <color theme="0"/>
      <name val="Calibri"/>
      <family val="2"/>
    </font>
    <font>
      <sz val="8"/>
      <color indexed="8"/>
      <name val="Calibri"/>
      <family val="2"/>
    </font>
    <font>
      <sz val="10"/>
      <name val="Arial"/>
    </font>
    <font>
      <b/>
      <sz val="11"/>
      <name val="Calibri"/>
      <family val="2"/>
    </font>
    <font>
      <b/>
      <sz val="11"/>
      <color indexed="8"/>
      <name val="Calibri"/>
      <family val="2"/>
    </font>
    <font>
      <sz val="11"/>
      <name val="Calibri"/>
      <family val="2"/>
    </font>
    <font>
      <b/>
      <sz val="13"/>
      <color theme="0"/>
      <name val="Calibri"/>
      <family val="2"/>
    </font>
    <font>
      <sz val="11"/>
      <color theme="0"/>
      <name val="Calibri"/>
      <family val="2"/>
    </font>
    <font>
      <sz val="10"/>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indexed="64"/>
      </patternFill>
    </fill>
    <fill>
      <patternFill patternType="solid">
        <fgColor indexed="41"/>
        <bgColor indexed="26"/>
      </patternFill>
    </fill>
    <fill>
      <patternFill patternType="solid">
        <fgColor indexed="26"/>
        <bgColor indexed="41"/>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8"/>
      </bottom>
      <diagonal/>
    </border>
    <border>
      <left/>
      <right style="medium">
        <color indexed="8"/>
      </right>
      <top style="medium">
        <color indexed="8"/>
      </top>
      <bottom style="medium">
        <color indexed="8"/>
      </bottom>
      <diagonal/>
    </border>
    <border>
      <left/>
      <right/>
      <top/>
      <bottom style="medium">
        <color indexed="64"/>
      </bottom>
      <diagonal/>
    </border>
    <border>
      <left style="medium">
        <color indexed="64"/>
      </left>
      <right style="medium">
        <color indexed="64"/>
      </right>
      <top style="medium">
        <color indexed="8"/>
      </top>
      <bottom style="medium">
        <color indexed="8"/>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xf numFmtId="0" fontId="12" fillId="0" borderId="0"/>
    <xf numFmtId="165" fontId="15" fillId="0" borderId="0" applyFill="0" applyBorder="0" applyAlignment="0" applyProtection="0"/>
    <xf numFmtId="165" fontId="21" fillId="0" borderId="0" applyFill="0" applyBorder="0" applyAlignment="0" applyProtection="0"/>
  </cellStyleXfs>
  <cellXfs count="241">
    <xf numFmtId="0" fontId="0" fillId="0" borderId="0" xfId="0"/>
    <xf numFmtId="0" fontId="0" fillId="0" borderId="1" xfId="0" applyBorder="1"/>
    <xf numFmtId="0" fontId="3" fillId="0" borderId="6" xfId="0" applyFont="1" applyBorder="1" applyAlignment="1">
      <alignment horizontal="center"/>
    </xf>
    <xf numFmtId="0" fontId="0" fillId="0" borderId="5" xfId="0" applyBorder="1"/>
    <xf numFmtId="0" fontId="0" fillId="2" borderId="1" xfId="0" applyFill="1" applyBorder="1"/>
    <xf numFmtId="0" fontId="4" fillId="0" borderId="0" xfId="0" applyFont="1"/>
    <xf numFmtId="0" fontId="5" fillId="0" borderId="0" xfId="0" applyFont="1"/>
    <xf numFmtId="0" fontId="1" fillId="0" borderId="0" xfId="0" applyFont="1"/>
    <xf numFmtId="0" fontId="0" fillId="2" borderId="8" xfId="0" applyFill="1" applyBorder="1"/>
    <xf numFmtId="0" fontId="0" fillId="2" borderId="9" xfId="0" applyFill="1" applyBorder="1"/>
    <xf numFmtId="0" fontId="0" fillId="3" borderId="1" xfId="0" applyFill="1" applyBorder="1"/>
    <xf numFmtId="0" fontId="0" fillId="3" borderId="8" xfId="0" applyFill="1" applyBorder="1"/>
    <xf numFmtId="0" fontId="0" fillId="3" borderId="9" xfId="0" applyFill="1" applyBorder="1"/>
    <xf numFmtId="0" fontId="1" fillId="2" borderId="1" xfId="0" applyFont="1" applyFill="1" applyBorder="1"/>
    <xf numFmtId="0" fontId="1" fillId="3" borderId="1" xfId="0" applyFont="1" applyFill="1" applyBorder="1"/>
    <xf numFmtId="0" fontId="0" fillId="4" borderId="0" xfId="0" applyFill="1"/>
    <xf numFmtId="0" fontId="1" fillId="4" borderId="0" xfId="0" applyFont="1" applyFill="1"/>
    <xf numFmtId="1" fontId="1" fillId="4" borderId="0" xfId="0" applyNumberFormat="1" applyFont="1" applyFill="1"/>
    <xf numFmtId="0" fontId="0" fillId="4" borderId="1" xfId="0" applyFill="1" applyBorder="1"/>
    <xf numFmtId="0" fontId="1" fillId="4" borderId="1" xfId="0" applyFont="1" applyFill="1" applyBorder="1"/>
    <xf numFmtId="2" fontId="0" fillId="4" borderId="1" xfId="0" applyNumberFormat="1" applyFill="1" applyBorder="1"/>
    <xf numFmtId="2" fontId="0" fillId="4" borderId="1" xfId="0" applyNumberFormat="1" applyFill="1" applyBorder="1" applyAlignment="1"/>
    <xf numFmtId="2" fontId="0" fillId="4" borderId="0" xfId="0" applyNumberFormat="1" applyFill="1"/>
    <xf numFmtId="0" fontId="0" fillId="4" borderId="5" xfId="0" applyFill="1" applyBorder="1"/>
    <xf numFmtId="0" fontId="0" fillId="3" borderId="0" xfId="0" applyFill="1" applyBorder="1"/>
    <xf numFmtId="0" fontId="6" fillId="0" borderId="1" xfId="0" applyFont="1" applyBorder="1"/>
    <xf numFmtId="0" fontId="6" fillId="2" borderId="1" xfId="0" applyNumberFormat="1" applyFont="1" applyFill="1" applyBorder="1" applyAlignment="1">
      <alignment wrapText="1"/>
    </xf>
    <xf numFmtId="2" fontId="0" fillId="2" borderId="1" xfId="0" applyNumberFormat="1" applyFill="1" applyBorder="1"/>
    <xf numFmtId="0" fontId="6" fillId="5" borderId="1" xfId="0" applyFont="1" applyFill="1" applyBorder="1"/>
    <xf numFmtId="2" fontId="0" fillId="5" borderId="1" xfId="0" applyNumberFormat="1" applyFill="1" applyBorder="1"/>
    <xf numFmtId="0" fontId="0" fillId="0" borderId="0" xfId="0"/>
    <xf numFmtId="0" fontId="0" fillId="2" borderId="1" xfId="0" applyFill="1" applyBorder="1"/>
    <xf numFmtId="0" fontId="1" fillId="0" borderId="0" xfId="0" applyFont="1"/>
    <xf numFmtId="0" fontId="0" fillId="3" borderId="1" xfId="0" applyFill="1" applyBorder="1"/>
    <xf numFmtId="0" fontId="1" fillId="2" borderId="1" xfId="0" applyFont="1" applyFill="1" applyBorder="1"/>
    <xf numFmtId="0" fontId="1" fillId="3" borderId="1" xfId="0" applyFont="1" applyFill="1" applyBorder="1"/>
    <xf numFmtId="0" fontId="0" fillId="4" borderId="0" xfId="0" applyFill="1"/>
    <xf numFmtId="0" fontId="1" fillId="4" borderId="0" xfId="0" applyFont="1" applyFill="1"/>
    <xf numFmtId="1" fontId="1" fillId="4" borderId="0" xfId="0" applyNumberFormat="1" applyFont="1" applyFill="1"/>
    <xf numFmtId="0" fontId="6" fillId="5" borderId="1" xfId="0" applyFont="1" applyFill="1" applyBorder="1" applyAlignment="1">
      <alignment wrapText="1"/>
    </xf>
    <xf numFmtId="1" fontId="1" fillId="4" borderId="1" xfId="0" applyNumberFormat="1" applyFont="1" applyFill="1" applyBorder="1"/>
    <xf numFmtId="0" fontId="0" fillId="4" borderId="0" xfId="0" applyFill="1" applyBorder="1"/>
    <xf numFmtId="1" fontId="1" fillId="4" borderId="0" xfId="0" applyNumberFormat="1" applyFont="1" applyFill="1" applyBorder="1"/>
    <xf numFmtId="2" fontId="0" fillId="0" borderId="0" xfId="0" applyNumberFormat="1"/>
    <xf numFmtId="0" fontId="2" fillId="0" borderId="0" xfId="1"/>
    <xf numFmtId="1" fontId="0" fillId="0" borderId="1" xfId="0" applyNumberFormat="1" applyBorder="1"/>
    <xf numFmtId="0" fontId="0" fillId="0" borderId="0" xfId="0" applyFill="1" applyBorder="1" applyAlignment="1">
      <alignment horizontal="right"/>
    </xf>
    <xf numFmtId="0" fontId="0" fillId="0" borderId="0" xfId="0" applyAlignment="1">
      <alignment horizontal="right"/>
    </xf>
    <xf numFmtId="0" fontId="0" fillId="0" borderId="0" xfId="0" applyAlignment="1">
      <alignment horizontal="left"/>
    </xf>
    <xf numFmtId="0" fontId="7" fillId="0" borderId="0" xfId="0" applyFont="1"/>
    <xf numFmtId="0" fontId="8" fillId="0" borderId="0" xfId="0" applyFont="1"/>
    <xf numFmtId="0" fontId="0" fillId="0" borderId="1" xfId="0" applyBorder="1" applyAlignment="1">
      <alignment horizontal="right"/>
    </xf>
    <xf numFmtId="0" fontId="0" fillId="2" borderId="1" xfId="0" applyFill="1" applyBorder="1" applyAlignment="1">
      <alignment horizontal="right"/>
    </xf>
    <xf numFmtId="0" fontId="0" fillId="4" borderId="1" xfId="0" applyFill="1" applyBorder="1" applyAlignment="1">
      <alignment horizontal="right"/>
    </xf>
    <xf numFmtId="0" fontId="0" fillId="0" borderId="6" xfId="0" applyBorder="1" applyAlignment="1">
      <alignment horizontal="right"/>
    </xf>
    <xf numFmtId="0" fontId="0" fillId="4" borderId="6" xfId="0" applyFill="1" applyBorder="1" applyAlignment="1">
      <alignment horizontal="right"/>
    </xf>
    <xf numFmtId="0" fontId="0" fillId="2" borderId="6" xfId="0" applyFill="1" applyBorder="1" applyAlignment="1">
      <alignment horizontal="right"/>
    </xf>
    <xf numFmtId="0" fontId="9" fillId="0" borderId="0" xfId="0" applyFont="1"/>
    <xf numFmtId="0" fontId="10" fillId="0" borderId="0" xfId="0" applyFont="1"/>
    <xf numFmtId="14" fontId="0" fillId="0" borderId="6" xfId="0" applyNumberFormat="1" applyBorder="1" applyAlignment="1" applyProtection="1">
      <alignment horizontal="center"/>
      <protection locked="0"/>
    </xf>
    <xf numFmtId="164" fontId="0" fillId="0" borderId="3" xfId="0" applyNumberFormat="1" applyBorder="1" applyProtection="1">
      <protection locked="0"/>
    </xf>
    <xf numFmtId="0" fontId="0" fillId="0" borderId="1" xfId="0" applyBorder="1" applyProtection="1">
      <protection locked="0"/>
    </xf>
    <xf numFmtId="0" fontId="0" fillId="0" borderId="0" xfId="0" applyProtection="1">
      <protection hidden="1"/>
    </xf>
    <xf numFmtId="0" fontId="0" fillId="2" borderId="1" xfId="0" applyFill="1" applyBorder="1" applyProtection="1">
      <protection hidden="1"/>
    </xf>
    <xf numFmtId="0" fontId="0" fillId="4" borderId="6" xfId="0" applyFill="1" applyBorder="1" applyAlignment="1" applyProtection="1">
      <alignment horizontal="left" vertical="top" wrapText="1"/>
      <protection hidden="1"/>
    </xf>
    <xf numFmtId="0" fontId="0" fillId="3" borderId="6" xfId="0" applyFill="1" applyBorder="1" applyAlignment="1" applyProtection="1">
      <alignment horizontal="left" vertical="top" wrapText="1"/>
      <protection hidden="1"/>
    </xf>
    <xf numFmtId="0" fontId="0" fillId="2" borderId="6" xfId="0" applyFill="1" applyBorder="1" applyAlignment="1" applyProtection="1">
      <alignment horizontal="left" vertical="top" wrapText="1"/>
      <protection hidden="1"/>
    </xf>
    <xf numFmtId="0" fontId="0" fillId="3" borderId="1" xfId="0" applyFill="1" applyBorder="1" applyAlignment="1" applyProtection="1">
      <alignment horizontal="left" vertical="top" wrapText="1"/>
      <protection hidden="1"/>
    </xf>
    <xf numFmtId="0" fontId="0" fillId="2" borderId="1" xfId="0" applyFill="1" applyBorder="1" applyAlignment="1" applyProtection="1">
      <alignment horizontal="left" vertical="top" wrapText="1"/>
      <protection hidden="1"/>
    </xf>
    <xf numFmtId="0" fontId="0" fillId="4" borderId="1" xfId="0" applyFill="1" applyBorder="1" applyAlignment="1" applyProtection="1">
      <alignment horizontal="left" vertical="top" wrapText="1"/>
      <protection hidden="1"/>
    </xf>
    <xf numFmtId="0" fontId="0" fillId="2" borderId="1" xfId="0" applyFill="1" applyBorder="1" applyProtection="1">
      <protection locked="0"/>
    </xf>
    <xf numFmtId="0" fontId="0" fillId="0" borderId="0" xfId="0" applyProtection="1">
      <protection locked="0"/>
    </xf>
    <xf numFmtId="0" fontId="0" fillId="3" borderId="1" xfId="0" applyFill="1" applyBorder="1" applyProtection="1">
      <protection locked="0"/>
    </xf>
    <xf numFmtId="0" fontId="1" fillId="2" borderId="1" xfId="0" applyFont="1" applyFill="1" applyBorder="1" applyProtection="1">
      <protection locked="0"/>
    </xf>
    <xf numFmtId="0" fontId="1" fillId="3" borderId="1" xfId="0" applyFont="1" applyFill="1" applyBorder="1" applyProtection="1">
      <protection locked="0"/>
    </xf>
    <xf numFmtId="0" fontId="1" fillId="0" borderId="0" xfId="0" applyFont="1" applyProtection="1">
      <protection locked="0"/>
    </xf>
    <xf numFmtId="0" fontId="0" fillId="0" borderId="0" xfId="0" applyAlignment="1">
      <alignment horizontal="left" wrapText="1" indent="1"/>
    </xf>
    <xf numFmtId="0" fontId="0" fillId="0" borderId="1" xfId="0" applyBorder="1" applyAlignment="1">
      <alignment horizontal="left" wrapText="1" indent="1"/>
    </xf>
    <xf numFmtId="0" fontId="0" fillId="0" borderId="0" xfId="0" applyAlignment="1">
      <alignment horizontal="left" indent="1"/>
    </xf>
    <xf numFmtId="0" fontId="0" fillId="0" borderId="11" xfId="0" applyBorder="1" applyAlignment="1">
      <alignment horizontal="left" wrapText="1" indent="1"/>
    </xf>
    <xf numFmtId="0" fontId="0" fillId="3" borderId="1" xfId="0" applyFill="1" applyBorder="1" applyAlignment="1">
      <alignment horizontal="left" wrapText="1" indent="1"/>
    </xf>
    <xf numFmtId="0" fontId="0" fillId="2" borderId="1" xfId="0" applyFill="1" applyBorder="1" applyAlignment="1">
      <alignment horizontal="left" wrapText="1" indent="1"/>
    </xf>
    <xf numFmtId="0" fontId="0" fillId="2" borderId="11" xfId="0" applyFill="1" applyBorder="1" applyAlignment="1">
      <alignment horizontal="left" wrapText="1" indent="1"/>
    </xf>
    <xf numFmtId="0" fontId="0" fillId="2" borderId="0" xfId="0" applyFill="1" applyBorder="1" applyAlignment="1">
      <alignment horizontal="left" wrapText="1" indent="1"/>
    </xf>
    <xf numFmtId="0" fontId="0" fillId="3" borderId="11" xfId="0" applyFill="1" applyBorder="1" applyAlignment="1">
      <alignment horizontal="left" wrapText="1" indent="1"/>
    </xf>
    <xf numFmtId="0" fontId="0" fillId="0" borderId="0" xfId="0"/>
    <xf numFmtId="0" fontId="0" fillId="2" borderId="1" xfId="0" applyFill="1" applyBorder="1"/>
    <xf numFmtId="0" fontId="0" fillId="2" borderId="8" xfId="0" applyFill="1" applyBorder="1"/>
    <xf numFmtId="0" fontId="0" fillId="3" borderId="6" xfId="0"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0" fillId="4" borderId="6"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right"/>
    </xf>
    <xf numFmtId="0" fontId="0" fillId="2" borderId="1" xfId="0" applyFill="1" applyBorder="1" applyAlignment="1">
      <alignment horizontal="right"/>
    </xf>
    <xf numFmtId="0" fontId="0" fillId="4" borderId="1" xfId="0" applyFill="1" applyBorder="1" applyAlignment="1">
      <alignment horizontal="right"/>
    </xf>
    <xf numFmtId="0" fontId="0" fillId="2" borderId="6" xfId="0" applyFill="1" applyBorder="1" applyAlignment="1">
      <alignment horizontal="left" vertical="top" wrapText="1"/>
    </xf>
    <xf numFmtId="0" fontId="0" fillId="0" borderId="6" xfId="0" applyBorder="1" applyAlignment="1">
      <alignment horizontal="right"/>
    </xf>
    <xf numFmtId="0" fontId="0" fillId="2" borderId="6" xfId="0" applyFill="1" applyBorder="1" applyAlignment="1">
      <alignment horizontal="right"/>
    </xf>
    <xf numFmtId="0" fontId="0" fillId="0" borderId="0" xfId="0" applyAlignment="1">
      <alignment horizontal="left" wrapText="1" indent="1"/>
    </xf>
    <xf numFmtId="0" fontId="0" fillId="0" borderId="1" xfId="0" applyBorder="1" applyAlignment="1">
      <alignment horizontal="left" wrapText="1" indent="1"/>
    </xf>
    <xf numFmtId="0" fontId="0" fillId="3" borderId="1" xfId="0" applyFill="1" applyBorder="1" applyAlignment="1">
      <alignment horizontal="left" wrapText="1" indent="1"/>
    </xf>
    <xf numFmtId="0" fontId="0" fillId="2" borderId="1" xfId="0" applyFill="1" applyBorder="1" applyAlignment="1">
      <alignment horizontal="left" wrapText="1" indent="1"/>
    </xf>
    <xf numFmtId="0" fontId="0" fillId="2" borderId="10" xfId="0" applyFill="1" applyBorder="1" applyAlignment="1">
      <alignment horizontal="left" wrapText="1" indent="1"/>
    </xf>
    <xf numFmtId="0" fontId="0" fillId="2" borderId="0" xfId="0" applyFill="1" applyAlignment="1">
      <alignment horizontal="left" vertical="center" wrapText="1" indent="2"/>
    </xf>
    <xf numFmtId="0" fontId="0" fillId="2" borderId="0" xfId="0" applyFill="1" applyAlignment="1">
      <alignment horizontal="left" wrapText="1" indent="1"/>
    </xf>
    <xf numFmtId="0" fontId="3" fillId="2" borderId="0" xfId="0" applyFont="1" applyFill="1" applyBorder="1" applyAlignment="1">
      <alignment horizontal="left" wrapText="1" indent="1"/>
    </xf>
    <xf numFmtId="0" fontId="1" fillId="6" borderId="2" xfId="0" applyFont="1" applyFill="1" applyBorder="1" applyAlignment="1">
      <alignment wrapText="1"/>
    </xf>
    <xf numFmtId="0" fontId="0" fillId="2" borderId="1" xfId="0" applyFill="1" applyBorder="1" applyAlignment="1">
      <alignment wrapText="1"/>
    </xf>
    <xf numFmtId="0" fontId="12" fillId="0" borderId="0" xfId="2"/>
    <xf numFmtId="0" fontId="13" fillId="3" borderId="0" xfId="2" applyFont="1" applyFill="1" applyBorder="1" applyAlignment="1"/>
    <xf numFmtId="0" fontId="14" fillId="0" borderId="17" xfId="2" applyFont="1" applyBorder="1"/>
    <xf numFmtId="0" fontId="14" fillId="9" borderId="17" xfId="2" applyNumberFormat="1" applyFont="1" applyFill="1" applyBorder="1" applyAlignment="1">
      <alignment wrapText="1"/>
    </xf>
    <xf numFmtId="0" fontId="14" fillId="10" borderId="17" xfId="2" applyFont="1" applyFill="1" applyBorder="1" applyAlignment="1">
      <alignment wrapText="1"/>
    </xf>
    <xf numFmtId="0" fontId="14" fillId="10" borderId="17" xfId="2" applyFont="1" applyFill="1" applyBorder="1"/>
    <xf numFmtId="0" fontId="13" fillId="3" borderId="0" xfId="2" applyFont="1" applyFill="1" applyBorder="1" applyAlignment="1">
      <alignment horizontal="center"/>
    </xf>
    <xf numFmtId="0" fontId="12" fillId="0" borderId="18" xfId="2" applyFont="1" applyBorder="1"/>
    <xf numFmtId="0" fontId="12" fillId="0" borderId="19" xfId="2" applyBorder="1"/>
    <xf numFmtId="0" fontId="12" fillId="0" borderId="17" xfId="2" applyBorder="1"/>
    <xf numFmtId="2" fontId="12" fillId="9" borderId="17" xfId="2" applyNumberFormat="1" applyFill="1" applyBorder="1"/>
    <xf numFmtId="2" fontId="12" fillId="10" borderId="17" xfId="2" applyNumberFormat="1" applyFill="1" applyBorder="1"/>
    <xf numFmtId="0" fontId="16" fillId="3" borderId="0" xfId="2" applyFont="1" applyFill="1" applyBorder="1" applyAlignment="1"/>
    <xf numFmtId="0" fontId="12" fillId="0" borderId="21" xfId="2" applyFont="1" applyBorder="1"/>
    <xf numFmtId="0" fontId="17" fillId="0" borderId="24" xfId="2" applyFont="1" applyBorder="1" applyAlignment="1">
      <alignment horizontal="center"/>
    </xf>
    <xf numFmtId="0" fontId="17" fillId="0" borderId="15" xfId="2" applyFont="1" applyBorder="1" applyAlignment="1">
      <alignment horizontal="center"/>
    </xf>
    <xf numFmtId="2" fontId="12" fillId="0" borderId="26" xfId="2" applyNumberFormat="1" applyBorder="1" applyAlignment="1">
      <alignment horizontal="center"/>
    </xf>
    <xf numFmtId="2" fontId="12" fillId="0" borderId="27" xfId="2" applyNumberFormat="1" applyBorder="1" applyAlignment="1">
      <alignment horizontal="center"/>
    </xf>
    <xf numFmtId="2" fontId="17" fillId="0" borderId="26" xfId="2" applyNumberFormat="1" applyFont="1" applyBorder="1" applyAlignment="1">
      <alignment horizontal="center"/>
    </xf>
    <xf numFmtId="2" fontId="12" fillId="0" borderId="29" xfId="2" applyNumberFormat="1" applyBorder="1" applyAlignment="1">
      <alignment horizontal="center"/>
    </xf>
    <xf numFmtId="2" fontId="12" fillId="0" borderId="7" xfId="2" applyNumberFormat="1" applyBorder="1" applyAlignment="1">
      <alignment horizontal="center"/>
    </xf>
    <xf numFmtId="2" fontId="17" fillId="0" borderId="29" xfId="2" applyNumberFormat="1" applyFont="1" applyBorder="1" applyAlignment="1">
      <alignment horizontal="center"/>
    </xf>
    <xf numFmtId="0" fontId="12" fillId="0" borderId="30" xfId="2" applyFont="1" applyBorder="1"/>
    <xf numFmtId="0" fontId="12" fillId="0" borderId="31" xfId="2" applyBorder="1"/>
    <xf numFmtId="0" fontId="12" fillId="0" borderId="32" xfId="2" applyBorder="1"/>
    <xf numFmtId="2" fontId="12" fillId="9" borderId="32" xfId="2" applyNumberFormat="1" applyFill="1" applyBorder="1"/>
    <xf numFmtId="2" fontId="12" fillId="10" borderId="32" xfId="2" applyNumberFormat="1" applyFill="1" applyBorder="1"/>
    <xf numFmtId="0" fontId="12" fillId="0" borderId="24" xfId="2" applyFont="1" applyBorder="1"/>
    <xf numFmtId="0" fontId="12" fillId="0" borderId="33" xfId="2" applyBorder="1"/>
    <xf numFmtId="0" fontId="12" fillId="0" borderId="34" xfId="2" applyBorder="1"/>
    <xf numFmtId="2" fontId="12" fillId="9" borderId="34" xfId="2" applyNumberFormat="1" applyFill="1" applyBorder="1"/>
    <xf numFmtId="2" fontId="12" fillId="10" borderId="34" xfId="2" applyNumberFormat="1" applyFill="1" applyBorder="1"/>
    <xf numFmtId="2" fontId="12" fillId="10" borderId="35" xfId="2" applyNumberFormat="1" applyFill="1" applyBorder="1"/>
    <xf numFmtId="0" fontId="12" fillId="3" borderId="0" xfId="2" applyFill="1" applyBorder="1"/>
    <xf numFmtId="2" fontId="17" fillId="0" borderId="24" xfId="2" applyNumberFormat="1" applyFont="1" applyBorder="1" applyAlignment="1">
      <alignment horizontal="center"/>
    </xf>
    <xf numFmtId="2" fontId="17" fillId="0" borderId="15" xfId="2" applyNumberFormat="1" applyFont="1" applyBorder="1" applyAlignment="1">
      <alignment horizontal="center"/>
    </xf>
    <xf numFmtId="0" fontId="17" fillId="0" borderId="38" xfId="2" applyFont="1" applyBorder="1" applyAlignment="1">
      <alignment horizontal="center"/>
    </xf>
    <xf numFmtId="0" fontId="17" fillId="0" borderId="39" xfId="2" applyFont="1" applyBorder="1" applyAlignment="1">
      <alignment horizontal="center"/>
    </xf>
    <xf numFmtId="0" fontId="12" fillId="0" borderId="38" xfId="2" applyFont="1" applyBorder="1" applyAlignment="1">
      <alignment horizontal="center"/>
    </xf>
    <xf numFmtId="2" fontId="12" fillId="0" borderId="42" xfId="2" applyNumberFormat="1" applyBorder="1" applyAlignment="1">
      <alignment horizontal="center"/>
    </xf>
    <xf numFmtId="2" fontId="12" fillId="0" borderId="43" xfId="2" applyNumberFormat="1" applyBorder="1" applyAlignment="1">
      <alignment horizontal="center"/>
    </xf>
    <xf numFmtId="2" fontId="17" fillId="0" borderId="43" xfId="2" applyNumberFormat="1" applyFont="1" applyBorder="1" applyAlignment="1">
      <alignment horizontal="center"/>
    </xf>
    <xf numFmtId="2" fontId="17" fillId="0" borderId="45" xfId="2" applyNumberFormat="1" applyFont="1" applyBorder="1" applyAlignment="1">
      <alignment horizontal="center"/>
    </xf>
    <xf numFmtId="2" fontId="17" fillId="0" borderId="47" xfId="2" applyNumberFormat="1" applyFont="1" applyBorder="1" applyAlignment="1">
      <alignment horizontal="center"/>
    </xf>
    <xf numFmtId="2" fontId="17" fillId="0" borderId="20" xfId="2" applyNumberFormat="1" applyFont="1" applyBorder="1" applyAlignment="1">
      <alignment horizontal="center"/>
    </xf>
    <xf numFmtId="2" fontId="12" fillId="0" borderId="49" xfId="2" applyNumberFormat="1" applyBorder="1" applyAlignment="1">
      <alignment horizontal="center"/>
    </xf>
    <xf numFmtId="0" fontId="18" fillId="0" borderId="0" xfId="2" applyFont="1"/>
    <xf numFmtId="0" fontId="12" fillId="0" borderId="0" xfId="2" applyBorder="1"/>
    <xf numFmtId="0" fontId="20" fillId="0" borderId="0" xfId="2" applyFont="1" applyBorder="1"/>
    <xf numFmtId="0" fontId="13" fillId="0" borderId="0" xfId="2" applyFont="1" applyBorder="1" applyAlignment="1">
      <alignment horizontal="center"/>
    </xf>
    <xf numFmtId="0" fontId="20" fillId="0" borderId="0" xfId="2" applyFont="1"/>
    <xf numFmtId="0" fontId="17" fillId="0" borderId="38" xfId="2" applyFont="1" applyBorder="1"/>
    <xf numFmtId="0" fontId="17" fillId="0" borderId="40" xfId="2" applyFont="1" applyBorder="1"/>
    <xf numFmtId="2" fontId="12" fillId="0" borderId="50" xfId="2" applyNumberFormat="1" applyBorder="1" applyAlignment="1">
      <alignment horizontal="center"/>
    </xf>
    <xf numFmtId="2" fontId="12" fillId="0" borderId="41" xfId="2" applyNumberFormat="1" applyBorder="1" applyAlignment="1">
      <alignment horizontal="center"/>
    </xf>
    <xf numFmtId="0" fontId="17" fillId="0" borderId="28" xfId="2" applyFont="1" applyBorder="1"/>
    <xf numFmtId="2" fontId="13" fillId="0" borderId="0" xfId="2" applyNumberFormat="1" applyFont="1" applyBorder="1" applyAlignment="1">
      <alignment horizontal="center"/>
    </xf>
    <xf numFmtId="2" fontId="20" fillId="0" borderId="0" xfId="2" applyNumberFormat="1" applyFont="1" applyBorder="1"/>
    <xf numFmtId="0" fontId="18" fillId="0" borderId="0" xfId="2" applyFont="1" applyBorder="1"/>
    <xf numFmtId="0" fontId="17" fillId="0" borderId="51" xfId="2" applyFont="1" applyBorder="1"/>
    <xf numFmtId="0" fontId="17" fillId="0" borderId="14" xfId="2" applyFont="1" applyBorder="1"/>
    <xf numFmtId="0" fontId="0" fillId="0" borderId="0" xfId="0" applyAlignment="1">
      <alignment wrapText="1"/>
    </xf>
    <xf numFmtId="2" fontId="21" fillId="9" borderId="17" xfId="4" applyNumberFormat="1" applyFill="1" applyBorder="1"/>
    <xf numFmtId="2" fontId="21" fillId="9" borderId="32" xfId="4" applyNumberFormat="1" applyFill="1" applyBorder="1"/>
    <xf numFmtId="2" fontId="21" fillId="9" borderId="34" xfId="4" applyNumberFormat="1" applyFill="1" applyBorder="1"/>
    <xf numFmtId="0" fontId="1" fillId="0" borderId="0" xfId="0" applyFont="1" applyAlignment="1">
      <alignment vertical="top"/>
    </xf>
    <xf numFmtId="0" fontId="2" fillId="0" borderId="4" xfId="1" applyBorder="1" applyAlignment="1" applyProtection="1">
      <alignment horizontal="left"/>
      <protection locked="0"/>
    </xf>
    <xf numFmtId="0" fontId="0" fillId="0" borderId="7" xfId="0" applyBorder="1" applyAlignment="1" applyProtection="1">
      <alignment horizontal="left"/>
      <protection locked="0"/>
    </xf>
    <xf numFmtId="0" fontId="0" fillId="0" borderId="5" xfId="0" applyBorder="1" applyAlignment="1" applyProtection="1">
      <alignment horizontal="left"/>
      <protection locked="0"/>
    </xf>
    <xf numFmtId="0" fontId="0" fillId="0" borderId="4" xfId="0" applyBorder="1" applyAlignment="1" applyProtection="1">
      <alignment horizontal="left"/>
      <protection locked="0"/>
    </xf>
    <xf numFmtId="0" fontId="0" fillId="2" borderId="7" xfId="0" applyFill="1" applyBorder="1" applyAlignment="1">
      <alignment horizontal="center"/>
    </xf>
    <xf numFmtId="0" fontId="0" fillId="0" borderId="4" xfId="0" applyBorder="1" applyAlignment="1" applyProtection="1">
      <protection locked="0"/>
    </xf>
    <xf numFmtId="0" fontId="0" fillId="0" borderId="5" xfId="0" applyBorder="1" applyAlignment="1" applyProtection="1">
      <protection locked="0"/>
    </xf>
    <xf numFmtId="0" fontId="0" fillId="0" borderId="0" xfId="0" applyFont="1" applyAlignment="1">
      <alignment horizontal="left" wrapText="1"/>
    </xf>
    <xf numFmtId="0" fontId="1" fillId="3" borderId="6"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3" xfId="0" applyFont="1" applyFill="1" applyBorder="1" applyAlignment="1">
      <alignment horizontal="center" vertical="center"/>
    </xf>
    <xf numFmtId="0" fontId="1" fillId="6" borderId="6" xfId="0" applyFont="1" applyFill="1" applyBorder="1" applyAlignment="1">
      <alignment horizontal="left" vertical="top" wrapText="1"/>
    </xf>
    <xf numFmtId="0" fontId="1" fillId="6" borderId="10" xfId="0" applyFont="1" applyFill="1" applyBorder="1" applyAlignment="1">
      <alignment horizontal="left" vertical="top" wrapText="1"/>
    </xf>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3" xfId="0" applyFont="1" applyFill="1" applyBorder="1" applyAlignment="1">
      <alignment horizontal="center" vertical="center"/>
    </xf>
    <xf numFmtId="0" fontId="0" fillId="6" borderId="10" xfId="0" applyFill="1" applyBorder="1" applyAlignment="1">
      <alignment horizontal="left" vertical="top" wrapText="1"/>
    </xf>
    <xf numFmtId="0" fontId="0" fillId="2" borderId="6" xfId="0" applyFill="1" applyBorder="1" applyAlignment="1">
      <alignment horizontal="left" wrapText="1" indent="1"/>
    </xf>
    <xf numFmtId="0" fontId="0" fillId="2" borderId="3" xfId="0" applyFill="1" applyBorder="1" applyAlignment="1">
      <alignment horizontal="left" wrapText="1" indent="1"/>
    </xf>
    <xf numFmtId="0" fontId="0" fillId="0" borderId="6" xfId="0" applyBorder="1" applyAlignment="1">
      <alignment horizontal="left" wrapText="1" indent="1"/>
    </xf>
    <xf numFmtId="0" fontId="0" fillId="0" borderId="3" xfId="0" applyBorder="1" applyAlignment="1">
      <alignment horizontal="left" wrapText="1" indent="1"/>
    </xf>
    <xf numFmtId="0" fontId="0" fillId="2" borderId="13" xfId="0" applyFill="1" applyBorder="1" applyAlignment="1">
      <alignment horizontal="left" vertical="top" wrapText="1" indent="1"/>
    </xf>
    <xf numFmtId="0" fontId="0" fillId="2" borderId="11" xfId="0" applyFill="1" applyBorder="1" applyAlignment="1">
      <alignment horizontal="left" vertical="top" wrapText="1" indent="1"/>
    </xf>
    <xf numFmtId="0" fontId="1" fillId="2" borderId="11"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7" borderId="6" xfId="0" applyFont="1" applyFill="1" applyBorder="1" applyAlignment="1">
      <alignment horizontal="left" vertical="top" wrapText="1"/>
    </xf>
    <xf numFmtId="0" fontId="0" fillId="7" borderId="10" xfId="0" applyFill="1" applyBorder="1" applyAlignment="1">
      <alignment horizontal="left" vertical="top" wrapText="1"/>
    </xf>
    <xf numFmtId="0" fontId="1" fillId="3" borderId="6"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2" borderId="11" xfId="0" applyFill="1" applyBorder="1" applyAlignment="1">
      <alignment horizontal="left" wrapText="1" indent="1"/>
    </xf>
    <xf numFmtId="0" fontId="0" fillId="2" borderId="12" xfId="0" applyFill="1" applyBorder="1" applyAlignment="1">
      <alignment horizontal="left" wrapText="1" indent="1"/>
    </xf>
    <xf numFmtId="0" fontId="0" fillId="0" borderId="1" xfId="0" applyBorder="1" applyAlignment="1">
      <alignment horizontal="left" indent="1"/>
    </xf>
    <xf numFmtId="0" fontId="1" fillId="3" borderId="11" xfId="0" applyFont="1" applyFill="1" applyBorder="1" applyAlignment="1">
      <alignment horizontal="center" vertical="center" wrapText="1"/>
    </xf>
    <xf numFmtId="0" fontId="0" fillId="3" borderId="6" xfId="0" applyFill="1" applyBorder="1" applyAlignment="1">
      <alignment horizontal="left" wrapText="1" indent="1"/>
    </xf>
    <xf numFmtId="0" fontId="0" fillId="3" borderId="3" xfId="0" applyFill="1" applyBorder="1" applyAlignment="1">
      <alignment horizontal="left" wrapText="1" indent="1"/>
    </xf>
    <xf numFmtId="0" fontId="0" fillId="2" borderId="1" xfId="0" applyFill="1" applyBorder="1" applyAlignment="1">
      <alignment horizontal="left" wrapText="1" indent="1"/>
    </xf>
    <xf numFmtId="0" fontId="0" fillId="0" borderId="1" xfId="0" applyBorder="1" applyAlignment="1">
      <alignment horizontal="left" wrapText="1" indent="1"/>
    </xf>
    <xf numFmtId="0" fontId="0" fillId="0" borderId="11" xfId="0" applyBorder="1" applyAlignment="1">
      <alignment horizontal="center" vertical="top"/>
    </xf>
    <xf numFmtId="0" fontId="12" fillId="0" borderId="48" xfId="2" applyBorder="1" applyAlignment="1">
      <alignment horizontal="center"/>
    </xf>
    <xf numFmtId="0" fontId="12" fillId="0" borderId="39" xfId="2" applyBorder="1" applyAlignment="1">
      <alignment horizontal="center"/>
    </xf>
    <xf numFmtId="0" fontId="13" fillId="8" borderId="0" xfId="2" applyFont="1" applyFill="1" applyAlignment="1">
      <alignment horizontal="center"/>
    </xf>
    <xf numFmtId="0" fontId="17" fillId="0" borderId="22" xfId="2" applyFont="1" applyBorder="1" applyAlignment="1">
      <alignment horizontal="center"/>
    </xf>
    <xf numFmtId="0" fontId="17" fillId="0" borderId="23" xfId="2" applyFont="1" applyBorder="1" applyAlignment="1">
      <alignment horizontal="center"/>
    </xf>
    <xf numFmtId="0" fontId="17" fillId="0" borderId="14" xfId="2" applyFont="1" applyBorder="1" applyAlignment="1">
      <alignment horizontal="center"/>
    </xf>
    <xf numFmtId="0" fontId="17" fillId="0" borderId="16" xfId="2" applyFont="1" applyBorder="1" applyAlignment="1">
      <alignment horizontal="center"/>
    </xf>
    <xf numFmtId="0" fontId="17" fillId="0" borderId="28" xfId="2" applyFont="1" applyBorder="1" applyAlignment="1">
      <alignment horizontal="center"/>
    </xf>
    <xf numFmtId="0" fontId="17" fillId="0" borderId="44" xfId="2" applyFont="1" applyBorder="1" applyAlignment="1">
      <alignment horizontal="center"/>
    </xf>
    <xf numFmtId="0" fontId="17" fillId="0" borderId="45" xfId="2" applyFont="1" applyBorder="1" applyAlignment="1">
      <alignment horizontal="center"/>
    </xf>
    <xf numFmtId="0" fontId="17" fillId="0" borderId="46" xfId="2" applyFont="1" applyBorder="1" applyAlignment="1">
      <alignment horizontal="center"/>
    </xf>
    <xf numFmtId="0" fontId="17" fillId="0" borderId="4" xfId="2" applyFont="1" applyBorder="1" applyAlignment="1">
      <alignment horizontal="center"/>
    </xf>
    <xf numFmtId="0" fontId="17" fillId="0" borderId="40" xfId="2" applyFont="1" applyBorder="1" applyAlignment="1">
      <alignment horizontal="center"/>
    </xf>
    <xf numFmtId="0" fontId="17" fillId="0" borderId="41" xfId="2" applyFont="1" applyBorder="1" applyAlignment="1">
      <alignment horizontal="center"/>
    </xf>
    <xf numFmtId="0" fontId="17" fillId="0" borderId="36" xfId="2" applyFont="1" applyBorder="1" applyAlignment="1">
      <alignment horizontal="center"/>
    </xf>
    <xf numFmtId="0" fontId="17" fillId="0" borderId="37" xfId="2" applyFont="1" applyBorder="1" applyAlignment="1">
      <alignment horizontal="center"/>
    </xf>
    <xf numFmtId="0" fontId="13" fillId="8" borderId="14" xfId="2" applyFont="1" applyFill="1" applyBorder="1" applyAlignment="1">
      <alignment horizontal="center"/>
    </xf>
    <xf numFmtId="0" fontId="13" fillId="8" borderId="15" xfId="2" applyFont="1" applyFill="1" applyBorder="1" applyAlignment="1">
      <alignment horizontal="center"/>
    </xf>
    <xf numFmtId="0" fontId="13" fillId="8" borderId="16" xfId="2" applyFont="1" applyFill="1" applyBorder="1" applyAlignment="1">
      <alignment horizontal="center"/>
    </xf>
    <xf numFmtId="0" fontId="13" fillId="8" borderId="20" xfId="2" applyFont="1" applyFill="1" applyBorder="1" applyAlignment="1">
      <alignment horizontal="center"/>
    </xf>
    <xf numFmtId="0" fontId="17" fillId="0" borderId="25" xfId="2" applyFont="1" applyBorder="1" applyAlignment="1">
      <alignment horizontal="center"/>
    </xf>
    <xf numFmtId="0" fontId="17" fillId="0" borderId="9" xfId="2" applyFont="1" applyBorder="1" applyAlignment="1">
      <alignment horizontal="center"/>
    </xf>
    <xf numFmtId="0" fontId="19" fillId="8" borderId="0" xfId="2" applyFont="1" applyFill="1" applyAlignment="1">
      <alignment horizontal="center"/>
    </xf>
  </cellXfs>
  <cellStyles count="5">
    <cellStyle name="Hipervínculo" xfId="1" builtinId="8"/>
    <cellStyle name="Millares 2" xfId="3"/>
    <cellStyle name="Millares 3" xfId="4"/>
    <cellStyle name="Normal" xfId="0" builtinId="0"/>
    <cellStyle name="Normal 2" xfId="2"/>
  </cellStyles>
  <dxfs count="63">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Nivel de adecuación A</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rgbClr val="FF0000"/>
              </a:solidFill>
            </c:spPr>
          </c:dPt>
          <c:dLbls>
            <c:showLegendKey val="0"/>
            <c:showVal val="0"/>
            <c:showCatName val="0"/>
            <c:showSerName val="0"/>
            <c:showPercent val="1"/>
            <c:showBubbleSize val="0"/>
            <c:showLeaderLines val="1"/>
          </c:dLbls>
          <c:cat>
            <c:strRef>
              <c:f>A!$J$5:$J$6</c:f>
              <c:strCache>
                <c:ptCount val="2"/>
                <c:pt idx="0">
                  <c:v>% cumplimiento A</c:v>
                </c:pt>
                <c:pt idx="1">
                  <c:v>% incumplimiento A</c:v>
                </c:pt>
              </c:strCache>
            </c:strRef>
          </c:cat>
          <c:val>
            <c:numRef>
              <c:f>A!$L$5:$L$6</c:f>
              <c:numCache>
                <c:formatCode>0.00</c:formatCode>
                <c:ptCount val="2"/>
                <c:pt idx="0">
                  <c:v>0</c:v>
                </c:pt>
                <c:pt idx="1">
                  <c:v>0</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CL"/>
              <a:t>% Promedio Cumplimiento por Principio</a:t>
            </a:r>
          </a:p>
        </c:rich>
      </c:tx>
      <c:layout/>
      <c:overlay val="0"/>
    </c:title>
    <c:autoTitleDeleted val="0"/>
    <c:plotArea>
      <c:layout/>
      <c:barChart>
        <c:barDir val="col"/>
        <c:grouping val="clustered"/>
        <c:varyColors val="0"/>
        <c:ser>
          <c:idx val="0"/>
          <c:order val="0"/>
          <c:invertIfNegative val="0"/>
          <c:dPt>
            <c:idx val="0"/>
            <c:invertIfNegative val="0"/>
            <c:bubble3D val="0"/>
          </c:dPt>
          <c:dPt>
            <c:idx val="1"/>
            <c:invertIfNegative val="0"/>
            <c:bubble3D val="0"/>
          </c:dPt>
          <c:dPt>
            <c:idx val="2"/>
            <c:invertIfNegative val="0"/>
            <c:bubble3D val="0"/>
          </c:dPt>
          <c:dPt>
            <c:idx val="3"/>
            <c:invertIfNegative val="0"/>
            <c:bubble3D val="0"/>
          </c:dPt>
          <c:dLbls>
            <c:txPr>
              <a:bodyPr/>
              <a:lstStyle/>
              <a:p>
                <a:pPr>
                  <a:defRPr b="1"/>
                </a:pPr>
                <a:endParaRPr lang="es-ES"/>
              </a:p>
            </c:txPr>
            <c:dLblPos val="inEnd"/>
            <c:showLegendKey val="0"/>
            <c:showVal val="1"/>
            <c:showCatName val="0"/>
            <c:showSerName val="0"/>
            <c:showPercent val="0"/>
            <c:showBubbleSize val="0"/>
            <c:showLeaderLines val="0"/>
          </c:dLbls>
          <c:cat>
            <c:strRef>
              <c:f>'Tabla Resumen'!$P$2:$S$2</c:f>
              <c:strCache>
                <c:ptCount val="4"/>
                <c:pt idx="0">
                  <c:v>Perceptible</c:v>
                </c:pt>
                <c:pt idx="1">
                  <c:v>Operable</c:v>
                </c:pt>
                <c:pt idx="2">
                  <c:v>Comprensible</c:v>
                </c:pt>
                <c:pt idx="3">
                  <c:v>Robusto</c:v>
                </c:pt>
              </c:strCache>
            </c:strRef>
          </c:cat>
          <c:val>
            <c:numRef>
              <c:f>'Tabla Resumen'!$E$19:$H$19</c:f>
              <c:numCache>
                <c:formatCode>0.00</c:formatCode>
                <c:ptCount val="4"/>
                <c:pt idx="0">
                  <c:v>0</c:v>
                </c:pt>
                <c:pt idx="1">
                  <c:v>0</c:v>
                </c:pt>
                <c:pt idx="2">
                  <c:v>0</c:v>
                </c:pt>
                <c:pt idx="3">
                  <c:v>0</c:v>
                </c:pt>
              </c:numCache>
            </c:numRef>
          </c:val>
        </c:ser>
        <c:dLbls>
          <c:showLegendKey val="0"/>
          <c:showVal val="0"/>
          <c:showCatName val="0"/>
          <c:showSerName val="0"/>
          <c:showPercent val="0"/>
          <c:showBubbleSize val="0"/>
        </c:dLbls>
        <c:gapWidth val="75"/>
        <c:overlap val="40"/>
        <c:axId val="105296640"/>
        <c:axId val="105298176"/>
      </c:barChart>
      <c:catAx>
        <c:axId val="105296640"/>
        <c:scaling>
          <c:orientation val="minMax"/>
        </c:scaling>
        <c:delete val="0"/>
        <c:axPos val="b"/>
        <c:numFmt formatCode="General" sourceLinked="1"/>
        <c:majorTickMark val="none"/>
        <c:minorTickMark val="none"/>
        <c:tickLblPos val="nextTo"/>
        <c:txPr>
          <a:bodyPr/>
          <a:lstStyle/>
          <a:p>
            <a:pPr>
              <a:defRPr b="1"/>
            </a:pPr>
            <a:endParaRPr lang="es-ES"/>
          </a:p>
        </c:txPr>
        <c:crossAx val="105298176"/>
        <c:crosses val="autoZero"/>
        <c:auto val="1"/>
        <c:lblAlgn val="ctr"/>
        <c:lblOffset val="100"/>
        <c:noMultiLvlLbl val="0"/>
      </c:catAx>
      <c:valAx>
        <c:axId val="105298176"/>
        <c:scaling>
          <c:orientation val="minMax"/>
        </c:scaling>
        <c:delete val="0"/>
        <c:axPos val="l"/>
        <c:majorGridlines/>
        <c:numFmt formatCode="0.00" sourceLinked="1"/>
        <c:majorTickMark val="none"/>
        <c:minorTickMark val="none"/>
        <c:tickLblPos val="nextTo"/>
        <c:txPr>
          <a:bodyPr/>
          <a:lstStyle/>
          <a:p>
            <a:pPr>
              <a:defRPr b="1"/>
            </a:pPr>
            <a:endParaRPr lang="es-ES"/>
          </a:p>
        </c:txPr>
        <c:crossAx val="105296640"/>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bar"/>
        <c:grouping val="clustered"/>
        <c:varyColors val="0"/>
        <c:ser>
          <c:idx val="0"/>
          <c:order val="0"/>
          <c:tx>
            <c:v>% cumplimiento del nivel A</c:v>
          </c:tx>
          <c:spPr>
            <a:solidFill>
              <a:srgbClr val="00B050"/>
            </a:solidFill>
          </c:spPr>
          <c:invertIfNegative val="0"/>
          <c:cat>
            <c:strRef>
              <c:f>A!$H$13:$H$27</c:f>
              <c:strCache>
                <c:ptCount val="15"/>
                <c:pt idx="0">
                  <c:v>ALIAS 1</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A!$O$13:$O$27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v>% de incumplimiento del nivel A</c:v>
          </c:tx>
          <c:spPr>
            <a:solidFill>
              <a:srgbClr val="FF0000"/>
            </a:solidFill>
          </c:spPr>
          <c:invertIfNegative val="0"/>
          <c:cat>
            <c:strRef>
              <c:f>A!$H$13:$H$27</c:f>
              <c:strCache>
                <c:ptCount val="15"/>
                <c:pt idx="0">
                  <c:v>ALIAS 1</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A!$P$13:$P$27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75"/>
        <c:shape val="box"/>
        <c:axId val="106957056"/>
        <c:axId val="106967040"/>
        <c:axId val="0"/>
      </c:bar3DChart>
      <c:catAx>
        <c:axId val="106957056"/>
        <c:scaling>
          <c:orientation val="minMax"/>
        </c:scaling>
        <c:delete val="0"/>
        <c:axPos val="l"/>
        <c:majorTickMark val="none"/>
        <c:minorTickMark val="none"/>
        <c:tickLblPos val="nextTo"/>
        <c:crossAx val="106967040"/>
        <c:crosses val="autoZero"/>
        <c:auto val="1"/>
        <c:lblAlgn val="ctr"/>
        <c:lblOffset val="100"/>
        <c:noMultiLvlLbl val="0"/>
      </c:catAx>
      <c:valAx>
        <c:axId val="106967040"/>
        <c:scaling>
          <c:orientation val="minMax"/>
        </c:scaling>
        <c:delete val="0"/>
        <c:axPos val="b"/>
        <c:numFmt formatCode="0.00" sourceLinked="1"/>
        <c:majorTickMark val="none"/>
        <c:minorTickMark val="none"/>
        <c:tickLblPos val="nextTo"/>
        <c:crossAx val="10695705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Nivel de adecuación AA</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0"/>
        <c:ser>
          <c:idx val="0"/>
          <c:order val="0"/>
          <c:dPt>
            <c:idx val="0"/>
            <c:bubble3D val="0"/>
            <c:spPr>
              <a:solidFill>
                <a:srgbClr val="00B050"/>
              </a:solidFill>
            </c:spPr>
          </c:dPt>
          <c:dPt>
            <c:idx val="1"/>
            <c:bubble3D val="0"/>
            <c:spPr>
              <a:solidFill>
                <a:srgbClr val="FF0000"/>
              </a:solidFill>
            </c:spPr>
          </c:dPt>
          <c:dLbls>
            <c:showLegendKey val="0"/>
            <c:showVal val="0"/>
            <c:showCatName val="0"/>
            <c:showSerName val="0"/>
            <c:showPercent val="1"/>
            <c:showBubbleSize val="0"/>
            <c:showLeaderLines val="1"/>
          </c:dLbls>
          <c:cat>
            <c:strRef>
              <c:f>AA!$J$12:$J$13</c:f>
              <c:strCache>
                <c:ptCount val="2"/>
                <c:pt idx="0">
                  <c:v>% cumplimiento A+AA</c:v>
                </c:pt>
                <c:pt idx="1">
                  <c:v>% incumplimiento A+AA</c:v>
                </c:pt>
              </c:strCache>
            </c:strRef>
          </c:cat>
          <c:val>
            <c:numRef>
              <c:f>AA!$L$12:$L$13</c:f>
              <c:numCache>
                <c:formatCode>0.00</c:formatCode>
                <c:ptCount val="2"/>
                <c:pt idx="0">
                  <c:v>0</c:v>
                </c:pt>
                <c:pt idx="1">
                  <c:v>0</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bar"/>
        <c:grouping val="clustered"/>
        <c:varyColors val="0"/>
        <c:ser>
          <c:idx val="0"/>
          <c:order val="0"/>
          <c:tx>
            <c:v>% cumplimiento de nivel A+AA</c:v>
          </c:tx>
          <c:spPr>
            <a:solidFill>
              <a:srgbClr val="00B050"/>
            </a:solidFill>
          </c:spPr>
          <c:invertIfNegative val="0"/>
          <c:cat>
            <c:strRef>
              <c:f>AA!$H$39:$H$53</c:f>
              <c:strCache>
                <c:ptCount val="15"/>
                <c:pt idx="0">
                  <c:v>ALIAS 1</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AA!$O$39:$O$53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v>% incumplimiento de nivel A+AA</c:v>
          </c:tx>
          <c:spPr>
            <a:solidFill>
              <a:srgbClr val="FF0000"/>
            </a:solidFill>
          </c:spPr>
          <c:invertIfNegative val="0"/>
          <c:cat>
            <c:strRef>
              <c:f>AA!$H$39:$H$53</c:f>
              <c:strCache>
                <c:ptCount val="15"/>
                <c:pt idx="0">
                  <c:v>ALIAS 1</c:v>
                </c:pt>
                <c:pt idx="1">
                  <c:v>ALIAS 2</c:v>
                </c:pt>
                <c:pt idx="2">
                  <c:v>ALIAS 3</c:v>
                </c:pt>
                <c:pt idx="3">
                  <c:v>ALIAS 4</c:v>
                </c:pt>
                <c:pt idx="4">
                  <c:v>ALIAS 5</c:v>
                </c:pt>
                <c:pt idx="5">
                  <c:v>ALIAS 6</c:v>
                </c:pt>
                <c:pt idx="6">
                  <c:v>ALIAS 7</c:v>
                </c:pt>
                <c:pt idx="7">
                  <c:v>ALIAS 8</c:v>
                </c:pt>
                <c:pt idx="8">
                  <c:v>ALIAS 9</c:v>
                </c:pt>
                <c:pt idx="9">
                  <c:v>ALIAS 10</c:v>
                </c:pt>
                <c:pt idx="10">
                  <c:v>ALIAS 11</c:v>
                </c:pt>
                <c:pt idx="11">
                  <c:v>ALIAS 12</c:v>
                </c:pt>
                <c:pt idx="12">
                  <c:v>ALIAS 13</c:v>
                </c:pt>
                <c:pt idx="13">
                  <c:v>ALIAS 14</c:v>
                </c:pt>
                <c:pt idx="14">
                  <c:v>ALIAS 15</c:v>
                </c:pt>
              </c:strCache>
            </c:strRef>
          </c:cat>
          <c:val>
            <c:numRef>
              <c:f>AA!$P$39:$P$53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75"/>
        <c:shape val="box"/>
        <c:axId val="108932480"/>
        <c:axId val="108938368"/>
        <c:axId val="0"/>
      </c:bar3DChart>
      <c:catAx>
        <c:axId val="108932480"/>
        <c:scaling>
          <c:orientation val="minMax"/>
        </c:scaling>
        <c:delete val="0"/>
        <c:axPos val="l"/>
        <c:majorTickMark val="none"/>
        <c:minorTickMark val="none"/>
        <c:tickLblPos val="nextTo"/>
        <c:crossAx val="108938368"/>
        <c:crosses val="autoZero"/>
        <c:auto val="1"/>
        <c:lblAlgn val="ctr"/>
        <c:lblOffset val="100"/>
        <c:noMultiLvlLbl val="0"/>
      </c:catAx>
      <c:valAx>
        <c:axId val="108938368"/>
        <c:scaling>
          <c:orientation val="minMax"/>
        </c:scaling>
        <c:delete val="0"/>
        <c:axPos val="b"/>
        <c:numFmt formatCode="0.00" sourceLinked="1"/>
        <c:majorTickMark val="none"/>
        <c:minorTickMark val="none"/>
        <c:tickLblPos val="nextTo"/>
        <c:crossAx val="10893248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'Criterios de éxito'!$C$2</c:f>
              <c:strCache>
                <c:ptCount val="1"/>
                <c:pt idx="0">
                  <c:v>Nº páginas cumplen</c:v>
                </c:pt>
              </c:strCache>
            </c:strRef>
          </c:tx>
          <c:invertIfNegative val="0"/>
          <c:cat>
            <c:strRef>
              <c:f>Hoja4!$A$13:$A$31</c:f>
              <c:strCache>
                <c:ptCount val="19"/>
                <c:pt idx="0">
                  <c:v>1.1 </c:v>
                </c:pt>
                <c:pt idx="1">
                  <c:v>1.2</c:v>
                </c:pt>
                <c:pt idx="2">
                  <c:v>1.3 </c:v>
                </c:pt>
                <c:pt idx="3">
                  <c:v>1.4 </c:v>
                </c:pt>
                <c:pt idx="4">
                  <c:v>2.1 </c:v>
                </c:pt>
                <c:pt idx="5">
                  <c:v>4.1 </c:v>
                </c:pt>
                <c:pt idx="6">
                  <c:v>4.3</c:v>
                </c:pt>
                <c:pt idx="7">
                  <c:v>5.1 </c:v>
                </c:pt>
                <c:pt idx="8">
                  <c:v>5.2 </c:v>
                </c:pt>
                <c:pt idx="9">
                  <c:v>6.1 </c:v>
                </c:pt>
                <c:pt idx="10">
                  <c:v>6.2</c:v>
                </c:pt>
                <c:pt idx="11">
                  <c:v>6.3 </c:v>
                </c:pt>
                <c:pt idx="12">
                  <c:v>7.1 </c:v>
                </c:pt>
                <c:pt idx="13">
                  <c:v>8.1 </c:v>
                </c:pt>
                <c:pt idx="14">
                  <c:v>9.1 </c:v>
                </c:pt>
                <c:pt idx="15">
                  <c:v>11.4 </c:v>
                </c:pt>
                <c:pt idx="16">
                  <c:v>12.1 </c:v>
                </c:pt>
                <c:pt idx="17">
                  <c:v>13.1 </c:v>
                </c:pt>
                <c:pt idx="18">
                  <c:v>14.1</c:v>
                </c:pt>
              </c:strCache>
            </c:strRef>
          </c:cat>
          <c:val>
            <c:numRef>
              <c:f>'Criterios de éxito'!$C$3:$C$27</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1"/>
          <c:order val="1"/>
          <c:tx>
            <c:strRef>
              <c:f>'Criterios de éxito'!$D$2</c:f>
              <c:strCache>
                <c:ptCount val="1"/>
                <c:pt idx="0">
                  <c:v>Nº páginas no cumplen</c:v>
                </c:pt>
              </c:strCache>
            </c:strRef>
          </c:tx>
          <c:invertIfNegative val="0"/>
          <c:cat>
            <c:strRef>
              <c:f>Hoja4!$A$13:$A$31</c:f>
              <c:strCache>
                <c:ptCount val="19"/>
                <c:pt idx="0">
                  <c:v>1.1 </c:v>
                </c:pt>
                <c:pt idx="1">
                  <c:v>1.2</c:v>
                </c:pt>
                <c:pt idx="2">
                  <c:v>1.3 </c:v>
                </c:pt>
                <c:pt idx="3">
                  <c:v>1.4 </c:v>
                </c:pt>
                <c:pt idx="4">
                  <c:v>2.1 </c:v>
                </c:pt>
                <c:pt idx="5">
                  <c:v>4.1 </c:v>
                </c:pt>
                <c:pt idx="6">
                  <c:v>4.3</c:v>
                </c:pt>
                <c:pt idx="7">
                  <c:v>5.1 </c:v>
                </c:pt>
                <c:pt idx="8">
                  <c:v>5.2 </c:v>
                </c:pt>
                <c:pt idx="9">
                  <c:v>6.1 </c:v>
                </c:pt>
                <c:pt idx="10">
                  <c:v>6.2</c:v>
                </c:pt>
                <c:pt idx="11">
                  <c:v>6.3 </c:v>
                </c:pt>
                <c:pt idx="12">
                  <c:v>7.1 </c:v>
                </c:pt>
                <c:pt idx="13">
                  <c:v>8.1 </c:v>
                </c:pt>
                <c:pt idx="14">
                  <c:v>9.1 </c:v>
                </c:pt>
                <c:pt idx="15">
                  <c:v>11.4 </c:v>
                </c:pt>
                <c:pt idx="16">
                  <c:v>12.1 </c:v>
                </c:pt>
                <c:pt idx="17">
                  <c:v>13.1 </c:v>
                </c:pt>
                <c:pt idx="18">
                  <c:v>14.1</c:v>
                </c:pt>
              </c:strCache>
            </c:strRef>
          </c:cat>
          <c:val>
            <c:numRef>
              <c:f>'Criterios de éxito'!$D$3:$D$27</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2"/>
          <c:order val="2"/>
          <c:tx>
            <c:strRef>
              <c:f>'Criterios de éxito'!$E$2</c:f>
              <c:strCache>
                <c:ptCount val="1"/>
                <c:pt idx="0">
                  <c:v>Nº páginas que no aplica</c:v>
                </c:pt>
              </c:strCache>
            </c:strRef>
          </c:tx>
          <c:invertIfNegative val="0"/>
          <c:cat>
            <c:strRef>
              <c:f>Hoja4!$A$13:$A$31</c:f>
              <c:strCache>
                <c:ptCount val="19"/>
                <c:pt idx="0">
                  <c:v>1.1 </c:v>
                </c:pt>
                <c:pt idx="1">
                  <c:v>1.2</c:v>
                </c:pt>
                <c:pt idx="2">
                  <c:v>1.3 </c:v>
                </c:pt>
                <c:pt idx="3">
                  <c:v>1.4 </c:v>
                </c:pt>
                <c:pt idx="4">
                  <c:v>2.1 </c:v>
                </c:pt>
                <c:pt idx="5">
                  <c:v>4.1 </c:v>
                </c:pt>
                <c:pt idx="6">
                  <c:v>4.3</c:v>
                </c:pt>
                <c:pt idx="7">
                  <c:v>5.1 </c:v>
                </c:pt>
                <c:pt idx="8">
                  <c:v>5.2 </c:v>
                </c:pt>
                <c:pt idx="9">
                  <c:v>6.1 </c:v>
                </c:pt>
                <c:pt idx="10">
                  <c:v>6.2</c:v>
                </c:pt>
                <c:pt idx="11">
                  <c:v>6.3 </c:v>
                </c:pt>
                <c:pt idx="12">
                  <c:v>7.1 </c:v>
                </c:pt>
                <c:pt idx="13">
                  <c:v>8.1 </c:v>
                </c:pt>
                <c:pt idx="14">
                  <c:v>9.1 </c:v>
                </c:pt>
                <c:pt idx="15">
                  <c:v>11.4 </c:v>
                </c:pt>
                <c:pt idx="16">
                  <c:v>12.1 </c:v>
                </c:pt>
                <c:pt idx="17">
                  <c:v>13.1 </c:v>
                </c:pt>
                <c:pt idx="18">
                  <c:v>14.1</c:v>
                </c:pt>
              </c:strCache>
            </c:strRef>
          </c:cat>
          <c:val>
            <c:numRef>
              <c:f>'Criterios de éxito'!$E$3:$E$27</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dLbls>
          <c:showLegendKey val="0"/>
          <c:showVal val="0"/>
          <c:showCatName val="0"/>
          <c:showSerName val="0"/>
          <c:showPercent val="0"/>
          <c:showBubbleSize val="0"/>
        </c:dLbls>
        <c:gapWidth val="150"/>
        <c:axId val="109028096"/>
        <c:axId val="109029632"/>
      </c:barChart>
      <c:catAx>
        <c:axId val="109028096"/>
        <c:scaling>
          <c:orientation val="minMax"/>
        </c:scaling>
        <c:delete val="0"/>
        <c:axPos val="b"/>
        <c:majorTickMark val="out"/>
        <c:minorTickMark val="none"/>
        <c:tickLblPos val="nextTo"/>
        <c:crossAx val="109029632"/>
        <c:crosses val="autoZero"/>
        <c:auto val="1"/>
        <c:lblAlgn val="ctr"/>
        <c:lblOffset val="100"/>
        <c:noMultiLvlLbl val="0"/>
      </c:catAx>
      <c:valAx>
        <c:axId val="109029632"/>
        <c:scaling>
          <c:orientation val="minMax"/>
        </c:scaling>
        <c:delete val="0"/>
        <c:axPos val="l"/>
        <c:majorGridlines/>
        <c:numFmt formatCode="General" sourceLinked="1"/>
        <c:majorTickMark val="out"/>
        <c:minorTickMark val="none"/>
        <c:tickLblPos val="nextTo"/>
        <c:crossAx val="109028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Hoja4!$A$13</c:f>
              <c:strCache>
                <c:ptCount val="1"/>
                <c:pt idx="0">
                  <c:v>1.1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éxito'!$C$3:$E$3</c:f>
              <c:numCache>
                <c:formatCode>General</c:formatCode>
                <c:ptCount val="3"/>
                <c:pt idx="0">
                  <c:v>0</c:v>
                </c:pt>
                <c:pt idx="1">
                  <c:v>0</c:v>
                </c:pt>
                <c:pt idx="2">
                  <c:v>0</c:v>
                </c:pt>
              </c:numCache>
            </c:numRef>
          </c:val>
        </c:ser>
        <c:ser>
          <c:idx val="1"/>
          <c:order val="1"/>
          <c:tx>
            <c:strRef>
              <c:f>Hoja4!$A$14</c:f>
              <c:strCache>
                <c:ptCount val="1"/>
                <c:pt idx="0">
                  <c:v>1.2</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éxito'!$C$4:$E$4</c:f>
              <c:numCache>
                <c:formatCode>General</c:formatCode>
                <c:ptCount val="3"/>
                <c:pt idx="0">
                  <c:v>0</c:v>
                </c:pt>
                <c:pt idx="1">
                  <c:v>0</c:v>
                </c:pt>
                <c:pt idx="2">
                  <c:v>0</c:v>
                </c:pt>
              </c:numCache>
            </c:numRef>
          </c:val>
        </c:ser>
        <c:ser>
          <c:idx val="2"/>
          <c:order val="2"/>
          <c:tx>
            <c:strRef>
              <c:f>Hoja4!$A$15</c:f>
              <c:strCache>
                <c:ptCount val="1"/>
                <c:pt idx="0">
                  <c:v>1.3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éxito'!$C$5:$E$5</c:f>
              <c:numCache>
                <c:formatCode>General</c:formatCode>
                <c:ptCount val="3"/>
                <c:pt idx="0">
                  <c:v>0</c:v>
                </c:pt>
                <c:pt idx="1">
                  <c:v>0</c:v>
                </c:pt>
                <c:pt idx="2">
                  <c:v>0</c:v>
                </c:pt>
              </c:numCache>
            </c:numRef>
          </c:val>
        </c:ser>
        <c:ser>
          <c:idx val="3"/>
          <c:order val="3"/>
          <c:tx>
            <c:strRef>
              <c:f>Hoja4!$A$16</c:f>
              <c:strCache>
                <c:ptCount val="1"/>
                <c:pt idx="0">
                  <c:v>1.4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éxito'!$C$6:$E$6</c:f>
              <c:numCache>
                <c:formatCode>General</c:formatCode>
                <c:ptCount val="3"/>
                <c:pt idx="0">
                  <c:v>0</c:v>
                </c:pt>
                <c:pt idx="1">
                  <c:v>0</c:v>
                </c:pt>
                <c:pt idx="2">
                  <c:v>0</c:v>
                </c:pt>
              </c:numCache>
            </c:numRef>
          </c:val>
        </c:ser>
        <c:ser>
          <c:idx val="4"/>
          <c:order val="4"/>
          <c:tx>
            <c:strRef>
              <c:f>Hoja4!$A$17</c:f>
              <c:strCache>
                <c:ptCount val="1"/>
                <c:pt idx="0">
                  <c:v>2.1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éxito'!$C$7:$E$7</c:f>
              <c:numCache>
                <c:formatCode>General</c:formatCode>
                <c:ptCount val="3"/>
                <c:pt idx="0">
                  <c:v>0</c:v>
                </c:pt>
                <c:pt idx="1">
                  <c:v>0</c:v>
                </c:pt>
                <c:pt idx="2">
                  <c:v>0</c:v>
                </c:pt>
              </c:numCache>
            </c:numRef>
          </c:val>
        </c:ser>
        <c:ser>
          <c:idx val="5"/>
          <c:order val="5"/>
          <c:tx>
            <c:strRef>
              <c:f>Hoja4!$A$18</c:f>
              <c:strCache>
                <c:ptCount val="1"/>
                <c:pt idx="0">
                  <c:v>4.1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éxito'!$C$8:$E$8</c:f>
              <c:numCache>
                <c:formatCode>General</c:formatCode>
                <c:ptCount val="3"/>
                <c:pt idx="0">
                  <c:v>0</c:v>
                </c:pt>
                <c:pt idx="1">
                  <c:v>0</c:v>
                </c:pt>
                <c:pt idx="2">
                  <c:v>0</c:v>
                </c:pt>
              </c:numCache>
            </c:numRef>
          </c:val>
        </c:ser>
        <c:ser>
          <c:idx val="6"/>
          <c:order val="6"/>
          <c:tx>
            <c:strRef>
              <c:f>Hoja4!$A$19</c:f>
              <c:strCache>
                <c:ptCount val="1"/>
                <c:pt idx="0">
                  <c:v>4.3</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éxito'!$C$9:$E$9</c:f>
              <c:numCache>
                <c:formatCode>General</c:formatCode>
                <c:ptCount val="3"/>
                <c:pt idx="0">
                  <c:v>0</c:v>
                </c:pt>
                <c:pt idx="1">
                  <c:v>0</c:v>
                </c:pt>
                <c:pt idx="2">
                  <c:v>0</c:v>
                </c:pt>
              </c:numCache>
            </c:numRef>
          </c:val>
        </c:ser>
        <c:ser>
          <c:idx val="7"/>
          <c:order val="7"/>
          <c:tx>
            <c:strRef>
              <c:f>Hoja4!$A$20</c:f>
              <c:strCache>
                <c:ptCount val="1"/>
                <c:pt idx="0">
                  <c:v>5.1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éxito'!$C$10:$E$10</c:f>
              <c:numCache>
                <c:formatCode>General</c:formatCode>
                <c:ptCount val="3"/>
                <c:pt idx="0">
                  <c:v>0</c:v>
                </c:pt>
                <c:pt idx="1">
                  <c:v>0</c:v>
                </c:pt>
                <c:pt idx="2">
                  <c:v>0</c:v>
                </c:pt>
              </c:numCache>
            </c:numRef>
          </c:val>
        </c:ser>
        <c:ser>
          <c:idx val="8"/>
          <c:order val="8"/>
          <c:tx>
            <c:strRef>
              <c:f>Hoja4!$A$21</c:f>
              <c:strCache>
                <c:ptCount val="1"/>
                <c:pt idx="0">
                  <c:v>5.2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éxito'!$C$11:$E$11</c:f>
              <c:numCache>
                <c:formatCode>General</c:formatCode>
                <c:ptCount val="3"/>
                <c:pt idx="0">
                  <c:v>0</c:v>
                </c:pt>
                <c:pt idx="1">
                  <c:v>0</c:v>
                </c:pt>
                <c:pt idx="2">
                  <c:v>0</c:v>
                </c:pt>
              </c:numCache>
            </c:numRef>
          </c:val>
        </c:ser>
        <c:ser>
          <c:idx val="9"/>
          <c:order val="9"/>
          <c:tx>
            <c:strRef>
              <c:f>Hoja4!$A$22</c:f>
              <c:strCache>
                <c:ptCount val="1"/>
                <c:pt idx="0">
                  <c:v>6.1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éxito'!$C$12:$E$12</c:f>
              <c:numCache>
                <c:formatCode>General</c:formatCode>
                <c:ptCount val="3"/>
                <c:pt idx="0">
                  <c:v>0</c:v>
                </c:pt>
                <c:pt idx="1">
                  <c:v>0</c:v>
                </c:pt>
                <c:pt idx="2">
                  <c:v>0</c:v>
                </c:pt>
              </c:numCache>
            </c:numRef>
          </c:val>
        </c:ser>
        <c:ser>
          <c:idx val="10"/>
          <c:order val="10"/>
          <c:tx>
            <c:strRef>
              <c:f>Hoja4!$A$23</c:f>
              <c:strCache>
                <c:ptCount val="1"/>
                <c:pt idx="0">
                  <c:v>6.2</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éxito'!$C$13:$E$13</c:f>
              <c:numCache>
                <c:formatCode>General</c:formatCode>
                <c:ptCount val="3"/>
                <c:pt idx="0">
                  <c:v>0</c:v>
                </c:pt>
                <c:pt idx="1">
                  <c:v>0</c:v>
                </c:pt>
                <c:pt idx="2">
                  <c:v>0</c:v>
                </c:pt>
              </c:numCache>
            </c:numRef>
          </c:val>
        </c:ser>
        <c:ser>
          <c:idx val="11"/>
          <c:order val="11"/>
          <c:tx>
            <c:strRef>
              <c:f>Hoja4!$A$24</c:f>
              <c:strCache>
                <c:ptCount val="1"/>
                <c:pt idx="0">
                  <c:v>6.3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éxito'!$C$14:$E$14</c:f>
              <c:numCache>
                <c:formatCode>General</c:formatCode>
                <c:ptCount val="3"/>
                <c:pt idx="0">
                  <c:v>0</c:v>
                </c:pt>
                <c:pt idx="1">
                  <c:v>0</c:v>
                </c:pt>
                <c:pt idx="2">
                  <c:v>0</c:v>
                </c:pt>
              </c:numCache>
            </c:numRef>
          </c:val>
        </c:ser>
        <c:ser>
          <c:idx val="12"/>
          <c:order val="12"/>
          <c:tx>
            <c:strRef>
              <c:f>Hoja4!$A$25</c:f>
              <c:strCache>
                <c:ptCount val="1"/>
                <c:pt idx="0">
                  <c:v>7.1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éxito'!$C$15:$E$15</c:f>
              <c:numCache>
                <c:formatCode>General</c:formatCode>
                <c:ptCount val="3"/>
                <c:pt idx="0">
                  <c:v>0</c:v>
                </c:pt>
                <c:pt idx="1">
                  <c:v>0</c:v>
                </c:pt>
                <c:pt idx="2">
                  <c:v>0</c:v>
                </c:pt>
              </c:numCache>
            </c:numRef>
          </c:val>
        </c:ser>
        <c:ser>
          <c:idx val="13"/>
          <c:order val="13"/>
          <c:tx>
            <c:strRef>
              <c:f>Hoja4!$A$26</c:f>
              <c:strCache>
                <c:ptCount val="1"/>
                <c:pt idx="0">
                  <c:v>8.1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éxito'!$C$16:$E$16</c:f>
              <c:numCache>
                <c:formatCode>General</c:formatCode>
                <c:ptCount val="3"/>
                <c:pt idx="0">
                  <c:v>0</c:v>
                </c:pt>
                <c:pt idx="1">
                  <c:v>0</c:v>
                </c:pt>
                <c:pt idx="2">
                  <c:v>0</c:v>
                </c:pt>
              </c:numCache>
            </c:numRef>
          </c:val>
        </c:ser>
        <c:ser>
          <c:idx val="14"/>
          <c:order val="14"/>
          <c:tx>
            <c:strRef>
              <c:f>Hoja4!$A$27</c:f>
              <c:strCache>
                <c:ptCount val="1"/>
                <c:pt idx="0">
                  <c:v>9.1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éxito'!$C$17:$E$17</c:f>
              <c:numCache>
                <c:formatCode>General</c:formatCode>
                <c:ptCount val="3"/>
                <c:pt idx="0">
                  <c:v>0</c:v>
                </c:pt>
                <c:pt idx="1">
                  <c:v>0</c:v>
                </c:pt>
                <c:pt idx="2">
                  <c:v>0</c:v>
                </c:pt>
              </c:numCache>
            </c:numRef>
          </c:val>
        </c:ser>
        <c:ser>
          <c:idx val="15"/>
          <c:order val="15"/>
          <c:tx>
            <c:strRef>
              <c:f>Hoja4!$A$28</c:f>
              <c:strCache>
                <c:ptCount val="1"/>
                <c:pt idx="0">
                  <c:v>11.4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éxito'!$C$18:$E$18</c:f>
              <c:numCache>
                <c:formatCode>General</c:formatCode>
                <c:ptCount val="3"/>
                <c:pt idx="0">
                  <c:v>0</c:v>
                </c:pt>
                <c:pt idx="1">
                  <c:v>0</c:v>
                </c:pt>
                <c:pt idx="2">
                  <c:v>0</c:v>
                </c:pt>
              </c:numCache>
            </c:numRef>
          </c:val>
        </c:ser>
        <c:ser>
          <c:idx val="16"/>
          <c:order val="16"/>
          <c:tx>
            <c:strRef>
              <c:f>Hoja4!$A$29</c:f>
              <c:strCache>
                <c:ptCount val="1"/>
                <c:pt idx="0">
                  <c:v>12.1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éxito'!$C$19:$E$19</c:f>
              <c:numCache>
                <c:formatCode>General</c:formatCode>
                <c:ptCount val="3"/>
                <c:pt idx="0">
                  <c:v>0</c:v>
                </c:pt>
                <c:pt idx="1">
                  <c:v>0</c:v>
                </c:pt>
                <c:pt idx="2">
                  <c:v>0</c:v>
                </c:pt>
              </c:numCache>
            </c:numRef>
          </c:val>
        </c:ser>
        <c:ser>
          <c:idx val="17"/>
          <c:order val="17"/>
          <c:tx>
            <c:strRef>
              <c:f>Hoja4!$A$30</c:f>
              <c:strCache>
                <c:ptCount val="1"/>
                <c:pt idx="0">
                  <c:v>13.1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éxito'!$C$20:$E$20</c:f>
              <c:numCache>
                <c:formatCode>General</c:formatCode>
                <c:ptCount val="3"/>
                <c:pt idx="0">
                  <c:v>0</c:v>
                </c:pt>
                <c:pt idx="1">
                  <c:v>0</c:v>
                </c:pt>
                <c:pt idx="2">
                  <c:v>0</c:v>
                </c:pt>
              </c:numCache>
            </c:numRef>
          </c:val>
        </c:ser>
        <c:ser>
          <c:idx val="18"/>
          <c:order val="18"/>
          <c:tx>
            <c:strRef>
              <c:f>Hoja4!$A$31</c:f>
              <c:strCache>
                <c:ptCount val="1"/>
                <c:pt idx="0">
                  <c:v>14.1</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éxito'!$C$27:$E$27</c:f>
              <c:numCache>
                <c:formatCode>General</c:formatCode>
                <c:ptCount val="3"/>
                <c:pt idx="0">
                  <c:v>0</c:v>
                </c:pt>
                <c:pt idx="1">
                  <c:v>0</c:v>
                </c:pt>
                <c:pt idx="2">
                  <c:v>0</c:v>
                </c:pt>
              </c:numCache>
            </c:numRef>
          </c:val>
        </c:ser>
        <c:dLbls>
          <c:showLegendKey val="0"/>
          <c:showVal val="0"/>
          <c:showCatName val="0"/>
          <c:showSerName val="0"/>
          <c:showPercent val="0"/>
          <c:showBubbleSize val="0"/>
        </c:dLbls>
        <c:gapWidth val="150"/>
        <c:axId val="115106176"/>
        <c:axId val="115107712"/>
      </c:barChart>
      <c:catAx>
        <c:axId val="115106176"/>
        <c:scaling>
          <c:orientation val="minMax"/>
        </c:scaling>
        <c:delete val="0"/>
        <c:axPos val="b"/>
        <c:majorTickMark val="none"/>
        <c:minorTickMark val="none"/>
        <c:tickLblPos val="nextTo"/>
        <c:crossAx val="115107712"/>
        <c:crosses val="autoZero"/>
        <c:auto val="1"/>
        <c:lblAlgn val="ctr"/>
        <c:lblOffset val="100"/>
        <c:noMultiLvlLbl val="0"/>
      </c:catAx>
      <c:valAx>
        <c:axId val="115107712"/>
        <c:scaling>
          <c:orientation val="minMax"/>
        </c:scaling>
        <c:delete val="0"/>
        <c:axPos val="l"/>
        <c:majorGridlines/>
        <c:title>
          <c:tx>
            <c:rich>
              <a:bodyPr/>
              <a:lstStyle/>
              <a:p>
                <a:pPr>
                  <a:defRPr/>
                </a:pPr>
                <a:r>
                  <a:rPr lang="es-ES"/>
                  <a:t>Nº de páginas</a:t>
                </a:r>
              </a:p>
            </c:rich>
          </c:tx>
          <c:overlay val="0"/>
        </c:title>
        <c:numFmt formatCode="General" sourceLinked="1"/>
        <c:majorTickMark val="none"/>
        <c:minorTickMark val="none"/>
        <c:tickLblPos val="nextTo"/>
        <c:crossAx val="1151061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Hoja4!$C$13</c:f>
              <c:strCache>
                <c:ptCount val="1"/>
                <c:pt idx="0">
                  <c:v>2.2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éxito'!$C$28:$E$28</c:f>
              <c:numCache>
                <c:formatCode>General</c:formatCode>
                <c:ptCount val="3"/>
                <c:pt idx="0">
                  <c:v>0</c:v>
                </c:pt>
                <c:pt idx="1">
                  <c:v>0</c:v>
                </c:pt>
                <c:pt idx="2">
                  <c:v>0</c:v>
                </c:pt>
              </c:numCache>
            </c:numRef>
          </c:val>
        </c:ser>
        <c:ser>
          <c:idx val="1"/>
          <c:order val="1"/>
          <c:tx>
            <c:strRef>
              <c:f>Hoja4!$C$14</c:f>
              <c:strCache>
                <c:ptCount val="1"/>
                <c:pt idx="0">
                  <c:v>3.1 </c:v>
                </c:pt>
              </c:strCache>
            </c:strRef>
          </c:tx>
          <c:invertIfNegative val="0"/>
          <c:cat>
            <c:strRef>
              <c:f>'Criterios de éxito'!$C$2:$E$2</c:f>
              <c:strCache>
                <c:ptCount val="3"/>
                <c:pt idx="0">
                  <c:v>Nº páginas cumplen</c:v>
                </c:pt>
                <c:pt idx="1">
                  <c:v>Nº páginas no cumplen</c:v>
                </c:pt>
                <c:pt idx="2">
                  <c:v>Nº páginas que no aplica</c:v>
                </c:pt>
              </c:strCache>
            </c:strRef>
          </c:cat>
          <c:val>
            <c:numRef>
              <c:f>'Criterios de éxito'!$C$29:$E$29</c:f>
              <c:numCache>
                <c:formatCode>General</c:formatCode>
                <c:ptCount val="3"/>
                <c:pt idx="0">
                  <c:v>0</c:v>
                </c:pt>
                <c:pt idx="1">
                  <c:v>0</c:v>
                </c:pt>
                <c:pt idx="2">
                  <c:v>0</c:v>
                </c:pt>
              </c:numCache>
            </c:numRef>
          </c:val>
        </c:ser>
        <c:ser>
          <c:idx val="2"/>
          <c:order val="2"/>
          <c:tx>
            <c:v>3.2</c:v>
          </c:tx>
          <c:invertIfNegative val="0"/>
          <c:cat>
            <c:strRef>
              <c:f>'Criterios de éxito'!$C$2:$E$2</c:f>
              <c:strCache>
                <c:ptCount val="3"/>
                <c:pt idx="0">
                  <c:v>Nº páginas cumplen</c:v>
                </c:pt>
                <c:pt idx="1">
                  <c:v>Nº páginas no cumplen</c:v>
                </c:pt>
                <c:pt idx="2">
                  <c:v>Nº páginas que no aplica</c:v>
                </c:pt>
              </c:strCache>
            </c:strRef>
          </c:cat>
          <c:val>
            <c:numRef>
              <c:f>'Criterios de éxito'!$C$30:$E$30</c:f>
              <c:numCache>
                <c:formatCode>General</c:formatCode>
                <c:ptCount val="3"/>
                <c:pt idx="0">
                  <c:v>0</c:v>
                </c:pt>
                <c:pt idx="1">
                  <c:v>0</c:v>
                </c:pt>
                <c:pt idx="2">
                  <c:v>0</c:v>
                </c:pt>
              </c:numCache>
            </c:numRef>
          </c:val>
        </c:ser>
        <c:ser>
          <c:idx val="3"/>
          <c:order val="3"/>
          <c:tx>
            <c:v>3.3</c:v>
          </c:tx>
          <c:invertIfNegative val="0"/>
          <c:cat>
            <c:strRef>
              <c:f>'Criterios de éxito'!$C$2:$E$2</c:f>
              <c:strCache>
                <c:ptCount val="3"/>
                <c:pt idx="0">
                  <c:v>Nº páginas cumplen</c:v>
                </c:pt>
                <c:pt idx="1">
                  <c:v>Nº páginas no cumplen</c:v>
                </c:pt>
                <c:pt idx="2">
                  <c:v>Nº páginas que no aplica</c:v>
                </c:pt>
              </c:strCache>
            </c:strRef>
          </c:cat>
          <c:val>
            <c:numRef>
              <c:f>'Criterios de éxito'!$C$31:$E$31</c:f>
              <c:numCache>
                <c:formatCode>General</c:formatCode>
                <c:ptCount val="3"/>
                <c:pt idx="0">
                  <c:v>0</c:v>
                </c:pt>
                <c:pt idx="1">
                  <c:v>0</c:v>
                </c:pt>
                <c:pt idx="2">
                  <c:v>0</c:v>
                </c:pt>
              </c:numCache>
            </c:numRef>
          </c:val>
        </c:ser>
        <c:ser>
          <c:idx val="4"/>
          <c:order val="4"/>
          <c:tx>
            <c:v>3.4</c:v>
          </c:tx>
          <c:invertIfNegative val="0"/>
          <c:cat>
            <c:strRef>
              <c:f>'Criterios de éxito'!$C$2:$E$2</c:f>
              <c:strCache>
                <c:ptCount val="3"/>
                <c:pt idx="0">
                  <c:v>Nº páginas cumplen</c:v>
                </c:pt>
                <c:pt idx="1">
                  <c:v>Nº páginas no cumplen</c:v>
                </c:pt>
                <c:pt idx="2">
                  <c:v>Nº páginas que no aplica</c:v>
                </c:pt>
              </c:strCache>
            </c:strRef>
          </c:cat>
          <c:val>
            <c:numRef>
              <c:f>'Criterios de éxito'!$C$32:$E$32</c:f>
              <c:numCache>
                <c:formatCode>General</c:formatCode>
                <c:ptCount val="3"/>
                <c:pt idx="0">
                  <c:v>0</c:v>
                </c:pt>
                <c:pt idx="1">
                  <c:v>0</c:v>
                </c:pt>
                <c:pt idx="2">
                  <c:v>0</c:v>
                </c:pt>
              </c:numCache>
            </c:numRef>
          </c:val>
        </c:ser>
        <c:ser>
          <c:idx val="5"/>
          <c:order val="5"/>
          <c:tx>
            <c:v>3.5</c:v>
          </c:tx>
          <c:invertIfNegative val="0"/>
          <c:cat>
            <c:strRef>
              <c:f>'Criterios de éxito'!$C$2:$E$2</c:f>
              <c:strCache>
                <c:ptCount val="3"/>
                <c:pt idx="0">
                  <c:v>Nº páginas cumplen</c:v>
                </c:pt>
                <c:pt idx="1">
                  <c:v>Nº páginas no cumplen</c:v>
                </c:pt>
                <c:pt idx="2">
                  <c:v>Nº páginas que no aplica</c:v>
                </c:pt>
              </c:strCache>
            </c:strRef>
          </c:cat>
          <c:val>
            <c:numRef>
              <c:f>'Criterios de éxito'!$C$33:$E$33</c:f>
              <c:numCache>
                <c:formatCode>General</c:formatCode>
                <c:ptCount val="3"/>
                <c:pt idx="0">
                  <c:v>0</c:v>
                </c:pt>
                <c:pt idx="1">
                  <c:v>0</c:v>
                </c:pt>
                <c:pt idx="2">
                  <c:v>0</c:v>
                </c:pt>
              </c:numCache>
            </c:numRef>
          </c:val>
        </c:ser>
        <c:ser>
          <c:idx val="6"/>
          <c:order val="6"/>
          <c:tx>
            <c:v>3.6</c:v>
          </c:tx>
          <c:invertIfNegative val="0"/>
          <c:cat>
            <c:strRef>
              <c:f>'Criterios de éxito'!$C$2:$E$2</c:f>
              <c:strCache>
                <c:ptCount val="3"/>
                <c:pt idx="0">
                  <c:v>Nº páginas cumplen</c:v>
                </c:pt>
                <c:pt idx="1">
                  <c:v>Nº páginas no cumplen</c:v>
                </c:pt>
                <c:pt idx="2">
                  <c:v>Nº páginas que no aplica</c:v>
                </c:pt>
              </c:strCache>
            </c:strRef>
          </c:cat>
          <c:val>
            <c:numRef>
              <c:f>'Criterios de éxito'!$C$34:$E$34</c:f>
              <c:numCache>
                <c:formatCode>General</c:formatCode>
                <c:ptCount val="3"/>
                <c:pt idx="0">
                  <c:v>0</c:v>
                </c:pt>
                <c:pt idx="1">
                  <c:v>0</c:v>
                </c:pt>
                <c:pt idx="2">
                  <c:v>0</c:v>
                </c:pt>
              </c:numCache>
            </c:numRef>
          </c:val>
        </c:ser>
        <c:ser>
          <c:idx val="7"/>
          <c:order val="7"/>
          <c:tx>
            <c:v>3.7</c:v>
          </c:tx>
          <c:invertIfNegative val="0"/>
          <c:cat>
            <c:strRef>
              <c:f>'Criterios de éxito'!$C$2:$E$2</c:f>
              <c:strCache>
                <c:ptCount val="3"/>
                <c:pt idx="0">
                  <c:v>Nº páginas cumplen</c:v>
                </c:pt>
                <c:pt idx="1">
                  <c:v>Nº páginas no cumplen</c:v>
                </c:pt>
                <c:pt idx="2">
                  <c:v>Nº páginas que no aplica</c:v>
                </c:pt>
              </c:strCache>
            </c:strRef>
          </c:cat>
          <c:val>
            <c:numRef>
              <c:f>'Criterios de éxito'!$C$35:$E$35</c:f>
              <c:numCache>
                <c:formatCode>General</c:formatCode>
                <c:ptCount val="3"/>
                <c:pt idx="0">
                  <c:v>0</c:v>
                </c:pt>
                <c:pt idx="1">
                  <c:v>0</c:v>
                </c:pt>
                <c:pt idx="2">
                  <c:v>0</c:v>
                </c:pt>
              </c:numCache>
            </c:numRef>
          </c:val>
        </c:ser>
        <c:ser>
          <c:idx val="8"/>
          <c:order val="8"/>
          <c:tx>
            <c:v>5.3</c:v>
          </c:tx>
          <c:invertIfNegative val="0"/>
          <c:cat>
            <c:strRef>
              <c:f>'Criterios de éxito'!$C$2:$E$2</c:f>
              <c:strCache>
                <c:ptCount val="3"/>
                <c:pt idx="0">
                  <c:v>Nº páginas cumplen</c:v>
                </c:pt>
                <c:pt idx="1">
                  <c:v>Nº páginas no cumplen</c:v>
                </c:pt>
                <c:pt idx="2">
                  <c:v>Nº páginas que no aplica</c:v>
                </c:pt>
              </c:strCache>
            </c:strRef>
          </c:cat>
          <c:val>
            <c:numRef>
              <c:f>'Criterios de éxito'!$C$36:$E$36</c:f>
              <c:numCache>
                <c:formatCode>General</c:formatCode>
                <c:ptCount val="3"/>
                <c:pt idx="0">
                  <c:v>0</c:v>
                </c:pt>
                <c:pt idx="1">
                  <c:v>0</c:v>
                </c:pt>
                <c:pt idx="2">
                  <c:v>0</c:v>
                </c:pt>
              </c:numCache>
            </c:numRef>
          </c:val>
        </c:ser>
        <c:ser>
          <c:idx val="9"/>
          <c:order val="9"/>
          <c:tx>
            <c:v>5.4</c:v>
          </c:tx>
          <c:invertIfNegative val="0"/>
          <c:cat>
            <c:strRef>
              <c:f>'Criterios de éxito'!$C$2:$E$2</c:f>
              <c:strCache>
                <c:ptCount val="3"/>
                <c:pt idx="0">
                  <c:v>Nº páginas cumplen</c:v>
                </c:pt>
                <c:pt idx="1">
                  <c:v>Nº páginas no cumplen</c:v>
                </c:pt>
                <c:pt idx="2">
                  <c:v>Nº páginas que no aplica</c:v>
                </c:pt>
              </c:strCache>
            </c:strRef>
          </c:cat>
          <c:val>
            <c:numRef>
              <c:f>'Criterios de éxito'!$C$37:$E$37</c:f>
              <c:numCache>
                <c:formatCode>General</c:formatCode>
                <c:ptCount val="3"/>
                <c:pt idx="0">
                  <c:v>0</c:v>
                </c:pt>
                <c:pt idx="1">
                  <c:v>0</c:v>
                </c:pt>
                <c:pt idx="2">
                  <c:v>0</c:v>
                </c:pt>
              </c:numCache>
            </c:numRef>
          </c:val>
        </c:ser>
        <c:ser>
          <c:idx val="10"/>
          <c:order val="10"/>
          <c:tx>
            <c:v>5.5</c:v>
          </c:tx>
          <c:invertIfNegative val="0"/>
          <c:cat>
            <c:strRef>
              <c:f>'Criterios de éxito'!$C$2:$E$2</c:f>
              <c:strCache>
                <c:ptCount val="3"/>
                <c:pt idx="0">
                  <c:v>Nº páginas cumplen</c:v>
                </c:pt>
                <c:pt idx="1">
                  <c:v>Nº páginas no cumplen</c:v>
                </c:pt>
                <c:pt idx="2">
                  <c:v>Nº páginas que no aplica</c:v>
                </c:pt>
              </c:strCache>
            </c:strRef>
          </c:cat>
          <c:val>
            <c:numRef>
              <c:f>'Criterios de éxito'!$C$38:$E$38</c:f>
              <c:numCache>
                <c:formatCode>General</c:formatCode>
                <c:ptCount val="3"/>
                <c:pt idx="0">
                  <c:v>0</c:v>
                </c:pt>
                <c:pt idx="1">
                  <c:v>0</c:v>
                </c:pt>
                <c:pt idx="2">
                  <c:v>0</c:v>
                </c:pt>
              </c:numCache>
            </c:numRef>
          </c:val>
        </c:ser>
        <c:ser>
          <c:idx val="11"/>
          <c:order val="11"/>
          <c:tx>
            <c:v>6.4</c:v>
          </c:tx>
          <c:invertIfNegative val="0"/>
          <c:cat>
            <c:strRef>
              <c:f>'Criterios de éxito'!$C$2:$E$2</c:f>
              <c:strCache>
                <c:ptCount val="3"/>
                <c:pt idx="0">
                  <c:v>Nº páginas cumplen</c:v>
                </c:pt>
                <c:pt idx="1">
                  <c:v>Nº páginas no cumplen</c:v>
                </c:pt>
                <c:pt idx="2">
                  <c:v>Nº páginas que no aplica</c:v>
                </c:pt>
              </c:strCache>
            </c:strRef>
          </c:cat>
          <c:val>
            <c:numRef>
              <c:f>'Criterios de éxito'!$C$39:$E$39</c:f>
              <c:numCache>
                <c:formatCode>General</c:formatCode>
                <c:ptCount val="3"/>
                <c:pt idx="0">
                  <c:v>0</c:v>
                </c:pt>
                <c:pt idx="1">
                  <c:v>0</c:v>
                </c:pt>
                <c:pt idx="2">
                  <c:v>0</c:v>
                </c:pt>
              </c:numCache>
            </c:numRef>
          </c:val>
        </c:ser>
        <c:ser>
          <c:idx val="12"/>
          <c:order val="12"/>
          <c:tx>
            <c:v>6.5</c:v>
          </c:tx>
          <c:invertIfNegative val="0"/>
          <c:cat>
            <c:strRef>
              <c:f>'Criterios de éxito'!$C$2:$E$2</c:f>
              <c:strCache>
                <c:ptCount val="3"/>
                <c:pt idx="0">
                  <c:v>Nº páginas cumplen</c:v>
                </c:pt>
                <c:pt idx="1">
                  <c:v>Nº páginas no cumplen</c:v>
                </c:pt>
                <c:pt idx="2">
                  <c:v>Nº páginas que no aplica</c:v>
                </c:pt>
              </c:strCache>
            </c:strRef>
          </c:cat>
          <c:val>
            <c:numRef>
              <c:f>'Criterios de éxito'!$C$40:$E$40</c:f>
              <c:numCache>
                <c:formatCode>General</c:formatCode>
                <c:ptCount val="3"/>
                <c:pt idx="0">
                  <c:v>0</c:v>
                </c:pt>
                <c:pt idx="1">
                  <c:v>0</c:v>
                </c:pt>
                <c:pt idx="2">
                  <c:v>0</c:v>
                </c:pt>
              </c:numCache>
            </c:numRef>
          </c:val>
        </c:ser>
        <c:ser>
          <c:idx val="13"/>
          <c:order val="13"/>
          <c:tx>
            <c:v>7.2</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14"/>
          <c:order val="14"/>
          <c:tx>
            <c:v>7.3</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15"/>
          <c:order val="15"/>
          <c:tx>
            <c:v>7.4</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16"/>
          <c:order val="16"/>
          <c:tx>
            <c:v>7.5</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17"/>
          <c:order val="17"/>
          <c:tx>
            <c:v>8.1</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18"/>
          <c:order val="18"/>
          <c:tx>
            <c:v>9.2</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19"/>
          <c:order val="19"/>
          <c:tx>
            <c:v>9.3</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0"/>
          <c:order val="20"/>
          <c:tx>
            <c:v>9.4</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1"/>
          <c:order val="21"/>
          <c:tx>
            <c:v>10.1</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2"/>
          <c:order val="22"/>
          <c:tx>
            <c:v>10.2</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3"/>
          <c:order val="23"/>
          <c:tx>
            <c:v>12.4</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4"/>
          <c:order val="24"/>
          <c:tx>
            <c:v>11.1</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5"/>
          <c:order val="25"/>
          <c:tx>
            <c:v>11.2</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6"/>
          <c:order val="26"/>
          <c:tx>
            <c:v>12.2</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7"/>
          <c:order val="27"/>
          <c:tx>
            <c:v>12.3</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8"/>
          <c:order val="28"/>
          <c:tx>
            <c:v>13.2</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29"/>
          <c:order val="29"/>
          <c:tx>
            <c:v>13.3</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ser>
          <c:idx val="30"/>
          <c:order val="30"/>
          <c:tx>
            <c:v>13.4</c:v>
          </c:tx>
          <c:invertIfNegative val="0"/>
          <c:cat>
            <c:strRef>
              <c:f>'Criterios de éxito'!$C$2:$E$2</c:f>
              <c:strCache>
                <c:ptCount val="3"/>
                <c:pt idx="0">
                  <c:v>Nº páginas cumplen</c:v>
                </c:pt>
                <c:pt idx="1">
                  <c:v>Nº páginas no cumplen</c:v>
                </c:pt>
                <c:pt idx="2">
                  <c:v>Nº páginas que no aplica</c:v>
                </c:pt>
              </c:strCache>
            </c:strRef>
          </c:cat>
          <c:val>
            <c:numRef>
              <c:f>'Criterios de éxito'!#REF!</c:f>
              <c:numCache>
                <c:formatCode>General</c:formatCode>
                <c:ptCount val="1"/>
                <c:pt idx="0">
                  <c:v>1</c:v>
                </c:pt>
              </c:numCache>
            </c:numRef>
          </c:val>
        </c:ser>
        <c:dLbls>
          <c:showLegendKey val="0"/>
          <c:showVal val="0"/>
          <c:showCatName val="0"/>
          <c:showSerName val="0"/>
          <c:showPercent val="0"/>
          <c:showBubbleSize val="0"/>
        </c:dLbls>
        <c:gapWidth val="150"/>
        <c:axId val="115235840"/>
        <c:axId val="115241728"/>
      </c:barChart>
      <c:catAx>
        <c:axId val="115235840"/>
        <c:scaling>
          <c:orientation val="minMax"/>
        </c:scaling>
        <c:delete val="0"/>
        <c:axPos val="b"/>
        <c:majorTickMark val="none"/>
        <c:minorTickMark val="none"/>
        <c:tickLblPos val="nextTo"/>
        <c:crossAx val="115241728"/>
        <c:crosses val="autoZero"/>
        <c:auto val="1"/>
        <c:lblAlgn val="ctr"/>
        <c:lblOffset val="100"/>
        <c:noMultiLvlLbl val="0"/>
      </c:catAx>
      <c:valAx>
        <c:axId val="115241728"/>
        <c:scaling>
          <c:orientation val="minMax"/>
        </c:scaling>
        <c:delete val="0"/>
        <c:axPos val="l"/>
        <c:majorGridlines/>
        <c:title>
          <c:tx>
            <c:rich>
              <a:bodyPr/>
              <a:lstStyle/>
              <a:p>
                <a:pPr>
                  <a:defRPr/>
                </a:pPr>
                <a:r>
                  <a:rPr lang="es-ES"/>
                  <a:t>Nº de páginas</a:t>
                </a:r>
              </a:p>
            </c:rich>
          </c:tx>
          <c:overlay val="0"/>
        </c:title>
        <c:numFmt formatCode="General" sourceLinked="1"/>
        <c:majorTickMark val="none"/>
        <c:minorTickMark val="none"/>
        <c:tickLblPos val="nextTo"/>
        <c:crossAx val="11523584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Nº páginas cumplen</c:v>
          </c:tx>
          <c:invertIfNegative val="0"/>
          <c:cat>
            <c:strRef>
              <c:f>Hoja4!$C$13:$C$43</c:f>
              <c:strCache>
                <c:ptCount val="31"/>
                <c:pt idx="0">
                  <c:v>2.2 </c:v>
                </c:pt>
                <c:pt idx="1">
                  <c:v>3.1 </c:v>
                </c:pt>
                <c:pt idx="2">
                  <c:v>3.2  </c:v>
                </c:pt>
                <c:pt idx="3">
                  <c:v>3.3 </c:v>
                </c:pt>
                <c:pt idx="4">
                  <c:v>3.4 </c:v>
                </c:pt>
                <c:pt idx="5">
                  <c:v>3.5 </c:v>
                </c:pt>
                <c:pt idx="6">
                  <c:v>3.6  </c:v>
                </c:pt>
                <c:pt idx="7">
                  <c:v>3.7</c:v>
                </c:pt>
                <c:pt idx="8">
                  <c:v>5.3  </c:v>
                </c:pt>
                <c:pt idx="9">
                  <c:v>5.4 </c:v>
                </c:pt>
                <c:pt idx="10">
                  <c:v>5.5  </c:v>
                </c:pt>
                <c:pt idx="11">
                  <c:v> 6.4</c:v>
                </c:pt>
                <c:pt idx="12">
                  <c:v>6.5 </c:v>
                </c:pt>
                <c:pt idx="13">
                  <c:v>7.2 </c:v>
                </c:pt>
                <c:pt idx="14">
                  <c:v>7.3 </c:v>
                </c:pt>
                <c:pt idx="15">
                  <c:v>7.4 </c:v>
                </c:pt>
                <c:pt idx="16">
                  <c:v>7.5 </c:v>
                </c:pt>
                <c:pt idx="17">
                  <c:v>8.1 </c:v>
                </c:pt>
                <c:pt idx="18">
                  <c:v>9.2 </c:v>
                </c:pt>
                <c:pt idx="19">
                  <c:v>9.3 </c:v>
                </c:pt>
                <c:pt idx="20">
                  <c:v>9.4</c:v>
                </c:pt>
                <c:pt idx="21">
                  <c:v>10.1  </c:v>
                </c:pt>
                <c:pt idx="22">
                  <c:v>10.2 </c:v>
                </c:pt>
                <c:pt idx="23">
                  <c:v>12.4   </c:v>
                </c:pt>
                <c:pt idx="24">
                  <c:v>11.1</c:v>
                </c:pt>
                <c:pt idx="25">
                  <c:v>11.2 </c:v>
                </c:pt>
                <c:pt idx="26">
                  <c:v>12.2 </c:v>
                </c:pt>
                <c:pt idx="27">
                  <c:v>12.3 </c:v>
                </c:pt>
                <c:pt idx="28">
                  <c:v>13.2 </c:v>
                </c:pt>
                <c:pt idx="29">
                  <c:v>13.3 </c:v>
                </c:pt>
                <c:pt idx="30">
                  <c:v>13.4 </c:v>
                </c:pt>
              </c:strCache>
            </c:strRef>
          </c:cat>
          <c:val>
            <c:numRef>
              <c:f>'Criterios de éxito'!$C$28:$C$40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1"/>
          <c:order val="1"/>
          <c:tx>
            <c:v>Nº páginas no cumplen</c:v>
          </c:tx>
          <c:invertIfNegative val="0"/>
          <c:cat>
            <c:strRef>
              <c:f>Hoja4!$C$13:$C$43</c:f>
              <c:strCache>
                <c:ptCount val="31"/>
                <c:pt idx="0">
                  <c:v>2.2 </c:v>
                </c:pt>
                <c:pt idx="1">
                  <c:v>3.1 </c:v>
                </c:pt>
                <c:pt idx="2">
                  <c:v>3.2  </c:v>
                </c:pt>
                <c:pt idx="3">
                  <c:v>3.3 </c:v>
                </c:pt>
                <c:pt idx="4">
                  <c:v>3.4 </c:v>
                </c:pt>
                <c:pt idx="5">
                  <c:v>3.5 </c:v>
                </c:pt>
                <c:pt idx="6">
                  <c:v>3.6  </c:v>
                </c:pt>
                <c:pt idx="7">
                  <c:v>3.7</c:v>
                </c:pt>
                <c:pt idx="8">
                  <c:v>5.3  </c:v>
                </c:pt>
                <c:pt idx="9">
                  <c:v>5.4 </c:v>
                </c:pt>
                <c:pt idx="10">
                  <c:v>5.5  </c:v>
                </c:pt>
                <c:pt idx="11">
                  <c:v> 6.4</c:v>
                </c:pt>
                <c:pt idx="12">
                  <c:v>6.5 </c:v>
                </c:pt>
                <c:pt idx="13">
                  <c:v>7.2 </c:v>
                </c:pt>
                <c:pt idx="14">
                  <c:v>7.3 </c:v>
                </c:pt>
                <c:pt idx="15">
                  <c:v>7.4 </c:v>
                </c:pt>
                <c:pt idx="16">
                  <c:v>7.5 </c:v>
                </c:pt>
                <c:pt idx="17">
                  <c:v>8.1 </c:v>
                </c:pt>
                <c:pt idx="18">
                  <c:v>9.2 </c:v>
                </c:pt>
                <c:pt idx="19">
                  <c:v>9.3 </c:v>
                </c:pt>
                <c:pt idx="20">
                  <c:v>9.4</c:v>
                </c:pt>
                <c:pt idx="21">
                  <c:v>10.1  </c:v>
                </c:pt>
                <c:pt idx="22">
                  <c:v>10.2 </c:v>
                </c:pt>
                <c:pt idx="23">
                  <c:v>12.4   </c:v>
                </c:pt>
                <c:pt idx="24">
                  <c:v>11.1</c:v>
                </c:pt>
                <c:pt idx="25">
                  <c:v>11.2 </c:v>
                </c:pt>
                <c:pt idx="26">
                  <c:v>12.2 </c:v>
                </c:pt>
                <c:pt idx="27">
                  <c:v>12.3 </c:v>
                </c:pt>
                <c:pt idx="28">
                  <c:v>13.2 </c:v>
                </c:pt>
                <c:pt idx="29">
                  <c:v>13.3 </c:v>
                </c:pt>
                <c:pt idx="30">
                  <c:v>13.4 </c:v>
                </c:pt>
              </c:strCache>
            </c:strRef>
          </c:cat>
          <c:val>
            <c:numRef>
              <c:f>'Criterios de éxito'!$D$28:$D$40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2"/>
          <c:order val="2"/>
          <c:tx>
            <c:v>Nº páginas no se aplica</c:v>
          </c:tx>
          <c:invertIfNegative val="0"/>
          <c:cat>
            <c:strRef>
              <c:f>Hoja4!$C$13:$C$43</c:f>
              <c:strCache>
                <c:ptCount val="31"/>
                <c:pt idx="0">
                  <c:v>2.2 </c:v>
                </c:pt>
                <c:pt idx="1">
                  <c:v>3.1 </c:v>
                </c:pt>
                <c:pt idx="2">
                  <c:v>3.2  </c:v>
                </c:pt>
                <c:pt idx="3">
                  <c:v>3.3 </c:v>
                </c:pt>
                <c:pt idx="4">
                  <c:v>3.4 </c:v>
                </c:pt>
                <c:pt idx="5">
                  <c:v>3.5 </c:v>
                </c:pt>
                <c:pt idx="6">
                  <c:v>3.6  </c:v>
                </c:pt>
                <c:pt idx="7">
                  <c:v>3.7</c:v>
                </c:pt>
                <c:pt idx="8">
                  <c:v>5.3  </c:v>
                </c:pt>
                <c:pt idx="9">
                  <c:v>5.4 </c:v>
                </c:pt>
                <c:pt idx="10">
                  <c:v>5.5  </c:v>
                </c:pt>
                <c:pt idx="11">
                  <c:v> 6.4</c:v>
                </c:pt>
                <c:pt idx="12">
                  <c:v>6.5 </c:v>
                </c:pt>
                <c:pt idx="13">
                  <c:v>7.2 </c:v>
                </c:pt>
                <c:pt idx="14">
                  <c:v>7.3 </c:v>
                </c:pt>
                <c:pt idx="15">
                  <c:v>7.4 </c:v>
                </c:pt>
                <c:pt idx="16">
                  <c:v>7.5 </c:v>
                </c:pt>
                <c:pt idx="17">
                  <c:v>8.1 </c:v>
                </c:pt>
                <c:pt idx="18">
                  <c:v>9.2 </c:v>
                </c:pt>
                <c:pt idx="19">
                  <c:v>9.3 </c:v>
                </c:pt>
                <c:pt idx="20">
                  <c:v>9.4</c:v>
                </c:pt>
                <c:pt idx="21">
                  <c:v>10.1  </c:v>
                </c:pt>
                <c:pt idx="22">
                  <c:v>10.2 </c:v>
                </c:pt>
                <c:pt idx="23">
                  <c:v>12.4   </c:v>
                </c:pt>
                <c:pt idx="24">
                  <c:v>11.1</c:v>
                </c:pt>
                <c:pt idx="25">
                  <c:v>11.2 </c:v>
                </c:pt>
                <c:pt idx="26">
                  <c:v>12.2 </c:v>
                </c:pt>
                <c:pt idx="27">
                  <c:v>12.3 </c:v>
                </c:pt>
                <c:pt idx="28">
                  <c:v>13.2 </c:v>
                </c:pt>
                <c:pt idx="29">
                  <c:v>13.3 </c:v>
                </c:pt>
                <c:pt idx="30">
                  <c:v>13.4 </c:v>
                </c:pt>
              </c:strCache>
            </c:strRef>
          </c:cat>
          <c:val>
            <c:numRef>
              <c:f>'Criterios de éxito'!$E$28:$E$40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dLbls>
          <c:showLegendKey val="0"/>
          <c:showVal val="0"/>
          <c:showCatName val="0"/>
          <c:showSerName val="0"/>
          <c:showPercent val="0"/>
          <c:showBubbleSize val="0"/>
        </c:dLbls>
        <c:gapWidth val="150"/>
        <c:axId val="115278208"/>
        <c:axId val="115279744"/>
      </c:barChart>
      <c:catAx>
        <c:axId val="115278208"/>
        <c:scaling>
          <c:orientation val="minMax"/>
        </c:scaling>
        <c:delete val="0"/>
        <c:axPos val="b"/>
        <c:majorTickMark val="out"/>
        <c:minorTickMark val="none"/>
        <c:tickLblPos val="nextTo"/>
        <c:crossAx val="115279744"/>
        <c:crosses val="autoZero"/>
        <c:auto val="1"/>
        <c:lblAlgn val="ctr"/>
        <c:lblOffset val="100"/>
        <c:noMultiLvlLbl val="0"/>
      </c:catAx>
      <c:valAx>
        <c:axId val="115279744"/>
        <c:scaling>
          <c:orientation val="minMax"/>
        </c:scaling>
        <c:delete val="0"/>
        <c:axPos val="l"/>
        <c:majorGridlines/>
        <c:numFmt formatCode="General" sourceLinked="1"/>
        <c:majorTickMark val="out"/>
        <c:minorTickMark val="none"/>
        <c:tickLblPos val="nextTo"/>
        <c:crossAx val="1152782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CL" sz="1800" b="1" i="0" baseline="0">
                <a:effectLst/>
              </a:rPr>
              <a:t>% Promedio de Nivel de Cumplimiento </a:t>
            </a:r>
            <a:endParaRPr lang="es-CL">
              <a:effectLst/>
            </a:endParaRPr>
          </a:p>
        </c:rich>
      </c:tx>
      <c:layout/>
      <c:overlay val="0"/>
    </c:title>
    <c:autoTitleDeleted val="0"/>
    <c:plotArea>
      <c:layout/>
      <c:barChart>
        <c:barDir val="col"/>
        <c:grouping val="clustered"/>
        <c:varyColors val="0"/>
        <c:ser>
          <c:idx val="0"/>
          <c:order val="0"/>
          <c:invertIfNegative val="0"/>
          <c:dPt>
            <c:idx val="0"/>
            <c:invertIfNegative val="0"/>
            <c:bubble3D val="0"/>
          </c:dPt>
          <c:dPt>
            <c:idx val="1"/>
            <c:invertIfNegative val="0"/>
            <c:bubble3D val="0"/>
          </c:dPt>
          <c:dLbls>
            <c:txPr>
              <a:bodyPr/>
              <a:lstStyle/>
              <a:p>
                <a:pPr>
                  <a:defRPr b="1"/>
                </a:pPr>
                <a:endParaRPr lang="es-ES"/>
              </a:p>
            </c:txPr>
            <c:dLblPos val="inEnd"/>
            <c:showLegendKey val="0"/>
            <c:showVal val="1"/>
            <c:showCatName val="0"/>
            <c:showSerName val="0"/>
            <c:showPercent val="0"/>
            <c:showBubbleSize val="0"/>
            <c:showLeaderLines val="0"/>
          </c:dLbls>
          <c:cat>
            <c:strRef>
              <c:f>'Tabla Resumen'!$L$4:$M$4</c:f>
              <c:strCache>
                <c:ptCount val="2"/>
                <c:pt idx="0">
                  <c:v>Nivel A</c:v>
                </c:pt>
                <c:pt idx="1">
                  <c:v>Nivel AA</c:v>
                </c:pt>
              </c:strCache>
            </c:strRef>
          </c:cat>
          <c:val>
            <c:numRef>
              <c:f>'Tabla Resumen'!$C$19:$D$19</c:f>
              <c:numCache>
                <c:formatCode>0.00</c:formatCode>
                <c:ptCount val="2"/>
                <c:pt idx="0">
                  <c:v>0</c:v>
                </c:pt>
                <c:pt idx="1">
                  <c:v>0</c:v>
                </c:pt>
              </c:numCache>
            </c:numRef>
          </c:val>
        </c:ser>
        <c:dLbls>
          <c:showLegendKey val="0"/>
          <c:showVal val="0"/>
          <c:showCatName val="0"/>
          <c:showSerName val="0"/>
          <c:showPercent val="0"/>
          <c:showBubbleSize val="0"/>
        </c:dLbls>
        <c:gapWidth val="75"/>
        <c:overlap val="40"/>
        <c:axId val="145806464"/>
        <c:axId val="145808000"/>
      </c:barChart>
      <c:catAx>
        <c:axId val="145806464"/>
        <c:scaling>
          <c:orientation val="minMax"/>
        </c:scaling>
        <c:delete val="0"/>
        <c:axPos val="b"/>
        <c:numFmt formatCode="General" sourceLinked="1"/>
        <c:majorTickMark val="none"/>
        <c:minorTickMark val="none"/>
        <c:tickLblPos val="nextTo"/>
        <c:txPr>
          <a:bodyPr/>
          <a:lstStyle/>
          <a:p>
            <a:pPr>
              <a:defRPr b="1"/>
            </a:pPr>
            <a:endParaRPr lang="es-ES"/>
          </a:p>
        </c:txPr>
        <c:crossAx val="145808000"/>
        <c:crosses val="autoZero"/>
        <c:auto val="1"/>
        <c:lblAlgn val="ctr"/>
        <c:lblOffset val="100"/>
        <c:noMultiLvlLbl val="0"/>
      </c:catAx>
      <c:valAx>
        <c:axId val="145808000"/>
        <c:scaling>
          <c:orientation val="minMax"/>
        </c:scaling>
        <c:delete val="0"/>
        <c:axPos val="l"/>
        <c:majorGridlines/>
        <c:numFmt formatCode="0.00" sourceLinked="1"/>
        <c:majorTickMark val="none"/>
        <c:minorTickMark val="none"/>
        <c:tickLblPos val="nextTo"/>
        <c:txPr>
          <a:bodyPr/>
          <a:lstStyle/>
          <a:p>
            <a:pPr>
              <a:defRPr b="1"/>
            </a:pPr>
            <a:endParaRPr lang="es-ES"/>
          </a:p>
        </c:txPr>
        <c:crossAx val="1458064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16</xdr:col>
      <xdr:colOff>495300</xdr:colOff>
      <xdr:row>0</xdr:row>
      <xdr:rowOff>14287</xdr:rowOff>
    </xdr:from>
    <xdr:to>
      <xdr:col>25</xdr:col>
      <xdr:colOff>209550</xdr:colOff>
      <xdr:row>11</xdr:row>
      <xdr:rowOff>233362</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742949</xdr:colOff>
      <xdr:row>30</xdr:row>
      <xdr:rowOff>85724</xdr:rowOff>
    </xdr:from>
    <xdr:to>
      <xdr:col>17</xdr:col>
      <xdr:colOff>161925</xdr:colOff>
      <xdr:row>61</xdr:row>
      <xdr:rowOff>142876</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592667</xdr:colOff>
      <xdr:row>1</xdr:row>
      <xdr:rowOff>14817</xdr:rowOff>
    </xdr:from>
    <xdr:to>
      <xdr:col>23</xdr:col>
      <xdr:colOff>254000</xdr:colOff>
      <xdr:row>15</xdr:row>
      <xdr:rowOff>91017</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55</xdr:row>
      <xdr:rowOff>0</xdr:rowOff>
    </xdr:from>
    <xdr:to>
      <xdr:col>15</xdr:col>
      <xdr:colOff>1117601</xdr:colOff>
      <xdr:row>87</xdr:row>
      <xdr:rowOff>114301</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180974</xdr:rowOff>
    </xdr:from>
    <xdr:to>
      <xdr:col>19</xdr:col>
      <xdr:colOff>180976</xdr:colOff>
      <xdr:row>17</xdr:row>
      <xdr:rowOff>323850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685799</xdr:colOff>
      <xdr:row>2</xdr:row>
      <xdr:rowOff>171449</xdr:rowOff>
    </xdr:from>
    <xdr:to>
      <xdr:col>32</xdr:col>
      <xdr:colOff>85724</xdr:colOff>
      <xdr:row>14</xdr:row>
      <xdr:rowOff>95250</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85724</xdr:colOff>
      <xdr:row>27</xdr:row>
      <xdr:rowOff>114299</xdr:rowOff>
    </xdr:from>
    <xdr:to>
      <xdr:col>38</xdr:col>
      <xdr:colOff>514350</xdr:colOff>
      <xdr:row>40</xdr:row>
      <xdr:rowOff>0</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27</xdr:row>
      <xdr:rowOff>180975</xdr:rowOff>
    </xdr:from>
    <xdr:to>
      <xdr:col>19</xdr:col>
      <xdr:colOff>561975</xdr:colOff>
      <xdr:row>40</xdr:row>
      <xdr:rowOff>0</xdr:rowOff>
    </xdr:to>
    <xdr:graphicFrame macro="">
      <xdr:nvGraphicFramePr>
        <xdr:cNvPr id="10"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20</xdr:row>
      <xdr:rowOff>0</xdr:rowOff>
    </xdr:from>
    <xdr:to>
      <xdr:col>4</xdr:col>
      <xdr:colOff>914400</xdr:colOff>
      <xdr:row>35</xdr:row>
      <xdr:rowOff>171450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1009650</xdr:colOff>
      <xdr:row>19</xdr:row>
      <xdr:rowOff>190500</xdr:rowOff>
    </xdr:from>
    <xdr:to>
      <xdr:col>8</xdr:col>
      <xdr:colOff>742950</xdr:colOff>
      <xdr:row>36</xdr:row>
      <xdr:rowOff>161925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ificado.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Hoja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A"/>
      <sheetName val="AA"/>
      <sheetName val="Criterios de éxito"/>
      <sheetName val="Resumen"/>
      <sheetName val="Tabla Resumen"/>
      <sheetName val="Hoja4"/>
    </sheetNames>
    <sheetDataSet>
      <sheetData sheetId="0"/>
      <sheetData sheetId="1"/>
      <sheetData sheetId="2"/>
      <sheetData sheetId="3"/>
      <sheetData sheetId="4"/>
      <sheetData sheetId="5">
        <row r="2">
          <cell r="P2" t="str">
            <v>Perceptible</v>
          </cell>
        </row>
      </sheetData>
      <sheetData sheetId="6">
        <row r="5">
          <cell r="A5" t="str">
            <v>Sí</v>
          </cell>
        </row>
        <row r="6">
          <cell r="A6" t="str">
            <v>No</v>
          </cell>
        </row>
        <row r="7">
          <cell r="A7" t="str">
            <v>No se aplica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5"/>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sableyaccesible.com/recurso_descargas.html" TargetMode="External"/><Relationship Id="rId1" Type="http://schemas.openxmlformats.org/officeDocument/2006/relationships/hyperlink" Target="mailto:carreras.olg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workbookViewId="0">
      <selection activeCell="E4" sqref="E4"/>
    </sheetView>
  </sheetViews>
  <sheetFormatPr baseColWidth="10" defaultColWidth="9.140625" defaultRowHeight="15" x14ac:dyDescent="0.25"/>
  <cols>
    <col min="1" max="1" width="23.28515625" customWidth="1"/>
    <col min="2" max="2" width="14.140625" customWidth="1"/>
    <col min="3" max="3" width="7.5703125" customWidth="1"/>
    <col min="4" max="4" width="12.5703125" customWidth="1"/>
    <col min="5" max="5" width="65.85546875" customWidth="1"/>
    <col min="6" max="6" width="8.28515625" customWidth="1"/>
    <col min="7" max="7" width="19.5703125" customWidth="1"/>
    <col min="8" max="8" width="52.28515625" customWidth="1"/>
  </cols>
  <sheetData>
    <row r="1" spans="1:8" ht="28.5" x14ac:dyDescent="0.45">
      <c r="A1" s="5" t="s">
        <v>59</v>
      </c>
      <c r="B1" s="5"/>
      <c r="C1" s="5"/>
      <c r="D1" s="5"/>
      <c r="G1" s="32" t="s">
        <v>56</v>
      </c>
      <c r="H1" t="s">
        <v>3</v>
      </c>
    </row>
    <row r="2" spans="1:8" x14ac:dyDescent="0.25">
      <c r="A2" t="s">
        <v>183</v>
      </c>
      <c r="G2" s="32" t="s">
        <v>60</v>
      </c>
      <c r="H2" s="44" t="s">
        <v>61</v>
      </c>
    </row>
    <row r="3" spans="1:8" x14ac:dyDescent="0.25">
      <c r="G3" s="32" t="s">
        <v>57</v>
      </c>
      <c r="H3" s="44" t="s">
        <v>58</v>
      </c>
    </row>
    <row r="4" spans="1:8" ht="45" x14ac:dyDescent="0.25">
      <c r="A4" s="4" t="s">
        <v>252</v>
      </c>
      <c r="B4" s="59"/>
      <c r="C4" s="2" t="s">
        <v>253</v>
      </c>
      <c r="D4" s="59"/>
      <c r="G4" s="174" t="s">
        <v>251</v>
      </c>
      <c r="H4" s="170" t="s">
        <v>272</v>
      </c>
    </row>
    <row r="5" spans="1:8" x14ac:dyDescent="0.25">
      <c r="A5" s="4" t="s">
        <v>0</v>
      </c>
      <c r="B5" s="175"/>
      <c r="C5" s="176"/>
      <c r="D5" s="176"/>
      <c r="E5" s="177"/>
      <c r="G5" s="32"/>
    </row>
    <row r="6" spans="1:8" ht="15" customHeight="1" x14ac:dyDescent="0.25">
      <c r="A6" s="4" t="s">
        <v>1</v>
      </c>
      <c r="B6" s="178"/>
      <c r="C6" s="176"/>
      <c r="D6" s="176"/>
      <c r="E6" s="177"/>
      <c r="G6" s="182" t="s">
        <v>184</v>
      </c>
      <c r="H6" s="182"/>
    </row>
    <row r="7" spans="1:8" x14ac:dyDescent="0.25">
      <c r="A7" s="4" t="s">
        <v>2</v>
      </c>
      <c r="B7" s="178"/>
      <c r="C7" s="176"/>
      <c r="D7" s="176"/>
      <c r="E7" s="177"/>
      <c r="G7" s="182"/>
      <c r="H7" s="182"/>
    </row>
    <row r="8" spans="1:8" x14ac:dyDescent="0.25">
      <c r="A8" s="4" t="s">
        <v>43</v>
      </c>
      <c r="B8" s="60"/>
      <c r="G8" s="182"/>
      <c r="H8" s="182"/>
    </row>
    <row r="9" spans="1:8" x14ac:dyDescent="0.25">
      <c r="G9" s="182"/>
      <c r="H9" s="182"/>
    </row>
    <row r="10" spans="1:8" x14ac:dyDescent="0.25">
      <c r="B10" s="4" t="s">
        <v>4</v>
      </c>
      <c r="C10" s="179" t="s">
        <v>5</v>
      </c>
      <c r="D10" s="179"/>
      <c r="E10" s="4" t="s">
        <v>6</v>
      </c>
    </row>
    <row r="11" spans="1:8" x14ac:dyDescent="0.25">
      <c r="B11" s="1">
        <v>1</v>
      </c>
      <c r="C11" s="180" t="s">
        <v>7</v>
      </c>
      <c r="D11" s="181"/>
      <c r="E11" s="61"/>
    </row>
    <row r="12" spans="1:8" x14ac:dyDescent="0.25">
      <c r="B12" s="1">
        <v>2</v>
      </c>
      <c r="C12" s="180" t="s">
        <v>16</v>
      </c>
      <c r="D12" s="181"/>
      <c r="E12" s="61"/>
    </row>
    <row r="13" spans="1:8" x14ac:dyDescent="0.25">
      <c r="B13" s="1">
        <v>3</v>
      </c>
      <c r="C13" s="180" t="s">
        <v>17</v>
      </c>
      <c r="D13" s="181"/>
      <c r="E13" s="61"/>
    </row>
    <row r="14" spans="1:8" x14ac:dyDescent="0.25">
      <c r="B14" s="1">
        <v>4</v>
      </c>
      <c r="C14" s="180" t="s">
        <v>18</v>
      </c>
      <c r="D14" s="181"/>
      <c r="E14" s="61"/>
    </row>
    <row r="15" spans="1:8" x14ac:dyDescent="0.25">
      <c r="B15" s="1">
        <v>5</v>
      </c>
      <c r="C15" s="180" t="s">
        <v>19</v>
      </c>
      <c r="D15" s="181"/>
      <c r="E15" s="61"/>
    </row>
    <row r="16" spans="1:8" x14ac:dyDescent="0.25">
      <c r="B16" s="1">
        <v>6</v>
      </c>
      <c r="C16" s="180" t="s">
        <v>20</v>
      </c>
      <c r="D16" s="181"/>
      <c r="E16" s="61"/>
    </row>
    <row r="17" spans="1:5" x14ac:dyDescent="0.25">
      <c r="B17" s="1">
        <v>7</v>
      </c>
      <c r="C17" s="180" t="s">
        <v>21</v>
      </c>
      <c r="D17" s="181"/>
      <c r="E17" s="61"/>
    </row>
    <row r="18" spans="1:5" x14ac:dyDescent="0.25">
      <c r="B18" s="1">
        <v>8</v>
      </c>
      <c r="C18" s="180" t="s">
        <v>22</v>
      </c>
      <c r="D18" s="181"/>
      <c r="E18" s="61"/>
    </row>
    <row r="19" spans="1:5" x14ac:dyDescent="0.25">
      <c r="B19" s="1">
        <v>9</v>
      </c>
      <c r="C19" s="180" t="s">
        <v>23</v>
      </c>
      <c r="D19" s="181"/>
      <c r="E19" s="61"/>
    </row>
    <row r="20" spans="1:5" x14ac:dyDescent="0.25">
      <c r="B20" s="1">
        <v>10</v>
      </c>
      <c r="C20" s="180" t="s">
        <v>24</v>
      </c>
      <c r="D20" s="181"/>
      <c r="E20" s="61"/>
    </row>
    <row r="21" spans="1:5" x14ac:dyDescent="0.25">
      <c r="B21" s="1">
        <v>11</v>
      </c>
      <c r="C21" s="180" t="s">
        <v>25</v>
      </c>
      <c r="D21" s="181"/>
      <c r="E21" s="61"/>
    </row>
    <row r="22" spans="1:5" x14ac:dyDescent="0.25">
      <c r="B22" s="1">
        <v>12</v>
      </c>
      <c r="C22" s="180" t="s">
        <v>26</v>
      </c>
      <c r="D22" s="181"/>
      <c r="E22" s="61"/>
    </row>
    <row r="23" spans="1:5" x14ac:dyDescent="0.25">
      <c r="B23" s="1">
        <v>13</v>
      </c>
      <c r="C23" s="180" t="s">
        <v>27</v>
      </c>
      <c r="D23" s="181"/>
      <c r="E23" s="61"/>
    </row>
    <row r="24" spans="1:5" x14ac:dyDescent="0.25">
      <c r="B24" s="1">
        <v>14</v>
      </c>
      <c r="C24" s="180" t="s">
        <v>28</v>
      </c>
      <c r="D24" s="181"/>
      <c r="E24" s="61"/>
    </row>
    <row r="25" spans="1:5" x14ac:dyDescent="0.25">
      <c r="B25" s="1">
        <v>15</v>
      </c>
      <c r="C25" s="180" t="s">
        <v>29</v>
      </c>
      <c r="D25" s="181"/>
      <c r="E25" s="61"/>
    </row>
    <row r="29" spans="1:5" x14ac:dyDescent="0.25">
      <c r="A29" t="s">
        <v>119</v>
      </c>
    </row>
  </sheetData>
  <sheetProtection password="9EC1" sheet="1" objects="1" scenarios="1"/>
  <mergeCells count="20">
    <mergeCell ref="G6:H9"/>
    <mergeCell ref="C17:D17"/>
    <mergeCell ref="C18:D18"/>
    <mergeCell ref="C25:D25"/>
    <mergeCell ref="C24:D24"/>
    <mergeCell ref="C23:D23"/>
    <mergeCell ref="C22:D22"/>
    <mergeCell ref="C21:D21"/>
    <mergeCell ref="C20:D20"/>
    <mergeCell ref="C19:D19"/>
    <mergeCell ref="C16:D16"/>
    <mergeCell ref="C12:D12"/>
    <mergeCell ref="C13:D13"/>
    <mergeCell ref="C14:D14"/>
    <mergeCell ref="C15:D15"/>
    <mergeCell ref="B5:E5"/>
    <mergeCell ref="B6:E6"/>
    <mergeCell ref="B7:E7"/>
    <mergeCell ref="C10:D10"/>
    <mergeCell ref="C11:D11"/>
  </mergeCells>
  <hyperlinks>
    <hyperlink ref="H3" r:id="rId1"/>
    <hyperlink ref="H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3"/>
  <sheetViews>
    <sheetView workbookViewId="0">
      <selection activeCell="H13" sqref="H13:H27"/>
    </sheetView>
  </sheetViews>
  <sheetFormatPr baseColWidth="10" defaultColWidth="9.140625" defaultRowHeight="15" x14ac:dyDescent="0.25"/>
  <cols>
    <col min="1" max="1" width="89.85546875" customWidth="1"/>
    <col min="3" max="3" width="24.42578125" customWidth="1"/>
    <col min="4" max="4" width="22.140625" customWidth="1"/>
    <col min="5" max="6" width="20.42578125" customWidth="1"/>
    <col min="7" max="7" width="20.42578125" style="24" customWidth="1"/>
    <col min="8" max="8" width="33.140625" customWidth="1"/>
    <col min="9" max="9" width="7.42578125" customWidth="1"/>
    <col min="10" max="10" width="20" customWidth="1"/>
    <col min="11" max="11" width="11.85546875" customWidth="1"/>
    <col min="12" max="12" width="12.7109375" customWidth="1"/>
    <col min="14" max="14" width="11" customWidth="1"/>
    <col min="15" max="15" width="19.140625" customWidth="1"/>
    <col min="16" max="16" width="20.28515625" customWidth="1"/>
  </cols>
  <sheetData>
    <row r="1" spans="1:18" ht="23.25" x14ac:dyDescent="0.35">
      <c r="A1" s="6" t="s">
        <v>162</v>
      </c>
      <c r="H1" s="15"/>
      <c r="I1" s="15"/>
      <c r="J1" s="15"/>
      <c r="K1" s="15"/>
      <c r="L1" s="15"/>
      <c r="M1" s="15"/>
      <c r="N1" s="15"/>
      <c r="O1" s="15"/>
    </row>
    <row r="2" spans="1:18" x14ac:dyDescent="0.25">
      <c r="H2" s="16" t="s">
        <v>30</v>
      </c>
      <c r="I2" s="15"/>
      <c r="J2" s="15"/>
      <c r="K2" s="15"/>
      <c r="L2" s="15"/>
      <c r="M2" s="15"/>
      <c r="N2" s="15"/>
      <c r="O2" s="15"/>
    </row>
    <row r="3" spans="1:18" x14ac:dyDescent="0.25">
      <c r="A3" s="7" t="s">
        <v>254</v>
      </c>
      <c r="B3" s="7" t="s">
        <v>8</v>
      </c>
      <c r="C3" s="7" t="s">
        <v>14</v>
      </c>
      <c r="D3" s="7" t="s">
        <v>34</v>
      </c>
      <c r="E3" s="7" t="s">
        <v>33</v>
      </c>
      <c r="F3" s="7"/>
      <c r="H3" s="15"/>
      <c r="I3" s="15"/>
      <c r="J3" s="15"/>
      <c r="K3" s="15"/>
      <c r="L3" s="15"/>
      <c r="M3" s="15"/>
      <c r="N3" s="15"/>
      <c r="O3" s="15"/>
    </row>
    <row r="4" spans="1:18" ht="45" x14ac:dyDescent="0.25">
      <c r="A4" s="107" t="s">
        <v>185</v>
      </c>
      <c r="B4" s="188" t="s">
        <v>9</v>
      </c>
      <c r="E4" s="13" t="s">
        <v>15</v>
      </c>
      <c r="F4" s="73"/>
      <c r="H4" s="16" t="s">
        <v>255</v>
      </c>
      <c r="I4" s="17">
        <v>25</v>
      </c>
      <c r="J4" s="15"/>
      <c r="K4" s="15"/>
      <c r="L4" s="16" t="s">
        <v>38</v>
      </c>
      <c r="M4" s="15"/>
      <c r="N4" s="15"/>
      <c r="O4" s="15"/>
    </row>
    <row r="5" spans="1:18" ht="30" x14ac:dyDescent="0.25">
      <c r="A5" s="81" t="s">
        <v>120</v>
      </c>
      <c r="B5" s="189"/>
      <c r="C5" s="4" t="str">
        <f>General!C11</f>
        <v>ALIAS 1</v>
      </c>
      <c r="D5" s="70"/>
      <c r="H5" s="23" t="s">
        <v>256</v>
      </c>
      <c r="I5" s="18">
        <f>COUNTIF(F4:F388,Hoja4!A5)</f>
        <v>0</v>
      </c>
      <c r="J5" s="19" t="s">
        <v>41</v>
      </c>
      <c r="K5" s="20">
        <f>I5*100/I4</f>
        <v>0</v>
      </c>
      <c r="L5" s="21">
        <f>(I5*100)/(I4-I7)</f>
        <v>0</v>
      </c>
      <c r="M5" s="15"/>
      <c r="N5" s="15"/>
      <c r="O5" s="15"/>
    </row>
    <row r="6" spans="1:18" ht="45.75" x14ac:dyDescent="0.25">
      <c r="A6" s="81" t="s">
        <v>121</v>
      </c>
      <c r="B6" s="189"/>
      <c r="C6" s="4" t="str">
        <f>General!C12</f>
        <v>ALIAS 2</v>
      </c>
      <c r="D6" s="70"/>
      <c r="E6" s="47" t="s">
        <v>65</v>
      </c>
      <c r="F6" s="48">
        <f>COUNTIF(D5:D19,Hoja4!A5)</f>
        <v>0</v>
      </c>
      <c r="H6" s="23" t="s">
        <v>257</v>
      </c>
      <c r="I6" s="18">
        <f>COUNTIF(F4:F388,Hoja4!A6)</f>
        <v>0</v>
      </c>
      <c r="J6" s="19" t="s">
        <v>42</v>
      </c>
      <c r="K6" s="20">
        <f>I6*100/I4</f>
        <v>0</v>
      </c>
      <c r="L6" s="21">
        <f>(I6*100)/(I4-I7)</f>
        <v>0</v>
      </c>
      <c r="M6" s="15"/>
      <c r="N6" s="15"/>
      <c r="O6" s="15"/>
    </row>
    <row r="7" spans="1:18" ht="30.75" x14ac:dyDescent="0.3">
      <c r="A7" s="81" t="s">
        <v>122</v>
      </c>
      <c r="B7" s="189"/>
      <c r="C7" s="4" t="str">
        <f>General!C13</f>
        <v>ALIAS 3</v>
      </c>
      <c r="D7" s="70"/>
      <c r="E7" s="46" t="s">
        <v>64</v>
      </c>
      <c r="F7" s="48">
        <f>COUNTIF(D5:D19,Hoja4!A6)</f>
        <v>0</v>
      </c>
      <c r="H7" s="23" t="s">
        <v>258</v>
      </c>
      <c r="I7" s="18">
        <f>COUNTIF(F4:F388,Hoja4!A7)</f>
        <v>0</v>
      </c>
      <c r="J7" s="19" t="s">
        <v>53</v>
      </c>
      <c r="K7" s="20">
        <f>I7*100/I4</f>
        <v>0</v>
      </c>
      <c r="L7" s="18"/>
      <c r="M7" s="15"/>
      <c r="N7" s="15"/>
      <c r="O7" s="15"/>
    </row>
    <row r="8" spans="1:18" ht="15.75" x14ac:dyDescent="0.3">
      <c r="A8" s="81" t="s">
        <v>123</v>
      </c>
      <c r="B8" s="189"/>
      <c r="C8" s="4" t="str">
        <f>General!C14</f>
        <v>ALIAS 4</v>
      </c>
      <c r="D8" s="70"/>
      <c r="E8" s="46" t="s">
        <v>66</v>
      </c>
      <c r="F8" s="48">
        <f>COUNTIF(D5:D19,Hoja4!A7)</f>
        <v>0</v>
      </c>
      <c r="H8" s="15"/>
      <c r="I8" s="15"/>
      <c r="J8" s="15"/>
      <c r="K8" s="22">
        <f>SUM(K5:K7)</f>
        <v>0</v>
      </c>
      <c r="L8" s="22">
        <f>SUM(L5:L7)</f>
        <v>0</v>
      </c>
      <c r="M8" s="15"/>
      <c r="N8" s="15"/>
      <c r="O8" s="15"/>
    </row>
    <row r="9" spans="1:18" ht="31.5" x14ac:dyDescent="0.3">
      <c r="A9" s="81" t="s">
        <v>124</v>
      </c>
      <c r="B9" s="189"/>
      <c r="C9" s="4" t="str">
        <f>General!C15</f>
        <v>ALIAS 5</v>
      </c>
      <c r="D9" s="70"/>
      <c r="H9" s="16"/>
      <c r="I9" s="15"/>
      <c r="J9" s="15"/>
      <c r="K9" s="15"/>
      <c r="L9" s="15"/>
      <c r="M9" s="15"/>
      <c r="N9" s="15"/>
      <c r="O9" s="15"/>
    </row>
    <row r="10" spans="1:18" x14ac:dyDescent="0.25">
      <c r="A10" s="81" t="s">
        <v>125</v>
      </c>
      <c r="B10" s="189"/>
      <c r="C10" s="4" t="str">
        <f>General!C16</f>
        <v>ALIAS 6</v>
      </c>
      <c r="D10" s="70"/>
    </row>
    <row r="11" spans="1:18" x14ac:dyDescent="0.25">
      <c r="A11" s="81" t="s">
        <v>126</v>
      </c>
      <c r="B11" s="189"/>
      <c r="C11" s="4" t="str">
        <f>General!C17</f>
        <v>ALIAS 7</v>
      </c>
      <c r="D11" s="70"/>
      <c r="H11" s="7" t="s">
        <v>31</v>
      </c>
    </row>
    <row r="12" spans="1:18" ht="19.5" customHeight="1" x14ac:dyDescent="0.25">
      <c r="A12" s="196" t="s">
        <v>186</v>
      </c>
      <c r="B12" s="189"/>
      <c r="C12" s="4" t="str">
        <f>General!C18</f>
        <v>ALIAS 8</v>
      </c>
      <c r="D12" s="70"/>
      <c r="I12" s="25" t="s">
        <v>10</v>
      </c>
      <c r="J12" s="26" t="s">
        <v>36</v>
      </c>
      <c r="K12" s="25" t="s">
        <v>35</v>
      </c>
      <c r="L12" s="26" t="s">
        <v>39</v>
      </c>
      <c r="M12" s="25" t="s">
        <v>37</v>
      </c>
      <c r="N12" s="26" t="s">
        <v>40</v>
      </c>
      <c r="O12" s="39" t="s">
        <v>44</v>
      </c>
      <c r="P12" s="28" t="s">
        <v>45</v>
      </c>
    </row>
    <row r="13" spans="1:18" x14ac:dyDescent="0.25">
      <c r="A13" s="197"/>
      <c r="B13" s="189"/>
      <c r="C13" s="4" t="str">
        <f>General!C19</f>
        <v>ALIAS 9</v>
      </c>
      <c r="D13" s="70"/>
      <c r="H13" s="3" t="str">
        <f>General!C11</f>
        <v>ALIAS 1</v>
      </c>
      <c r="I13" s="1">
        <f>COUNTIF(D5,Hoja4!A5)+COUNTIF(D21,Hoja4!A5)+COUNTIF(D37,Hoja4!A5)+COUNTIF(D53,Hoja4!A5)+COUNTIF(D69,Hoja4!A5)+COUNTIF(D85,Hoja4!A5)+COUNTIF(D101,Hoja4!A5)+COUNTIF(D117,Hoja4!A5)+COUNTIF(D133,Hoja4!A5)+COUNTIF(D149,Hoja4!A5)+COUNTIF(D165,Hoja4!A5)+COUNTIF(D181,Hoja4!A5)+COUNTIF(D197,Hoja4!A5)+COUNTIF(D213,Hoja4!A5)+COUNTIF(D229,Hoja4!A5)+COUNTIF(D245,Hoja4!A5)+COUNTIF(D261,Hoja4!A5)+COUNTIF(D277,Hoja4!A5)+COUNTIF(D293,Hoja4!A5)+COUNTIF(D309,Hoja4!A5)+COUNTIF(D325,Hoja4!A5)+COUNTIF(D341,Hoja4!A5)+COUNTIF(D357,Hoja4!A5)+COUNTIF(D373,Hoja4!A5)+COUNTIF(D389,Hoja4!A5)</f>
        <v>0</v>
      </c>
      <c r="J13" s="27">
        <f>I13*100/I4</f>
        <v>0</v>
      </c>
      <c r="K13" s="1">
        <f>COUNTIF(D5,Hoja4!A6)+COUNTIF(D21,Hoja4!A6)+COUNTIF(D37,Hoja4!A6)+COUNTIF(D53,Hoja4!A6)+COUNTIF(D69,Hoja4!A6)+COUNTIF(D85,Hoja4!A6)+COUNTIF(D101,Hoja4!A6)+COUNTIF(D117,Hoja4!A6)+COUNTIF(D133,Hoja4!A6)+COUNTIF(D149,Hoja4!A6)+COUNTIF(D165,Hoja4!A6)+COUNTIF(D181,Hoja4!A6)+COUNTIF(D197,Hoja4!A6)+COUNTIF(D213,Hoja4!A6)+COUNTIF(D229,Hoja4!A6)+COUNTIF(D245,Hoja4!A6)+COUNTIF(D261,Hoja4!A6)+COUNTIF(D277,Hoja4!A6)+COUNTIF(D293,Hoja4!A6)+COUNTIF(D309,Hoja4!A6)+COUNTIF(D325,Hoja4!A6)+COUNTIF(D341,Hoja4!A6)+COUNTIF(D357,Hoja4!A6)+COUNTIF(D373,Hoja4!A6)+COUNTIF(D389,Hoja4!A6)</f>
        <v>0</v>
      </c>
      <c r="L13" s="27">
        <f>K13*100/I4</f>
        <v>0</v>
      </c>
      <c r="M13" s="1">
        <f>COUNTIF(D5,Hoja4!A7)+COUNTIF(D21,Hoja4!A7)+COUNTIF(D37,Hoja4!A7)+COUNTIF(D53,Hoja4!A7)+COUNTIF(D69,Hoja4!A7)+COUNTIF(D85,Hoja4!A7)+COUNTIF(D101,Hoja4!A7)+COUNTIF(D117,Hoja4!A7)+COUNTIF(D133,Hoja4!A7)+COUNTIF(D149,Hoja4!A7)+COUNTIF(D165,Hoja4!A7)+COUNTIF(D181,Hoja4!A7)+COUNTIF(D197,Hoja4!A7)+COUNTIF(D213,Hoja4!A7)+COUNTIF(D229,Hoja4!A7)+COUNTIF(D245,Hoja4!A7)+COUNTIF(D261,Hoja4!A7)+COUNTIF(D277,Hoja4!A7)+COUNTIF(D293,Hoja4!A7)+COUNTIF(D309,Hoja4!A7)+COUNTIF(D325,Hoja4!A7)+COUNTIF(D341,Hoja4!A7)+COUNTIF(D357,Hoja4!A7)+COUNTIF(D373,Hoja4!A7)+COUNTIF(D389,Hoja4!A7)</f>
        <v>0</v>
      </c>
      <c r="N13" s="27">
        <f>M13*100/I4</f>
        <v>0</v>
      </c>
      <c r="O13" s="29">
        <f>(I13*100)/(I4-M13)</f>
        <v>0</v>
      </c>
      <c r="P13" s="29">
        <f>(K13*100)/(I4-M13)</f>
        <v>0</v>
      </c>
    </row>
    <row r="14" spans="1:18" x14ac:dyDescent="0.25">
      <c r="A14" s="197"/>
      <c r="B14" s="189"/>
      <c r="C14" s="4" t="str">
        <f>General!C20</f>
        <v>ALIAS 10</v>
      </c>
      <c r="D14" s="70"/>
      <c r="H14" s="3" t="str">
        <f>General!C12</f>
        <v>ALIAS 2</v>
      </c>
      <c r="I14" s="1">
        <f>COUNTIF(D6,Hoja4!A5)+COUNTIF(D22,Hoja4!A5)+COUNTIF(D38,Hoja4!A5)+COUNTIF(D54,Hoja4!A5)+COUNTIF(D70,Hoja4!A5)+COUNTIF(D86,Hoja4!A5)+COUNTIF(D102,Hoja4!A5)+COUNTIF(D118,Hoja4!A5)+COUNTIF(D134,Hoja4!A5)+COUNTIF(D150,Hoja4!A5)+COUNTIF(D166,Hoja4!A5)+COUNTIF(D182,Hoja4!A5)+COUNTIF(D198,Hoja4!A5)+COUNTIF(D214,Hoja4!A5)+COUNTIF(D230,Hoja4!A5)+COUNTIF(D246,Hoja4!A5)+COUNTIF(D262,Hoja4!A5)+COUNTIF(D278,Hoja4!A5)+COUNTIF(D294,Hoja4!A5)+COUNTIF(D310,Hoja4!A5)+COUNTIF(D326,Hoja4!A5)+COUNTIF(D342,Hoja4!A5)+COUNTIF(D358,Hoja4!A5)+COUNTIF(D374,Hoja4!A5)+COUNTIF(D390,Hoja4!A5)</f>
        <v>0</v>
      </c>
      <c r="J14" s="27">
        <f>I14*100/I4</f>
        <v>0</v>
      </c>
      <c r="K14" s="1">
        <f>COUNTIF(D6,Hoja4!A6)+COUNTIF(D22,Hoja4!A6)+COUNTIF(D38,Hoja4!A6)+COUNTIF(D54,Hoja4!A6)+COUNTIF(D70,Hoja4!A6)+COUNTIF(D86,Hoja4!A6)+COUNTIF(D102,Hoja4!A6)+COUNTIF(D118,Hoja4!A6)+COUNTIF(D134,Hoja4!A6)+COUNTIF(D150,Hoja4!A6)+COUNTIF(D166,Hoja4!A6)+COUNTIF(D182,Hoja4!A6)+COUNTIF(D198,Hoja4!A6)+COUNTIF(D214,Hoja4!A6)+COUNTIF(D230,Hoja4!A6)+COUNTIF(D246,Hoja4!A6)+COUNTIF(D262,Hoja4!A6)+COUNTIF(D278,Hoja4!A6)+COUNTIF(D294,Hoja4!A6)+COUNTIF(D310,Hoja4!A6)+COUNTIF(D326,Hoja4!A6)+COUNTIF(D342,Hoja4!A6)+COUNTIF(D358,Hoja4!A6)+COUNTIF(D374,Hoja4!A6)+COUNTIF(D390,Hoja4!A6)</f>
        <v>0</v>
      </c>
      <c r="L14" s="27">
        <f>K14*100/I4</f>
        <v>0</v>
      </c>
      <c r="M14" s="1">
        <f>COUNTIF(D6,Hoja4!A7)+COUNTIF(D22,Hoja4!A7)+COUNTIF(D38,Hoja4!A7)+COUNTIF(D54,Hoja4!A7)+COUNTIF(D70,Hoja4!A7)+COUNTIF(D86,Hoja4!A7)+COUNTIF(D102,Hoja4!A7)+COUNTIF(D118,Hoja4!A7)+COUNTIF(D134,Hoja4!A7)+COUNTIF(D150,Hoja4!A7)+COUNTIF(D166,Hoja4!A7)+COUNTIF(D182,Hoja4!A7)+COUNTIF(D198,Hoja4!A7)+COUNTIF(D214,Hoja4!A7)+COUNTIF(D230,Hoja4!A7)+COUNTIF(D246,Hoja4!A7)+COUNTIF(D262,Hoja4!A7)+COUNTIF(D278,Hoja4!A7)+COUNTIF(D294,Hoja4!A7)+COUNTIF(D310,Hoja4!A7)+COUNTIF(D326,Hoja4!A7)+COUNTIF(D342,Hoja4!A7)+COUNTIF(D358,Hoja4!A7)+COUNTIF(D374,Hoja4!A7)+COUNTIF(D390,Hoja4!A7)</f>
        <v>0</v>
      </c>
      <c r="N14" s="27">
        <f>M14*100/I4</f>
        <v>0</v>
      </c>
      <c r="O14" s="29">
        <f>(I14*100)/(I4-M14)</f>
        <v>0</v>
      </c>
      <c r="P14" s="29">
        <f>(K14*100)/(I4-M14)</f>
        <v>0</v>
      </c>
      <c r="R14" t="s">
        <v>260</v>
      </c>
    </row>
    <row r="15" spans="1:18" x14ac:dyDescent="0.25">
      <c r="A15" s="197"/>
      <c r="B15" s="189"/>
      <c r="C15" s="4" t="str">
        <f>General!C21</f>
        <v>ALIAS 11</v>
      </c>
      <c r="D15" s="70"/>
      <c r="H15" s="3" t="str">
        <f>General!C13</f>
        <v>ALIAS 3</v>
      </c>
      <c r="I15" s="1">
        <f>COUNTIF(D7,Hoja4!A5)+COUNTIF(D23,Hoja4!A5)+COUNTIF(D39,Hoja4!A5)+COUNTIF(D55,Hoja4!A5)+COUNTIF(D71,Hoja4!A5)+COUNTIF(D87,Hoja4!A5)+COUNTIF(D103,Hoja4!A5)+COUNTIF(D119,Hoja4!A5)+COUNTIF(D135,Hoja4!A5)+COUNTIF(D151,Hoja4!A5)+COUNTIF(D167,Hoja4!A5)+COUNTIF(D183,Hoja4!A5)+COUNTIF(D199,Hoja4!A5)+COUNTIF(D215,Hoja4!A5)+COUNTIF(D231,Hoja4!A5)+COUNTIF(D247,Hoja4!A5)+COUNTIF(D263,Hoja4!A5)+COUNTIF(D279,Hoja4!A5)+COUNTIF(D295,Hoja4!A5)+COUNTIF(D311,Hoja4!A5)+COUNTIF(D327,Hoja4!A5)+COUNTIF(D343,Hoja4!A5)+COUNTIF(D359,Hoja4!A5)+COUNTIF(D375,Hoja4!A5)+COUNTIF(D391,Hoja4!A5)</f>
        <v>0</v>
      </c>
      <c r="J15" s="27">
        <f>I15*100/I4</f>
        <v>0</v>
      </c>
      <c r="K15" s="1">
        <f>COUNTIF(D7,Hoja4!A6)+COUNTIF(D23,Hoja4!A6)+COUNTIF(D39,Hoja4!A6)+COUNTIF(D55,Hoja4!A6)+COUNTIF(D71,Hoja4!A6)+COUNTIF(D87,Hoja4!A6)+COUNTIF(D103,Hoja4!A6)+COUNTIF(D119,Hoja4!A6)+COUNTIF(D135,Hoja4!A6)+COUNTIF(D151,Hoja4!A6)+COUNTIF(D167,Hoja4!A6)+COUNTIF(D183,Hoja4!A6)+COUNTIF(D199,Hoja4!A6)+COUNTIF(D215,Hoja4!A6)+COUNTIF(D231,Hoja4!A6)+COUNTIF(D247,Hoja4!A6)+COUNTIF(D263,Hoja4!A6)+COUNTIF(D279,Hoja4!A6)+COUNTIF(D295,Hoja4!A6)+COUNTIF(D311,Hoja4!A6)+COUNTIF(D327,Hoja4!A6)+COUNTIF(D343,Hoja4!A6)+COUNTIF(D359,Hoja4!A6)+COUNTIF(D375,Hoja4!A6)+COUNTIF(D391,Hoja4!A6)</f>
        <v>0</v>
      </c>
      <c r="L15" s="27">
        <f>K15*100/I4</f>
        <v>0</v>
      </c>
      <c r="M15" s="1">
        <f>COUNTIF(D7,Hoja4!A7)+COUNTIF(D23,Hoja4!A7)+COUNTIF(D39,Hoja4!A7)+COUNTIF(D55,Hoja4!A7)+COUNTIF(D71,Hoja4!A7)+COUNTIF(D87,Hoja4!A7)+COUNTIF(D103,Hoja4!A7)+COUNTIF(D119,Hoja4!A7)+COUNTIF(D135,Hoja4!A7)+COUNTIF(D151,Hoja4!A7)+COUNTIF(D167,Hoja4!A7)+COUNTIF(D183,Hoja4!A7)+COUNTIF(D199,Hoja4!A7)+COUNTIF(D215,Hoja4!A7)+COUNTIF(D231,Hoja4!A7)+COUNTIF(D247,Hoja4!A7)+COUNTIF(D263,Hoja4!A7)+COUNTIF(D279,Hoja4!A7)+COUNTIF(D295,Hoja4!A7)+COUNTIF(D311,Hoja4!A7)+COUNTIF(D327,Hoja4!A7)+COUNTIF(D343,Hoja4!A7)+COUNTIF(D359,Hoja4!A7)+COUNTIF(D375,Hoja4!A7)+COUNTIF(D391,Hoja4!A7)</f>
        <v>0</v>
      </c>
      <c r="N15" s="27">
        <f>M15*100/I4</f>
        <v>0</v>
      </c>
      <c r="O15" s="29">
        <f>(I15*100)/(I4-M15)</f>
        <v>0</v>
      </c>
      <c r="P15" s="29">
        <f>(K15*100)/(I4-M15)</f>
        <v>0</v>
      </c>
    </row>
    <row r="16" spans="1:18" x14ac:dyDescent="0.25">
      <c r="A16" s="197"/>
      <c r="B16" s="189"/>
      <c r="C16" s="4" t="str">
        <f>General!C22</f>
        <v>ALIAS 12</v>
      </c>
      <c r="D16" s="70"/>
      <c r="H16" s="3" t="str">
        <f>General!C14</f>
        <v>ALIAS 4</v>
      </c>
      <c r="I16" s="1">
        <f>COUNTIF(D8,Hoja4!A5)+COUNTIF(D24,Hoja4!A5)+COUNTIF(D40,Hoja4!A5)+COUNTIF(D56,Hoja4!A5)+COUNTIF(D72,Hoja4!A5)+COUNTIF(D88,Hoja4!A5)+COUNTIF(D104,Hoja4!A5)+COUNTIF(D120,Hoja4!A5)+COUNTIF(D136,Hoja4!A5)+COUNTIF(D152,Hoja4!A5)+COUNTIF(D168,Hoja4!A5)+COUNTIF(D184,Hoja4!A5)+COUNTIF(D200,Hoja4!A5)+COUNTIF(D216,Hoja4!A5)+COUNTIF(D232,Hoja4!A5)+COUNTIF(D248,Hoja4!A5)+COUNTIF(D264,Hoja4!A5)+COUNTIF(D280,Hoja4!A5)+COUNTIF(D296,Hoja4!A5)+COUNTIF(D312,Hoja4!A5)+COUNTIF(D328,Hoja4!A5)+COUNTIF(D344,Hoja4!A5)+COUNTIF(D360,Hoja4!A5)+COUNTIF(D376,Hoja4!A5)+COUNTIF(D392,Hoja4!A5)</f>
        <v>0</v>
      </c>
      <c r="J16" s="27">
        <f>I16*100/I4</f>
        <v>0</v>
      </c>
      <c r="K16" s="1">
        <f>COUNTIF(D8,Hoja4!A6)+COUNTIF(D24,Hoja4!A6)+COUNTIF(D40,Hoja4!A6)+COUNTIF(D56,Hoja4!A6)+COUNTIF(D72,Hoja4!A6)+COUNTIF(D88,Hoja4!A6)+COUNTIF(D104,Hoja4!A6)+COUNTIF(D120,Hoja4!A6)+COUNTIF(D136,Hoja4!A6)+COUNTIF(D152,Hoja4!A6)+COUNTIF(D168,Hoja4!A6)+COUNTIF(D184,Hoja4!A6)+COUNTIF(D200,Hoja4!A6)+COUNTIF(D216,Hoja4!A6)+COUNTIF(D232,Hoja4!A6)+COUNTIF(D248,Hoja4!A6)+COUNTIF(D264,Hoja4!A6)+COUNTIF(D280,Hoja4!A6)+COUNTIF(D296,Hoja4!A6)+COUNTIF(D312,Hoja4!A6)+COUNTIF(D328,Hoja4!A6)+COUNTIF(D344,Hoja4!A6)+COUNTIF(D360,Hoja4!A6)+COUNTIF(D376,Hoja4!A6)+COUNTIF(D392,Hoja4!A6)</f>
        <v>0</v>
      </c>
      <c r="L16" s="27">
        <f>K16*100/I4</f>
        <v>0</v>
      </c>
      <c r="M16" s="1">
        <f>COUNTIF(D8,Hoja4!A7)+COUNTIF(D24,Hoja4!A7)+COUNTIF(D40,Hoja4!A7)+COUNTIF(D56,Hoja4!A7)+COUNTIF(D72,Hoja4!A7)+COUNTIF(D88,Hoja4!A7)+COUNTIF(D104,Hoja4!A7)+COUNTIF(D120,Hoja4!A7)+COUNTIF(D136,Hoja4!A7)+COUNTIF(D152,Hoja4!A7)+COUNTIF(D168,Hoja4!A7)+COUNTIF(D184,Hoja4!A7)+COUNTIF(D200,Hoja4!A7)+COUNTIF(D216,Hoja4!A7)+COUNTIF(D232,Hoja4!A7)+COUNTIF(D248,Hoja4!A7)+COUNTIF(D264,Hoja4!A7)+COUNTIF(D280,Hoja4!A7)+COUNTIF(D296,Hoja4!A7)+COUNTIF(D312,Hoja4!A7)+COUNTIF(D328,Hoja4!A7)+COUNTIF(D344,Hoja4!A7)+COUNTIF(D360,Hoja4!A7)+COUNTIF(D376,Hoja4!A7)+COUNTIF(D392,Hoja4!A7)</f>
        <v>0</v>
      </c>
      <c r="N16" s="27">
        <f>M16*100/I4</f>
        <v>0</v>
      </c>
      <c r="O16" s="29">
        <f>(I16*100)/(I4-M16)</f>
        <v>0</v>
      </c>
      <c r="P16" s="29">
        <f>(K16*100)/(I4-M16)</f>
        <v>0</v>
      </c>
    </row>
    <row r="17" spans="1:16" x14ac:dyDescent="0.25">
      <c r="A17" s="197"/>
      <c r="B17" s="189"/>
      <c r="C17" s="4" t="str">
        <f>General!C23</f>
        <v>ALIAS 13</v>
      </c>
      <c r="D17" s="70"/>
      <c r="H17" s="3" t="str">
        <f>General!C15</f>
        <v>ALIAS 5</v>
      </c>
      <c r="I17" s="1">
        <f>COUNTIF(D9,Hoja4!A5)+COUNTIF(D25,Hoja4!A5)+COUNTIF(D41,Hoja4!A5)+COUNTIF(D57,Hoja4!A5)+COUNTIF(D73,Hoja4!A5)+COUNTIF(D89,Hoja4!A5)+COUNTIF(D105,Hoja4!A5)+COUNTIF(D121,Hoja4!A5)+COUNTIF(D137,Hoja4!A5)+COUNTIF(D153,Hoja4!A5)+COUNTIF(D169,Hoja4!A5)+COUNTIF(D185,Hoja4!A5)+COUNTIF(D201,Hoja4!A5)+COUNTIF(D217,Hoja4!A5)+COUNTIF(D233,Hoja4!A5)+COUNTIF(D249,Hoja4!A5)+COUNTIF(D265,Hoja4!A5)+COUNTIF(D281,Hoja4!A5)+COUNTIF(D297,Hoja4!A5)+COUNTIF(D313,Hoja4!A5)+COUNTIF(D329,Hoja4!A5)+COUNTIF(D345,Hoja4!A5)+COUNTIF(D361,Hoja4!A5)+COUNTIF(D377,Hoja4!A5)+COUNTIF(D393,Hoja4!A5)</f>
        <v>0</v>
      </c>
      <c r="J17" s="27">
        <f>I17*100/I4</f>
        <v>0</v>
      </c>
      <c r="K17" s="1">
        <f>COUNTIF(D9,Hoja4!A6)+COUNTIF(D25,Hoja4!A6)+COUNTIF(D41,Hoja4!A6)+COUNTIF(D57,Hoja4!A6)+COUNTIF(D73,Hoja4!A6)+COUNTIF(D89,Hoja4!A6)+COUNTIF(D105,Hoja4!A6)+COUNTIF(D121,Hoja4!A6)+COUNTIF(D137,Hoja4!A6)+COUNTIF(D153,Hoja4!A6)+COUNTIF(D169,Hoja4!A6)+COUNTIF(D185,Hoja4!A6)+COUNTIF(D201,Hoja4!A6)+COUNTIF(D217,Hoja4!A6)+COUNTIF(D233,Hoja4!A6)+COUNTIF(D249,Hoja4!A6)+COUNTIF(D265,Hoja4!A6)+COUNTIF(D281,Hoja4!A6)+COUNTIF(D297,Hoja4!A6)+COUNTIF(D313,Hoja4!A6)+COUNTIF(D329,Hoja4!A6)+COUNTIF(D345,Hoja4!A6)+COUNTIF(D361,Hoja4!A6)+COUNTIF(D377,Hoja4!A6)+COUNTIF(D393,Hoja4!A6)</f>
        <v>0</v>
      </c>
      <c r="L17" s="27">
        <f>K17*100/I4</f>
        <v>0</v>
      </c>
      <c r="M17" s="1">
        <f>COUNTIF(D9,Hoja4!A7)+COUNTIF(D25,Hoja4!A7)+COUNTIF(D41,Hoja4!A7)+COUNTIF(D57,Hoja4!A7)+COUNTIF(D73,Hoja4!A7)+COUNTIF(D89,Hoja4!A7)+COUNTIF(D105,Hoja4!A7)+COUNTIF(D121,Hoja4!A7)+COUNTIF(D137,Hoja4!A7)+COUNTIF(D153,Hoja4!A7)+COUNTIF(D169,Hoja4!A7)+COUNTIF(D185,Hoja4!A7)+COUNTIF(D201,Hoja4!A7)+COUNTIF(D217,Hoja4!A7)+COUNTIF(D233,Hoja4!A7)+COUNTIF(D249,Hoja4!A7)+COUNTIF(D265,Hoja4!A7)+COUNTIF(D281,Hoja4!A7)+COUNTIF(D297,Hoja4!A7)+COUNTIF(D313,Hoja4!A7)+COUNTIF(D329,Hoja4!A7)+COUNTIF(D345,Hoja4!A7)+COUNTIF(D361,Hoja4!A7)+COUNTIF(D377,Hoja4!A7)+COUNTIF(D393,Hoja4!A7)</f>
        <v>0</v>
      </c>
      <c r="N17" s="27">
        <f>M17*100/I4</f>
        <v>0</v>
      </c>
      <c r="O17" s="29">
        <f>(I17*100)/(I4-M17)</f>
        <v>0</v>
      </c>
      <c r="P17" s="29">
        <f>(K17*100)/(I4-M17)</f>
        <v>0</v>
      </c>
    </row>
    <row r="18" spans="1:16" x14ac:dyDescent="0.25">
      <c r="A18" s="197"/>
      <c r="B18" s="189"/>
      <c r="C18" s="4" t="str">
        <f>General!C24</f>
        <v>ALIAS 14</v>
      </c>
      <c r="D18" s="70"/>
      <c r="H18" s="3" t="str">
        <f>General!C16</f>
        <v>ALIAS 6</v>
      </c>
      <c r="I18" s="1">
        <f>COUNTIF(D10,Hoja4!A5)+COUNTIF(D26,Hoja4!A5)+COUNTIF(D42,Hoja4!A5)+COUNTIF(D58,Hoja4!A5)+COUNTIF(D74,Hoja4!A5)+COUNTIF(D90,Hoja4!A5)+COUNTIF(D106,Hoja4!A5)+COUNTIF(D122,Hoja4!A5)+COUNTIF(D138,Hoja4!A5)+COUNTIF(D154,Hoja4!A5)+COUNTIF(D170,Hoja4!A5)+COUNTIF(D186,Hoja4!A5)+COUNTIF(D202,Hoja4!A5)+COUNTIF(D218,Hoja4!A5)+COUNTIF(D234,Hoja4!A5)+COUNTIF(D250,Hoja4!A5)+COUNTIF(D266,Hoja4!A5)+COUNTIF(D282,Hoja4!A5)+COUNTIF(D298,Hoja4!A5)+COUNTIF(D314,Hoja4!A5)+COUNTIF(D330,Hoja4!A5)+COUNTIF(D346,Hoja4!A5)+COUNTIF(D362,Hoja4!A5)+COUNTIF(D378,Hoja4!A5)+COUNTIF(D394,Hoja4!A5)</f>
        <v>0</v>
      </c>
      <c r="J18" s="27">
        <f>I18*100/I4</f>
        <v>0</v>
      </c>
      <c r="K18" s="1">
        <f>COUNTIF(D10,Hoja4!A6)+COUNTIF(D26,Hoja4!A6)+COUNTIF(D42,Hoja4!A6)+COUNTIF(D58,Hoja4!A6)+COUNTIF(D74,Hoja4!A6)+COUNTIF(D90,Hoja4!A6)+COUNTIF(D106,Hoja4!A6)+COUNTIF(D122,Hoja4!A6)+COUNTIF(D138,Hoja4!A6)+COUNTIF(D154,Hoja4!A6)+COUNTIF(D170,Hoja4!A6)+COUNTIF(D186,Hoja4!A6)+COUNTIF(D202,Hoja4!A6)+COUNTIF(D218,Hoja4!A6)+COUNTIF(D234,Hoja4!A6)+COUNTIF(D250,Hoja4!A6)+COUNTIF(D266,Hoja4!A6)+COUNTIF(D282,Hoja4!A6)+COUNTIF(D298,Hoja4!A6)+COUNTIF(D314,Hoja4!A6)+COUNTIF(D330,Hoja4!A6)+COUNTIF(D346,Hoja4!A6)+COUNTIF(D362,Hoja4!A6)+COUNTIF(D378,Hoja4!A6)+COUNTIF(D394,Hoja4!A6)</f>
        <v>0</v>
      </c>
      <c r="L18" s="27">
        <f>K18*100/I4</f>
        <v>0</v>
      </c>
      <c r="M18" s="1">
        <f>COUNTIF(D10,Hoja4!A7)+COUNTIF(D26,Hoja4!A7)+COUNTIF(D42,Hoja4!A7)+COUNTIF(D58,Hoja4!A7)+COUNTIF(D74,Hoja4!A7)+COUNTIF(D90,Hoja4!A7)+COUNTIF(D106,Hoja4!A7)+COUNTIF(D122,Hoja4!A7)+COUNTIF(D138,Hoja4!A7)+COUNTIF(D154,Hoja4!A7)+COUNTIF(D170,Hoja4!A7)+COUNTIF(D186,Hoja4!A7)+COUNTIF(D202,Hoja4!A7)+COUNTIF(D218,Hoja4!A7)+COUNTIF(D234,Hoja4!A7)+COUNTIF(D250,Hoja4!A7)+COUNTIF(D266,Hoja4!A7)+COUNTIF(D282,Hoja4!A7)+COUNTIF(D298,Hoja4!A7)+COUNTIF(D314,Hoja4!A7)+COUNTIF(D330,Hoja4!A7)+COUNTIF(D346,Hoja4!A7)+COUNTIF(D362,Hoja4!A7)+COUNTIF(D378,Hoja4!A7)+COUNTIF(D394,Hoja4!A7)</f>
        <v>0</v>
      </c>
      <c r="N18" s="27">
        <f>M18*100/I4</f>
        <v>0</v>
      </c>
      <c r="O18" s="29">
        <f>(I18*100)/(I4-M18)</f>
        <v>0</v>
      </c>
      <c r="P18" s="29">
        <f>(K18*100)/(I4-M18)</f>
        <v>0</v>
      </c>
    </row>
    <row r="19" spans="1:16" x14ac:dyDescent="0.25">
      <c r="A19" s="9"/>
      <c r="B19" s="190"/>
      <c r="C19" s="4" t="str">
        <f>General!C25</f>
        <v>ALIAS 15</v>
      </c>
      <c r="D19" s="70"/>
      <c r="H19" s="3" t="str">
        <f>General!C17</f>
        <v>ALIAS 7</v>
      </c>
      <c r="I19" s="1">
        <f>COUNTIF(D11,Hoja4!A5)+COUNTIF(D27,Hoja4!A5)+COUNTIF(D43,Hoja4!A5)+COUNTIF(D59,Hoja4!A5)+COUNTIF(D75,Hoja4!A5)+COUNTIF(D91,Hoja4!A5)+COUNTIF(D107,Hoja4!A5)+COUNTIF(D123,Hoja4!A5)+COUNTIF(D139,Hoja4!A5)+COUNTIF(D155,Hoja4!A5)+COUNTIF(D171,Hoja4!A5)+COUNTIF(D187,Hoja4!A5)+COUNTIF(D203,Hoja4!A5)+COUNTIF(D219,Hoja4!A5)+COUNTIF(D235,Hoja4!A5)+COUNTIF(D251,Hoja4!A5)+COUNTIF(D267,Hoja4!A5)+COUNTIF(D283,Hoja4!A5)+COUNTIF(D299,Hoja4!A5)+COUNTIF(D315,Hoja4!A5)+COUNTIF(D331,Hoja4!A5)+COUNTIF(D347,Hoja4!A5)+COUNTIF(D363,Hoja4!A5)+COUNTIF(D379,Hoja4!A5)+COUNTIF(D395,Hoja4!A5)</f>
        <v>0</v>
      </c>
      <c r="J19" s="27">
        <f>I19*100/I4</f>
        <v>0</v>
      </c>
      <c r="K19" s="1">
        <f>COUNTIF(D11,Hoja4!A6)+COUNTIF(D27,Hoja4!A6)+COUNTIF(D43,Hoja4!A6)+COUNTIF(D59,Hoja4!A6)+COUNTIF(D75,Hoja4!A6)+COUNTIF(D91,Hoja4!A6)+COUNTIF(D107,Hoja4!A6)+COUNTIF(D123,Hoja4!A6)+COUNTIF(D139,Hoja4!A6)+COUNTIF(D155,Hoja4!A6)+COUNTIF(D171,Hoja4!A6)+COUNTIF(D187,Hoja4!A6)+COUNTIF(D203,Hoja4!A6)+COUNTIF(D219,Hoja4!A6)+COUNTIF(D235,Hoja4!A6)+COUNTIF(D251,Hoja4!A6)+COUNTIF(D267,Hoja4!A6)+COUNTIF(D283,Hoja4!A6)+COUNTIF(D299,Hoja4!A6)+COUNTIF(D315,Hoja4!A6)+COUNTIF(D331,Hoja4!A6)+COUNTIF(D347,Hoja4!A6)+COUNTIF(D363,Hoja4!A6)+COUNTIF(D379,Hoja4!A6)+COUNTIF(D395,Hoja4!A6)</f>
        <v>0</v>
      </c>
      <c r="L19" s="27">
        <f>K19*100/I4</f>
        <v>0</v>
      </c>
      <c r="M19" s="1">
        <f>COUNTIF(D11,Hoja4!A7)+COUNTIF(D27,Hoja4!A7)+COUNTIF(D43,Hoja4!A7)+COUNTIF(D59,Hoja4!A7)+COUNTIF(D75,Hoja4!A7)+COUNTIF(D91,Hoja4!A7)+COUNTIF(D107,Hoja4!A7)+COUNTIF(D123,Hoja4!A7)+COUNTIF(D139,Hoja4!A7)+COUNTIF(D155,Hoja4!A7)+COUNTIF(D171,Hoja4!A7)+COUNTIF(D187,Hoja4!A7)+COUNTIF(D203,Hoja4!A7)+COUNTIF(D219,Hoja4!A7)+COUNTIF(D235,Hoja4!A7)+COUNTIF(D251,Hoja4!A7)+COUNTIF(D267,Hoja4!A7)+COUNTIF(D283,Hoja4!A7)+COUNTIF(D299,Hoja4!A7)+COUNTIF(D315,Hoja4!A7)+COUNTIF(D331,Hoja4!A7)+COUNTIF(D347,Hoja4!A7)+COUNTIF(D363,Hoja4!A7)+COUNTIF(D379,Hoja4!A7)+COUNTIF(D395,Hoja4!A7)</f>
        <v>0</v>
      </c>
      <c r="N19" s="27">
        <f>M19*100/I4</f>
        <v>0</v>
      </c>
      <c r="O19" s="29">
        <f>(I19*100)/(I4-M19)</f>
        <v>0</v>
      </c>
      <c r="P19" s="29">
        <f>(K19*100)/(I4-M19)</f>
        <v>0</v>
      </c>
    </row>
    <row r="20" spans="1:16" x14ac:dyDescent="0.25">
      <c r="A20" s="186" t="s">
        <v>192</v>
      </c>
      <c r="B20" s="183" t="s">
        <v>9</v>
      </c>
      <c r="D20" s="71"/>
      <c r="E20" s="14" t="s">
        <v>15</v>
      </c>
      <c r="F20" s="74"/>
      <c r="H20" s="3" t="str">
        <f>General!C18</f>
        <v>ALIAS 8</v>
      </c>
      <c r="I20" s="1">
        <f>COUNTIF(D12,Hoja4!A5)+COUNTIF(D28,Hoja4!A5)+COUNTIF(D44,Hoja4!A5)+COUNTIF(D60,Hoja4!A5)+COUNTIF(D76,Hoja4!A5)+COUNTIF(D92,Hoja4!A5)+COUNTIF(D108,Hoja4!A5)+COUNTIF(D124,Hoja4!A5)+COUNTIF(D140,Hoja4!A5)+COUNTIF(D156,Hoja4!A5)+COUNTIF(D172,Hoja4!A5)+COUNTIF(D188,Hoja4!A5)+COUNTIF(D204,Hoja4!A5)+COUNTIF(D220,Hoja4!A5)+COUNTIF(D236,Hoja4!A5)+COUNTIF(D252,Hoja4!A5)+COUNTIF(D268,Hoja4!A5)+COUNTIF(D284,Hoja4!A5)+COUNTIF(D300,Hoja4!A5)+COUNTIF(D316,Hoja4!A5)+COUNTIF(D332,Hoja4!A5)+COUNTIF(D348,Hoja4!A5)+COUNTIF(D364,Hoja4!A5)+COUNTIF(D380,Hoja4!A5)+COUNTIF(D396,Hoja4!A5)</f>
        <v>0</v>
      </c>
      <c r="J20" s="27">
        <f>I20*100/I4</f>
        <v>0</v>
      </c>
      <c r="K20" s="1">
        <f>COUNTIF(D12,Hoja4!A6)+COUNTIF(D28,Hoja4!A6)+COUNTIF(D44,Hoja4!A6)+COUNTIF(D60,Hoja4!A6)+COUNTIF(D76,Hoja4!A6)+COUNTIF(D92,Hoja4!A6)+COUNTIF(D108,Hoja4!A6)+COUNTIF(D124,Hoja4!A6)+COUNTIF(D140,Hoja4!A6)+COUNTIF(D156,Hoja4!A6)+COUNTIF(D172,Hoja4!A6)+COUNTIF(D188,Hoja4!A6)+COUNTIF(D204,Hoja4!A6)+COUNTIF(D220,Hoja4!A6)+COUNTIF(D236,Hoja4!A6)+COUNTIF(D252,Hoja4!A6)+COUNTIF(D268,Hoja4!A6)+COUNTIF(D284,Hoja4!A6)+COUNTIF(D300,Hoja4!A6)+COUNTIF(D316,Hoja4!A6)+COUNTIF(D332,Hoja4!A6)+COUNTIF(D348,Hoja4!A6)+COUNTIF(D364,Hoja4!A6)+COUNTIF(D380,Hoja4!A6)+COUNTIF(D396,Hoja4!A6)</f>
        <v>0</v>
      </c>
      <c r="L20" s="27">
        <f>K20*100/I4</f>
        <v>0</v>
      </c>
      <c r="M20" s="1">
        <f>COUNTIF(D12,Hoja4!A7)+COUNTIF(D28,Hoja4!A7)+COUNTIF(D44,Hoja4!A7)+COUNTIF(D60,Hoja4!A7)+COUNTIF(D76,Hoja4!A7)+COUNTIF(D92,Hoja4!A7)+COUNTIF(D108,Hoja4!A7)+COUNTIF(D124,Hoja4!A7)+COUNTIF(D140,Hoja4!A7)+COUNTIF(D156,Hoja4!A7)+COUNTIF(D172,Hoja4!A7)+COUNTIF(D188,Hoja4!A7)+COUNTIF(D204,Hoja4!A7)+COUNTIF(D220,Hoja4!A7)+COUNTIF(D236,Hoja4!A7)+COUNTIF(D252,Hoja4!A7)+COUNTIF(D268,Hoja4!A7)+COUNTIF(D284,Hoja4!A7)+COUNTIF(D300,Hoja4!A7)+COUNTIF(D316,Hoja4!A7)+COUNTIF(D332,Hoja4!A7)+COUNTIF(D348,Hoja4!A7)+COUNTIF(D364,Hoja4!A7)+COUNTIF(D380,Hoja4!A7)+COUNTIF(D396,Hoja4!A7)</f>
        <v>0</v>
      </c>
      <c r="N20" s="27">
        <f>M20*100/I4</f>
        <v>0</v>
      </c>
      <c r="O20" s="29">
        <f>(I20*100)/(I4-M20)</f>
        <v>0</v>
      </c>
      <c r="P20" s="29">
        <f>(K20*100)/(I4-M20)</f>
        <v>0</v>
      </c>
    </row>
    <row r="21" spans="1:16" ht="33.75" customHeight="1" x14ac:dyDescent="0.25">
      <c r="A21" s="187"/>
      <c r="B21" s="184"/>
      <c r="C21" s="31" t="str">
        <f>General!C11</f>
        <v>ALIAS 1</v>
      </c>
      <c r="D21" s="72"/>
      <c r="H21" s="3" t="str">
        <f>General!C19</f>
        <v>ALIAS 9</v>
      </c>
      <c r="I21" s="1">
        <f>COUNTIF(D13,Hoja4!A5)+COUNTIF(D29,Hoja4!A5)+COUNTIF(D45,Hoja4!A5)+COUNTIF(D61,Hoja4!A5)+COUNTIF(D77,Hoja4!A5)+COUNTIF(D93,Hoja4!A5)+COUNTIF(D109,Hoja4!A5)+COUNTIF(D125,Hoja4!A5)+COUNTIF(D141,Hoja4!A5)+COUNTIF(D157,Hoja4!A5)+COUNTIF(D173,Hoja4!A5)+COUNTIF(D189,Hoja4!A5)+COUNTIF(D205,Hoja4!A5)+COUNTIF(D221,Hoja4!A5)+COUNTIF(D237,Hoja4!A5)+COUNTIF(D253,Hoja4!A5)+COUNTIF(D269,Hoja4!A5)+COUNTIF(D285,Hoja4!A5)+COUNTIF(D301,Hoja4!A5)+COUNTIF(D317,Hoja4!A5)+COUNTIF(D333,Hoja4!A5)+COUNTIF(D349,Hoja4!A5)+COUNTIF(D365,Hoja4!A5)+COUNTIF(D381,Hoja4!A5)+COUNTIF(D397,Hoja4!A5)</f>
        <v>0</v>
      </c>
      <c r="J21" s="27">
        <f>I21*100/I4</f>
        <v>0</v>
      </c>
      <c r="K21" s="1">
        <f>COUNTIF(D13,Hoja4!A6)+COUNTIF(D29,Hoja4!A6)+COUNTIF(D45,Hoja4!A6)+COUNTIF(D61,Hoja4!A6)+COUNTIF(D77,Hoja4!A6)+COUNTIF(D93,Hoja4!A6)+COUNTIF(D109,Hoja4!A6)+COUNTIF(D125,Hoja4!A6)+COUNTIF(D141,Hoja4!A6)+COUNTIF(D157,Hoja4!A6)+COUNTIF(D173,Hoja4!A6)+COUNTIF(D189,Hoja4!A6)+COUNTIF(D205,Hoja4!A6)+COUNTIF(D221,Hoja4!A6)+COUNTIF(D237,Hoja4!A6)+COUNTIF(D253,Hoja4!A6)+COUNTIF(D269,Hoja4!A6)+COUNTIF(D285,Hoja4!A6)+COUNTIF(D301,Hoja4!A6)+COUNTIF(D317,Hoja4!A6)+COUNTIF(D333,Hoja4!A6)+COUNTIF(D349,Hoja4!A6)+COUNTIF(D365,Hoja4!A6)+COUNTIF(D381,Hoja4!A6)+COUNTIF(D397,Hoja4!A6)</f>
        <v>0</v>
      </c>
      <c r="L21" s="27">
        <f>K21*100/I4</f>
        <v>0</v>
      </c>
      <c r="M21" s="1">
        <f>COUNTIF(D13,Hoja4!A7)+COUNTIF(D29,Hoja4!A7)+COUNTIF(D45,Hoja4!A7)+COUNTIF(D61,Hoja4!A7)+COUNTIF(D77,Hoja4!A7)+COUNTIF(D93,Hoja4!A7)+COUNTIF(D109,Hoja4!A7)+COUNTIF(D125,Hoja4!A7)+COUNTIF(D141,Hoja4!A7)+COUNTIF(D157,Hoja4!A7)+COUNTIF(D173,Hoja4!A7)+COUNTIF(D189,Hoja4!A7)+COUNTIF(D205,Hoja4!A7)+COUNTIF(D221,Hoja4!A7)+COUNTIF(D237,Hoja4!A7)+COUNTIF(D253,Hoja4!A7)+COUNTIF(D269,Hoja4!A7)+COUNTIF(D285,Hoja4!A7)+COUNTIF(D301,Hoja4!A7)+COUNTIF(D317,Hoja4!A7)+COUNTIF(D333,Hoja4!A7)+COUNTIF(D349,Hoja4!A7)+COUNTIF(D365,Hoja4!A7)+COUNTIF(D381,Hoja4!A7)+COUNTIF(D397,Hoja4!A7)</f>
        <v>0</v>
      </c>
      <c r="N21" s="27">
        <f>M21*100/I4</f>
        <v>0</v>
      </c>
      <c r="O21" s="29">
        <f>(I21*100)/(I4-M21)</f>
        <v>0</v>
      </c>
      <c r="P21" s="29">
        <f>(K21*100)/(I4-M21)</f>
        <v>0</v>
      </c>
    </row>
    <row r="22" spans="1:16" ht="45" x14ac:dyDescent="0.25">
      <c r="A22" s="77" t="s">
        <v>127</v>
      </c>
      <c r="B22" s="184"/>
      <c r="C22" s="31" t="str">
        <f>General!C12</f>
        <v>ALIAS 2</v>
      </c>
      <c r="D22" s="72"/>
      <c r="E22" s="47" t="s">
        <v>65</v>
      </c>
      <c r="F22" s="48">
        <f>COUNTIF(D21:D35,Hoja4!A5)</f>
        <v>0</v>
      </c>
      <c r="H22" s="3" t="str">
        <f>General!C20</f>
        <v>ALIAS 10</v>
      </c>
      <c r="I22" s="1">
        <f>COUNTIF(D14,Hoja4!A5)+COUNTIF(D30,Hoja4!A5)+COUNTIF(D46,Hoja4!A5)+COUNTIF(D62,Hoja4!A5)+COUNTIF(D78,Hoja4!A5)+COUNTIF(D94,Hoja4!A5)+COUNTIF(D110,Hoja4!A5)+COUNTIF(D126,Hoja4!A5)+COUNTIF(D142,Hoja4!A5)+COUNTIF(D158,Hoja4!A5)+COUNTIF(D174,Hoja4!A5)+COUNTIF(D190,Hoja4!A5)+COUNTIF(D206,Hoja4!A5)+COUNTIF(D222,Hoja4!A5)+COUNTIF(D238,Hoja4!A5)+COUNTIF(D254,Hoja4!A5)+COUNTIF(D270,Hoja4!A5)+COUNTIF(D286,Hoja4!A5)+COUNTIF(D302,Hoja4!A5)+COUNTIF(D318,Hoja4!A5)+COUNTIF(D334,Hoja4!A5)+COUNTIF(D350,Hoja4!A5)+COUNTIF(D366,Hoja4!A5)+COUNTIF(D382,Hoja4!A5)+COUNTIF(D398,Hoja4!A5)</f>
        <v>0</v>
      </c>
      <c r="J22" s="27">
        <f>I22*100/I4</f>
        <v>0</v>
      </c>
      <c r="K22" s="1">
        <f>COUNTIF(D14,Hoja4!A6)+COUNTIF(D30,Hoja4!A6)+COUNTIF(D46,Hoja4!A6)+COUNTIF(D62,Hoja4!A6)+COUNTIF(D78,Hoja4!A6)+COUNTIF(D94,Hoja4!A6)+COUNTIF(D110,Hoja4!A6)+COUNTIF(D126,Hoja4!A6)+COUNTIF(D142,Hoja4!A6)+COUNTIF(D158,Hoja4!A6)+COUNTIF(D174,Hoja4!A6)+COUNTIF(D190,Hoja4!A6)+COUNTIF(D206,Hoja4!A6)+COUNTIF(D222,Hoja4!A6)+COUNTIF(D238,Hoja4!A6)+COUNTIF(D254,Hoja4!A6)+COUNTIF(D270,Hoja4!A6)+COUNTIF(D286,Hoja4!A6)+COUNTIF(D302,Hoja4!A6)+COUNTIF(D318,Hoja4!A6)+COUNTIF(D334,Hoja4!A6)+COUNTIF(D350,Hoja4!A6)+COUNTIF(D366,Hoja4!A6)+COUNTIF(D382,Hoja4!A6)+COUNTIF(D398,Hoja4!A6)</f>
        <v>0</v>
      </c>
      <c r="L22" s="27">
        <f>K22*100/I4</f>
        <v>0</v>
      </c>
      <c r="M22" s="1">
        <f>COUNTIF(D14,Hoja4!A7)+COUNTIF(D30,Hoja4!A7)+COUNTIF(D46,Hoja4!A7)+COUNTIF(D62,Hoja4!A7)+COUNTIF(D78,Hoja4!A7)+COUNTIF(D94,Hoja4!A7)+COUNTIF(D110,Hoja4!A7)+COUNTIF(D126,Hoja4!A7)+COUNTIF(D142,Hoja4!A7)+COUNTIF(D158,Hoja4!A7)+COUNTIF(D174,Hoja4!A7)+COUNTIF(D190,Hoja4!A7)+COUNTIF(D206,Hoja4!A7)+COUNTIF(D222,Hoja4!A7)+COUNTIF(D238,Hoja4!A7)+COUNTIF(D254,Hoja4!A7)+COUNTIF(D270,Hoja4!A7)+COUNTIF(D286,Hoja4!A7)+COUNTIF(D302,Hoja4!A7)+COUNTIF(D318,Hoja4!A7)+COUNTIF(D334,Hoja4!A7)+COUNTIF(D350,Hoja4!A7)+COUNTIF(D366,Hoja4!A7)+COUNTIF(D382,Hoja4!A7)+COUNTIF(D398,Hoja4!A7)</f>
        <v>0</v>
      </c>
      <c r="N22" s="27">
        <f>M22*100/I4</f>
        <v>0</v>
      </c>
      <c r="O22" s="29">
        <f>(I22*100)/(I4-M22)</f>
        <v>0</v>
      </c>
      <c r="P22" s="29">
        <f>(K22*100)/(I4-M22)</f>
        <v>0</v>
      </c>
    </row>
    <row r="23" spans="1:16" ht="30" x14ac:dyDescent="0.25">
      <c r="A23" s="77" t="s">
        <v>128</v>
      </c>
      <c r="B23" s="184"/>
      <c r="C23" s="31" t="str">
        <f>General!C13</f>
        <v>ALIAS 3</v>
      </c>
      <c r="D23" s="72"/>
      <c r="E23" s="46" t="s">
        <v>64</v>
      </c>
      <c r="F23" s="48">
        <f>COUNTIF(D21:D35,Hoja4!A6)</f>
        <v>0</v>
      </c>
      <c r="H23" s="3" t="str">
        <f>General!C21</f>
        <v>ALIAS 11</v>
      </c>
      <c r="I23" s="1">
        <f>COUNTIF(D15,Hoja4!A5)+COUNTIF(D31,Hoja4!A5)+COUNTIF(D47,Hoja4!A5)+COUNTIF(D63,Hoja4!A5)+COUNTIF(D79,Hoja4!A5)+COUNTIF(D95,Hoja4!A5)+COUNTIF(D111,Hoja4!A5)+COUNTIF(D127,Hoja4!A5)+COUNTIF(D143,Hoja4!A5)+COUNTIF(D159,Hoja4!A5)+COUNTIF(D175,Hoja4!A5)+COUNTIF(D191,Hoja4!A5)+COUNTIF(D207,Hoja4!A5)+COUNTIF(D223,Hoja4!A5)+COUNTIF(D239,Hoja4!A5)+COUNTIF(D255,Hoja4!A5)+COUNTIF(D271,Hoja4!A5)+COUNTIF(D287,Hoja4!A5)+COUNTIF(D303,Hoja4!A5)+COUNTIF(D319,Hoja4!A5)+COUNTIF(D335,Hoja4!A5)+COUNTIF(D351,Hoja4!A5)+COUNTIF(D367,Hoja4!A5)+COUNTIF(D383,Hoja4!A5)+COUNTIF(D399,Hoja4!A5)</f>
        <v>0</v>
      </c>
      <c r="J23" s="27">
        <f>I23*100/I4</f>
        <v>0</v>
      </c>
      <c r="K23" s="1">
        <f>COUNTIF(D15,Hoja4!A6)+COUNTIF(D31,Hoja4!A6)+COUNTIF(D47,Hoja4!A6)+COUNTIF(D63,Hoja4!A6)+COUNTIF(D79,Hoja4!A6)+COUNTIF(D95,Hoja4!A6)+COUNTIF(D111,Hoja4!A6)+COUNTIF(D127,Hoja4!A6)+COUNTIF(D143,Hoja4!A6)+COUNTIF(D159,Hoja4!A6)+COUNTIF(D175,Hoja4!A6)+COUNTIF(D191,Hoja4!A6)+COUNTIF(D207,Hoja4!A6)+COUNTIF(D223,Hoja4!A6)+COUNTIF(D239,Hoja4!A6)+COUNTIF(D255,Hoja4!A6)+COUNTIF(D271,Hoja4!A6)+COUNTIF(D287,Hoja4!A6)+COUNTIF(D303,Hoja4!A6)+COUNTIF(D319,Hoja4!A6)+COUNTIF(D335,Hoja4!A6)+COUNTIF(D351,Hoja4!A6)+COUNTIF(D367,Hoja4!A6)+COUNTIF(D383,Hoja4!A6)+COUNTIF(D399,Hoja4!A6)</f>
        <v>0</v>
      </c>
      <c r="L23" s="27">
        <f>K23*100/I4</f>
        <v>0</v>
      </c>
      <c r="M23" s="1">
        <f>COUNTIF(D15,Hoja4!A7)+COUNTIF(D31,Hoja4!A7)+COUNTIF(D47,Hoja4!A7)+COUNTIF(D63,Hoja4!A7)+COUNTIF(D79,Hoja4!A7)+COUNTIF(D95,Hoja4!A7)+COUNTIF(D111,Hoja4!A7)+COUNTIF(D127,Hoja4!A7)+COUNTIF(D143,Hoja4!A7)+COUNTIF(D159,Hoja4!A7)+COUNTIF(D175,Hoja4!A7)+COUNTIF(D191,Hoja4!A7)+COUNTIF(D207,Hoja4!A7)+COUNTIF(D223,Hoja4!A7)+COUNTIF(D239,Hoja4!A7)+COUNTIF(D255,Hoja4!A7)+COUNTIF(D271,Hoja4!A7)+COUNTIF(D287,Hoja4!A7)+COUNTIF(D303,Hoja4!A7)+COUNTIF(D319,Hoja4!A7)+COUNTIF(D335,Hoja4!A7)+COUNTIF(D351,Hoja4!A7)+COUNTIF(D367,Hoja4!A7)+COUNTIF(D383,Hoja4!A7)+COUNTIF(D399,Hoja4!A7)</f>
        <v>0</v>
      </c>
      <c r="N23" s="27">
        <f>M23*100/I4</f>
        <v>0</v>
      </c>
      <c r="O23" s="29">
        <f>(I23*100)/(I4-M23)</f>
        <v>0</v>
      </c>
      <c r="P23" s="29">
        <f>(K23*100)/(I4-M23)</f>
        <v>0</v>
      </c>
    </row>
    <row r="24" spans="1:16" x14ac:dyDescent="0.25">
      <c r="A24" s="76"/>
      <c r="B24" s="184"/>
      <c r="C24" s="31" t="str">
        <f>General!C14</f>
        <v>ALIAS 4</v>
      </c>
      <c r="D24" s="72"/>
      <c r="E24" s="46" t="s">
        <v>66</v>
      </c>
      <c r="F24" s="48">
        <f>COUNTIF(D21:D35,Hoja4!A7)</f>
        <v>0</v>
      </c>
      <c r="H24" s="3" t="str">
        <f>General!C22</f>
        <v>ALIAS 12</v>
      </c>
      <c r="I24" s="1">
        <f>COUNTIF(D16,Hoja4!A5)+COUNTIF(D32,Hoja4!A5)+COUNTIF(D48,Hoja4!A5)+COUNTIF(D64,Hoja4!A5)+COUNTIF(D80,Hoja4!A5)+COUNTIF(D96,Hoja4!A5)+COUNTIF(D112,Hoja4!A5)+COUNTIF(D128,Hoja4!A5)+COUNTIF(D144,Hoja4!A5)+COUNTIF(D160,Hoja4!A5)+COUNTIF(D176,Hoja4!A5)+COUNTIF(D192,Hoja4!A5)+COUNTIF(D208,Hoja4!A5)+COUNTIF(D224,Hoja4!A5)+COUNTIF(D240,Hoja4!A5)+COUNTIF(D256,Hoja4!A5)+COUNTIF(D272,Hoja4!A5)+COUNTIF(D288,Hoja4!A5)+COUNTIF(D304,Hoja4!A5)+COUNTIF(D320,Hoja4!A5)+COUNTIF(D336,Hoja4!A5)+COUNTIF(D352,Hoja4!A5)+COUNTIF(D368,Hoja4!A5)+COUNTIF(D384,Hoja4!A5)+COUNTIF(D400,Hoja4!A5)</f>
        <v>0</v>
      </c>
      <c r="J24" s="27">
        <f>I24*100/I4</f>
        <v>0</v>
      </c>
      <c r="K24" s="1">
        <f>COUNTIF(D16,Hoja4!A6)+COUNTIF(D32,Hoja4!A6)+COUNTIF(D48,Hoja4!A6)+COUNTIF(D64,Hoja4!A6)+COUNTIF(D80,Hoja4!A6)+COUNTIF(D96,Hoja4!A6)+COUNTIF(D112,Hoja4!A6)+COUNTIF(D128,Hoja4!A6)+COUNTIF(D144,Hoja4!A6)+COUNTIF(D160,Hoja4!A6)+COUNTIF(D176,Hoja4!A6)+COUNTIF(D192,Hoja4!A6)+COUNTIF(D208,Hoja4!A6)+COUNTIF(D224,Hoja4!A6)+COUNTIF(D240,Hoja4!A6)+COUNTIF(D256,Hoja4!A6)+COUNTIF(D272,Hoja4!A6)+COUNTIF(D288,Hoja4!A6)+COUNTIF(D304,Hoja4!A6)+COUNTIF(D320,Hoja4!A6)+COUNTIF(D336,Hoja4!A6)+COUNTIF(D352,Hoja4!A6)+COUNTIF(D368,Hoja4!A6)+COUNTIF(D384,Hoja4!A6)+COUNTIF(D400,Hoja4!A6)</f>
        <v>0</v>
      </c>
      <c r="L24" s="27">
        <f>K24*100/I4</f>
        <v>0</v>
      </c>
      <c r="M24" s="1">
        <f>COUNTIF(D16,Hoja4!A7)+COUNTIF(D32,Hoja4!A7)+COUNTIF(D48,Hoja4!A7)+COUNTIF(D64,Hoja4!A7)+COUNTIF(D80,Hoja4!A7)+COUNTIF(D96,Hoja4!A7)+COUNTIF(D112,Hoja4!A7)+COUNTIF(D128,Hoja4!A7)+COUNTIF(D144,Hoja4!A7)+COUNTIF(D160,Hoja4!A7)+COUNTIF(D176,Hoja4!A7)+COUNTIF(D192,Hoja4!A7)+COUNTIF(D208,Hoja4!A7)+COUNTIF(D224,Hoja4!A7)+COUNTIF(D240,Hoja4!A7)+COUNTIF(D256,Hoja4!A7)+COUNTIF(D272,Hoja4!A7)+COUNTIF(D288,Hoja4!A7)+COUNTIF(D304,Hoja4!A7)+COUNTIF(D320,Hoja4!A7)+COUNTIF(D336,Hoja4!A7)+COUNTIF(D352,Hoja4!A7)+COUNTIF(D368,Hoja4!A7)+COUNTIF(D384,Hoja4!A7)+COUNTIF(D400,Hoja4!A7)</f>
        <v>0</v>
      </c>
      <c r="N24" s="27">
        <f>M24*100/I4</f>
        <v>0</v>
      </c>
      <c r="O24" s="29">
        <f>(I24*100)/(I4-M24)</f>
        <v>0</v>
      </c>
      <c r="P24" s="29">
        <f>(K24*100)/(I4-M24)</f>
        <v>0</v>
      </c>
    </row>
    <row r="25" spans="1:16" x14ac:dyDescent="0.25">
      <c r="A25" s="11"/>
      <c r="B25" s="184"/>
      <c r="C25" s="31" t="str">
        <f>General!C15</f>
        <v>ALIAS 5</v>
      </c>
      <c r="D25" s="72"/>
      <c r="H25" s="3" t="str">
        <f>General!C23</f>
        <v>ALIAS 13</v>
      </c>
      <c r="I25" s="1">
        <f>COUNTIF(D17,Hoja4!A5)+COUNTIF(D33,Hoja4!A5)+COUNTIF(D49,Hoja4!A5)+COUNTIF(D65,Hoja4!A5)+COUNTIF(D81,Hoja4!A5)+COUNTIF(D97,Hoja4!A5)+COUNTIF(D113,Hoja4!A5)+COUNTIF(D129,Hoja4!A5)+COUNTIF(D145,Hoja4!A5)+COUNTIF(D161,Hoja4!A5)+COUNTIF(D177,Hoja4!A5)+COUNTIF(D193,Hoja4!A5)+COUNTIF(D209,Hoja4!A5)+COUNTIF(D225,Hoja4!A5)+COUNTIF(D241,Hoja4!A5)+COUNTIF(D257,Hoja4!A5)+COUNTIF(D273,Hoja4!A5)+COUNTIF(D289,Hoja4!A5)+COUNTIF(D305,Hoja4!A5)+COUNTIF(D321,Hoja4!A5)+COUNTIF(D337,Hoja4!A5)+COUNTIF(D353,Hoja4!A5)+COUNTIF(D369,Hoja4!A5)+COUNTIF(D385,Hoja4!A5)+COUNTIF(D401,Hoja4!A5)</f>
        <v>0</v>
      </c>
      <c r="J25" s="27">
        <f>I25*100/I4</f>
        <v>0</v>
      </c>
      <c r="K25" s="1">
        <f>COUNTIF(D17,Hoja4!A6)+COUNTIF(D33,Hoja4!A6)+COUNTIF(D49,Hoja4!A6)+COUNTIF(D65,Hoja4!A6)+COUNTIF(D81,Hoja4!A6)+COUNTIF(D97,Hoja4!A6)+COUNTIF(D113,Hoja4!A6)+COUNTIF(D129,Hoja4!A6)+COUNTIF(D145,Hoja4!A6)+COUNTIF(D161,Hoja4!A6)+COUNTIF(D177,Hoja4!A6)+COUNTIF(D193,Hoja4!A6)+COUNTIF(D209,Hoja4!A6)+COUNTIF(D225,Hoja4!A6)+COUNTIF(D241,Hoja4!A6)+COUNTIF(D257,Hoja4!A6)+COUNTIF(D273,Hoja4!A6)+COUNTIF(D289,Hoja4!A6)+COUNTIF(D305,Hoja4!A6)+COUNTIF(D321,Hoja4!A6)+COUNTIF(D337,Hoja4!A6)+COUNTIF(D353,Hoja4!A6)+COUNTIF(D369,Hoja4!A6)+COUNTIF(D385,Hoja4!A6)+COUNTIF(D401,Hoja4!A6)</f>
        <v>0</v>
      </c>
      <c r="L25" s="27">
        <f>K25*100/I4</f>
        <v>0</v>
      </c>
      <c r="M25" s="1">
        <f>COUNTIF(D17,Hoja4!A7)+COUNTIF(D33,Hoja4!A7)+COUNTIF(D49,Hoja4!A7)+COUNTIF(D65,Hoja4!A7)+COUNTIF(D81,Hoja4!A7)+COUNTIF(D97,Hoja4!A7)+COUNTIF(D113,Hoja4!A7)+COUNTIF(D129,Hoja4!A7)+COUNTIF(D145,Hoja4!A7)+COUNTIF(D161,Hoja4!A7)+COUNTIF(D177,Hoja4!A7)+COUNTIF(D193,Hoja4!A7)+COUNTIF(D209,Hoja4!A7)+COUNTIF(D225,Hoja4!A7)+COUNTIF(D241,Hoja4!A7)+COUNTIF(D257,Hoja4!A7)+COUNTIF(D273,Hoja4!A7)+COUNTIF(D289,Hoja4!A7)+COUNTIF(D305,Hoja4!A7)+COUNTIF(D321,Hoja4!A7)+COUNTIF(D337,Hoja4!A7)+COUNTIF(D353,Hoja4!A7)+COUNTIF(D369,Hoja4!A7)+COUNTIF(D385,Hoja4!A7)+COUNTIF(D401,Hoja4!A7)</f>
        <v>0</v>
      </c>
      <c r="N25" s="27">
        <f>M25*100/I4</f>
        <v>0</v>
      </c>
      <c r="O25" s="29">
        <f>(I25*100)/(I4-M25)</f>
        <v>0</v>
      </c>
      <c r="P25" s="29">
        <f>(K25*100)/(I4-M25)</f>
        <v>0</v>
      </c>
    </row>
    <row r="26" spans="1:16" x14ac:dyDescent="0.25">
      <c r="A26" s="11"/>
      <c r="B26" s="184"/>
      <c r="C26" s="31" t="str">
        <f>General!C16</f>
        <v>ALIAS 6</v>
      </c>
      <c r="D26" s="72"/>
      <c r="H26" s="3" t="str">
        <f>General!C24</f>
        <v>ALIAS 14</v>
      </c>
      <c r="I26" s="1">
        <f>COUNTIF(D18,Hoja4!A5)+COUNTIF(D34,Hoja4!A5)+COUNTIF(D50,Hoja4!A5)+COUNTIF(D66,Hoja4!A5)+COUNTIF(D82,Hoja4!A5)+COUNTIF(D98,Hoja4!A5)+COUNTIF(D114,Hoja4!A5)+COUNTIF(D130,Hoja4!A5)+COUNTIF(D146,Hoja4!A5)+COUNTIF(D162,Hoja4!A5)+COUNTIF(D178,Hoja4!A5)+COUNTIF(D194,Hoja4!A5)+COUNTIF(D210,Hoja4!A5)+COUNTIF(D226,Hoja4!A5)+COUNTIF(D242,Hoja4!A5)+COUNTIF(D258,Hoja4!A5)+COUNTIF(D274,Hoja4!A5)+COUNTIF(D290,Hoja4!A5)+COUNTIF(D306,Hoja4!A5)+COUNTIF(D322,Hoja4!A5)+COUNTIF(D338,Hoja4!A5)+COUNTIF(D354,Hoja4!A5)+COUNTIF(D370,Hoja4!A5)+COUNTIF(D386,Hoja4!A5)+COUNTIF(D402,Hoja4!A5)</f>
        <v>0</v>
      </c>
      <c r="J26" s="27">
        <f>I26*100/I4</f>
        <v>0</v>
      </c>
      <c r="K26" s="1">
        <f>COUNTIF(D18,Hoja4!A6)+COUNTIF(D34,Hoja4!A6)+COUNTIF(D50,Hoja4!A6)+COUNTIF(D66,Hoja4!A6)+COUNTIF(D82,Hoja4!A6)+COUNTIF(D98,Hoja4!A6)+COUNTIF(D114,Hoja4!A6)+COUNTIF(D130,Hoja4!A6)+COUNTIF(D146,Hoja4!A6)+COUNTIF(D162,Hoja4!A6)+COUNTIF(D178,Hoja4!A6)+COUNTIF(D194,Hoja4!A6)+COUNTIF(D210,Hoja4!A6)+COUNTIF(D226,Hoja4!A6)+COUNTIF(D242,Hoja4!A6)+COUNTIF(D258,Hoja4!A6)+COUNTIF(D274,Hoja4!A6)+COUNTIF(D290,Hoja4!A6)+COUNTIF(D306,Hoja4!A6)+COUNTIF(D322,Hoja4!A6)+COUNTIF(D338,Hoja4!A6)+COUNTIF(D354,Hoja4!A6)+COUNTIF(D370,Hoja4!A6)+COUNTIF(D386,Hoja4!A6)+COUNTIF(D402,Hoja4!A6)</f>
        <v>0</v>
      </c>
      <c r="L26" s="27">
        <f>K26*100/I4</f>
        <v>0</v>
      </c>
      <c r="M26" s="1">
        <f>COUNTIF(D18,Hoja4!A7)+COUNTIF(D34,Hoja4!A7)+COUNTIF(D50,Hoja4!A7)+COUNTIF(D66,Hoja4!A7)+COUNTIF(D82,Hoja4!A7)+COUNTIF(D98,Hoja4!A7)+COUNTIF(D114,Hoja4!A7)+COUNTIF(D130,Hoja4!A7)+COUNTIF(D146,Hoja4!A7)+COUNTIF(D162,Hoja4!A7)+COUNTIF(D178,Hoja4!A7)+COUNTIF(D194,Hoja4!A7)+COUNTIF(D210,Hoja4!A7)+COUNTIF(D226,Hoja4!A7)+COUNTIF(D242,Hoja4!A7)+COUNTIF(D258,Hoja4!A7)+COUNTIF(D274,Hoja4!A7)+COUNTIF(D290,Hoja4!A7)+COUNTIF(D306,Hoja4!A7)+COUNTIF(D322,Hoja4!A7)+COUNTIF(D338,Hoja4!A7)+COUNTIF(D354,Hoja4!A7)+COUNTIF(D370,Hoja4!A7)+COUNTIF(D386,Hoja4!A7)+COUNTIF(D402,Hoja4!A7)</f>
        <v>0</v>
      </c>
      <c r="N26" s="27">
        <f>M26*100/I4</f>
        <v>0</v>
      </c>
      <c r="O26" s="29">
        <f>(I26*100)/(I4-M26)</f>
        <v>0</v>
      </c>
      <c r="P26" s="29">
        <f>(K26*100)/(I4-M26)</f>
        <v>0</v>
      </c>
    </row>
    <row r="27" spans="1:16" x14ac:dyDescent="0.25">
      <c r="A27" s="11"/>
      <c r="B27" s="184"/>
      <c r="C27" s="31" t="str">
        <f>General!C17</f>
        <v>ALIAS 7</v>
      </c>
      <c r="D27" s="72"/>
      <c r="H27" s="3" t="str">
        <f>General!C25</f>
        <v>ALIAS 15</v>
      </c>
      <c r="I27" s="1">
        <f>COUNTIF(D19,Hoja4!A5)+COUNTIF(D35,Hoja4!A5)+COUNTIF(D51,Hoja4!A5)+COUNTIF(D67,Hoja4!A5)+COUNTIF(D83,Hoja4!A5)+COUNTIF(D99,Hoja4!A5)+COUNTIF(D115,Hoja4!A5)+COUNTIF(D131,Hoja4!A5)+COUNTIF(D147,Hoja4!A5)+COUNTIF(D163,Hoja4!A5)+COUNTIF(D179,Hoja4!A5)+COUNTIF(D195,Hoja4!A5)+COUNTIF(D211,Hoja4!A5)+COUNTIF(D227,Hoja4!A5)+COUNTIF(D243,Hoja4!A5)+COUNTIF(D259,Hoja4!A5)+COUNTIF(D275,Hoja4!A5)+COUNTIF(D291,Hoja4!A5)+COUNTIF(D307,Hoja4!A5)+COUNTIF(D323,Hoja4!A5)+COUNTIF(D339,Hoja4!A5)+COUNTIF(D355,Hoja4!A5)+COUNTIF(D371,Hoja4!A5)+COUNTIF(D387,Hoja4!A5)+COUNTIF(D403,Hoja4!A5)</f>
        <v>0</v>
      </c>
      <c r="J27" s="27">
        <f>I27*100/I4</f>
        <v>0</v>
      </c>
      <c r="K27" s="1">
        <f>COUNTIF(D19,Hoja4!A6)+COUNTIF(D35,Hoja4!A6)+COUNTIF(D51,Hoja4!A6)+COUNTIF(D67,Hoja4!A6)+COUNTIF(D83,Hoja4!A6)+COUNTIF(D99,Hoja4!A6)+COUNTIF(D115,Hoja4!A6)+COUNTIF(D131,Hoja4!A6)+COUNTIF(D147,Hoja4!A6)+COUNTIF(D163,Hoja4!A6)+COUNTIF(D179,Hoja4!A6)+COUNTIF(D195,Hoja4!A6)+COUNTIF(D211,Hoja4!A6)+COUNTIF(D227,Hoja4!A6)+COUNTIF(D243,Hoja4!A6)+COUNTIF(D259,Hoja4!A6)+COUNTIF(D275,Hoja4!A6)+COUNTIF(D291,Hoja4!A6)+COUNTIF(D307,Hoja4!A6)+COUNTIF(D323,Hoja4!A6)+COUNTIF(D339,Hoja4!A6)+COUNTIF(D355,Hoja4!A6)+COUNTIF(D371,Hoja4!A6)+COUNTIF(D387,Hoja4!A6)+COUNTIF(D403,Hoja4!A6)</f>
        <v>0</v>
      </c>
      <c r="L27" s="27">
        <f>K27*100/I4</f>
        <v>0</v>
      </c>
      <c r="M27" s="1">
        <f>COUNTIF(D19,Hoja4!A7)+COUNTIF(D35,Hoja4!A7)+COUNTIF(D51,Hoja4!A7)+COUNTIF(D67,Hoja4!A7)+COUNTIF(D83,Hoja4!A7)+COUNTIF(D99,Hoja4!A7)+COUNTIF(D115,Hoja4!A7)+COUNTIF(D131,Hoja4!A7)+COUNTIF(D147,Hoja4!A7)+COUNTIF(D163,Hoja4!A7)+COUNTIF(D179,Hoja4!A7)+COUNTIF(D195,Hoja4!A7)+COUNTIF(D211,Hoja4!A7)+COUNTIF(D227,Hoja4!A7)+COUNTIF(D243,Hoja4!A7)+COUNTIF(D259,Hoja4!A7)+COUNTIF(D275,Hoja4!A7)+COUNTIF(D291,Hoja4!A7)+COUNTIF(D307,Hoja4!A7)+COUNTIF(D323,Hoja4!A7)+COUNTIF(D339,Hoja4!A7)+COUNTIF(D355,Hoja4!A7)+COUNTIF(D371,Hoja4!A7)+COUNTIF(D387,Hoja4!A7)+COUNTIF(D403,Hoja4!A7)</f>
        <v>0</v>
      </c>
      <c r="N27" s="27">
        <f>M27*100/I4</f>
        <v>0</v>
      </c>
      <c r="O27" s="29">
        <f>(I27*100)/(I4-M27)</f>
        <v>0</v>
      </c>
      <c r="P27" s="29">
        <f>(K27*100)/(I4-M27)</f>
        <v>0</v>
      </c>
    </row>
    <row r="28" spans="1:16" x14ac:dyDescent="0.25">
      <c r="A28" s="11"/>
      <c r="B28" s="184"/>
      <c r="C28" s="31" t="str">
        <f>General!C18</f>
        <v>ALIAS 8</v>
      </c>
      <c r="D28" s="72"/>
    </row>
    <row r="29" spans="1:16" x14ac:dyDescent="0.25">
      <c r="A29" s="11"/>
      <c r="B29" s="184"/>
      <c r="C29" s="31" t="str">
        <f>General!C19</f>
        <v>ALIAS 9</v>
      </c>
      <c r="D29" s="72"/>
    </row>
    <row r="30" spans="1:16" x14ac:dyDescent="0.25">
      <c r="A30" s="11"/>
      <c r="B30" s="184"/>
      <c r="C30" s="31" t="str">
        <f>General!C20</f>
        <v>ALIAS 10</v>
      </c>
      <c r="D30" s="72"/>
      <c r="H30" s="32" t="s">
        <v>62</v>
      </c>
    </row>
    <row r="31" spans="1:16" x14ac:dyDescent="0.25">
      <c r="A31" s="11"/>
      <c r="B31" s="184"/>
      <c r="C31" s="31" t="str">
        <f>General!C21</f>
        <v>ALIAS 11</v>
      </c>
      <c r="D31" s="72"/>
    </row>
    <row r="32" spans="1:16" x14ac:dyDescent="0.25">
      <c r="A32" s="11"/>
      <c r="B32" s="184"/>
      <c r="C32" s="31" t="str">
        <f>General!C22</f>
        <v>ALIAS 12</v>
      </c>
      <c r="D32" s="72"/>
    </row>
    <row r="33" spans="1:6" x14ac:dyDescent="0.25">
      <c r="A33" s="11"/>
      <c r="B33" s="184"/>
      <c r="C33" s="31" t="str">
        <f>General!C23</f>
        <v>ALIAS 13</v>
      </c>
      <c r="D33" s="72"/>
    </row>
    <row r="34" spans="1:6" x14ac:dyDescent="0.25">
      <c r="A34" s="11"/>
      <c r="B34" s="184"/>
      <c r="C34" s="31" t="str">
        <f>General!C24</f>
        <v>ALIAS 14</v>
      </c>
      <c r="D34" s="72"/>
    </row>
    <row r="35" spans="1:6" x14ac:dyDescent="0.25">
      <c r="A35" s="12"/>
      <c r="B35" s="185"/>
      <c r="C35" s="31" t="str">
        <f>General!C25</f>
        <v>ALIAS 15</v>
      </c>
      <c r="D35" s="72"/>
    </row>
    <row r="36" spans="1:6" x14ac:dyDescent="0.25">
      <c r="A36" s="186" t="s">
        <v>193</v>
      </c>
      <c r="B36" s="188" t="s">
        <v>9</v>
      </c>
      <c r="D36" s="71"/>
      <c r="E36" s="13" t="s">
        <v>15</v>
      </c>
      <c r="F36" s="73"/>
    </row>
    <row r="37" spans="1:6" x14ac:dyDescent="0.25">
      <c r="A37" s="191"/>
      <c r="B37" s="189"/>
      <c r="C37" s="4" t="str">
        <f>General!C11</f>
        <v>ALIAS 1</v>
      </c>
      <c r="D37" s="70"/>
    </row>
    <row r="38" spans="1:6" x14ac:dyDescent="0.25">
      <c r="A38" s="191"/>
      <c r="B38" s="189"/>
      <c r="C38" s="31" t="str">
        <f>General!C12</f>
        <v>ALIAS 2</v>
      </c>
      <c r="D38" s="70"/>
      <c r="E38" s="47" t="s">
        <v>65</v>
      </c>
      <c r="F38" s="48">
        <f>COUNTIF(D37:D51,Hoja4!A5)</f>
        <v>0</v>
      </c>
    </row>
    <row r="39" spans="1:6" x14ac:dyDescent="0.25">
      <c r="A39" s="191"/>
      <c r="B39" s="189"/>
      <c r="C39" s="31" t="str">
        <f>General!C13</f>
        <v>ALIAS 3</v>
      </c>
      <c r="D39" s="70"/>
      <c r="E39" s="46" t="s">
        <v>64</v>
      </c>
      <c r="F39" s="48">
        <f>COUNTIF(D37:D51,Hoja4!A6)</f>
        <v>0</v>
      </c>
    </row>
    <row r="40" spans="1:6" x14ac:dyDescent="0.25">
      <c r="A40" s="192" t="s">
        <v>129</v>
      </c>
      <c r="B40" s="189"/>
      <c r="C40" s="31" t="str">
        <f>General!C14</f>
        <v>ALIAS 4</v>
      </c>
      <c r="D40" s="70"/>
      <c r="E40" s="46" t="s">
        <v>66</v>
      </c>
      <c r="F40" s="48">
        <f>COUNTIF(D37:D51,Hoja4!A7)</f>
        <v>0</v>
      </c>
    </row>
    <row r="41" spans="1:6" x14ac:dyDescent="0.25">
      <c r="A41" s="193"/>
      <c r="B41" s="189"/>
      <c r="C41" s="31" t="str">
        <f>General!C15</f>
        <v>ALIAS 5</v>
      </c>
      <c r="D41" s="70"/>
    </row>
    <row r="42" spans="1:6" x14ac:dyDescent="0.25">
      <c r="A42" s="8"/>
      <c r="B42" s="189"/>
      <c r="C42" s="31" t="str">
        <f>General!C16</f>
        <v>ALIAS 6</v>
      </c>
      <c r="D42" s="70"/>
    </row>
    <row r="43" spans="1:6" x14ac:dyDescent="0.25">
      <c r="A43" s="8"/>
      <c r="B43" s="189"/>
      <c r="C43" s="31" t="str">
        <f>General!C17</f>
        <v>ALIAS 7</v>
      </c>
      <c r="D43" s="70"/>
    </row>
    <row r="44" spans="1:6" x14ac:dyDescent="0.25">
      <c r="A44" s="8"/>
      <c r="B44" s="189"/>
      <c r="C44" s="31" t="str">
        <f>General!C18</f>
        <v>ALIAS 8</v>
      </c>
      <c r="D44" s="70"/>
    </row>
    <row r="45" spans="1:6" x14ac:dyDescent="0.25">
      <c r="A45" s="8"/>
      <c r="B45" s="189"/>
      <c r="C45" s="31" t="str">
        <f>General!C19</f>
        <v>ALIAS 9</v>
      </c>
      <c r="D45" s="70"/>
    </row>
    <row r="46" spans="1:6" x14ac:dyDescent="0.25">
      <c r="A46" s="8"/>
      <c r="B46" s="189"/>
      <c r="C46" s="31" t="str">
        <f>General!C20</f>
        <v>ALIAS 10</v>
      </c>
      <c r="D46" s="70"/>
    </row>
    <row r="47" spans="1:6" x14ac:dyDescent="0.25">
      <c r="A47" s="8"/>
      <c r="B47" s="189"/>
      <c r="C47" s="31" t="str">
        <f>General!C21</f>
        <v>ALIAS 11</v>
      </c>
      <c r="D47" s="70"/>
    </row>
    <row r="48" spans="1:6" x14ac:dyDescent="0.25">
      <c r="A48" s="8"/>
      <c r="B48" s="189"/>
      <c r="C48" s="31" t="str">
        <f>General!C22</f>
        <v>ALIAS 12</v>
      </c>
      <c r="D48" s="70"/>
    </row>
    <row r="49" spans="1:8" x14ac:dyDescent="0.25">
      <c r="A49" s="8"/>
      <c r="B49" s="189"/>
      <c r="C49" s="31" t="str">
        <f>General!C23</f>
        <v>ALIAS 13</v>
      </c>
      <c r="D49" s="70"/>
    </row>
    <row r="50" spans="1:8" x14ac:dyDescent="0.25">
      <c r="A50" s="8"/>
      <c r="B50" s="189"/>
      <c r="C50" s="31" t="str">
        <f>General!C24</f>
        <v>ALIAS 14</v>
      </c>
      <c r="D50" s="70"/>
    </row>
    <row r="51" spans="1:8" x14ac:dyDescent="0.25">
      <c r="A51" s="9"/>
      <c r="B51" s="190"/>
      <c r="C51" s="31" t="str">
        <f>General!C25</f>
        <v>ALIAS 15</v>
      </c>
      <c r="D51" s="70"/>
    </row>
    <row r="52" spans="1:8" ht="15" customHeight="1" x14ac:dyDescent="0.25">
      <c r="A52" s="186" t="s">
        <v>194</v>
      </c>
      <c r="B52" s="183" t="s">
        <v>9</v>
      </c>
      <c r="D52" s="71"/>
      <c r="E52" s="14" t="s">
        <v>15</v>
      </c>
      <c r="F52" s="74"/>
    </row>
    <row r="53" spans="1:8" x14ac:dyDescent="0.25">
      <c r="A53" s="187"/>
      <c r="B53" s="184"/>
      <c r="C53" s="10" t="str">
        <f>General!C11</f>
        <v>ALIAS 1</v>
      </c>
      <c r="D53" s="72"/>
    </row>
    <row r="54" spans="1:8" x14ac:dyDescent="0.25">
      <c r="A54" s="187"/>
      <c r="B54" s="184"/>
      <c r="C54" s="33" t="str">
        <f>General!C12</f>
        <v>ALIAS 2</v>
      </c>
      <c r="D54" s="72"/>
      <c r="E54" s="47" t="s">
        <v>65</v>
      </c>
      <c r="F54" s="48">
        <f>COUNTIF(D53:D67,Hoja4!A5)</f>
        <v>0</v>
      </c>
    </row>
    <row r="55" spans="1:8" x14ac:dyDescent="0.25">
      <c r="A55" s="187"/>
      <c r="B55" s="184"/>
      <c r="C55" s="33" t="str">
        <f>General!C13</f>
        <v>ALIAS 3</v>
      </c>
      <c r="D55" s="72"/>
      <c r="E55" s="46" t="s">
        <v>64</v>
      </c>
      <c r="F55" s="48">
        <f>COUNTIF(D53:D67,Hoja4!A6)</f>
        <v>0</v>
      </c>
    </row>
    <row r="56" spans="1:8" x14ac:dyDescent="0.25">
      <c r="A56" s="194" t="s">
        <v>187</v>
      </c>
      <c r="B56" s="184"/>
      <c r="C56" s="33" t="str">
        <f>General!C14</f>
        <v>ALIAS 4</v>
      </c>
      <c r="D56" s="72"/>
      <c r="E56" s="46" t="s">
        <v>66</v>
      </c>
      <c r="F56" s="48">
        <f>COUNTIF(D53:D67,Hoja4!A7)</f>
        <v>0</v>
      </c>
    </row>
    <row r="57" spans="1:8" x14ac:dyDescent="0.25">
      <c r="A57" s="195"/>
      <c r="B57" s="184"/>
      <c r="C57" s="33" t="str">
        <f>General!C15</f>
        <v>ALIAS 5</v>
      </c>
      <c r="D57" s="72"/>
    </row>
    <row r="58" spans="1:8" x14ac:dyDescent="0.25">
      <c r="A58" s="11"/>
      <c r="B58" s="184"/>
      <c r="C58" s="33" t="str">
        <f>General!C16</f>
        <v>ALIAS 6</v>
      </c>
      <c r="D58" s="72"/>
    </row>
    <row r="59" spans="1:8" x14ac:dyDescent="0.25">
      <c r="A59" s="11"/>
      <c r="B59" s="184"/>
      <c r="C59" s="33" t="str">
        <f>General!C17</f>
        <v>ALIAS 7</v>
      </c>
      <c r="D59" s="72"/>
    </row>
    <row r="60" spans="1:8" x14ac:dyDescent="0.25">
      <c r="A60" s="11"/>
      <c r="B60" s="184"/>
      <c r="C60" s="33" t="str">
        <f>General!C18</f>
        <v>ALIAS 8</v>
      </c>
      <c r="D60" s="72"/>
    </row>
    <row r="61" spans="1:8" x14ac:dyDescent="0.25">
      <c r="A61" s="11"/>
      <c r="B61" s="184"/>
      <c r="C61" s="33" t="str">
        <f>General!C19</f>
        <v>ALIAS 9</v>
      </c>
      <c r="D61" s="72"/>
    </row>
    <row r="62" spans="1:8" x14ac:dyDescent="0.25">
      <c r="A62" s="11"/>
      <c r="B62" s="184"/>
      <c r="C62" s="33" t="str">
        <f>General!C20</f>
        <v>ALIAS 10</v>
      </c>
      <c r="D62" s="72"/>
    </row>
    <row r="63" spans="1:8" x14ac:dyDescent="0.25">
      <c r="A63" s="11"/>
      <c r="B63" s="184"/>
      <c r="C63" s="33" t="str">
        <f>General!C21</f>
        <v>ALIAS 11</v>
      </c>
      <c r="D63" s="72"/>
      <c r="H63" t="s">
        <v>259</v>
      </c>
    </row>
    <row r="64" spans="1:8" x14ac:dyDescent="0.25">
      <c r="A64" s="11"/>
      <c r="B64" s="184"/>
      <c r="C64" s="33" t="str">
        <f>General!C22</f>
        <v>ALIAS 12</v>
      </c>
      <c r="D64" s="72"/>
    </row>
    <row r="65" spans="1:6" x14ac:dyDescent="0.25">
      <c r="A65" s="11"/>
      <c r="B65" s="184"/>
      <c r="C65" s="33" t="str">
        <f>General!C23</f>
        <v>ALIAS 13</v>
      </c>
      <c r="D65" s="72"/>
    </row>
    <row r="66" spans="1:6" x14ac:dyDescent="0.25">
      <c r="A66" s="11"/>
      <c r="B66" s="184"/>
      <c r="C66" s="33" t="str">
        <f>General!C24</f>
        <v>ALIAS 14</v>
      </c>
      <c r="D66" s="72"/>
    </row>
    <row r="67" spans="1:6" x14ac:dyDescent="0.25">
      <c r="A67" s="12"/>
      <c r="B67" s="185"/>
      <c r="C67" s="33" t="str">
        <f>General!C25</f>
        <v>ALIAS 15</v>
      </c>
      <c r="D67" s="72"/>
    </row>
    <row r="68" spans="1:6" x14ac:dyDescent="0.25">
      <c r="A68" s="186" t="s">
        <v>195</v>
      </c>
      <c r="B68" s="188" t="s">
        <v>9</v>
      </c>
      <c r="D68" s="71"/>
      <c r="E68" s="13" t="s">
        <v>15</v>
      </c>
      <c r="F68" s="73"/>
    </row>
    <row r="69" spans="1:6" x14ac:dyDescent="0.25">
      <c r="A69" s="191"/>
      <c r="B69" s="189"/>
      <c r="C69" s="4" t="str">
        <f>General!C11</f>
        <v>ALIAS 1</v>
      </c>
      <c r="D69" s="70"/>
    </row>
    <row r="70" spans="1:6" x14ac:dyDescent="0.25">
      <c r="A70" s="191"/>
      <c r="B70" s="189"/>
      <c r="C70" s="31" t="str">
        <f>General!C12</f>
        <v>ALIAS 2</v>
      </c>
      <c r="D70" s="70"/>
      <c r="E70" s="47" t="s">
        <v>65</v>
      </c>
      <c r="F70" s="48">
        <f>COUNTIF(D69:D83,Hoja4!A5)</f>
        <v>0</v>
      </c>
    </row>
    <row r="71" spans="1:6" x14ac:dyDescent="0.25">
      <c r="A71" s="191"/>
      <c r="B71" s="189"/>
      <c r="C71" s="31" t="str">
        <f>General!C13</f>
        <v>ALIAS 3</v>
      </c>
      <c r="D71" s="70"/>
      <c r="E71" s="46" t="s">
        <v>64</v>
      </c>
      <c r="F71" s="48">
        <f>COUNTIF(D69:D83,Hoja4!A6)</f>
        <v>0</v>
      </c>
    </row>
    <row r="72" spans="1:6" ht="46.5" x14ac:dyDescent="0.25">
      <c r="A72" s="81" t="s">
        <v>130</v>
      </c>
      <c r="B72" s="189"/>
      <c r="C72" s="31" t="str">
        <f>General!C14</f>
        <v>ALIAS 4</v>
      </c>
      <c r="D72" s="70"/>
      <c r="E72" s="46" t="s">
        <v>66</v>
      </c>
      <c r="F72" s="48">
        <f>COUNTIF(D69:D83,Hoja4!A7)</f>
        <v>0</v>
      </c>
    </row>
    <row r="73" spans="1:6" ht="47.25" x14ac:dyDescent="0.3">
      <c r="A73" s="81" t="s">
        <v>131</v>
      </c>
      <c r="B73" s="189"/>
      <c r="C73" s="31" t="str">
        <f>General!C15</f>
        <v>ALIAS 5</v>
      </c>
      <c r="D73" s="70"/>
    </row>
    <row r="74" spans="1:6" ht="46.5" x14ac:dyDescent="0.3">
      <c r="A74" s="81" t="s">
        <v>132</v>
      </c>
      <c r="B74" s="189"/>
      <c r="C74" s="31" t="str">
        <f>General!C16</f>
        <v>ALIAS 6</v>
      </c>
      <c r="D74" s="70"/>
    </row>
    <row r="75" spans="1:6" x14ac:dyDescent="0.25">
      <c r="A75" s="82"/>
      <c r="B75" s="198"/>
      <c r="C75" s="31" t="str">
        <f>General!C17</f>
        <v>ALIAS 7</v>
      </c>
      <c r="D75" s="70"/>
    </row>
    <row r="76" spans="1:6" x14ac:dyDescent="0.25">
      <c r="A76" s="8"/>
      <c r="B76" s="189"/>
      <c r="C76" s="31" t="str">
        <f>General!C18</f>
        <v>ALIAS 8</v>
      </c>
      <c r="D76" s="70"/>
    </row>
    <row r="77" spans="1:6" x14ac:dyDescent="0.25">
      <c r="A77" s="8"/>
      <c r="B77" s="189"/>
      <c r="C77" s="31" t="str">
        <f>General!C19</f>
        <v>ALIAS 9</v>
      </c>
      <c r="D77" s="70"/>
    </row>
    <row r="78" spans="1:6" x14ac:dyDescent="0.25">
      <c r="A78" s="8"/>
      <c r="B78" s="189"/>
      <c r="C78" s="31" t="str">
        <f>General!C20</f>
        <v>ALIAS 10</v>
      </c>
      <c r="D78" s="70"/>
    </row>
    <row r="79" spans="1:6" x14ac:dyDescent="0.25">
      <c r="A79" s="8"/>
      <c r="B79" s="189"/>
      <c r="C79" s="31" t="str">
        <f>General!C21</f>
        <v>ALIAS 11</v>
      </c>
      <c r="D79" s="70"/>
    </row>
    <row r="80" spans="1:6" x14ac:dyDescent="0.25">
      <c r="A80" s="8"/>
      <c r="B80" s="189"/>
      <c r="C80" s="31" t="str">
        <f>General!C22</f>
        <v>ALIAS 12</v>
      </c>
      <c r="D80" s="70"/>
    </row>
    <row r="81" spans="1:6" x14ac:dyDescent="0.25">
      <c r="A81" s="8"/>
      <c r="B81" s="189"/>
      <c r="C81" s="31" t="str">
        <f>General!C23</f>
        <v>ALIAS 13</v>
      </c>
      <c r="D81" s="70"/>
    </row>
    <row r="82" spans="1:6" x14ac:dyDescent="0.25">
      <c r="A82" s="8"/>
      <c r="B82" s="189"/>
      <c r="C82" s="31" t="str">
        <f>General!C24</f>
        <v>ALIAS 14</v>
      </c>
      <c r="D82" s="70"/>
    </row>
    <row r="83" spans="1:6" x14ac:dyDescent="0.25">
      <c r="A83" s="9"/>
      <c r="B83" s="190"/>
      <c r="C83" s="31" t="str">
        <f>General!C25</f>
        <v>ALIAS 15</v>
      </c>
      <c r="D83" s="70"/>
    </row>
    <row r="84" spans="1:6" x14ac:dyDescent="0.25">
      <c r="A84" s="186" t="s">
        <v>196</v>
      </c>
      <c r="B84" s="183" t="s">
        <v>9</v>
      </c>
      <c r="D84" s="71"/>
      <c r="E84" s="14" t="s">
        <v>15</v>
      </c>
      <c r="F84" s="74"/>
    </row>
    <row r="85" spans="1:6" x14ac:dyDescent="0.25">
      <c r="A85" s="191"/>
      <c r="B85" s="184"/>
      <c r="C85" s="10" t="str">
        <f>General!C11</f>
        <v>ALIAS 1</v>
      </c>
      <c r="D85" s="72"/>
    </row>
    <row r="86" spans="1:6" x14ac:dyDescent="0.25">
      <c r="A86" s="191"/>
      <c r="B86" s="184"/>
      <c r="C86" s="33" t="str">
        <f>General!C12</f>
        <v>ALIAS 2</v>
      </c>
      <c r="D86" s="72"/>
      <c r="E86" s="47" t="s">
        <v>65</v>
      </c>
      <c r="F86" s="48">
        <f>COUNTIF(D85:D99,Hoja4!A5)</f>
        <v>0</v>
      </c>
    </row>
    <row r="87" spans="1:6" x14ac:dyDescent="0.25">
      <c r="A87" s="191"/>
      <c r="B87" s="184"/>
      <c r="C87" s="33" t="str">
        <f>General!C13</f>
        <v>ALIAS 3</v>
      </c>
      <c r="D87" s="72"/>
      <c r="E87" s="46" t="s">
        <v>64</v>
      </c>
      <c r="F87" s="48">
        <f>COUNTIF(D85:D99,Hoja4!A6)</f>
        <v>0</v>
      </c>
    </row>
    <row r="88" spans="1:6" x14ac:dyDescent="0.25">
      <c r="A88" s="194" t="s">
        <v>133</v>
      </c>
      <c r="B88" s="184"/>
      <c r="C88" s="33" t="str">
        <f>General!C14</f>
        <v>ALIAS 4</v>
      </c>
      <c r="D88" s="72"/>
      <c r="E88" s="46" t="s">
        <v>66</v>
      </c>
      <c r="F88" s="48">
        <f>COUNTIF(D85:D99,Hoja4!A7)</f>
        <v>0</v>
      </c>
    </row>
    <row r="89" spans="1:6" x14ac:dyDescent="0.25">
      <c r="A89" s="195"/>
      <c r="B89" s="184"/>
      <c r="C89" s="33" t="str">
        <f>General!C15</f>
        <v>ALIAS 5</v>
      </c>
      <c r="D89" s="72"/>
    </row>
    <row r="90" spans="1:6" x14ac:dyDescent="0.25">
      <c r="A90" s="11"/>
      <c r="B90" s="184"/>
      <c r="C90" s="33" t="str">
        <f>General!C16</f>
        <v>ALIAS 6</v>
      </c>
      <c r="D90" s="72"/>
    </row>
    <row r="91" spans="1:6" x14ac:dyDescent="0.25">
      <c r="A91" s="11"/>
      <c r="B91" s="184"/>
      <c r="C91" s="33" t="str">
        <f>General!C17</f>
        <v>ALIAS 7</v>
      </c>
      <c r="D91" s="72"/>
    </row>
    <row r="92" spans="1:6" x14ac:dyDescent="0.25">
      <c r="A92" s="11"/>
      <c r="B92" s="184"/>
      <c r="C92" s="33" t="str">
        <f>General!C18</f>
        <v>ALIAS 8</v>
      </c>
      <c r="D92" s="72"/>
    </row>
    <row r="93" spans="1:6" x14ac:dyDescent="0.25">
      <c r="A93" s="11"/>
      <c r="B93" s="184"/>
      <c r="C93" s="33" t="str">
        <f>General!C19</f>
        <v>ALIAS 9</v>
      </c>
      <c r="D93" s="72"/>
    </row>
    <row r="94" spans="1:6" x14ac:dyDescent="0.25">
      <c r="A94" s="11"/>
      <c r="B94" s="184"/>
      <c r="C94" s="33" t="str">
        <f>General!C20</f>
        <v>ALIAS 10</v>
      </c>
      <c r="D94" s="72"/>
    </row>
    <row r="95" spans="1:6" x14ac:dyDescent="0.25">
      <c r="A95" s="11"/>
      <c r="B95" s="184"/>
      <c r="C95" s="33" t="str">
        <f>General!C21</f>
        <v>ALIAS 11</v>
      </c>
      <c r="D95" s="72"/>
    </row>
    <row r="96" spans="1:6" x14ac:dyDescent="0.25">
      <c r="A96" s="11"/>
      <c r="B96" s="184"/>
      <c r="C96" s="33" t="str">
        <f>General!C22</f>
        <v>ALIAS 12</v>
      </c>
      <c r="D96" s="72"/>
    </row>
    <row r="97" spans="1:6" x14ac:dyDescent="0.25">
      <c r="A97" s="11"/>
      <c r="B97" s="184"/>
      <c r="C97" s="33" t="str">
        <f>General!C23</f>
        <v>ALIAS 13</v>
      </c>
      <c r="D97" s="72"/>
    </row>
    <row r="98" spans="1:6" x14ac:dyDescent="0.25">
      <c r="A98" s="11"/>
      <c r="B98" s="184"/>
      <c r="C98" s="33" t="str">
        <f>General!C24</f>
        <v>ALIAS 14</v>
      </c>
      <c r="D98" s="72"/>
    </row>
    <row r="99" spans="1:6" x14ac:dyDescent="0.25">
      <c r="A99" s="12"/>
      <c r="B99" s="185"/>
      <c r="C99" s="33" t="str">
        <f>General!C25</f>
        <v>ALIAS 15</v>
      </c>
      <c r="D99" s="72"/>
    </row>
    <row r="100" spans="1:6" x14ac:dyDescent="0.25">
      <c r="A100" s="186" t="s">
        <v>188</v>
      </c>
      <c r="B100" s="199" t="s">
        <v>9</v>
      </c>
      <c r="D100" s="71"/>
      <c r="E100" s="13" t="s">
        <v>15</v>
      </c>
      <c r="F100" s="73"/>
    </row>
    <row r="101" spans="1:6" x14ac:dyDescent="0.25">
      <c r="A101" s="191"/>
      <c r="B101" s="200"/>
      <c r="C101" s="4" t="str">
        <f>General!C11</f>
        <v>ALIAS 1</v>
      </c>
      <c r="D101" s="70"/>
    </row>
    <row r="102" spans="1:6" x14ac:dyDescent="0.25">
      <c r="A102" s="191"/>
      <c r="B102" s="200"/>
      <c r="C102" s="31" t="str">
        <f>General!C12</f>
        <v>ALIAS 2</v>
      </c>
      <c r="D102" s="70"/>
      <c r="E102" s="47" t="s">
        <v>65</v>
      </c>
      <c r="F102" s="48">
        <f>COUNTIF(D101:D115,Hoja4!A5)</f>
        <v>0</v>
      </c>
    </row>
    <row r="103" spans="1:6" x14ac:dyDescent="0.25">
      <c r="A103" s="191"/>
      <c r="B103" s="200"/>
      <c r="C103" s="31" t="str">
        <f>General!C13</f>
        <v>ALIAS 3</v>
      </c>
      <c r="D103" s="70"/>
      <c r="E103" s="46" t="s">
        <v>64</v>
      </c>
      <c r="F103" s="48">
        <f>COUNTIF(D101:D115,Hoja4!A6)</f>
        <v>0</v>
      </c>
    </row>
    <row r="104" spans="1:6" ht="30" x14ac:dyDescent="0.25">
      <c r="A104" s="81" t="s">
        <v>134</v>
      </c>
      <c r="B104" s="200"/>
      <c r="C104" s="31" t="str">
        <f>General!C14</f>
        <v>ALIAS 4</v>
      </c>
      <c r="D104" s="70"/>
      <c r="E104" s="46" t="s">
        <v>66</v>
      </c>
      <c r="F104" s="48">
        <f>COUNTIF(D101:D115,Hoja4!A7)</f>
        <v>0</v>
      </c>
    </row>
    <row r="105" spans="1:6" ht="30" x14ac:dyDescent="0.25">
      <c r="A105" s="81" t="s">
        <v>135</v>
      </c>
      <c r="B105" s="200"/>
      <c r="C105" s="31" t="str">
        <f>General!C15</f>
        <v>ALIAS 5</v>
      </c>
      <c r="D105" s="70"/>
    </row>
    <row r="106" spans="1:6" x14ac:dyDescent="0.25">
      <c r="A106" s="82"/>
      <c r="B106" s="201"/>
      <c r="C106" s="31" t="str">
        <f>General!C16</f>
        <v>ALIAS 6</v>
      </c>
      <c r="D106" s="70"/>
    </row>
    <row r="107" spans="1:6" x14ac:dyDescent="0.25">
      <c r="A107" s="8"/>
      <c r="B107" s="200"/>
      <c r="C107" s="31" t="str">
        <f>General!C17</f>
        <v>ALIAS 7</v>
      </c>
      <c r="D107" s="70"/>
    </row>
    <row r="108" spans="1:6" x14ac:dyDescent="0.25">
      <c r="A108" s="8"/>
      <c r="B108" s="200"/>
      <c r="C108" s="31" t="str">
        <f>General!C18</f>
        <v>ALIAS 8</v>
      </c>
      <c r="D108" s="70"/>
    </row>
    <row r="109" spans="1:6" x14ac:dyDescent="0.25">
      <c r="A109" s="8"/>
      <c r="B109" s="200"/>
      <c r="C109" s="31" t="str">
        <f>General!C19</f>
        <v>ALIAS 9</v>
      </c>
      <c r="D109" s="70"/>
    </row>
    <row r="110" spans="1:6" x14ac:dyDescent="0.25">
      <c r="A110" s="8"/>
      <c r="B110" s="200"/>
      <c r="C110" s="31" t="str">
        <f>General!C20</f>
        <v>ALIAS 10</v>
      </c>
      <c r="D110" s="70"/>
    </row>
    <row r="111" spans="1:6" x14ac:dyDescent="0.25">
      <c r="A111" s="8"/>
      <c r="B111" s="200"/>
      <c r="C111" s="31" t="str">
        <f>General!C21</f>
        <v>ALIAS 11</v>
      </c>
      <c r="D111" s="70"/>
    </row>
    <row r="112" spans="1:6" x14ac:dyDescent="0.25">
      <c r="A112" s="8"/>
      <c r="B112" s="200"/>
      <c r="C112" s="31" t="str">
        <f>General!C22</f>
        <v>ALIAS 12</v>
      </c>
      <c r="D112" s="70"/>
    </row>
    <row r="113" spans="1:6" x14ac:dyDescent="0.25">
      <c r="A113" s="8"/>
      <c r="B113" s="200"/>
      <c r="C113" s="31" t="str">
        <f>General!C23</f>
        <v>ALIAS 13</v>
      </c>
      <c r="D113" s="70"/>
    </row>
    <row r="114" spans="1:6" x14ac:dyDescent="0.25">
      <c r="A114" s="8"/>
      <c r="B114" s="200"/>
      <c r="C114" s="31" t="str">
        <f>General!C24</f>
        <v>ALIAS 14</v>
      </c>
      <c r="D114" s="70"/>
    </row>
    <row r="115" spans="1:6" x14ac:dyDescent="0.25">
      <c r="A115" s="9"/>
      <c r="B115" s="202"/>
      <c r="C115" s="31" t="str">
        <f>General!C25</f>
        <v>ALIAS 15</v>
      </c>
      <c r="D115" s="70"/>
    </row>
    <row r="116" spans="1:6" x14ac:dyDescent="0.25">
      <c r="A116" s="186" t="s">
        <v>189</v>
      </c>
      <c r="B116" s="183" t="s">
        <v>9</v>
      </c>
      <c r="D116" s="71"/>
      <c r="E116" s="14" t="s">
        <v>15</v>
      </c>
      <c r="F116" s="74"/>
    </row>
    <row r="117" spans="1:6" x14ac:dyDescent="0.25">
      <c r="A117" s="191"/>
      <c r="B117" s="184"/>
      <c r="C117" s="10" t="str">
        <f>General!C11</f>
        <v>ALIAS 1</v>
      </c>
      <c r="D117" s="72"/>
    </row>
    <row r="118" spans="1:6" x14ac:dyDescent="0.25">
      <c r="A118" s="191"/>
      <c r="B118" s="184"/>
      <c r="C118" s="33" t="str">
        <f>General!C12</f>
        <v>ALIAS 2</v>
      </c>
      <c r="D118" s="72"/>
      <c r="E118" s="47" t="s">
        <v>65</v>
      </c>
      <c r="F118" s="48">
        <f>COUNTIF(D117:D131,Hoja4!A5)</f>
        <v>0</v>
      </c>
    </row>
    <row r="119" spans="1:6" x14ac:dyDescent="0.25">
      <c r="A119" s="191"/>
      <c r="B119" s="184"/>
      <c r="C119" s="33" t="str">
        <f>General!C13</f>
        <v>ALIAS 3</v>
      </c>
      <c r="D119" s="72"/>
      <c r="E119" s="46" t="s">
        <v>64</v>
      </c>
      <c r="F119" s="48">
        <f>COUNTIF(D117:D131,Hoja4!A6)</f>
        <v>0</v>
      </c>
    </row>
    <row r="120" spans="1:6" ht="30" x14ac:dyDescent="0.25">
      <c r="A120" s="81" t="s">
        <v>136</v>
      </c>
      <c r="B120" s="184"/>
      <c r="C120" s="33" t="str">
        <f>General!C14</f>
        <v>ALIAS 4</v>
      </c>
      <c r="D120" s="72"/>
      <c r="E120" s="46" t="s">
        <v>66</v>
      </c>
      <c r="F120" s="48">
        <f>COUNTIF(D117:D131,Hoja4!A7)</f>
        <v>0</v>
      </c>
    </row>
    <row r="121" spans="1:6" ht="45" x14ac:dyDescent="0.25">
      <c r="A121" s="81" t="s">
        <v>137</v>
      </c>
      <c r="B121" s="184"/>
      <c r="C121" s="33" t="str">
        <f>General!C15</f>
        <v>ALIAS 5</v>
      </c>
      <c r="D121" s="72"/>
    </row>
    <row r="122" spans="1:6" x14ac:dyDescent="0.25">
      <c r="A122" s="82"/>
      <c r="B122" s="203"/>
      <c r="C122" s="33" t="str">
        <f>General!C16</f>
        <v>ALIAS 6</v>
      </c>
      <c r="D122" s="72"/>
    </row>
    <row r="123" spans="1:6" x14ac:dyDescent="0.25">
      <c r="A123" s="8"/>
      <c r="B123" s="184"/>
      <c r="C123" s="33" t="str">
        <f>General!C17</f>
        <v>ALIAS 7</v>
      </c>
      <c r="D123" s="72"/>
    </row>
    <row r="124" spans="1:6" x14ac:dyDescent="0.25">
      <c r="A124" s="8"/>
      <c r="B124" s="184"/>
      <c r="C124" s="33" t="str">
        <f>General!C18</f>
        <v>ALIAS 8</v>
      </c>
      <c r="D124" s="72"/>
    </row>
    <row r="125" spans="1:6" x14ac:dyDescent="0.25">
      <c r="A125" s="8"/>
      <c r="B125" s="184"/>
      <c r="C125" s="33" t="str">
        <f>General!C19</f>
        <v>ALIAS 9</v>
      </c>
      <c r="D125" s="72"/>
    </row>
    <row r="126" spans="1:6" x14ac:dyDescent="0.25">
      <c r="A126" s="8"/>
      <c r="B126" s="184"/>
      <c r="C126" s="33" t="str">
        <f>General!C20</f>
        <v>ALIAS 10</v>
      </c>
      <c r="D126" s="72"/>
    </row>
    <row r="127" spans="1:6" x14ac:dyDescent="0.25">
      <c r="A127" s="8"/>
      <c r="B127" s="184"/>
      <c r="C127" s="33" t="str">
        <f>General!C21</f>
        <v>ALIAS 11</v>
      </c>
      <c r="D127" s="72"/>
    </row>
    <row r="128" spans="1:6" x14ac:dyDescent="0.25">
      <c r="A128" s="8"/>
      <c r="B128" s="184"/>
      <c r="C128" s="33" t="str">
        <f>General!C22</f>
        <v>ALIAS 12</v>
      </c>
      <c r="D128" s="72"/>
    </row>
    <row r="129" spans="1:6" x14ac:dyDescent="0.25">
      <c r="A129" s="8"/>
      <c r="B129" s="184"/>
      <c r="C129" s="33" t="str">
        <f>General!C23</f>
        <v>ALIAS 13</v>
      </c>
      <c r="D129" s="72"/>
    </row>
    <row r="130" spans="1:6" x14ac:dyDescent="0.25">
      <c r="A130" s="8"/>
      <c r="B130" s="184"/>
      <c r="C130" s="33" t="str">
        <f>General!C24</f>
        <v>ALIAS 14</v>
      </c>
      <c r="D130" s="72"/>
    </row>
    <row r="131" spans="1:6" x14ac:dyDescent="0.25">
      <c r="A131" s="9"/>
      <c r="B131" s="185"/>
      <c r="C131" s="33" t="str">
        <f>General!C25</f>
        <v>ALIAS 15</v>
      </c>
      <c r="D131" s="72"/>
    </row>
    <row r="132" spans="1:6" x14ac:dyDescent="0.25">
      <c r="A132" s="186" t="s">
        <v>190</v>
      </c>
      <c r="B132" s="199" t="s">
        <v>9</v>
      </c>
      <c r="D132" s="71"/>
      <c r="E132" s="13" t="s">
        <v>15</v>
      </c>
      <c r="F132" s="73"/>
    </row>
    <row r="133" spans="1:6" x14ac:dyDescent="0.25">
      <c r="A133" s="191"/>
      <c r="B133" s="200"/>
      <c r="C133" s="4" t="str">
        <f>General!C11</f>
        <v>ALIAS 1</v>
      </c>
      <c r="D133" s="70"/>
    </row>
    <row r="134" spans="1:6" x14ac:dyDescent="0.25">
      <c r="A134" s="191"/>
      <c r="B134" s="200"/>
      <c r="C134" s="31" t="str">
        <f>General!C12</f>
        <v>ALIAS 2</v>
      </c>
      <c r="D134" s="70"/>
      <c r="E134" s="47" t="s">
        <v>65</v>
      </c>
      <c r="F134" s="48">
        <f>COUNTIF(D133:D147,Hoja4!A5)</f>
        <v>0</v>
      </c>
    </row>
    <row r="135" spans="1:6" x14ac:dyDescent="0.25">
      <c r="A135" s="191"/>
      <c r="B135" s="200"/>
      <c r="C135" s="31" t="str">
        <f>General!C13</f>
        <v>ALIAS 3</v>
      </c>
      <c r="D135" s="70"/>
      <c r="E135" s="46" t="s">
        <v>64</v>
      </c>
      <c r="F135" s="48">
        <f>COUNTIF(D133:D147,Hoja4!A6)</f>
        <v>0</v>
      </c>
    </row>
    <row r="136" spans="1:6" x14ac:dyDescent="0.25">
      <c r="A136" s="192" t="s">
        <v>138</v>
      </c>
      <c r="B136" s="200"/>
      <c r="C136" s="31" t="str">
        <f>General!C14</f>
        <v>ALIAS 4</v>
      </c>
      <c r="D136" s="70"/>
      <c r="E136" s="46" t="s">
        <v>66</v>
      </c>
      <c r="F136" s="48">
        <f>COUNTIF(D133:D147,Hoja4!A7)</f>
        <v>0</v>
      </c>
    </row>
    <row r="137" spans="1:6" x14ac:dyDescent="0.25">
      <c r="A137" s="193"/>
      <c r="B137" s="200"/>
      <c r="C137" s="31" t="str">
        <f>General!C15</f>
        <v>ALIAS 5</v>
      </c>
      <c r="D137" s="70"/>
    </row>
    <row r="138" spans="1:6" x14ac:dyDescent="0.25">
      <c r="A138" s="8"/>
      <c r="B138" s="200"/>
      <c r="C138" s="31" t="str">
        <f>General!C16</f>
        <v>ALIAS 6</v>
      </c>
      <c r="D138" s="70"/>
    </row>
    <row r="139" spans="1:6" x14ac:dyDescent="0.25">
      <c r="A139" s="8"/>
      <c r="B139" s="200"/>
      <c r="C139" s="31" t="str">
        <f>General!C17</f>
        <v>ALIAS 7</v>
      </c>
      <c r="D139" s="70"/>
    </row>
    <row r="140" spans="1:6" x14ac:dyDescent="0.25">
      <c r="A140" s="8"/>
      <c r="B140" s="200"/>
      <c r="C140" s="31" t="str">
        <f>General!C18</f>
        <v>ALIAS 8</v>
      </c>
      <c r="D140" s="70"/>
    </row>
    <row r="141" spans="1:6" x14ac:dyDescent="0.25">
      <c r="A141" s="8"/>
      <c r="B141" s="200"/>
      <c r="C141" s="31" t="str">
        <f>General!C19</f>
        <v>ALIAS 9</v>
      </c>
      <c r="D141" s="70"/>
    </row>
    <row r="142" spans="1:6" x14ac:dyDescent="0.25">
      <c r="A142" s="8"/>
      <c r="B142" s="200"/>
      <c r="C142" s="31" t="str">
        <f>General!C20</f>
        <v>ALIAS 10</v>
      </c>
      <c r="D142" s="70"/>
    </row>
    <row r="143" spans="1:6" x14ac:dyDescent="0.25">
      <c r="A143" s="8"/>
      <c r="B143" s="200"/>
      <c r="C143" s="31" t="str">
        <f>General!C21</f>
        <v>ALIAS 11</v>
      </c>
      <c r="D143" s="70"/>
    </row>
    <row r="144" spans="1:6" x14ac:dyDescent="0.25">
      <c r="A144" s="8"/>
      <c r="B144" s="200"/>
      <c r="C144" s="31" t="str">
        <f>General!C22</f>
        <v>ALIAS 12</v>
      </c>
      <c r="D144" s="70"/>
    </row>
    <row r="145" spans="1:6" x14ac:dyDescent="0.25">
      <c r="A145" s="8"/>
      <c r="B145" s="200"/>
      <c r="C145" s="31" t="str">
        <f>General!C23</f>
        <v>ALIAS 13</v>
      </c>
      <c r="D145" s="70"/>
    </row>
    <row r="146" spans="1:6" x14ac:dyDescent="0.25">
      <c r="A146" s="8"/>
      <c r="B146" s="200"/>
      <c r="C146" s="31" t="str">
        <f>General!C24</f>
        <v>ALIAS 14</v>
      </c>
      <c r="D146" s="70"/>
    </row>
    <row r="147" spans="1:6" x14ac:dyDescent="0.25">
      <c r="A147" s="9"/>
      <c r="B147" s="202"/>
      <c r="C147" s="31" t="str">
        <f>General!C25</f>
        <v>ALIAS 15</v>
      </c>
      <c r="D147" s="70"/>
    </row>
    <row r="148" spans="1:6" x14ac:dyDescent="0.25">
      <c r="A148" s="186" t="s">
        <v>191</v>
      </c>
      <c r="B148" s="183" t="s">
        <v>9</v>
      </c>
      <c r="D148" s="71"/>
      <c r="E148" s="14" t="s">
        <v>15</v>
      </c>
      <c r="F148" s="74"/>
    </row>
    <row r="149" spans="1:6" x14ac:dyDescent="0.25">
      <c r="A149" s="191"/>
      <c r="B149" s="184"/>
      <c r="C149" s="10" t="str">
        <f>General!C11</f>
        <v>ALIAS 1</v>
      </c>
      <c r="D149" s="72"/>
    </row>
    <row r="150" spans="1:6" x14ac:dyDescent="0.25">
      <c r="A150" s="191"/>
      <c r="B150" s="184"/>
      <c r="C150" s="33" t="str">
        <f>General!C12</f>
        <v>ALIAS 2</v>
      </c>
      <c r="D150" s="72"/>
      <c r="E150" s="47" t="s">
        <v>65</v>
      </c>
      <c r="F150" s="48">
        <f>COUNTIF(D149:D163,Hoja4!A5)</f>
        <v>0</v>
      </c>
    </row>
    <row r="151" spans="1:6" x14ac:dyDescent="0.25">
      <c r="A151" s="191"/>
      <c r="B151" s="184"/>
      <c r="C151" s="33" t="str">
        <f>General!C13</f>
        <v>ALIAS 3</v>
      </c>
      <c r="D151" s="72"/>
      <c r="E151" s="46" t="s">
        <v>64</v>
      </c>
      <c r="F151" s="48">
        <f>COUNTIF(D149:D163,Hoja4!A6)</f>
        <v>0</v>
      </c>
    </row>
    <row r="152" spans="1:6" ht="45" x14ac:dyDescent="0.25">
      <c r="A152" s="81" t="s">
        <v>139</v>
      </c>
      <c r="B152" s="184"/>
      <c r="C152" s="33" t="str">
        <f>General!C14</f>
        <v>ALIAS 4</v>
      </c>
      <c r="D152" s="72"/>
      <c r="E152" s="46" t="s">
        <v>66</v>
      </c>
      <c r="F152" s="48">
        <f>COUNTIF(D149:D163,Hoja4!A7)</f>
        <v>0</v>
      </c>
    </row>
    <row r="153" spans="1:6" ht="30.75" x14ac:dyDescent="0.25">
      <c r="A153" s="81" t="s">
        <v>140</v>
      </c>
      <c r="B153" s="184"/>
      <c r="C153" s="33" t="str">
        <f>General!C15</f>
        <v>ALIAS 5</v>
      </c>
      <c r="D153" s="72"/>
    </row>
    <row r="154" spans="1:6" x14ac:dyDescent="0.25">
      <c r="A154" s="82"/>
      <c r="B154" s="203"/>
      <c r="C154" s="33" t="str">
        <f>General!C16</f>
        <v>ALIAS 6</v>
      </c>
      <c r="D154" s="72"/>
    </row>
    <row r="155" spans="1:6" x14ac:dyDescent="0.25">
      <c r="A155" s="8"/>
      <c r="B155" s="184"/>
      <c r="C155" s="33" t="str">
        <f>General!C17</f>
        <v>ALIAS 7</v>
      </c>
      <c r="D155" s="72"/>
    </row>
    <row r="156" spans="1:6" x14ac:dyDescent="0.25">
      <c r="A156" s="8"/>
      <c r="B156" s="184"/>
      <c r="C156" s="33" t="str">
        <f>General!C18</f>
        <v>ALIAS 8</v>
      </c>
      <c r="D156" s="72"/>
    </row>
    <row r="157" spans="1:6" x14ac:dyDescent="0.25">
      <c r="A157" s="8"/>
      <c r="B157" s="184"/>
      <c r="C157" s="33" t="str">
        <f>General!C19</f>
        <v>ALIAS 9</v>
      </c>
      <c r="D157" s="72"/>
    </row>
    <row r="158" spans="1:6" x14ac:dyDescent="0.25">
      <c r="A158" s="8"/>
      <c r="B158" s="184"/>
      <c r="C158" s="33" t="str">
        <f>General!C20</f>
        <v>ALIAS 10</v>
      </c>
      <c r="D158" s="72"/>
    </row>
    <row r="159" spans="1:6" x14ac:dyDescent="0.25">
      <c r="A159" s="8"/>
      <c r="B159" s="184"/>
      <c r="C159" s="33" t="str">
        <f>General!C21</f>
        <v>ALIAS 11</v>
      </c>
      <c r="D159" s="72"/>
    </row>
    <row r="160" spans="1:6" x14ac:dyDescent="0.25">
      <c r="A160" s="8"/>
      <c r="B160" s="184"/>
      <c r="C160" s="33" t="str">
        <f>General!C22</f>
        <v>ALIAS 12</v>
      </c>
      <c r="D160" s="72"/>
    </row>
    <row r="161" spans="1:6" x14ac:dyDescent="0.25">
      <c r="A161" s="8"/>
      <c r="B161" s="184"/>
      <c r="C161" s="33" t="str">
        <f>General!C23</f>
        <v>ALIAS 13</v>
      </c>
      <c r="D161" s="72"/>
    </row>
    <row r="162" spans="1:6" x14ac:dyDescent="0.25">
      <c r="A162" s="8"/>
      <c r="B162" s="184"/>
      <c r="C162" s="33" t="str">
        <f>General!C24</f>
        <v>ALIAS 14</v>
      </c>
      <c r="D162" s="72"/>
    </row>
    <row r="163" spans="1:6" x14ac:dyDescent="0.25">
      <c r="A163" s="9"/>
      <c r="B163" s="185"/>
      <c r="C163" s="33" t="str">
        <f>General!C25</f>
        <v>ALIAS 15</v>
      </c>
      <c r="D163" s="72"/>
    </row>
    <row r="164" spans="1:6" x14ac:dyDescent="0.25">
      <c r="A164" s="186" t="s">
        <v>197</v>
      </c>
      <c r="B164" s="199" t="s">
        <v>9</v>
      </c>
      <c r="D164" s="71"/>
      <c r="E164" s="13" t="s">
        <v>15</v>
      </c>
      <c r="F164" s="73"/>
    </row>
    <row r="165" spans="1:6" x14ac:dyDescent="0.25">
      <c r="A165" s="191"/>
      <c r="B165" s="200"/>
      <c r="C165" s="4" t="str">
        <f>General!C11</f>
        <v>ALIAS 1</v>
      </c>
      <c r="D165" s="70"/>
    </row>
    <row r="166" spans="1:6" x14ac:dyDescent="0.25">
      <c r="A166" s="191"/>
      <c r="B166" s="200"/>
      <c r="C166" s="31" t="str">
        <f>General!C12</f>
        <v>ALIAS 2</v>
      </c>
      <c r="D166" s="70"/>
      <c r="E166" s="47" t="s">
        <v>65</v>
      </c>
      <c r="F166" s="48">
        <f>COUNTIF(D165:D179,Hoja4!A5)</f>
        <v>0</v>
      </c>
    </row>
    <row r="167" spans="1:6" x14ac:dyDescent="0.25">
      <c r="A167" s="191"/>
      <c r="B167" s="200"/>
      <c r="C167" s="31" t="str">
        <f>General!C13</f>
        <v>ALIAS 3</v>
      </c>
      <c r="D167" s="70"/>
      <c r="E167" s="46" t="s">
        <v>64</v>
      </c>
      <c r="F167" s="48">
        <f>COUNTIF(D165:D179,Hoja4!A6)</f>
        <v>0</v>
      </c>
    </row>
    <row r="168" spans="1:6" x14ac:dyDescent="0.25">
      <c r="A168" s="192" t="s">
        <v>141</v>
      </c>
      <c r="B168" s="200"/>
      <c r="C168" s="31" t="str">
        <f>General!C14</f>
        <v>ALIAS 4</v>
      </c>
      <c r="D168" s="70"/>
      <c r="E168" s="46" t="s">
        <v>66</v>
      </c>
      <c r="F168" s="48">
        <f>COUNTIF(D165:D179,Hoja4!A7)</f>
        <v>0</v>
      </c>
    </row>
    <row r="169" spans="1:6" ht="34.5" customHeight="1" x14ac:dyDescent="0.25">
      <c r="A169" s="193"/>
      <c r="B169" s="200"/>
      <c r="C169" s="31" t="str">
        <f>General!C15</f>
        <v>ALIAS 5</v>
      </c>
      <c r="D169" s="70"/>
    </row>
    <row r="170" spans="1:6" x14ac:dyDescent="0.25">
      <c r="A170" s="8"/>
      <c r="B170" s="200"/>
      <c r="C170" s="31" t="str">
        <f>General!C16</f>
        <v>ALIAS 6</v>
      </c>
      <c r="D170" s="70"/>
    </row>
    <row r="171" spans="1:6" x14ac:dyDescent="0.25">
      <c r="A171" s="8"/>
      <c r="B171" s="200"/>
      <c r="C171" s="31" t="str">
        <f>General!C17</f>
        <v>ALIAS 7</v>
      </c>
      <c r="D171" s="70"/>
    </row>
    <row r="172" spans="1:6" x14ac:dyDescent="0.25">
      <c r="A172" s="8"/>
      <c r="B172" s="200"/>
      <c r="C172" s="31" t="str">
        <f>General!C18</f>
        <v>ALIAS 8</v>
      </c>
      <c r="D172" s="70"/>
    </row>
    <row r="173" spans="1:6" x14ac:dyDescent="0.25">
      <c r="A173" s="8"/>
      <c r="B173" s="200"/>
      <c r="C173" s="31" t="str">
        <f>General!C19</f>
        <v>ALIAS 9</v>
      </c>
      <c r="D173" s="70"/>
    </row>
    <row r="174" spans="1:6" x14ac:dyDescent="0.25">
      <c r="A174" s="8"/>
      <c r="B174" s="200"/>
      <c r="C174" s="31" t="str">
        <f>General!C20</f>
        <v>ALIAS 10</v>
      </c>
      <c r="D174" s="70"/>
    </row>
    <row r="175" spans="1:6" x14ac:dyDescent="0.25">
      <c r="A175" s="8"/>
      <c r="B175" s="200"/>
      <c r="C175" s="31" t="str">
        <f>General!C21</f>
        <v>ALIAS 11</v>
      </c>
      <c r="D175" s="70"/>
    </row>
    <row r="176" spans="1:6" x14ac:dyDescent="0.25">
      <c r="A176" s="8"/>
      <c r="B176" s="200"/>
      <c r="C176" s="31" t="str">
        <f>General!C22</f>
        <v>ALIAS 12</v>
      </c>
      <c r="D176" s="70"/>
    </row>
    <row r="177" spans="1:6" x14ac:dyDescent="0.25">
      <c r="A177" s="8"/>
      <c r="B177" s="200"/>
      <c r="C177" s="31" t="str">
        <f>General!C23</f>
        <v>ALIAS 13</v>
      </c>
      <c r="D177" s="70"/>
    </row>
    <row r="178" spans="1:6" x14ac:dyDescent="0.25">
      <c r="A178" s="8"/>
      <c r="B178" s="200"/>
      <c r="C178" s="31" t="str">
        <f>General!C24</f>
        <v>ALIAS 14</v>
      </c>
      <c r="D178" s="70"/>
    </row>
    <row r="179" spans="1:6" x14ac:dyDescent="0.25">
      <c r="A179" s="9"/>
      <c r="B179" s="202"/>
      <c r="C179" s="31" t="str">
        <f>General!C25</f>
        <v>ALIAS 15</v>
      </c>
      <c r="D179" s="70"/>
    </row>
    <row r="180" spans="1:6" x14ac:dyDescent="0.25">
      <c r="A180" s="186" t="s">
        <v>142</v>
      </c>
      <c r="B180" s="183" t="s">
        <v>9</v>
      </c>
      <c r="D180" s="71"/>
      <c r="E180" s="14" t="s">
        <v>15</v>
      </c>
      <c r="F180" s="74"/>
    </row>
    <row r="181" spans="1:6" x14ac:dyDescent="0.25">
      <c r="A181" s="191"/>
      <c r="B181" s="184"/>
      <c r="C181" s="10" t="str">
        <f>General!C11</f>
        <v>ALIAS 1</v>
      </c>
      <c r="D181" s="72"/>
    </row>
    <row r="182" spans="1:6" x14ac:dyDescent="0.25">
      <c r="A182" s="191"/>
      <c r="B182" s="184"/>
      <c r="C182" s="33" t="str">
        <f>General!C12</f>
        <v>ALIAS 2</v>
      </c>
      <c r="D182" s="72"/>
      <c r="E182" s="47" t="s">
        <v>65</v>
      </c>
      <c r="F182" s="48">
        <f>COUNTIF(D181:D195,Hoja4!A5)</f>
        <v>0</v>
      </c>
    </row>
    <row r="183" spans="1:6" x14ac:dyDescent="0.25">
      <c r="A183" s="191"/>
      <c r="B183" s="184"/>
      <c r="C183" s="33" t="str">
        <f>General!C13</f>
        <v>ALIAS 3</v>
      </c>
      <c r="D183" s="72"/>
      <c r="E183" s="46" t="s">
        <v>64</v>
      </c>
      <c r="F183" s="48">
        <f>COUNTIF(D181:D195,Hoja4!A6)</f>
        <v>0</v>
      </c>
    </row>
    <row r="184" spans="1:6" x14ac:dyDescent="0.25">
      <c r="A184" s="194" t="s">
        <v>143</v>
      </c>
      <c r="B184" s="184"/>
      <c r="C184" s="33" t="str">
        <f>General!C14</f>
        <v>ALIAS 4</v>
      </c>
      <c r="D184" s="72"/>
      <c r="E184" s="46" t="s">
        <v>66</v>
      </c>
      <c r="F184" s="48">
        <f>COUNTIF(D181:D195,Hoja4!A7)</f>
        <v>0</v>
      </c>
    </row>
    <row r="185" spans="1:6" ht="43.5" customHeight="1" x14ac:dyDescent="0.25">
      <c r="A185" s="195"/>
      <c r="B185" s="184"/>
      <c r="C185" s="33" t="str">
        <f>General!C15</f>
        <v>ALIAS 5</v>
      </c>
      <c r="D185" s="72"/>
    </row>
    <row r="186" spans="1:6" x14ac:dyDescent="0.25">
      <c r="A186" s="11"/>
      <c r="B186" s="184"/>
      <c r="C186" s="33" t="str">
        <f>General!C16</f>
        <v>ALIAS 6</v>
      </c>
      <c r="D186" s="72"/>
    </row>
    <row r="187" spans="1:6" x14ac:dyDescent="0.25">
      <c r="A187" s="11"/>
      <c r="B187" s="184"/>
      <c r="C187" s="33" t="str">
        <f>General!C17</f>
        <v>ALIAS 7</v>
      </c>
      <c r="D187" s="72"/>
    </row>
    <row r="188" spans="1:6" x14ac:dyDescent="0.25">
      <c r="A188" s="11"/>
      <c r="B188" s="184"/>
      <c r="C188" s="33" t="str">
        <f>General!C18</f>
        <v>ALIAS 8</v>
      </c>
      <c r="D188" s="72"/>
    </row>
    <row r="189" spans="1:6" x14ac:dyDescent="0.25">
      <c r="A189" s="11"/>
      <c r="B189" s="184"/>
      <c r="C189" s="33" t="str">
        <f>General!C19</f>
        <v>ALIAS 9</v>
      </c>
      <c r="D189" s="72"/>
    </row>
    <row r="190" spans="1:6" x14ac:dyDescent="0.25">
      <c r="A190" s="11"/>
      <c r="B190" s="184"/>
      <c r="C190" s="33" t="str">
        <f>General!C20</f>
        <v>ALIAS 10</v>
      </c>
      <c r="D190" s="72"/>
    </row>
    <row r="191" spans="1:6" x14ac:dyDescent="0.25">
      <c r="A191" s="11"/>
      <c r="B191" s="184"/>
      <c r="C191" s="33" t="str">
        <f>General!C21</f>
        <v>ALIAS 11</v>
      </c>
      <c r="D191" s="72"/>
    </row>
    <row r="192" spans="1:6" x14ac:dyDescent="0.25">
      <c r="A192" s="11"/>
      <c r="B192" s="184"/>
      <c r="C192" s="33" t="str">
        <f>General!C22</f>
        <v>ALIAS 12</v>
      </c>
      <c r="D192" s="72"/>
    </row>
    <row r="193" spans="1:6" x14ac:dyDescent="0.25">
      <c r="A193" s="11"/>
      <c r="B193" s="184"/>
      <c r="C193" s="33" t="str">
        <f>General!C23</f>
        <v>ALIAS 13</v>
      </c>
      <c r="D193" s="72"/>
    </row>
    <row r="194" spans="1:6" x14ac:dyDescent="0.25">
      <c r="A194" s="11"/>
      <c r="B194" s="184"/>
      <c r="C194" s="33" t="str">
        <f>General!C24</f>
        <v>ALIAS 14</v>
      </c>
      <c r="D194" s="72"/>
    </row>
    <row r="195" spans="1:6" x14ac:dyDescent="0.25">
      <c r="A195" s="12"/>
      <c r="B195" s="185"/>
      <c r="C195" s="33" t="str">
        <f>General!C25</f>
        <v>ALIAS 15</v>
      </c>
      <c r="D195" s="72"/>
    </row>
    <row r="196" spans="1:6" x14ac:dyDescent="0.25">
      <c r="A196" s="186" t="s">
        <v>198</v>
      </c>
      <c r="B196" s="199" t="s">
        <v>9</v>
      </c>
      <c r="D196" s="71"/>
      <c r="E196" s="13" t="s">
        <v>15</v>
      </c>
      <c r="F196" s="73"/>
    </row>
    <row r="197" spans="1:6" x14ac:dyDescent="0.25">
      <c r="A197" s="191"/>
      <c r="B197" s="200"/>
      <c r="C197" s="4" t="str">
        <f>General!C11</f>
        <v>ALIAS 1</v>
      </c>
      <c r="D197" s="70"/>
    </row>
    <row r="198" spans="1:6" x14ac:dyDescent="0.25">
      <c r="A198" s="191"/>
      <c r="B198" s="200"/>
      <c r="C198" s="31" t="str">
        <f>General!C12</f>
        <v>ALIAS 2</v>
      </c>
      <c r="D198" s="70"/>
      <c r="E198" s="47" t="s">
        <v>65</v>
      </c>
      <c r="F198" s="48">
        <f>COUNTIF(D197:D211,Hoja4!A5)</f>
        <v>0</v>
      </c>
    </row>
    <row r="199" spans="1:6" x14ac:dyDescent="0.25">
      <c r="A199" s="191"/>
      <c r="B199" s="200"/>
      <c r="C199" s="31" t="str">
        <f>General!C13</f>
        <v>ALIAS 3</v>
      </c>
      <c r="D199" s="70"/>
      <c r="E199" s="46" t="s">
        <v>64</v>
      </c>
      <c r="F199" s="48">
        <f>COUNTIF(D197:D211,Hoja4!A6)</f>
        <v>0</v>
      </c>
    </row>
    <row r="200" spans="1:6" ht="60" x14ac:dyDescent="0.25">
      <c r="A200" s="77" t="s">
        <v>144</v>
      </c>
      <c r="B200" s="200"/>
      <c r="C200" s="31" t="str">
        <f>General!C14</f>
        <v>ALIAS 4</v>
      </c>
      <c r="D200" s="70"/>
      <c r="E200" s="46" t="s">
        <v>66</v>
      </c>
      <c r="F200" s="48">
        <f>COUNTIF(D197:D211,Hoja4!A7)</f>
        <v>0</v>
      </c>
    </row>
    <row r="201" spans="1:6" ht="60" x14ac:dyDescent="0.25">
      <c r="A201" s="77" t="s">
        <v>145</v>
      </c>
      <c r="B201" s="200"/>
      <c r="C201" s="31" t="str">
        <f>General!C15</f>
        <v>ALIAS 5</v>
      </c>
      <c r="D201" s="70"/>
    </row>
    <row r="202" spans="1:6" x14ac:dyDescent="0.25">
      <c r="A202" s="78"/>
      <c r="B202" s="200"/>
      <c r="C202" s="31" t="str">
        <f>General!C16</f>
        <v>ALIAS 6</v>
      </c>
      <c r="D202" s="70"/>
    </row>
    <row r="203" spans="1:6" x14ac:dyDescent="0.25">
      <c r="A203" s="8"/>
      <c r="B203" s="200"/>
      <c r="C203" s="31" t="str">
        <f>General!C17</f>
        <v>ALIAS 7</v>
      </c>
      <c r="D203" s="70"/>
    </row>
    <row r="204" spans="1:6" x14ac:dyDescent="0.25">
      <c r="A204" s="8"/>
      <c r="B204" s="200"/>
      <c r="C204" s="31" t="str">
        <f>General!C18</f>
        <v>ALIAS 8</v>
      </c>
      <c r="D204" s="70"/>
    </row>
    <row r="205" spans="1:6" x14ac:dyDescent="0.25">
      <c r="A205" s="8"/>
      <c r="B205" s="200"/>
      <c r="C205" s="31" t="str">
        <f>General!C19</f>
        <v>ALIAS 9</v>
      </c>
      <c r="D205" s="70"/>
    </row>
    <row r="206" spans="1:6" x14ac:dyDescent="0.25">
      <c r="A206" s="8"/>
      <c r="B206" s="200"/>
      <c r="C206" s="31" t="str">
        <f>General!C20</f>
        <v>ALIAS 10</v>
      </c>
      <c r="D206" s="70"/>
    </row>
    <row r="207" spans="1:6" x14ac:dyDescent="0.25">
      <c r="A207" s="8"/>
      <c r="B207" s="200"/>
      <c r="C207" s="31" t="str">
        <f>General!C21</f>
        <v>ALIAS 11</v>
      </c>
      <c r="D207" s="70"/>
    </row>
    <row r="208" spans="1:6" x14ac:dyDescent="0.25">
      <c r="A208" s="8"/>
      <c r="B208" s="200"/>
      <c r="C208" s="31" t="str">
        <f>General!C22</f>
        <v>ALIAS 12</v>
      </c>
      <c r="D208" s="70"/>
    </row>
    <row r="209" spans="1:6" x14ac:dyDescent="0.25">
      <c r="A209" s="8"/>
      <c r="B209" s="200"/>
      <c r="C209" s="31" t="str">
        <f>General!C23</f>
        <v>ALIAS 13</v>
      </c>
      <c r="D209" s="70"/>
    </row>
    <row r="210" spans="1:6" x14ac:dyDescent="0.25">
      <c r="A210" s="8"/>
      <c r="B210" s="200"/>
      <c r="C210" s="31" t="str">
        <f>General!C24</f>
        <v>ALIAS 14</v>
      </c>
      <c r="D210" s="70"/>
    </row>
    <row r="211" spans="1:6" x14ac:dyDescent="0.25">
      <c r="A211" s="9"/>
      <c r="B211" s="202"/>
      <c r="C211" s="31" t="str">
        <f>General!C25</f>
        <v>ALIAS 15</v>
      </c>
      <c r="D211" s="70"/>
    </row>
    <row r="212" spans="1:6" x14ac:dyDescent="0.25">
      <c r="A212" s="204" t="s">
        <v>199</v>
      </c>
      <c r="B212" s="206" t="s">
        <v>9</v>
      </c>
      <c r="D212" s="71"/>
      <c r="E212" s="14" t="s">
        <v>15</v>
      </c>
      <c r="F212" s="74"/>
    </row>
    <row r="213" spans="1:6" x14ac:dyDescent="0.25">
      <c r="A213" s="205"/>
      <c r="B213" s="207"/>
      <c r="C213" s="10" t="str">
        <f>General!C11</f>
        <v>ALIAS 1</v>
      </c>
      <c r="D213" s="72"/>
    </row>
    <row r="214" spans="1:6" x14ac:dyDescent="0.25">
      <c r="A214" s="205"/>
      <c r="B214" s="207"/>
      <c r="C214" s="33" t="str">
        <f>General!C12</f>
        <v>ALIAS 2</v>
      </c>
      <c r="D214" s="72"/>
      <c r="E214" s="47" t="s">
        <v>65</v>
      </c>
      <c r="F214" s="48">
        <f>COUNTIF(D213:D227,Hoja4!A5)</f>
        <v>0</v>
      </c>
    </row>
    <row r="215" spans="1:6" x14ac:dyDescent="0.25">
      <c r="A215" s="205"/>
      <c r="B215" s="207"/>
      <c r="C215" s="33" t="str">
        <f>General!C13</f>
        <v>ALIAS 3</v>
      </c>
      <c r="D215" s="72"/>
      <c r="E215" s="46" t="s">
        <v>64</v>
      </c>
      <c r="F215" s="48">
        <f>COUNTIF(D213:D227,Hoja4!A6)</f>
        <v>0</v>
      </c>
    </row>
    <row r="216" spans="1:6" x14ac:dyDescent="0.25">
      <c r="A216" s="209" t="s">
        <v>146</v>
      </c>
      <c r="B216" s="207"/>
      <c r="C216" s="33" t="str">
        <f>General!C14</f>
        <v>ALIAS 4</v>
      </c>
      <c r="D216" s="72"/>
      <c r="E216" s="46" t="s">
        <v>66</v>
      </c>
      <c r="F216" s="48">
        <f>COUNTIF(D213:D227,Hoja4!A7)</f>
        <v>0</v>
      </c>
    </row>
    <row r="217" spans="1:6" x14ac:dyDescent="0.25">
      <c r="A217" s="209"/>
      <c r="B217" s="207"/>
      <c r="C217" s="33" t="str">
        <f>General!C15</f>
        <v>ALIAS 5</v>
      </c>
      <c r="D217" s="72"/>
    </row>
    <row r="218" spans="1:6" x14ac:dyDescent="0.25">
      <c r="A218" s="210"/>
      <c r="B218" s="207"/>
      <c r="C218" s="33" t="str">
        <f>General!C16</f>
        <v>ALIAS 6</v>
      </c>
      <c r="D218" s="72"/>
    </row>
    <row r="219" spans="1:6" x14ac:dyDescent="0.25">
      <c r="A219" s="8"/>
      <c r="B219" s="207"/>
      <c r="C219" s="33" t="str">
        <f>General!C17</f>
        <v>ALIAS 7</v>
      </c>
      <c r="D219" s="72"/>
    </row>
    <row r="220" spans="1:6" x14ac:dyDescent="0.25">
      <c r="A220" s="8"/>
      <c r="B220" s="207"/>
      <c r="C220" s="33" t="str">
        <f>General!C18</f>
        <v>ALIAS 8</v>
      </c>
      <c r="D220" s="72"/>
    </row>
    <row r="221" spans="1:6" x14ac:dyDescent="0.25">
      <c r="A221" s="8"/>
      <c r="B221" s="207"/>
      <c r="C221" s="33" t="str">
        <f>General!C19</f>
        <v>ALIAS 9</v>
      </c>
      <c r="D221" s="72"/>
    </row>
    <row r="222" spans="1:6" x14ac:dyDescent="0.25">
      <c r="A222" s="8"/>
      <c r="B222" s="207"/>
      <c r="C222" s="33" t="str">
        <f>General!C20</f>
        <v>ALIAS 10</v>
      </c>
      <c r="D222" s="72"/>
    </row>
    <row r="223" spans="1:6" x14ac:dyDescent="0.25">
      <c r="A223" s="8"/>
      <c r="B223" s="207"/>
      <c r="C223" s="33" t="str">
        <f>General!C21</f>
        <v>ALIAS 11</v>
      </c>
      <c r="D223" s="72"/>
    </row>
    <row r="224" spans="1:6" x14ac:dyDescent="0.25">
      <c r="A224" s="8"/>
      <c r="B224" s="207"/>
      <c r="C224" s="33" t="str">
        <f>General!C22</f>
        <v>ALIAS 12</v>
      </c>
      <c r="D224" s="72"/>
    </row>
    <row r="225" spans="1:6" x14ac:dyDescent="0.25">
      <c r="A225" s="8"/>
      <c r="B225" s="207"/>
      <c r="C225" s="33" t="str">
        <f>General!C23</f>
        <v>ALIAS 13</v>
      </c>
      <c r="D225" s="72"/>
    </row>
    <row r="226" spans="1:6" x14ac:dyDescent="0.25">
      <c r="A226" s="8"/>
      <c r="B226" s="207"/>
      <c r="C226" s="33" t="str">
        <f>General!C24</f>
        <v>ALIAS 14</v>
      </c>
      <c r="D226" s="72"/>
    </row>
    <row r="227" spans="1:6" x14ac:dyDescent="0.25">
      <c r="A227" s="9"/>
      <c r="B227" s="208"/>
      <c r="C227" s="33" t="str">
        <f>General!C25</f>
        <v>ALIAS 15</v>
      </c>
      <c r="D227" s="72"/>
    </row>
    <row r="228" spans="1:6" x14ac:dyDescent="0.25">
      <c r="A228" s="186" t="s">
        <v>200</v>
      </c>
      <c r="B228" s="199" t="s">
        <v>9</v>
      </c>
      <c r="D228" s="71"/>
      <c r="E228" s="13" t="s">
        <v>15</v>
      </c>
      <c r="F228" s="73"/>
    </row>
    <row r="229" spans="1:6" x14ac:dyDescent="0.25">
      <c r="A229" s="191"/>
      <c r="B229" s="200"/>
      <c r="C229" s="4" t="str">
        <f>General!C11</f>
        <v>ALIAS 1</v>
      </c>
      <c r="D229" s="70"/>
    </row>
    <row r="230" spans="1:6" x14ac:dyDescent="0.25">
      <c r="A230" s="191"/>
      <c r="B230" s="200"/>
      <c r="C230" s="31" t="str">
        <f>General!C12</f>
        <v>ALIAS 2</v>
      </c>
      <c r="D230" s="70"/>
      <c r="E230" s="47" t="s">
        <v>65</v>
      </c>
      <c r="F230" s="48">
        <f>COUNTIF(D229:D243,Hoja4!A5)</f>
        <v>0</v>
      </c>
    </row>
    <row r="231" spans="1:6" x14ac:dyDescent="0.25">
      <c r="A231" s="191"/>
      <c r="B231" s="200"/>
      <c r="C231" s="31" t="str">
        <f>General!C13</f>
        <v>ALIAS 3</v>
      </c>
      <c r="D231" s="70"/>
      <c r="E231" s="46" t="s">
        <v>64</v>
      </c>
      <c r="F231" s="48">
        <f>COUNTIF(D229:D243,Hoja4!A6)</f>
        <v>0</v>
      </c>
    </row>
    <row r="232" spans="1:6" ht="30" x14ac:dyDescent="0.25">
      <c r="A232" s="77" t="s">
        <v>147</v>
      </c>
      <c r="B232" s="200"/>
      <c r="C232" s="31" t="str">
        <f>General!C14</f>
        <v>ALIAS 4</v>
      </c>
      <c r="D232" s="70"/>
      <c r="E232" s="46" t="s">
        <v>66</v>
      </c>
      <c r="F232" s="48">
        <f>COUNTIF(D229:D243,Hoja4!A7)</f>
        <v>0</v>
      </c>
    </row>
    <row r="233" spans="1:6" ht="45" x14ac:dyDescent="0.25">
      <c r="A233" s="77" t="s">
        <v>148</v>
      </c>
      <c r="B233" s="200"/>
      <c r="C233" s="31" t="str">
        <f>General!C15</f>
        <v>ALIAS 5</v>
      </c>
      <c r="D233" s="70"/>
    </row>
    <row r="234" spans="1:6" ht="45" x14ac:dyDescent="0.25">
      <c r="A234" s="77" t="s">
        <v>149</v>
      </c>
      <c r="B234" s="200"/>
      <c r="C234" s="31" t="str">
        <f>General!C16</f>
        <v>ALIAS 6</v>
      </c>
      <c r="D234" s="70"/>
    </row>
    <row r="235" spans="1:6" x14ac:dyDescent="0.25">
      <c r="A235" s="79"/>
      <c r="B235" s="201"/>
      <c r="C235" s="31" t="str">
        <f>General!C17</f>
        <v>ALIAS 7</v>
      </c>
      <c r="D235" s="70"/>
    </row>
    <row r="236" spans="1:6" x14ac:dyDescent="0.25">
      <c r="A236" s="8"/>
      <c r="B236" s="200"/>
      <c r="C236" s="31" t="str">
        <f>General!C18</f>
        <v>ALIAS 8</v>
      </c>
      <c r="D236" s="70"/>
    </row>
    <row r="237" spans="1:6" x14ac:dyDescent="0.25">
      <c r="A237" s="8"/>
      <c r="B237" s="200"/>
      <c r="C237" s="31" t="str">
        <f>General!C19</f>
        <v>ALIAS 9</v>
      </c>
      <c r="D237" s="70"/>
    </row>
    <row r="238" spans="1:6" x14ac:dyDescent="0.25">
      <c r="A238" s="8"/>
      <c r="B238" s="200"/>
      <c r="C238" s="31" t="str">
        <f>General!C20</f>
        <v>ALIAS 10</v>
      </c>
      <c r="D238" s="70"/>
    </row>
    <row r="239" spans="1:6" x14ac:dyDescent="0.25">
      <c r="A239" s="8"/>
      <c r="B239" s="200"/>
      <c r="C239" s="31" t="str">
        <f>General!C21</f>
        <v>ALIAS 11</v>
      </c>
      <c r="D239" s="70"/>
    </row>
    <row r="240" spans="1:6" x14ac:dyDescent="0.25">
      <c r="A240" s="8"/>
      <c r="B240" s="200"/>
      <c r="C240" s="31" t="str">
        <f>General!C22</f>
        <v>ALIAS 12</v>
      </c>
      <c r="D240" s="70"/>
    </row>
    <row r="241" spans="1:6" x14ac:dyDescent="0.25">
      <c r="A241" s="8"/>
      <c r="B241" s="200"/>
      <c r="C241" s="31" t="str">
        <f>General!C23</f>
        <v>ALIAS 13</v>
      </c>
      <c r="D241" s="70"/>
    </row>
    <row r="242" spans="1:6" x14ac:dyDescent="0.25">
      <c r="A242" s="8"/>
      <c r="B242" s="200"/>
      <c r="C242" s="31" t="str">
        <f>General!C24</f>
        <v>ALIAS 14</v>
      </c>
      <c r="D242" s="70"/>
    </row>
    <row r="243" spans="1:6" x14ac:dyDescent="0.25">
      <c r="A243" s="9"/>
      <c r="B243" s="202"/>
      <c r="C243" s="31" t="str">
        <f>General!C25</f>
        <v>ALIAS 15</v>
      </c>
      <c r="D243" s="70"/>
    </row>
    <row r="244" spans="1:6" x14ac:dyDescent="0.25">
      <c r="A244" s="186" t="s">
        <v>201</v>
      </c>
      <c r="B244" s="206" t="s">
        <v>9</v>
      </c>
      <c r="D244" s="71"/>
      <c r="E244" s="14" t="s">
        <v>15</v>
      </c>
      <c r="F244" s="74"/>
    </row>
    <row r="245" spans="1:6" x14ac:dyDescent="0.25">
      <c r="A245" s="187"/>
      <c r="B245" s="207"/>
      <c r="C245" s="10" t="str">
        <f>General!C11</f>
        <v>ALIAS 1</v>
      </c>
      <c r="D245" s="72"/>
    </row>
    <row r="246" spans="1:6" x14ac:dyDescent="0.25">
      <c r="A246" s="187"/>
      <c r="B246" s="207"/>
      <c r="C246" s="33" t="str">
        <f>General!C12</f>
        <v>ALIAS 2</v>
      </c>
      <c r="D246" s="72"/>
      <c r="E246" s="47" t="s">
        <v>65</v>
      </c>
      <c r="F246" s="48">
        <f>COUNTIF(D245:D259,Hoja4!A5)</f>
        <v>0</v>
      </c>
    </row>
    <row r="247" spans="1:6" x14ac:dyDescent="0.25">
      <c r="A247" s="187"/>
      <c r="B247" s="207"/>
      <c r="C247" s="33" t="str">
        <f>General!C13</f>
        <v>ALIAS 3</v>
      </c>
      <c r="D247" s="72"/>
      <c r="E247" s="46" t="s">
        <v>64</v>
      </c>
      <c r="F247" s="48">
        <f>COUNTIF(D245:D259,Hoja4!A6)</f>
        <v>0</v>
      </c>
    </row>
    <row r="248" spans="1:6" x14ac:dyDescent="0.25">
      <c r="A248" s="211" t="s">
        <v>150</v>
      </c>
      <c r="B248" s="207"/>
      <c r="C248" s="33" t="str">
        <f>General!C14</f>
        <v>ALIAS 4</v>
      </c>
      <c r="D248" s="72"/>
      <c r="E248" s="46" t="s">
        <v>66</v>
      </c>
      <c r="F248" s="48">
        <f>COUNTIF(D245:D259,Hoja4!A7)</f>
        <v>0</v>
      </c>
    </row>
    <row r="249" spans="1:6" x14ac:dyDescent="0.25">
      <c r="A249" s="211"/>
      <c r="B249" s="207"/>
      <c r="C249" s="33" t="str">
        <f>General!C15</f>
        <v>ALIAS 5</v>
      </c>
      <c r="D249" s="72"/>
    </row>
    <row r="250" spans="1:6" x14ac:dyDescent="0.25">
      <c r="A250" s="11"/>
      <c r="B250" s="207"/>
      <c r="C250" s="33" t="str">
        <f>General!C16</f>
        <v>ALIAS 6</v>
      </c>
      <c r="D250" s="72"/>
    </row>
    <row r="251" spans="1:6" x14ac:dyDescent="0.25">
      <c r="A251" s="11"/>
      <c r="B251" s="207"/>
      <c r="C251" s="33" t="str">
        <f>General!C17</f>
        <v>ALIAS 7</v>
      </c>
      <c r="D251" s="72"/>
    </row>
    <row r="252" spans="1:6" x14ac:dyDescent="0.25">
      <c r="A252" s="11"/>
      <c r="B252" s="207"/>
      <c r="C252" s="33" t="str">
        <f>General!C18</f>
        <v>ALIAS 8</v>
      </c>
      <c r="D252" s="72"/>
    </row>
    <row r="253" spans="1:6" x14ac:dyDescent="0.25">
      <c r="A253" s="11"/>
      <c r="B253" s="207"/>
      <c r="C253" s="33" t="str">
        <f>General!C19</f>
        <v>ALIAS 9</v>
      </c>
      <c r="D253" s="72"/>
    </row>
    <row r="254" spans="1:6" x14ac:dyDescent="0.25">
      <c r="A254" s="11"/>
      <c r="B254" s="207"/>
      <c r="C254" s="33" t="str">
        <f>General!C20</f>
        <v>ALIAS 10</v>
      </c>
      <c r="D254" s="72"/>
    </row>
    <row r="255" spans="1:6" x14ac:dyDescent="0.25">
      <c r="A255" s="11"/>
      <c r="B255" s="207"/>
      <c r="C255" s="33" t="str">
        <f>General!C21</f>
        <v>ALIAS 11</v>
      </c>
      <c r="D255" s="72"/>
    </row>
    <row r="256" spans="1:6" x14ac:dyDescent="0.25">
      <c r="A256" s="11"/>
      <c r="B256" s="207"/>
      <c r="C256" s="33" t="str">
        <f>General!C22</f>
        <v>ALIAS 12</v>
      </c>
      <c r="D256" s="72"/>
    </row>
    <row r="257" spans="1:6" x14ac:dyDescent="0.25">
      <c r="A257" s="11"/>
      <c r="B257" s="207"/>
      <c r="C257" s="33" t="str">
        <f>General!C23</f>
        <v>ALIAS 13</v>
      </c>
      <c r="D257" s="72"/>
    </row>
    <row r="258" spans="1:6" x14ac:dyDescent="0.25">
      <c r="A258" s="11"/>
      <c r="B258" s="207"/>
      <c r="C258" s="33" t="str">
        <f>General!C24</f>
        <v>ALIAS 14</v>
      </c>
      <c r="D258" s="72"/>
    </row>
    <row r="259" spans="1:6" x14ac:dyDescent="0.25">
      <c r="A259" s="12"/>
      <c r="B259" s="208"/>
      <c r="C259" s="33" t="str">
        <f>General!C25</f>
        <v>ALIAS 15</v>
      </c>
      <c r="D259" s="72"/>
    </row>
    <row r="260" spans="1:6" x14ac:dyDescent="0.25">
      <c r="A260" s="186" t="s">
        <v>202</v>
      </c>
      <c r="B260" s="199" t="s">
        <v>9</v>
      </c>
      <c r="D260" s="71"/>
      <c r="E260" s="13" t="s">
        <v>15</v>
      </c>
      <c r="F260" s="73"/>
    </row>
    <row r="261" spans="1:6" x14ac:dyDescent="0.25">
      <c r="A261" s="191"/>
      <c r="B261" s="200"/>
      <c r="C261" s="4" t="str">
        <f>General!C11</f>
        <v>ALIAS 1</v>
      </c>
      <c r="D261" s="70"/>
    </row>
    <row r="262" spans="1:6" x14ac:dyDescent="0.25">
      <c r="A262" s="191"/>
      <c r="B262" s="200"/>
      <c r="C262" s="31" t="str">
        <f>General!C12</f>
        <v>ALIAS 2</v>
      </c>
      <c r="D262" s="70"/>
      <c r="E262" s="47" t="s">
        <v>65</v>
      </c>
      <c r="F262" s="48">
        <f>COUNTIF(D261:D275,Hoja4!A5)</f>
        <v>0</v>
      </c>
    </row>
    <row r="263" spans="1:6" x14ac:dyDescent="0.25">
      <c r="A263" s="191"/>
      <c r="B263" s="200"/>
      <c r="C263" s="31" t="str">
        <f>General!C13</f>
        <v>ALIAS 3</v>
      </c>
      <c r="D263" s="70"/>
      <c r="E263" s="46" t="s">
        <v>64</v>
      </c>
      <c r="F263" s="48">
        <f>COUNTIF(D261:D275,Hoja4!A6)</f>
        <v>0</v>
      </c>
    </row>
    <row r="264" spans="1:6" x14ac:dyDescent="0.25">
      <c r="A264" s="192" t="s">
        <v>151</v>
      </c>
      <c r="B264" s="200"/>
      <c r="C264" s="31" t="str">
        <f>General!C14</f>
        <v>ALIAS 4</v>
      </c>
      <c r="D264" s="70"/>
      <c r="E264" s="46" t="s">
        <v>66</v>
      </c>
      <c r="F264" s="48">
        <f>COUNTIF(D261:D275,Hoja4!A7)</f>
        <v>0</v>
      </c>
    </row>
    <row r="265" spans="1:6" x14ac:dyDescent="0.25">
      <c r="A265" s="193"/>
      <c r="B265" s="200"/>
      <c r="C265" s="31" t="str">
        <f>General!C15</f>
        <v>ALIAS 5</v>
      </c>
      <c r="D265" s="70"/>
    </row>
    <row r="266" spans="1:6" x14ac:dyDescent="0.25">
      <c r="A266" s="8"/>
      <c r="B266" s="200"/>
      <c r="C266" s="31" t="str">
        <f>General!C16</f>
        <v>ALIAS 6</v>
      </c>
      <c r="D266" s="70"/>
    </row>
    <row r="267" spans="1:6" x14ac:dyDescent="0.25">
      <c r="A267" s="8"/>
      <c r="B267" s="200"/>
      <c r="C267" s="31" t="str">
        <f>General!C17</f>
        <v>ALIAS 7</v>
      </c>
      <c r="D267" s="70"/>
    </row>
    <row r="268" spans="1:6" x14ac:dyDescent="0.25">
      <c r="A268" s="8"/>
      <c r="B268" s="200"/>
      <c r="C268" s="31" t="str">
        <f>General!C18</f>
        <v>ALIAS 8</v>
      </c>
      <c r="D268" s="70"/>
    </row>
    <row r="269" spans="1:6" x14ac:dyDescent="0.25">
      <c r="A269" s="8"/>
      <c r="B269" s="200"/>
      <c r="C269" s="31" t="str">
        <f>General!C19</f>
        <v>ALIAS 9</v>
      </c>
      <c r="D269" s="70"/>
    </row>
    <row r="270" spans="1:6" x14ac:dyDescent="0.25">
      <c r="A270" s="8"/>
      <c r="B270" s="200"/>
      <c r="C270" s="31" t="str">
        <f>General!C20</f>
        <v>ALIAS 10</v>
      </c>
      <c r="D270" s="70"/>
    </row>
    <row r="271" spans="1:6" x14ac:dyDescent="0.25">
      <c r="A271" s="8"/>
      <c r="B271" s="200"/>
      <c r="C271" s="31" t="str">
        <f>General!C21</f>
        <v>ALIAS 11</v>
      </c>
      <c r="D271" s="70"/>
    </row>
    <row r="272" spans="1:6" x14ac:dyDescent="0.25">
      <c r="A272" s="8"/>
      <c r="B272" s="200"/>
      <c r="C272" s="31" t="str">
        <f>General!C22</f>
        <v>ALIAS 12</v>
      </c>
      <c r="D272" s="70"/>
    </row>
    <row r="273" spans="1:6" x14ac:dyDescent="0.25">
      <c r="A273" s="8"/>
      <c r="B273" s="200"/>
      <c r="C273" s="31" t="str">
        <f>General!C23</f>
        <v>ALIAS 13</v>
      </c>
      <c r="D273" s="70"/>
    </row>
    <row r="274" spans="1:6" x14ac:dyDescent="0.25">
      <c r="A274" s="8"/>
      <c r="B274" s="200"/>
      <c r="C274" s="31" t="str">
        <f>General!C24</f>
        <v>ALIAS 14</v>
      </c>
      <c r="D274" s="70"/>
    </row>
    <row r="275" spans="1:6" x14ac:dyDescent="0.25">
      <c r="A275" s="9"/>
      <c r="B275" s="202"/>
      <c r="C275" s="31" t="str">
        <f>General!C25</f>
        <v>ALIAS 15</v>
      </c>
      <c r="D275" s="70"/>
    </row>
    <row r="276" spans="1:6" x14ac:dyDescent="0.25">
      <c r="A276" s="186" t="s">
        <v>203</v>
      </c>
      <c r="B276" s="206" t="s">
        <v>9</v>
      </c>
      <c r="D276" s="71"/>
      <c r="E276" s="14" t="s">
        <v>15</v>
      </c>
      <c r="F276" s="74"/>
    </row>
    <row r="277" spans="1:6" x14ac:dyDescent="0.25">
      <c r="A277" s="191"/>
      <c r="B277" s="207"/>
      <c r="C277" s="10" t="str">
        <f>General!C11</f>
        <v>ALIAS 1</v>
      </c>
      <c r="D277" s="72"/>
    </row>
    <row r="278" spans="1:6" x14ac:dyDescent="0.25">
      <c r="A278" s="191"/>
      <c r="B278" s="207"/>
      <c r="C278" s="33" t="str">
        <f>General!C12</f>
        <v>ALIAS 2</v>
      </c>
      <c r="D278" s="72"/>
      <c r="E278" s="47" t="s">
        <v>65</v>
      </c>
      <c r="F278" s="48">
        <f>COUNTIF(D277:D291,Hoja4!A5)</f>
        <v>0</v>
      </c>
    </row>
    <row r="279" spans="1:6" x14ac:dyDescent="0.25">
      <c r="A279" s="191"/>
      <c r="B279" s="207"/>
      <c r="C279" s="33" t="str">
        <f>General!C13</f>
        <v>ALIAS 3</v>
      </c>
      <c r="D279" s="72"/>
      <c r="E279" s="46" t="s">
        <v>64</v>
      </c>
      <c r="F279" s="48">
        <f>COUNTIF(D277:D291,Hoja4!A6)</f>
        <v>0</v>
      </c>
    </row>
    <row r="280" spans="1:6" ht="75" x14ac:dyDescent="0.25">
      <c r="A280" s="77" t="s">
        <v>152</v>
      </c>
      <c r="B280" s="207"/>
      <c r="C280" s="33" t="str">
        <f>General!C14</f>
        <v>ALIAS 4</v>
      </c>
      <c r="D280" s="72"/>
      <c r="E280" s="46" t="s">
        <v>66</v>
      </c>
      <c r="F280" s="48">
        <f>COUNTIF(D277:D291,Hoja4!A7)</f>
        <v>0</v>
      </c>
    </row>
    <row r="281" spans="1:6" ht="45" x14ac:dyDescent="0.25">
      <c r="A281" s="77" t="s">
        <v>153</v>
      </c>
      <c r="B281" s="207"/>
      <c r="C281" s="33" t="str">
        <f>General!C15</f>
        <v>ALIAS 5</v>
      </c>
      <c r="D281" s="72"/>
    </row>
    <row r="282" spans="1:6" x14ac:dyDescent="0.25">
      <c r="A282" s="79"/>
      <c r="B282" s="212"/>
      <c r="C282" s="33" t="str">
        <f>General!C16</f>
        <v>ALIAS 6</v>
      </c>
      <c r="D282" s="72"/>
    </row>
    <row r="283" spans="1:6" x14ac:dyDescent="0.25">
      <c r="A283" s="11"/>
      <c r="B283" s="207"/>
      <c r="C283" s="33" t="str">
        <f>General!C17</f>
        <v>ALIAS 7</v>
      </c>
      <c r="D283" s="72"/>
    </row>
    <row r="284" spans="1:6" x14ac:dyDescent="0.25">
      <c r="A284" s="11"/>
      <c r="B284" s="207"/>
      <c r="C284" s="33" t="str">
        <f>General!C18</f>
        <v>ALIAS 8</v>
      </c>
      <c r="D284" s="72"/>
    </row>
    <row r="285" spans="1:6" x14ac:dyDescent="0.25">
      <c r="A285" s="11"/>
      <c r="B285" s="207"/>
      <c r="C285" s="33" t="str">
        <f>General!C19</f>
        <v>ALIAS 9</v>
      </c>
      <c r="D285" s="72"/>
    </row>
    <row r="286" spans="1:6" x14ac:dyDescent="0.25">
      <c r="A286" s="11"/>
      <c r="B286" s="207"/>
      <c r="C286" s="33" t="str">
        <f>General!C20</f>
        <v>ALIAS 10</v>
      </c>
      <c r="D286" s="72"/>
    </row>
    <row r="287" spans="1:6" x14ac:dyDescent="0.25">
      <c r="A287" s="11"/>
      <c r="B287" s="207"/>
      <c r="C287" s="33" t="str">
        <f>General!C21</f>
        <v>ALIAS 11</v>
      </c>
      <c r="D287" s="72"/>
    </row>
    <row r="288" spans="1:6" x14ac:dyDescent="0.25">
      <c r="A288" s="11"/>
      <c r="B288" s="207"/>
      <c r="C288" s="33" t="str">
        <f>General!C22</f>
        <v>ALIAS 12</v>
      </c>
      <c r="D288" s="72"/>
    </row>
    <row r="289" spans="1:6" x14ac:dyDescent="0.25">
      <c r="A289" s="11"/>
      <c r="B289" s="207"/>
      <c r="C289" s="33" t="str">
        <f>General!C23</f>
        <v>ALIAS 13</v>
      </c>
      <c r="D289" s="72"/>
    </row>
    <row r="290" spans="1:6" x14ac:dyDescent="0.25">
      <c r="A290" s="11"/>
      <c r="B290" s="207"/>
      <c r="C290" s="33" t="str">
        <f>General!C24</f>
        <v>ALIAS 14</v>
      </c>
      <c r="D290" s="72"/>
    </row>
    <row r="291" spans="1:6" x14ac:dyDescent="0.25">
      <c r="A291" s="12"/>
      <c r="B291" s="208"/>
      <c r="C291" s="33" t="str">
        <f>General!C25</f>
        <v>ALIAS 15</v>
      </c>
      <c r="D291" s="72"/>
    </row>
    <row r="292" spans="1:6" x14ac:dyDescent="0.25">
      <c r="A292" s="186" t="s">
        <v>204</v>
      </c>
      <c r="B292" s="199" t="s">
        <v>9</v>
      </c>
      <c r="D292" s="71"/>
      <c r="E292" s="13" t="s">
        <v>15</v>
      </c>
      <c r="F292" s="73"/>
    </row>
    <row r="293" spans="1:6" x14ac:dyDescent="0.25">
      <c r="A293" s="191"/>
      <c r="B293" s="200"/>
      <c r="C293" s="4" t="str">
        <f>General!C11</f>
        <v>ALIAS 1</v>
      </c>
      <c r="D293" s="70"/>
    </row>
    <row r="294" spans="1:6" x14ac:dyDescent="0.25">
      <c r="A294" s="191"/>
      <c r="B294" s="200"/>
      <c r="C294" s="31" t="str">
        <f>General!C12</f>
        <v>ALIAS 2</v>
      </c>
      <c r="D294" s="70"/>
      <c r="E294" s="47" t="s">
        <v>65</v>
      </c>
      <c r="F294" s="48">
        <f>COUNTIF(D293:D307,Hoja4!A5)</f>
        <v>0</v>
      </c>
    </row>
    <row r="295" spans="1:6" x14ac:dyDescent="0.25">
      <c r="A295" s="191"/>
      <c r="B295" s="200"/>
      <c r="C295" s="31" t="str">
        <f>General!C13</f>
        <v>ALIAS 3</v>
      </c>
      <c r="D295" s="70"/>
      <c r="E295" s="46" t="s">
        <v>64</v>
      </c>
      <c r="F295" s="48">
        <f>COUNTIF(D293:D307,Hoja4!A6)</f>
        <v>0</v>
      </c>
    </row>
    <row r="296" spans="1:6" x14ac:dyDescent="0.25">
      <c r="A296" s="192" t="s">
        <v>154</v>
      </c>
      <c r="B296" s="200"/>
      <c r="C296" s="31" t="str">
        <f>General!C14</f>
        <v>ALIAS 4</v>
      </c>
      <c r="D296" s="70"/>
      <c r="E296" s="46" t="s">
        <v>66</v>
      </c>
      <c r="F296" s="48">
        <f>COUNTIF(D293:D307,Hoja4!A7)</f>
        <v>0</v>
      </c>
    </row>
    <row r="297" spans="1:6" x14ac:dyDescent="0.25">
      <c r="A297" s="193"/>
      <c r="B297" s="200"/>
      <c r="C297" s="31" t="str">
        <f>General!C15</f>
        <v>ALIAS 5</v>
      </c>
      <c r="D297" s="70"/>
    </row>
    <row r="298" spans="1:6" x14ac:dyDescent="0.25">
      <c r="A298" s="8"/>
      <c r="B298" s="200"/>
      <c r="C298" s="31" t="str">
        <f>General!C16</f>
        <v>ALIAS 6</v>
      </c>
      <c r="D298" s="70"/>
    </row>
    <row r="299" spans="1:6" x14ac:dyDescent="0.25">
      <c r="A299" s="8"/>
      <c r="B299" s="200"/>
      <c r="C299" s="31" t="str">
        <f>General!C17</f>
        <v>ALIAS 7</v>
      </c>
      <c r="D299" s="70"/>
    </row>
    <row r="300" spans="1:6" x14ac:dyDescent="0.25">
      <c r="A300" s="8"/>
      <c r="B300" s="200"/>
      <c r="C300" s="31" t="str">
        <f>General!C18</f>
        <v>ALIAS 8</v>
      </c>
      <c r="D300" s="70"/>
    </row>
    <row r="301" spans="1:6" x14ac:dyDescent="0.25">
      <c r="A301" s="8"/>
      <c r="B301" s="200"/>
      <c r="C301" s="31" t="str">
        <f>General!C19</f>
        <v>ALIAS 9</v>
      </c>
      <c r="D301" s="70"/>
    </row>
    <row r="302" spans="1:6" x14ac:dyDescent="0.25">
      <c r="A302" s="8"/>
      <c r="B302" s="200"/>
      <c r="C302" s="31" t="str">
        <f>General!C20</f>
        <v>ALIAS 10</v>
      </c>
      <c r="D302" s="70"/>
    </row>
    <row r="303" spans="1:6" x14ac:dyDescent="0.25">
      <c r="A303" s="8"/>
      <c r="B303" s="200"/>
      <c r="C303" s="31" t="str">
        <f>General!C21</f>
        <v>ALIAS 11</v>
      </c>
      <c r="D303" s="70"/>
    </row>
    <row r="304" spans="1:6" x14ac:dyDescent="0.25">
      <c r="A304" s="8"/>
      <c r="B304" s="200"/>
      <c r="C304" s="31" t="str">
        <f>General!C22</f>
        <v>ALIAS 12</v>
      </c>
      <c r="D304" s="70"/>
    </row>
    <row r="305" spans="1:6" x14ac:dyDescent="0.25">
      <c r="A305" s="8"/>
      <c r="B305" s="200"/>
      <c r="C305" s="31" t="str">
        <f>General!C23</f>
        <v>ALIAS 13</v>
      </c>
      <c r="D305" s="70"/>
    </row>
    <row r="306" spans="1:6" x14ac:dyDescent="0.25">
      <c r="A306" s="8"/>
      <c r="B306" s="200"/>
      <c r="C306" s="31" t="str">
        <f>General!C24</f>
        <v>ALIAS 14</v>
      </c>
      <c r="D306" s="70"/>
    </row>
    <row r="307" spans="1:6" x14ac:dyDescent="0.25">
      <c r="A307" s="9"/>
      <c r="B307" s="202"/>
      <c r="C307" s="31" t="str">
        <f>General!C25</f>
        <v>ALIAS 15</v>
      </c>
      <c r="D307" s="70"/>
    </row>
    <row r="308" spans="1:6" x14ac:dyDescent="0.25">
      <c r="A308" s="186" t="s">
        <v>205</v>
      </c>
      <c r="B308" s="199" t="s">
        <v>9</v>
      </c>
      <c r="C308" s="30"/>
      <c r="D308" s="71"/>
      <c r="E308" s="34" t="s">
        <v>15</v>
      </c>
      <c r="F308" s="73"/>
    </row>
    <row r="309" spans="1:6" x14ac:dyDescent="0.25">
      <c r="A309" s="191"/>
      <c r="B309" s="200"/>
      <c r="C309" s="86" t="str">
        <f>General!C11</f>
        <v>ALIAS 1</v>
      </c>
      <c r="D309" s="70"/>
      <c r="E309" s="30"/>
      <c r="F309" s="30"/>
    </row>
    <row r="310" spans="1:6" x14ac:dyDescent="0.25">
      <c r="A310" s="191"/>
      <c r="B310" s="200"/>
      <c r="C310" s="86" t="str">
        <f>General!C12</f>
        <v>ALIAS 2</v>
      </c>
      <c r="D310" s="70"/>
      <c r="E310" s="47" t="s">
        <v>65</v>
      </c>
      <c r="F310" s="48">
        <f>COUNTIF(D309:D323,Hoja4!A5)</f>
        <v>0</v>
      </c>
    </row>
    <row r="311" spans="1:6" x14ac:dyDescent="0.25">
      <c r="A311" s="191"/>
      <c r="B311" s="200"/>
      <c r="C311" s="86" t="str">
        <f>General!C13</f>
        <v>ALIAS 3</v>
      </c>
      <c r="D311" s="70"/>
      <c r="E311" s="46" t="s">
        <v>64</v>
      </c>
      <c r="F311" s="48">
        <f>COUNTIF(D309:D323,Hoja4!A6)</f>
        <v>0</v>
      </c>
    </row>
    <row r="312" spans="1:6" x14ac:dyDescent="0.25">
      <c r="A312" s="213" t="s">
        <v>156</v>
      </c>
      <c r="B312" s="200"/>
      <c r="C312" s="86" t="str">
        <f>General!C14</f>
        <v>ALIAS 4</v>
      </c>
      <c r="D312" s="70"/>
      <c r="E312" s="46" t="s">
        <v>66</v>
      </c>
      <c r="F312" s="48">
        <f>COUNTIF(D309:D323,Hoja4!A7)</f>
        <v>0</v>
      </c>
    </row>
    <row r="313" spans="1:6" x14ac:dyDescent="0.25">
      <c r="A313" s="214"/>
      <c r="B313" s="200"/>
      <c r="C313" s="86" t="str">
        <f>General!C15</f>
        <v>ALIAS 5</v>
      </c>
      <c r="D313" s="70"/>
      <c r="E313" s="30"/>
      <c r="F313" s="30"/>
    </row>
    <row r="314" spans="1:6" x14ac:dyDescent="0.25">
      <c r="A314" s="11"/>
      <c r="B314" s="200"/>
      <c r="C314" s="86" t="str">
        <f>General!C16</f>
        <v>ALIAS 6</v>
      </c>
      <c r="D314" s="70"/>
      <c r="E314" s="30"/>
      <c r="F314" s="30"/>
    </row>
    <row r="315" spans="1:6" x14ac:dyDescent="0.25">
      <c r="A315" s="11"/>
      <c r="B315" s="200"/>
      <c r="C315" s="86" t="str">
        <f>General!C17</f>
        <v>ALIAS 7</v>
      </c>
      <c r="D315" s="70"/>
      <c r="E315" s="30"/>
      <c r="F315" s="30"/>
    </row>
    <row r="316" spans="1:6" x14ac:dyDescent="0.25">
      <c r="A316" s="11"/>
      <c r="B316" s="200"/>
      <c r="C316" s="86" t="str">
        <f>General!C18</f>
        <v>ALIAS 8</v>
      </c>
      <c r="D316" s="70"/>
      <c r="E316" s="30"/>
      <c r="F316" s="30"/>
    </row>
    <row r="317" spans="1:6" x14ac:dyDescent="0.25">
      <c r="A317" s="11"/>
      <c r="B317" s="200"/>
      <c r="C317" s="86" t="str">
        <f>General!C19</f>
        <v>ALIAS 9</v>
      </c>
      <c r="D317" s="70"/>
      <c r="E317" s="30"/>
      <c r="F317" s="30"/>
    </row>
    <row r="318" spans="1:6" x14ac:dyDescent="0.25">
      <c r="A318" s="11"/>
      <c r="B318" s="200"/>
      <c r="C318" s="86" t="str">
        <f>General!C20</f>
        <v>ALIAS 10</v>
      </c>
      <c r="D318" s="70"/>
      <c r="E318" s="30"/>
      <c r="F318" s="30"/>
    </row>
    <row r="319" spans="1:6" x14ac:dyDescent="0.25">
      <c r="A319" s="11"/>
      <c r="B319" s="200"/>
      <c r="C319" s="86" t="str">
        <f>General!C21</f>
        <v>ALIAS 11</v>
      </c>
      <c r="D319" s="70"/>
      <c r="E319" s="30"/>
      <c r="F319" s="30"/>
    </row>
    <row r="320" spans="1:6" x14ac:dyDescent="0.25">
      <c r="A320" s="11"/>
      <c r="B320" s="200"/>
      <c r="C320" s="86" t="str">
        <f>General!C22</f>
        <v>ALIAS 12</v>
      </c>
      <c r="D320" s="70"/>
      <c r="E320" s="30"/>
      <c r="F320" s="30"/>
    </row>
    <row r="321" spans="1:6" x14ac:dyDescent="0.25">
      <c r="A321" s="11"/>
      <c r="B321" s="200"/>
      <c r="C321" s="86" t="str">
        <f>General!C23</f>
        <v>ALIAS 13</v>
      </c>
      <c r="D321" s="70"/>
      <c r="E321" s="30"/>
      <c r="F321" s="30"/>
    </row>
    <row r="322" spans="1:6" x14ac:dyDescent="0.25">
      <c r="A322" s="11"/>
      <c r="B322" s="200"/>
      <c r="C322" s="86" t="str">
        <f>General!C24</f>
        <v>ALIAS 14</v>
      </c>
      <c r="D322" s="70"/>
      <c r="E322" s="30"/>
      <c r="F322" s="30"/>
    </row>
    <row r="323" spans="1:6" x14ac:dyDescent="0.25">
      <c r="A323" s="12"/>
      <c r="B323" s="202"/>
      <c r="C323" s="86" t="str">
        <f>General!C25</f>
        <v>ALIAS 15</v>
      </c>
      <c r="D323" s="70"/>
      <c r="E323" s="30"/>
      <c r="F323" s="30"/>
    </row>
    <row r="324" spans="1:6" x14ac:dyDescent="0.25">
      <c r="A324" s="186" t="s">
        <v>206</v>
      </c>
      <c r="B324" s="199" t="s">
        <v>9</v>
      </c>
      <c r="C324" s="30"/>
      <c r="D324" s="71"/>
      <c r="E324" s="34" t="s">
        <v>15</v>
      </c>
      <c r="F324" s="73"/>
    </row>
    <row r="325" spans="1:6" x14ac:dyDescent="0.25">
      <c r="A325" s="191"/>
      <c r="B325" s="200"/>
      <c r="C325" s="86" t="str">
        <f>General!C11</f>
        <v>ALIAS 1</v>
      </c>
      <c r="D325" s="70"/>
      <c r="E325" s="30"/>
      <c r="F325" s="30"/>
    </row>
    <row r="326" spans="1:6" x14ac:dyDescent="0.25">
      <c r="A326" s="191"/>
      <c r="B326" s="200"/>
      <c r="C326" s="86" t="str">
        <f>General!C12</f>
        <v>ALIAS 2</v>
      </c>
      <c r="D326" s="70"/>
      <c r="E326" s="47" t="s">
        <v>65</v>
      </c>
      <c r="F326" s="48">
        <f>COUNTIF(D325:D339,Hoja4!A5)</f>
        <v>0</v>
      </c>
    </row>
    <row r="327" spans="1:6" x14ac:dyDescent="0.25">
      <c r="A327" s="191"/>
      <c r="B327" s="200"/>
      <c r="C327" s="86" t="str">
        <f>General!C13</f>
        <v>ALIAS 3</v>
      </c>
      <c r="D327" s="70"/>
      <c r="E327" s="46" t="s">
        <v>64</v>
      </c>
      <c r="F327" s="48">
        <f>COUNTIF(D325:D339,Hoja4!A6)</f>
        <v>0</v>
      </c>
    </row>
    <row r="328" spans="1:6" x14ac:dyDescent="0.25">
      <c r="A328" s="192" t="s">
        <v>155</v>
      </c>
      <c r="B328" s="200"/>
      <c r="C328" s="86" t="str">
        <f>General!C14</f>
        <v>ALIAS 4</v>
      </c>
      <c r="D328" s="70"/>
      <c r="E328" s="46" t="s">
        <v>66</v>
      </c>
      <c r="F328" s="48">
        <f>COUNTIF(D325:D339,Hoja4!A7)</f>
        <v>0</v>
      </c>
    </row>
    <row r="329" spans="1:6" x14ac:dyDescent="0.25">
      <c r="A329" s="193"/>
      <c r="B329" s="200"/>
      <c r="C329" s="86" t="str">
        <f>General!C15</f>
        <v>ALIAS 5</v>
      </c>
      <c r="D329" s="70"/>
      <c r="E329" s="30"/>
      <c r="F329" s="30"/>
    </row>
    <row r="330" spans="1:6" x14ac:dyDescent="0.25">
      <c r="A330" s="8"/>
      <c r="B330" s="200"/>
      <c r="C330" s="86" t="str">
        <f>General!C16</f>
        <v>ALIAS 6</v>
      </c>
      <c r="D330" s="70"/>
      <c r="E330" s="30"/>
      <c r="F330" s="30"/>
    </row>
    <row r="331" spans="1:6" x14ac:dyDescent="0.25">
      <c r="A331" s="8"/>
      <c r="B331" s="200"/>
      <c r="C331" s="86" t="str">
        <f>General!C17</f>
        <v>ALIAS 7</v>
      </c>
      <c r="D331" s="70"/>
      <c r="E331" s="30"/>
      <c r="F331" s="30"/>
    </row>
    <row r="332" spans="1:6" x14ac:dyDescent="0.25">
      <c r="A332" s="8"/>
      <c r="B332" s="200"/>
      <c r="C332" s="86" t="str">
        <f>General!C18</f>
        <v>ALIAS 8</v>
      </c>
      <c r="D332" s="70"/>
      <c r="E332" s="30"/>
      <c r="F332" s="30"/>
    </row>
    <row r="333" spans="1:6" x14ac:dyDescent="0.25">
      <c r="A333" s="8"/>
      <c r="B333" s="200"/>
      <c r="C333" s="86" t="str">
        <f>General!C19</f>
        <v>ALIAS 9</v>
      </c>
      <c r="D333" s="70"/>
      <c r="E333" s="30"/>
      <c r="F333" s="30"/>
    </row>
    <row r="334" spans="1:6" x14ac:dyDescent="0.25">
      <c r="A334" s="8"/>
      <c r="B334" s="200"/>
      <c r="C334" s="86" t="str">
        <f>General!C20</f>
        <v>ALIAS 10</v>
      </c>
      <c r="D334" s="70"/>
      <c r="E334" s="30"/>
      <c r="F334" s="30"/>
    </row>
    <row r="335" spans="1:6" x14ac:dyDescent="0.25">
      <c r="A335" s="8"/>
      <c r="B335" s="200"/>
      <c r="C335" s="86" t="str">
        <f>General!C21</f>
        <v>ALIAS 11</v>
      </c>
      <c r="D335" s="70"/>
      <c r="E335" s="30"/>
      <c r="F335" s="30"/>
    </row>
    <row r="336" spans="1:6" x14ac:dyDescent="0.25">
      <c r="A336" s="8"/>
      <c r="B336" s="200"/>
      <c r="C336" s="86" t="str">
        <f>General!C22</f>
        <v>ALIAS 12</v>
      </c>
      <c r="D336" s="70"/>
      <c r="E336" s="30"/>
      <c r="F336" s="30"/>
    </row>
    <row r="337" spans="1:6" x14ac:dyDescent="0.25">
      <c r="A337" s="8"/>
      <c r="B337" s="200"/>
      <c r="C337" s="86" t="str">
        <f>General!C23</f>
        <v>ALIAS 13</v>
      </c>
      <c r="D337" s="70"/>
      <c r="E337" s="30"/>
      <c r="F337" s="30"/>
    </row>
    <row r="338" spans="1:6" x14ac:dyDescent="0.25">
      <c r="A338" s="8"/>
      <c r="B338" s="200"/>
      <c r="C338" s="86" t="str">
        <f>General!C24</f>
        <v>ALIAS 14</v>
      </c>
      <c r="D338" s="70"/>
      <c r="E338" s="30"/>
      <c r="F338" s="30"/>
    </row>
    <row r="339" spans="1:6" x14ac:dyDescent="0.25">
      <c r="A339" s="9"/>
      <c r="B339" s="202"/>
      <c r="C339" s="86" t="str">
        <f>General!C25</f>
        <v>ALIAS 15</v>
      </c>
      <c r="D339" s="70"/>
      <c r="E339" s="30"/>
      <c r="F339" s="30"/>
    </row>
    <row r="340" spans="1:6" x14ac:dyDescent="0.25">
      <c r="A340" s="186" t="s">
        <v>207</v>
      </c>
      <c r="B340" s="199" t="s">
        <v>9</v>
      </c>
      <c r="C340" s="30"/>
      <c r="D340" s="71"/>
      <c r="E340" s="34" t="s">
        <v>15</v>
      </c>
      <c r="F340" s="73"/>
    </row>
    <row r="341" spans="1:6" x14ac:dyDescent="0.25">
      <c r="A341" s="191"/>
      <c r="B341" s="200"/>
      <c r="C341" s="31" t="str">
        <f>General!C11</f>
        <v>ALIAS 1</v>
      </c>
      <c r="D341" s="70"/>
      <c r="E341" s="30"/>
      <c r="F341" s="30"/>
    </row>
    <row r="342" spans="1:6" x14ac:dyDescent="0.25">
      <c r="A342" s="191"/>
      <c r="B342" s="200"/>
      <c r="C342" s="86" t="str">
        <f>General!C12</f>
        <v>ALIAS 2</v>
      </c>
      <c r="D342" s="70"/>
      <c r="E342" s="47" t="s">
        <v>65</v>
      </c>
      <c r="F342" s="48">
        <f>COUNTIF(D341:D355,Hoja4!A5)</f>
        <v>0</v>
      </c>
    </row>
    <row r="343" spans="1:6" x14ac:dyDescent="0.25">
      <c r="A343" s="191"/>
      <c r="B343" s="200"/>
      <c r="C343" s="86" t="str">
        <f>General!C13</f>
        <v>ALIAS 3</v>
      </c>
      <c r="D343" s="70"/>
      <c r="E343" s="46" t="s">
        <v>64</v>
      </c>
      <c r="F343" s="48">
        <f>COUNTIF(D341:D355,Hoja4!A6)</f>
        <v>0</v>
      </c>
    </row>
    <row r="344" spans="1:6" ht="57" customHeight="1" x14ac:dyDescent="0.3">
      <c r="A344" s="101" t="s">
        <v>157</v>
      </c>
      <c r="B344" s="200"/>
      <c r="C344" s="86" t="str">
        <f>General!C14</f>
        <v>ALIAS 4</v>
      </c>
      <c r="D344" s="70"/>
      <c r="E344" s="46" t="s">
        <v>66</v>
      </c>
      <c r="F344" s="48">
        <f>COUNTIF(D341:D355,Hoja4!A7)</f>
        <v>0</v>
      </c>
    </row>
    <row r="345" spans="1:6" ht="60" x14ac:dyDescent="0.25">
      <c r="A345" s="80" t="s">
        <v>158</v>
      </c>
      <c r="B345" s="200"/>
      <c r="C345" s="86" t="str">
        <f>General!C15</f>
        <v>ALIAS 5</v>
      </c>
      <c r="D345" s="70"/>
      <c r="E345" s="30"/>
      <c r="F345" s="30"/>
    </row>
    <row r="346" spans="1:6" x14ac:dyDescent="0.25">
      <c r="A346" s="84"/>
      <c r="B346" s="201"/>
      <c r="C346" s="86" t="str">
        <f>General!C16</f>
        <v>ALIAS 6</v>
      </c>
      <c r="D346" s="70"/>
      <c r="E346" s="30"/>
      <c r="F346" s="30"/>
    </row>
    <row r="347" spans="1:6" x14ac:dyDescent="0.25">
      <c r="A347" s="11"/>
      <c r="B347" s="200"/>
      <c r="C347" s="86" t="str">
        <f>General!C17</f>
        <v>ALIAS 7</v>
      </c>
      <c r="D347" s="70"/>
      <c r="E347" s="30"/>
      <c r="F347" s="30"/>
    </row>
    <row r="348" spans="1:6" x14ac:dyDescent="0.25">
      <c r="A348" s="11"/>
      <c r="B348" s="200"/>
      <c r="C348" s="86" t="str">
        <f>General!C18</f>
        <v>ALIAS 8</v>
      </c>
      <c r="D348" s="70"/>
      <c r="E348" s="30"/>
      <c r="F348" s="30"/>
    </row>
    <row r="349" spans="1:6" x14ac:dyDescent="0.25">
      <c r="A349" s="11"/>
      <c r="B349" s="200"/>
      <c r="C349" s="86" t="str">
        <f>General!C19</f>
        <v>ALIAS 9</v>
      </c>
      <c r="D349" s="70"/>
      <c r="E349" s="30"/>
      <c r="F349" s="30"/>
    </row>
    <row r="350" spans="1:6" x14ac:dyDescent="0.25">
      <c r="A350" s="11"/>
      <c r="B350" s="200"/>
      <c r="C350" s="86" t="str">
        <f>General!C20</f>
        <v>ALIAS 10</v>
      </c>
      <c r="D350" s="70"/>
      <c r="E350" s="30"/>
      <c r="F350" s="30"/>
    </row>
    <row r="351" spans="1:6" x14ac:dyDescent="0.25">
      <c r="A351" s="11"/>
      <c r="B351" s="200"/>
      <c r="C351" s="86" t="str">
        <f>General!C21</f>
        <v>ALIAS 11</v>
      </c>
      <c r="D351" s="70"/>
      <c r="E351" s="30"/>
      <c r="F351" s="30"/>
    </row>
    <row r="352" spans="1:6" x14ac:dyDescent="0.25">
      <c r="A352" s="11"/>
      <c r="B352" s="200"/>
      <c r="C352" s="86" t="str">
        <f>General!C22</f>
        <v>ALIAS 12</v>
      </c>
      <c r="D352" s="70"/>
      <c r="E352" s="30"/>
      <c r="F352" s="30"/>
    </row>
    <row r="353" spans="1:6" x14ac:dyDescent="0.25">
      <c r="A353" s="11"/>
      <c r="B353" s="200"/>
      <c r="C353" s="86" t="str">
        <f>General!C23</f>
        <v>ALIAS 13</v>
      </c>
      <c r="D353" s="70"/>
      <c r="E353" s="30"/>
      <c r="F353" s="30"/>
    </row>
    <row r="354" spans="1:6" x14ac:dyDescent="0.25">
      <c r="A354" s="11"/>
      <c r="B354" s="200"/>
      <c r="C354" s="86" t="str">
        <f>General!C24</f>
        <v>ALIAS 14</v>
      </c>
      <c r="D354" s="70"/>
      <c r="E354" s="30"/>
      <c r="F354" s="30"/>
    </row>
    <row r="355" spans="1:6" x14ac:dyDescent="0.25">
      <c r="A355" s="12"/>
      <c r="B355" s="202"/>
      <c r="C355" s="86" t="str">
        <f>General!C25</f>
        <v>ALIAS 15</v>
      </c>
      <c r="D355" s="70"/>
      <c r="E355" s="30"/>
      <c r="F355" s="30"/>
    </row>
    <row r="356" spans="1:6" x14ac:dyDescent="0.25">
      <c r="A356" s="186" t="s">
        <v>208</v>
      </c>
      <c r="B356" s="199" t="s">
        <v>9</v>
      </c>
      <c r="C356" s="30"/>
      <c r="D356" s="71"/>
      <c r="E356" s="34" t="s">
        <v>15</v>
      </c>
      <c r="F356" s="73"/>
    </row>
    <row r="357" spans="1:6" x14ac:dyDescent="0.25">
      <c r="A357" s="191"/>
      <c r="B357" s="200"/>
      <c r="C357" s="31" t="str">
        <f>General!C11</f>
        <v>ALIAS 1</v>
      </c>
      <c r="D357" s="70"/>
      <c r="E357" s="30"/>
      <c r="F357" s="30"/>
    </row>
    <row r="358" spans="1:6" x14ac:dyDescent="0.25">
      <c r="A358" s="191"/>
      <c r="B358" s="200"/>
      <c r="C358" s="86" t="str">
        <f>General!C12</f>
        <v>ALIAS 2</v>
      </c>
      <c r="D358" s="70"/>
      <c r="E358" s="47" t="s">
        <v>65</v>
      </c>
      <c r="F358" s="48">
        <f>COUNTIF(D357:D371,Hoja4!A5)</f>
        <v>0</v>
      </c>
    </row>
    <row r="359" spans="1:6" x14ac:dyDescent="0.25">
      <c r="A359" s="191"/>
      <c r="B359" s="200"/>
      <c r="C359" s="86" t="str">
        <f>General!C13</f>
        <v>ALIAS 3</v>
      </c>
      <c r="D359" s="70"/>
      <c r="E359" s="46" t="s">
        <v>64</v>
      </c>
      <c r="F359" s="48">
        <f>COUNTIF(D357:D371,Hoja4!A6)</f>
        <v>0</v>
      </c>
    </row>
    <row r="360" spans="1:6" ht="15" customHeight="1" x14ac:dyDescent="0.25">
      <c r="A360" s="215" t="s">
        <v>159</v>
      </c>
      <c r="B360" s="200"/>
      <c r="C360" s="86" t="str">
        <f>General!C14</f>
        <v>ALIAS 4</v>
      </c>
      <c r="D360" s="70"/>
      <c r="E360" s="46" t="s">
        <v>66</v>
      </c>
      <c r="F360" s="48">
        <f>COUNTIF(D357:D371,Hoja4!A7)</f>
        <v>0</v>
      </c>
    </row>
    <row r="361" spans="1:6" ht="39" customHeight="1" x14ac:dyDescent="0.25">
      <c r="A361" s="215"/>
      <c r="B361" s="200"/>
      <c r="C361" s="86" t="str">
        <f>General!C15</f>
        <v>ALIAS 5</v>
      </c>
      <c r="D361" s="70"/>
      <c r="E361" s="30"/>
      <c r="F361" s="30"/>
    </row>
    <row r="362" spans="1:6" x14ac:dyDescent="0.25">
      <c r="A362" s="8"/>
      <c r="B362" s="200"/>
      <c r="C362" s="86" t="str">
        <f>General!C16</f>
        <v>ALIAS 6</v>
      </c>
      <c r="D362" s="70"/>
      <c r="E362" s="30"/>
      <c r="F362" s="30"/>
    </row>
    <row r="363" spans="1:6" x14ac:dyDescent="0.25">
      <c r="A363" s="8"/>
      <c r="B363" s="200"/>
      <c r="C363" s="86" t="str">
        <f>General!C17</f>
        <v>ALIAS 7</v>
      </c>
      <c r="D363" s="70"/>
      <c r="E363" s="30"/>
      <c r="F363" s="30"/>
    </row>
    <row r="364" spans="1:6" x14ac:dyDescent="0.25">
      <c r="A364" s="8"/>
      <c r="B364" s="200"/>
      <c r="C364" s="86" t="str">
        <f>General!C18</f>
        <v>ALIAS 8</v>
      </c>
      <c r="D364" s="70"/>
      <c r="E364" s="30"/>
      <c r="F364" s="30"/>
    </row>
    <row r="365" spans="1:6" x14ac:dyDescent="0.25">
      <c r="A365" s="8"/>
      <c r="B365" s="200"/>
      <c r="C365" s="86" t="str">
        <f>General!C19</f>
        <v>ALIAS 9</v>
      </c>
      <c r="D365" s="70"/>
      <c r="E365" s="30"/>
      <c r="F365" s="30"/>
    </row>
    <row r="366" spans="1:6" x14ac:dyDescent="0.25">
      <c r="A366" s="8"/>
      <c r="B366" s="200"/>
      <c r="C366" s="86" t="str">
        <f>General!C20</f>
        <v>ALIAS 10</v>
      </c>
      <c r="D366" s="70"/>
      <c r="E366" s="30"/>
      <c r="F366" s="30"/>
    </row>
    <row r="367" spans="1:6" x14ac:dyDescent="0.25">
      <c r="A367" s="8"/>
      <c r="B367" s="200"/>
      <c r="C367" s="86" t="str">
        <f>General!C21</f>
        <v>ALIAS 11</v>
      </c>
      <c r="D367" s="70"/>
      <c r="E367" s="30"/>
      <c r="F367" s="30"/>
    </row>
    <row r="368" spans="1:6" x14ac:dyDescent="0.25">
      <c r="A368" s="8"/>
      <c r="B368" s="200"/>
      <c r="C368" s="86" t="str">
        <f>General!C22</f>
        <v>ALIAS 12</v>
      </c>
      <c r="D368" s="70"/>
      <c r="E368" s="30"/>
      <c r="F368" s="30"/>
    </row>
    <row r="369" spans="1:6" x14ac:dyDescent="0.25">
      <c r="A369" s="8"/>
      <c r="B369" s="200"/>
      <c r="C369" s="86" t="str">
        <f>General!C23</f>
        <v>ALIAS 13</v>
      </c>
      <c r="D369" s="70"/>
      <c r="E369" s="30"/>
      <c r="F369" s="30"/>
    </row>
    <row r="370" spans="1:6" x14ac:dyDescent="0.25">
      <c r="A370" s="8"/>
      <c r="B370" s="200"/>
      <c r="C370" s="86" t="str">
        <f>General!C24</f>
        <v>ALIAS 14</v>
      </c>
      <c r="D370" s="70"/>
      <c r="E370" s="30"/>
      <c r="F370" s="30"/>
    </row>
    <row r="371" spans="1:6" x14ac:dyDescent="0.25">
      <c r="A371" s="9"/>
      <c r="B371" s="202"/>
      <c r="C371" s="86" t="str">
        <f>General!C25</f>
        <v>ALIAS 15</v>
      </c>
      <c r="D371" s="70"/>
      <c r="E371" s="30"/>
      <c r="F371" s="30"/>
    </row>
    <row r="372" spans="1:6" x14ac:dyDescent="0.25">
      <c r="A372" s="186" t="s">
        <v>209</v>
      </c>
      <c r="B372" s="199" t="s">
        <v>9</v>
      </c>
      <c r="C372" s="30"/>
      <c r="D372" s="71"/>
      <c r="E372" s="34" t="s">
        <v>15</v>
      </c>
      <c r="F372" s="73"/>
    </row>
    <row r="373" spans="1:6" x14ac:dyDescent="0.25">
      <c r="A373" s="191"/>
      <c r="B373" s="200"/>
      <c r="C373" s="31" t="str">
        <f>General!C11</f>
        <v>ALIAS 1</v>
      </c>
      <c r="D373" s="70"/>
      <c r="E373" s="30"/>
      <c r="F373" s="30"/>
    </row>
    <row r="374" spans="1:6" x14ac:dyDescent="0.25">
      <c r="A374" s="191"/>
      <c r="B374" s="200"/>
      <c r="C374" s="86" t="str">
        <f>General!C12</f>
        <v>ALIAS 2</v>
      </c>
      <c r="D374" s="70"/>
      <c r="E374" s="47" t="s">
        <v>65</v>
      </c>
      <c r="F374" s="48">
        <f>COUNTIF(D373:D387,Hoja4!A5)</f>
        <v>0</v>
      </c>
    </row>
    <row r="375" spans="1:6" x14ac:dyDescent="0.25">
      <c r="A375" s="191"/>
      <c r="B375" s="200"/>
      <c r="C375" s="86" t="str">
        <f>General!C13</f>
        <v>ALIAS 3</v>
      </c>
      <c r="D375" s="70"/>
      <c r="E375" s="46" t="s">
        <v>64</v>
      </c>
      <c r="F375" s="48">
        <f>COUNTIF(D373:D387,Hoja4!A6)</f>
        <v>0</v>
      </c>
    </row>
    <row r="376" spans="1:6" ht="30" x14ac:dyDescent="0.25">
      <c r="A376" s="80" t="s">
        <v>160</v>
      </c>
      <c r="B376" s="200"/>
      <c r="C376" s="86" t="str">
        <f>General!C14</f>
        <v>ALIAS 4</v>
      </c>
      <c r="D376" s="70"/>
      <c r="E376" s="46" t="s">
        <v>66</v>
      </c>
      <c r="F376" s="48">
        <f>COUNTIF(D373:D387,Hoja4!A7)</f>
        <v>0</v>
      </c>
    </row>
    <row r="377" spans="1:6" x14ac:dyDescent="0.25">
      <c r="A377" s="84"/>
      <c r="B377" s="201"/>
      <c r="C377" s="86" t="str">
        <f>General!C15</f>
        <v>ALIAS 5</v>
      </c>
      <c r="D377" s="70"/>
      <c r="E377" s="30"/>
      <c r="F377" s="30"/>
    </row>
    <row r="378" spans="1:6" x14ac:dyDescent="0.25">
      <c r="A378" s="84"/>
      <c r="B378" s="201"/>
      <c r="C378" s="86" t="str">
        <f>General!C16</f>
        <v>ALIAS 6</v>
      </c>
      <c r="D378" s="70"/>
      <c r="E378" s="30"/>
      <c r="F378" s="30"/>
    </row>
    <row r="379" spans="1:6" x14ac:dyDescent="0.25">
      <c r="A379" s="11"/>
      <c r="B379" s="200"/>
      <c r="C379" s="86" t="str">
        <f>General!C17</f>
        <v>ALIAS 7</v>
      </c>
      <c r="D379" s="70"/>
      <c r="E379" s="30"/>
      <c r="F379" s="30"/>
    </row>
    <row r="380" spans="1:6" x14ac:dyDescent="0.25">
      <c r="A380" s="11"/>
      <c r="B380" s="200"/>
      <c r="C380" s="86" t="str">
        <f>General!C18</f>
        <v>ALIAS 8</v>
      </c>
      <c r="D380" s="70"/>
      <c r="E380" s="30"/>
      <c r="F380" s="30"/>
    </row>
    <row r="381" spans="1:6" x14ac:dyDescent="0.25">
      <c r="A381" s="11"/>
      <c r="B381" s="200"/>
      <c r="C381" s="86" t="str">
        <f>General!C19</f>
        <v>ALIAS 9</v>
      </c>
      <c r="D381" s="70"/>
      <c r="E381" s="30"/>
      <c r="F381" s="30"/>
    </row>
    <row r="382" spans="1:6" x14ac:dyDescent="0.25">
      <c r="A382" s="11"/>
      <c r="B382" s="200"/>
      <c r="C382" s="86" t="str">
        <f>General!C20</f>
        <v>ALIAS 10</v>
      </c>
      <c r="D382" s="70"/>
      <c r="E382" s="30"/>
      <c r="F382" s="30"/>
    </row>
    <row r="383" spans="1:6" x14ac:dyDescent="0.25">
      <c r="A383" s="11"/>
      <c r="B383" s="200"/>
      <c r="C383" s="86" t="str">
        <f>General!C21</f>
        <v>ALIAS 11</v>
      </c>
      <c r="D383" s="70"/>
      <c r="E383" s="30"/>
      <c r="F383" s="30"/>
    </row>
    <row r="384" spans="1:6" x14ac:dyDescent="0.25">
      <c r="A384" s="11"/>
      <c r="B384" s="200"/>
      <c r="C384" s="86" t="str">
        <f>General!C22</f>
        <v>ALIAS 12</v>
      </c>
      <c r="D384" s="70"/>
      <c r="E384" s="30"/>
      <c r="F384" s="30"/>
    </row>
    <row r="385" spans="1:6" x14ac:dyDescent="0.25">
      <c r="A385" s="11"/>
      <c r="B385" s="200"/>
      <c r="C385" s="86" t="str">
        <f>General!C23</f>
        <v>ALIAS 13</v>
      </c>
      <c r="D385" s="70"/>
      <c r="E385" s="30"/>
      <c r="F385" s="30"/>
    </row>
    <row r="386" spans="1:6" x14ac:dyDescent="0.25">
      <c r="A386" s="11"/>
      <c r="B386" s="200"/>
      <c r="C386" s="86" t="str">
        <f>General!C24</f>
        <v>ALIAS 14</v>
      </c>
      <c r="D386" s="70"/>
      <c r="E386" s="30"/>
      <c r="F386" s="30"/>
    </row>
    <row r="387" spans="1:6" x14ac:dyDescent="0.25">
      <c r="A387" s="12"/>
      <c r="B387" s="202"/>
      <c r="C387" s="86" t="str">
        <f>General!C25</f>
        <v>ALIAS 15</v>
      </c>
      <c r="D387" s="70"/>
      <c r="E387" s="30"/>
      <c r="F387" s="30"/>
    </row>
    <row r="388" spans="1:6" x14ac:dyDescent="0.25">
      <c r="A388" s="186" t="s">
        <v>210</v>
      </c>
      <c r="B388" s="199" t="s">
        <v>9</v>
      </c>
      <c r="C388" s="30"/>
      <c r="D388" s="71"/>
      <c r="E388" s="34" t="s">
        <v>15</v>
      </c>
      <c r="F388" s="73"/>
    </row>
    <row r="389" spans="1:6" x14ac:dyDescent="0.25">
      <c r="A389" s="191"/>
      <c r="B389" s="200"/>
      <c r="C389" s="31" t="str">
        <f>General!C11</f>
        <v>ALIAS 1</v>
      </c>
      <c r="D389" s="70"/>
      <c r="E389" s="30"/>
      <c r="F389" s="30"/>
    </row>
    <row r="390" spans="1:6" x14ac:dyDescent="0.25">
      <c r="A390" s="191"/>
      <c r="B390" s="200"/>
      <c r="C390" s="86" t="str">
        <f>General!C12</f>
        <v>ALIAS 2</v>
      </c>
      <c r="D390" s="70"/>
      <c r="E390" s="47" t="s">
        <v>65</v>
      </c>
      <c r="F390" s="48">
        <f>COUNTIF(D389:D403,Hoja4!A5)</f>
        <v>0</v>
      </c>
    </row>
    <row r="391" spans="1:6" ht="43.5" customHeight="1" x14ac:dyDescent="0.25">
      <c r="A391" s="191"/>
      <c r="B391" s="200"/>
      <c r="C391" s="86" t="str">
        <f>General!C13</f>
        <v>ALIAS 3</v>
      </c>
      <c r="D391" s="70"/>
      <c r="E391" s="46" t="s">
        <v>64</v>
      </c>
      <c r="F391" s="48">
        <f>COUNTIF(D389:D403,Hoja4!A6)</f>
        <v>0</v>
      </c>
    </row>
    <row r="392" spans="1:6" x14ac:dyDescent="0.25">
      <c r="A392" s="215" t="s">
        <v>161</v>
      </c>
      <c r="B392" s="200"/>
      <c r="C392" s="86" t="str">
        <f>General!C14</f>
        <v>ALIAS 4</v>
      </c>
      <c r="D392" s="70"/>
      <c r="E392" s="46" t="s">
        <v>66</v>
      </c>
      <c r="F392" s="48">
        <f>COUNTIF(D389:D403,Hoja4!A7)</f>
        <v>0</v>
      </c>
    </row>
    <row r="393" spans="1:6" x14ac:dyDescent="0.25">
      <c r="A393" s="215"/>
      <c r="B393" s="200"/>
      <c r="C393" s="86" t="str">
        <f>General!C15</f>
        <v>ALIAS 5</v>
      </c>
      <c r="D393" s="70"/>
      <c r="E393" s="30"/>
      <c r="F393" s="30"/>
    </row>
    <row r="394" spans="1:6" x14ac:dyDescent="0.25">
      <c r="A394" s="8"/>
      <c r="B394" s="200"/>
      <c r="C394" s="86" t="str">
        <f>General!C16</f>
        <v>ALIAS 6</v>
      </c>
      <c r="D394" s="70"/>
      <c r="E394" s="30"/>
      <c r="F394" s="30"/>
    </row>
    <row r="395" spans="1:6" x14ac:dyDescent="0.25">
      <c r="A395" s="8"/>
      <c r="B395" s="200"/>
      <c r="C395" s="86" t="str">
        <f>General!C17</f>
        <v>ALIAS 7</v>
      </c>
      <c r="D395" s="70"/>
      <c r="E395" s="30"/>
      <c r="F395" s="30"/>
    </row>
    <row r="396" spans="1:6" x14ac:dyDescent="0.25">
      <c r="A396" s="8"/>
      <c r="B396" s="200"/>
      <c r="C396" s="86" t="str">
        <f>General!C18</f>
        <v>ALIAS 8</v>
      </c>
      <c r="D396" s="70"/>
      <c r="E396" s="30"/>
      <c r="F396" s="30"/>
    </row>
    <row r="397" spans="1:6" x14ac:dyDescent="0.25">
      <c r="A397" s="8"/>
      <c r="B397" s="200"/>
      <c r="C397" s="86" t="str">
        <f>General!C19</f>
        <v>ALIAS 9</v>
      </c>
      <c r="D397" s="70"/>
      <c r="E397" s="30"/>
      <c r="F397" s="30"/>
    </row>
    <row r="398" spans="1:6" x14ac:dyDescent="0.25">
      <c r="A398" s="8"/>
      <c r="B398" s="200"/>
      <c r="C398" s="86" t="str">
        <f>General!C20</f>
        <v>ALIAS 10</v>
      </c>
      <c r="D398" s="70"/>
      <c r="E398" s="30"/>
      <c r="F398" s="30"/>
    </row>
    <row r="399" spans="1:6" x14ac:dyDescent="0.25">
      <c r="A399" s="8"/>
      <c r="B399" s="200"/>
      <c r="C399" s="86" t="str">
        <f>General!C21</f>
        <v>ALIAS 11</v>
      </c>
      <c r="D399" s="70"/>
      <c r="E399" s="30"/>
      <c r="F399" s="30"/>
    </row>
    <row r="400" spans="1:6" x14ac:dyDescent="0.25">
      <c r="A400" s="8"/>
      <c r="B400" s="200"/>
      <c r="C400" s="86" t="str">
        <f>General!C22</f>
        <v>ALIAS 12</v>
      </c>
      <c r="D400" s="70"/>
      <c r="E400" s="30"/>
      <c r="F400" s="30"/>
    </row>
    <row r="401" spans="1:6" x14ac:dyDescent="0.25">
      <c r="A401" s="8"/>
      <c r="B401" s="200"/>
      <c r="C401" s="86" t="str">
        <f>General!C23</f>
        <v>ALIAS 13</v>
      </c>
      <c r="D401" s="70"/>
      <c r="E401" s="30"/>
      <c r="F401" s="30"/>
    </row>
    <row r="402" spans="1:6" x14ac:dyDescent="0.25">
      <c r="A402" s="8"/>
      <c r="B402" s="200"/>
      <c r="C402" s="86" t="str">
        <f>General!C24</f>
        <v>ALIAS 14</v>
      </c>
      <c r="D402" s="70"/>
      <c r="E402" s="30"/>
      <c r="F402" s="30"/>
    </row>
    <row r="403" spans="1:6" x14ac:dyDescent="0.25">
      <c r="A403" s="9"/>
      <c r="B403" s="202"/>
      <c r="C403" s="86" t="str">
        <f>General!C25</f>
        <v>ALIAS 15</v>
      </c>
      <c r="D403" s="70"/>
      <c r="E403" s="30"/>
      <c r="F403" s="30"/>
    </row>
  </sheetData>
  <sheetProtection password="9EC1" sheet="1" objects="1" scenarios="1"/>
  <mergeCells count="64">
    <mergeCell ref="A372:A375"/>
    <mergeCell ref="B372:B387"/>
    <mergeCell ref="A388:A391"/>
    <mergeCell ref="B388:B403"/>
    <mergeCell ref="A392:A393"/>
    <mergeCell ref="A340:A343"/>
    <mergeCell ref="B340:B355"/>
    <mergeCell ref="A356:A359"/>
    <mergeCell ref="B356:B371"/>
    <mergeCell ref="A360:A361"/>
    <mergeCell ref="A308:A311"/>
    <mergeCell ref="B308:B323"/>
    <mergeCell ref="A312:A313"/>
    <mergeCell ref="A324:A327"/>
    <mergeCell ref="B324:B339"/>
    <mergeCell ref="A328:A329"/>
    <mergeCell ref="A260:A263"/>
    <mergeCell ref="B260:B275"/>
    <mergeCell ref="A276:A279"/>
    <mergeCell ref="B276:B291"/>
    <mergeCell ref="A292:A295"/>
    <mergeCell ref="B292:B307"/>
    <mergeCell ref="A264:A265"/>
    <mergeCell ref="A296:A297"/>
    <mergeCell ref="A212:A215"/>
    <mergeCell ref="B212:B227"/>
    <mergeCell ref="A228:A231"/>
    <mergeCell ref="B228:B243"/>
    <mergeCell ref="A244:A247"/>
    <mergeCell ref="B244:B259"/>
    <mergeCell ref="A216:A218"/>
    <mergeCell ref="A248:A249"/>
    <mergeCell ref="A164:A167"/>
    <mergeCell ref="B164:B179"/>
    <mergeCell ref="A180:A183"/>
    <mergeCell ref="B180:B195"/>
    <mergeCell ref="A196:A199"/>
    <mergeCell ref="B196:B211"/>
    <mergeCell ref="A168:A169"/>
    <mergeCell ref="A184:A185"/>
    <mergeCell ref="A116:A119"/>
    <mergeCell ref="B116:B131"/>
    <mergeCell ref="A132:A135"/>
    <mergeCell ref="B132:B147"/>
    <mergeCell ref="A148:A151"/>
    <mergeCell ref="B148:B163"/>
    <mergeCell ref="A136:A137"/>
    <mergeCell ref="A68:A71"/>
    <mergeCell ref="B68:B83"/>
    <mergeCell ref="A84:A87"/>
    <mergeCell ref="B84:B99"/>
    <mergeCell ref="A100:A103"/>
    <mergeCell ref="B100:B115"/>
    <mergeCell ref="A88:A89"/>
    <mergeCell ref="B52:B67"/>
    <mergeCell ref="A52:A55"/>
    <mergeCell ref="B4:B19"/>
    <mergeCell ref="B20:B35"/>
    <mergeCell ref="A20:A21"/>
    <mergeCell ref="B36:B51"/>
    <mergeCell ref="A36:A39"/>
    <mergeCell ref="A40:A41"/>
    <mergeCell ref="A56:A57"/>
    <mergeCell ref="A12:A18"/>
  </mergeCells>
  <dataValidations count="1">
    <dataValidation type="list" allowBlank="1" showInputMessage="1" showErrorMessage="1" sqref="F20 F36 D5:D19 F52 D21:D35 F68 D37:D51 F84 D53:D67 F100 D69:D83 F116 D85:D99 F132 D101:D115 F164 D117:D131 D293:D307 D133:D147 F180 D149:D163 F196 D165:D179 F212 D181:D195 F228 D197:D211 F244 D213:D227 F260 D229:D243 F276 D245:D259 F292 D261:D275 F148 D277:D291 F4 D309:D323 F308 D325:D339 F324 D341:D355 F340 D357:D371 F356 D373:D387 F372 D389:D403 F388">
      <formula1>Cumple</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19" operator="equal" id="{33A996D4-36A1-4AFA-9598-41D575AFFA65}">
            <xm:f>Hoja4!$A$5</xm:f>
            <x14:dxf>
              <fill>
                <patternFill>
                  <bgColor rgb="FF92D050"/>
                </patternFill>
              </fill>
            </x14:dxf>
          </x14:cfRule>
          <x14:cfRule type="cellIs" priority="20" operator="equal" id="{02DB3353-FFEF-4AE2-84BD-D56C00A480E5}">
            <xm:f>Hoja4!$A$6</xm:f>
            <x14:dxf>
              <fill>
                <patternFill>
                  <bgColor rgb="FFFF0000"/>
                </patternFill>
              </fill>
            </x14:dxf>
          </x14:cfRule>
          <x14:cfRule type="cellIs" priority="21" operator="equal" id="{DF7A931B-60BD-49D5-B683-1B20FA9C1DF1}">
            <xm:f>Hoja4!$A$7</xm:f>
            <x14:dxf>
              <fill>
                <patternFill>
                  <bgColor rgb="FFFFFF00"/>
                </patternFill>
              </fill>
            </x14:dxf>
          </x14:cfRule>
          <xm:sqref>D4:F307</xm:sqref>
        </x14:conditionalFormatting>
        <x14:conditionalFormatting xmlns:xm="http://schemas.microsoft.com/office/excel/2006/main">
          <x14:cfRule type="cellIs" priority="16" operator="equal" id="{11317827-F038-449D-89C6-10A9EC0102E9}">
            <xm:f>Hoja4!$A$5</xm:f>
            <x14:dxf>
              <fill>
                <patternFill>
                  <bgColor rgb="FF92D050"/>
                </patternFill>
              </fill>
            </x14:dxf>
          </x14:cfRule>
          <x14:cfRule type="cellIs" priority="17" operator="equal" id="{469CA697-0A21-4EFD-A980-12740ED2C633}">
            <xm:f>Hoja4!$A$6</xm:f>
            <x14:dxf>
              <fill>
                <patternFill>
                  <bgColor rgb="FFFF0000"/>
                </patternFill>
              </fill>
            </x14:dxf>
          </x14:cfRule>
          <x14:cfRule type="cellIs" priority="18" operator="equal" id="{080FA13A-140B-4D65-8580-8D2EF938311F}">
            <xm:f>Hoja4!$A$7</xm:f>
            <x14:dxf>
              <fill>
                <patternFill>
                  <bgColor rgb="FFFFFF00"/>
                </patternFill>
              </fill>
            </x14:dxf>
          </x14:cfRule>
          <xm:sqref>D308:F323</xm:sqref>
        </x14:conditionalFormatting>
        <x14:conditionalFormatting xmlns:xm="http://schemas.microsoft.com/office/excel/2006/main">
          <x14:cfRule type="cellIs" priority="13" operator="equal" id="{97C8AFAC-34A5-4C85-8190-14622FC74FFE}">
            <xm:f>Hoja4!$A$5</xm:f>
            <x14:dxf>
              <fill>
                <patternFill>
                  <bgColor rgb="FF92D050"/>
                </patternFill>
              </fill>
            </x14:dxf>
          </x14:cfRule>
          <x14:cfRule type="cellIs" priority="14" operator="equal" id="{600F75D0-FA68-406F-B6BF-B3F98E25EC38}">
            <xm:f>Hoja4!$A$6</xm:f>
            <x14:dxf>
              <fill>
                <patternFill>
                  <bgColor rgb="FFFF0000"/>
                </patternFill>
              </fill>
            </x14:dxf>
          </x14:cfRule>
          <x14:cfRule type="cellIs" priority="15" operator="equal" id="{DBC9A04A-D565-4B05-8925-5C288D920C40}">
            <xm:f>Hoja4!$A$7</xm:f>
            <x14:dxf>
              <fill>
                <patternFill>
                  <bgColor rgb="FFFFFF00"/>
                </patternFill>
              </fill>
            </x14:dxf>
          </x14:cfRule>
          <xm:sqref>D324:F339</xm:sqref>
        </x14:conditionalFormatting>
        <x14:conditionalFormatting xmlns:xm="http://schemas.microsoft.com/office/excel/2006/main">
          <x14:cfRule type="cellIs" priority="10" operator="equal" id="{12E95F6D-946B-4E01-9486-EB2899C28580}">
            <xm:f>Hoja4!$A$5</xm:f>
            <x14:dxf>
              <fill>
                <patternFill>
                  <bgColor rgb="FF92D050"/>
                </patternFill>
              </fill>
            </x14:dxf>
          </x14:cfRule>
          <x14:cfRule type="cellIs" priority="11" operator="equal" id="{32336A1D-E5B2-4D98-90AC-3B232525FD93}">
            <xm:f>Hoja4!$A$6</xm:f>
            <x14:dxf>
              <fill>
                <patternFill>
                  <bgColor rgb="FFFF0000"/>
                </patternFill>
              </fill>
            </x14:dxf>
          </x14:cfRule>
          <x14:cfRule type="cellIs" priority="12" operator="equal" id="{1A243A20-9A72-4950-8DFA-647BAE6051B9}">
            <xm:f>Hoja4!$A$7</xm:f>
            <x14:dxf>
              <fill>
                <patternFill>
                  <bgColor rgb="FFFFFF00"/>
                </patternFill>
              </fill>
            </x14:dxf>
          </x14:cfRule>
          <xm:sqref>D340:F355</xm:sqref>
        </x14:conditionalFormatting>
        <x14:conditionalFormatting xmlns:xm="http://schemas.microsoft.com/office/excel/2006/main">
          <x14:cfRule type="cellIs" priority="7" operator="equal" id="{DAD0C859-1BDE-4438-97F7-89AAB3539C2F}">
            <xm:f>Hoja4!$A$5</xm:f>
            <x14:dxf>
              <fill>
                <patternFill>
                  <bgColor rgb="FF92D050"/>
                </patternFill>
              </fill>
            </x14:dxf>
          </x14:cfRule>
          <x14:cfRule type="cellIs" priority="8" operator="equal" id="{562E9ED7-1872-4547-B7F0-0DFFA90B106B}">
            <xm:f>Hoja4!$A$6</xm:f>
            <x14:dxf>
              <fill>
                <patternFill>
                  <bgColor rgb="FFFF0000"/>
                </patternFill>
              </fill>
            </x14:dxf>
          </x14:cfRule>
          <x14:cfRule type="cellIs" priority="9" operator="equal" id="{B7DA9A03-E94D-43C5-ADFD-91815C507FA4}">
            <xm:f>Hoja4!$A$7</xm:f>
            <x14:dxf>
              <fill>
                <patternFill>
                  <bgColor rgb="FFFFFF00"/>
                </patternFill>
              </fill>
            </x14:dxf>
          </x14:cfRule>
          <xm:sqref>D356:F371</xm:sqref>
        </x14:conditionalFormatting>
        <x14:conditionalFormatting xmlns:xm="http://schemas.microsoft.com/office/excel/2006/main">
          <x14:cfRule type="cellIs" priority="4" operator="equal" id="{FFFD9B2A-E2E1-461E-8F09-A07B907DA2CB}">
            <xm:f>Hoja4!$A$5</xm:f>
            <x14:dxf>
              <fill>
                <patternFill>
                  <bgColor rgb="FF92D050"/>
                </patternFill>
              </fill>
            </x14:dxf>
          </x14:cfRule>
          <x14:cfRule type="cellIs" priority="5" operator="equal" id="{8F65D072-BA36-4ECC-8385-627BD721FF2E}">
            <xm:f>Hoja4!$A$6</xm:f>
            <x14:dxf>
              <fill>
                <patternFill>
                  <bgColor rgb="FFFF0000"/>
                </patternFill>
              </fill>
            </x14:dxf>
          </x14:cfRule>
          <x14:cfRule type="cellIs" priority="6" operator="equal" id="{002249EF-EFEA-4D89-8D83-ABA6204DE9EC}">
            <xm:f>Hoja4!$A$7</xm:f>
            <x14:dxf>
              <fill>
                <patternFill>
                  <bgColor rgb="FFFFFF00"/>
                </patternFill>
              </fill>
            </x14:dxf>
          </x14:cfRule>
          <xm:sqref>D372:F387</xm:sqref>
        </x14:conditionalFormatting>
        <x14:conditionalFormatting xmlns:xm="http://schemas.microsoft.com/office/excel/2006/main">
          <x14:cfRule type="cellIs" priority="1" operator="equal" id="{9E36D1A3-3074-4E00-B6C8-D016763A9CB2}">
            <xm:f>Hoja4!$A$5</xm:f>
            <x14:dxf>
              <fill>
                <patternFill>
                  <bgColor rgb="FF92D050"/>
                </patternFill>
              </fill>
            </x14:dxf>
          </x14:cfRule>
          <x14:cfRule type="cellIs" priority="2" operator="equal" id="{C5058345-10AE-411C-8129-B3F9B4D8A891}">
            <xm:f>Hoja4!$A$6</xm:f>
            <x14:dxf>
              <fill>
                <patternFill>
                  <bgColor rgb="FFFF0000"/>
                </patternFill>
              </fill>
            </x14:dxf>
          </x14:cfRule>
          <x14:cfRule type="cellIs" priority="3" operator="equal" id="{0F0CEBE0-71BD-41E6-9359-6F7B203D6D4E}">
            <xm:f>Hoja4!$A$7</xm:f>
            <x14:dxf>
              <fill>
                <patternFill>
                  <bgColor rgb="FFFFFF00"/>
                </patternFill>
              </fill>
            </x14:dxf>
          </x14:cfRule>
          <xm:sqref>D388:F403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1"/>
  <sheetViews>
    <sheetView zoomScaleNormal="100" workbookViewId="0">
      <selection activeCell="E36" sqref="E36"/>
    </sheetView>
  </sheetViews>
  <sheetFormatPr baseColWidth="10" defaultColWidth="9.140625" defaultRowHeight="15" x14ac:dyDescent="0.25"/>
  <cols>
    <col min="1" max="1" width="66.140625" customWidth="1"/>
    <col min="2" max="2" width="12.28515625" customWidth="1"/>
    <col min="3" max="3" width="25.85546875" customWidth="1"/>
    <col min="4" max="4" width="17.85546875" style="71" customWidth="1"/>
    <col min="5" max="5" width="20" customWidth="1"/>
    <col min="6" max="6" width="17.28515625" style="30" customWidth="1"/>
    <col min="7" max="7" width="9.140625" style="30"/>
    <col min="8" max="8" width="37.28515625" customWidth="1"/>
    <col min="9" max="9" width="7.140625" customWidth="1"/>
    <col min="10" max="10" width="22.85546875" customWidth="1"/>
    <col min="12" max="12" width="12.42578125" customWidth="1"/>
    <col min="13" max="13" width="10.5703125" customWidth="1"/>
    <col min="14" max="14" width="13.42578125" customWidth="1"/>
    <col min="15" max="15" width="20.85546875" customWidth="1"/>
    <col min="16" max="16" width="23.140625" customWidth="1"/>
  </cols>
  <sheetData>
    <row r="1" spans="1:15" ht="23.25" x14ac:dyDescent="0.35">
      <c r="A1" s="6" t="s">
        <v>163</v>
      </c>
      <c r="H1" s="36"/>
      <c r="I1" s="36"/>
      <c r="J1" s="36"/>
      <c r="K1" s="36"/>
      <c r="L1" s="36"/>
      <c r="M1" s="36"/>
      <c r="N1" s="36"/>
      <c r="O1" s="36"/>
    </row>
    <row r="2" spans="1:15" x14ac:dyDescent="0.25">
      <c r="H2" s="37" t="s">
        <v>30</v>
      </c>
      <c r="I2" s="36"/>
      <c r="J2" s="36"/>
      <c r="K2" s="36"/>
      <c r="L2" s="36"/>
      <c r="M2" s="36"/>
      <c r="N2" s="36"/>
      <c r="O2" s="36"/>
    </row>
    <row r="3" spans="1:15" x14ac:dyDescent="0.25">
      <c r="A3" s="7" t="s">
        <v>254</v>
      </c>
      <c r="B3" s="7" t="s">
        <v>8</v>
      </c>
      <c r="C3" s="32" t="s">
        <v>14</v>
      </c>
      <c r="D3" s="75" t="s">
        <v>34</v>
      </c>
      <c r="E3" s="32" t="s">
        <v>33</v>
      </c>
      <c r="F3" s="32"/>
      <c r="H3" s="36"/>
      <c r="I3" s="36"/>
      <c r="J3" s="36"/>
      <c r="K3" s="36"/>
      <c r="L3" s="36"/>
      <c r="M3" s="36"/>
      <c r="N3" s="36"/>
      <c r="O3" s="36"/>
    </row>
    <row r="4" spans="1:15" x14ac:dyDescent="0.25">
      <c r="A4" s="186" t="s">
        <v>211</v>
      </c>
      <c r="B4" s="199" t="s">
        <v>32</v>
      </c>
      <c r="E4" s="34" t="s">
        <v>15</v>
      </c>
      <c r="F4" s="73"/>
      <c r="H4" s="37" t="s">
        <v>261</v>
      </c>
      <c r="I4" s="38">
        <v>13</v>
      </c>
      <c r="J4" s="36"/>
      <c r="K4" s="36"/>
      <c r="L4" s="37" t="s">
        <v>38</v>
      </c>
      <c r="M4" s="36"/>
      <c r="N4" s="36"/>
      <c r="O4" s="36"/>
    </row>
    <row r="5" spans="1:15" x14ac:dyDescent="0.25">
      <c r="A5" s="191"/>
      <c r="B5" s="200"/>
      <c r="C5" s="4" t="str">
        <f>General!C11</f>
        <v>ALIAS 1</v>
      </c>
      <c r="D5" s="70"/>
      <c r="H5" s="23" t="s">
        <v>262</v>
      </c>
      <c r="I5" s="18">
        <f>COUNTIF(F4:F211,Hoja4!A5)</f>
        <v>0</v>
      </c>
      <c r="J5" s="19" t="s">
        <v>46</v>
      </c>
      <c r="K5" s="20">
        <f>I5*100/I4</f>
        <v>0</v>
      </c>
      <c r="L5" s="21">
        <f>(I5*100)/(I4-I7)</f>
        <v>0</v>
      </c>
      <c r="M5" s="36"/>
      <c r="N5" s="36"/>
      <c r="O5" s="36"/>
    </row>
    <row r="6" spans="1:15" x14ac:dyDescent="0.25">
      <c r="A6" s="191"/>
      <c r="B6" s="200"/>
      <c r="C6" s="31" t="str">
        <f>General!C12</f>
        <v>ALIAS 2</v>
      </c>
      <c r="D6" s="70"/>
      <c r="E6" s="47" t="s">
        <v>65</v>
      </c>
      <c r="F6" s="48">
        <f>COUNTIF(D5:D19,Hoja4!A5)</f>
        <v>0</v>
      </c>
      <c r="H6" s="23" t="s">
        <v>263</v>
      </c>
      <c r="I6" s="18">
        <f>COUNTIF(F4:F211,Hoja4!A6)</f>
        <v>0</v>
      </c>
      <c r="J6" s="19" t="s">
        <v>47</v>
      </c>
      <c r="K6" s="20">
        <f>I6*100/I4</f>
        <v>0</v>
      </c>
      <c r="L6" s="21">
        <f>(I6*100)/(I4-I7)</f>
        <v>0</v>
      </c>
      <c r="M6" s="36"/>
      <c r="N6" s="36"/>
      <c r="O6" s="36"/>
    </row>
    <row r="7" spans="1:15" x14ac:dyDescent="0.25">
      <c r="A7" s="191"/>
      <c r="B7" s="200"/>
      <c r="C7" s="31" t="str">
        <f>General!C13</f>
        <v>ALIAS 3</v>
      </c>
      <c r="D7" s="70"/>
      <c r="E7" s="46" t="s">
        <v>64</v>
      </c>
      <c r="F7" s="48">
        <f>COUNTIF(D5:D19,Hoja4!A6)</f>
        <v>0</v>
      </c>
      <c r="H7" s="23" t="s">
        <v>264</v>
      </c>
      <c r="I7" s="18">
        <f>COUNTIF(F4:F211,Hoja4!A7)</f>
        <v>0</v>
      </c>
      <c r="J7" s="19" t="s">
        <v>52</v>
      </c>
      <c r="K7" s="20">
        <f>I7*100/I4</f>
        <v>0</v>
      </c>
      <c r="L7" s="18"/>
      <c r="M7" s="36"/>
      <c r="N7" s="36"/>
      <c r="O7" s="36"/>
    </row>
    <row r="8" spans="1:15" x14ac:dyDescent="0.25">
      <c r="A8" s="215" t="s">
        <v>164</v>
      </c>
      <c r="B8" s="200"/>
      <c r="C8" s="31" t="str">
        <f>General!C14</f>
        <v>ALIAS 4</v>
      </c>
      <c r="D8" s="70"/>
      <c r="E8" s="46" t="s">
        <v>66</v>
      </c>
      <c r="F8" s="48">
        <f>COUNTIF(D5:D19,Hoja4!A7)</f>
        <v>0</v>
      </c>
      <c r="H8" s="36"/>
      <c r="I8" s="36">
        <f>SUM(I5:I7)</f>
        <v>0</v>
      </c>
      <c r="J8" s="36"/>
      <c r="K8" s="22">
        <f>SUM(K5:K7)</f>
        <v>0</v>
      </c>
      <c r="L8" s="22">
        <f>SUM(L5:L7)</f>
        <v>0</v>
      </c>
      <c r="M8" s="36"/>
      <c r="N8" s="36"/>
      <c r="O8" s="36"/>
    </row>
    <row r="9" spans="1:15" x14ac:dyDescent="0.25">
      <c r="A9" s="215"/>
      <c r="B9" s="200"/>
      <c r="C9" s="31" t="str">
        <f>General!C15</f>
        <v>ALIAS 5</v>
      </c>
      <c r="D9" s="70"/>
      <c r="H9" s="37"/>
      <c r="I9" s="36"/>
      <c r="J9" s="36"/>
      <c r="K9" s="36"/>
      <c r="L9" s="36"/>
      <c r="M9" s="36"/>
      <c r="N9" s="36"/>
      <c r="O9" s="36"/>
    </row>
    <row r="10" spans="1:15" x14ac:dyDescent="0.25">
      <c r="A10" s="8"/>
      <c r="B10" s="200"/>
      <c r="C10" s="31" t="str">
        <f>General!C16</f>
        <v>ALIAS 6</v>
      </c>
      <c r="D10" s="70"/>
      <c r="H10" s="37" t="s">
        <v>48</v>
      </c>
      <c r="I10" s="36"/>
      <c r="J10" s="36"/>
      <c r="K10" s="36"/>
      <c r="L10" s="36"/>
      <c r="M10" s="36"/>
    </row>
    <row r="11" spans="1:15" x14ac:dyDescent="0.25">
      <c r="A11" s="8"/>
      <c r="B11" s="200"/>
      <c r="C11" s="31" t="str">
        <f>General!C17</f>
        <v>ALIAS 7</v>
      </c>
      <c r="D11" s="70"/>
      <c r="H11" s="41" t="s">
        <v>265</v>
      </c>
      <c r="I11" s="41">
        <f>25+13</f>
        <v>38</v>
      </c>
      <c r="J11" s="42"/>
      <c r="K11" s="41"/>
      <c r="L11" s="41"/>
      <c r="M11" s="36"/>
    </row>
    <row r="12" spans="1:15" x14ac:dyDescent="0.25">
      <c r="A12" s="8"/>
      <c r="B12" s="200"/>
      <c r="C12" s="31" t="str">
        <f>General!C18</f>
        <v>ALIAS 8</v>
      </c>
      <c r="D12" s="70"/>
      <c r="H12" s="18" t="s">
        <v>266</v>
      </c>
      <c r="I12" s="18">
        <f>A!I5+I5</f>
        <v>0</v>
      </c>
      <c r="J12" s="40" t="s">
        <v>49</v>
      </c>
      <c r="K12" s="20">
        <f>I12*100/I11</f>
        <v>0</v>
      </c>
      <c r="L12" s="21">
        <f>(I12*100)/(I11-I14)</f>
        <v>0</v>
      </c>
      <c r="M12" s="36"/>
    </row>
    <row r="13" spans="1:15" x14ac:dyDescent="0.25">
      <c r="A13" s="8"/>
      <c r="B13" s="200"/>
      <c r="C13" s="31" t="str">
        <f>General!C19</f>
        <v>ALIAS 9</v>
      </c>
      <c r="D13" s="70"/>
      <c r="H13" s="18" t="s">
        <v>267</v>
      </c>
      <c r="I13" s="18">
        <f>A!I6+AA!I6</f>
        <v>0</v>
      </c>
      <c r="J13" s="19" t="s">
        <v>50</v>
      </c>
      <c r="K13" s="20">
        <f>I13*100/I11</f>
        <v>0</v>
      </c>
      <c r="L13" s="21">
        <f>(I13*100)/(I11-I14)</f>
        <v>0</v>
      </c>
      <c r="M13" s="36"/>
    </row>
    <row r="14" spans="1:15" x14ac:dyDescent="0.25">
      <c r="A14" s="8"/>
      <c r="B14" s="200"/>
      <c r="C14" s="31" t="str">
        <f>General!C20</f>
        <v>ALIAS 10</v>
      </c>
      <c r="D14" s="70"/>
      <c r="H14" s="18" t="s">
        <v>268</v>
      </c>
      <c r="I14" s="18">
        <f>A!I7+AA!I7</f>
        <v>0</v>
      </c>
      <c r="J14" s="19" t="s">
        <v>51</v>
      </c>
      <c r="K14" s="20">
        <f>I14*100/I11</f>
        <v>0</v>
      </c>
      <c r="L14" s="18"/>
      <c r="M14" s="36"/>
    </row>
    <row r="15" spans="1:15" x14ac:dyDescent="0.25">
      <c r="A15" s="8"/>
      <c r="B15" s="200"/>
      <c r="C15" s="31" t="str">
        <f>General!C21</f>
        <v>ALIAS 11</v>
      </c>
      <c r="D15" s="70"/>
      <c r="I15">
        <f>SUM(I12:I14)</f>
        <v>0</v>
      </c>
      <c r="K15" s="43">
        <f>SUM(K12:K14)</f>
        <v>0</v>
      </c>
      <c r="L15" s="43">
        <f>SUM(L12:L14)</f>
        <v>0</v>
      </c>
    </row>
    <row r="16" spans="1:15" x14ac:dyDescent="0.25">
      <c r="A16" s="8"/>
      <c r="B16" s="200"/>
      <c r="C16" s="31" t="str">
        <f>General!C22</f>
        <v>ALIAS 12</v>
      </c>
      <c r="D16" s="70"/>
    </row>
    <row r="17" spans="1:16" x14ac:dyDescent="0.25">
      <c r="A17" s="8"/>
      <c r="B17" s="200"/>
      <c r="C17" s="31" t="str">
        <f>General!C23</f>
        <v>ALIAS 13</v>
      </c>
      <c r="D17" s="70"/>
      <c r="H17" s="32" t="s">
        <v>55</v>
      </c>
      <c r="I17" s="30"/>
      <c r="J17" s="30"/>
      <c r="K17" s="30"/>
      <c r="L17" s="30"/>
      <c r="M17" s="30"/>
      <c r="N17" s="30"/>
      <c r="O17" s="30"/>
      <c r="P17" s="30"/>
    </row>
    <row r="18" spans="1:16" x14ac:dyDescent="0.25">
      <c r="A18" s="8"/>
      <c r="B18" s="200"/>
      <c r="C18" s="31" t="str">
        <f>General!C24</f>
        <v>ALIAS 14</v>
      </c>
      <c r="D18" s="70"/>
      <c r="H18" s="30"/>
      <c r="I18" s="25" t="s">
        <v>10</v>
      </c>
      <c r="J18" s="26" t="s">
        <v>36</v>
      </c>
      <c r="K18" s="25" t="s">
        <v>35</v>
      </c>
      <c r="L18" s="26" t="s">
        <v>39</v>
      </c>
      <c r="M18" s="25" t="s">
        <v>37</v>
      </c>
      <c r="N18" s="26" t="s">
        <v>40</v>
      </c>
      <c r="O18" s="39" t="s">
        <v>44</v>
      </c>
      <c r="P18" s="28" t="s">
        <v>45</v>
      </c>
    </row>
    <row r="19" spans="1:16" x14ac:dyDescent="0.25">
      <c r="A19" s="9"/>
      <c r="B19" s="202"/>
      <c r="C19" s="31" t="str">
        <f>General!C25</f>
        <v>ALIAS 15</v>
      </c>
      <c r="D19" s="70"/>
      <c r="H19" s="3" t="str">
        <f>General!C11</f>
        <v>ALIAS 1</v>
      </c>
      <c r="I19" s="1">
        <f>COUNTIF(D5,Hoja4!A5)+COUNTIF(D21,Hoja4!A5)+COUNTIF(D37,Hoja4!A5)+COUNTIF(D53,Hoja4!A5)+COUNTIF(D69,Hoja4!A5)+COUNTIF(D85,Hoja4!A5)+COUNTIF(D101,Hoja4!A5)+COUNTIF(D117,Hoja4!A5)+COUNTIF(D133,Hoja4!A5)+COUNTIF(D149,Hoja4!A5)+COUNTIF(D165,Hoja4!A5)+COUNTIF(D181,Hoja4!A5)+COUNTIF(D197,Hoja4!A5)</f>
        <v>0</v>
      </c>
      <c r="J19" s="27">
        <f>I19*100/I4</f>
        <v>0</v>
      </c>
      <c r="K19" s="1">
        <f>COUNTIF(D5,Hoja4!A6)+COUNTIF(D21,Hoja4!A6)+COUNTIF(D37,Hoja4!A6)+COUNTIF(D53,Hoja4!A6)+COUNTIF(D69,Hoja4!A6)+COUNTIF(D85,Hoja4!A6)+COUNTIF(D101,Hoja4!A6)+COUNTIF(D117,Hoja4!A6)+COUNTIF(D133,Hoja4!A6)+COUNTIF(D149,Hoja4!A6)+COUNTIF(D165,Hoja4!A6)+COUNTIF(D181,Hoja4!A6)+COUNTIF(D197,Hoja4!A6)</f>
        <v>0</v>
      </c>
      <c r="L19" s="27">
        <f>K19*100/I4</f>
        <v>0</v>
      </c>
      <c r="M19" s="1">
        <f>COUNTIF(D5,Hoja4!A7)+COUNTIF(D21,Hoja4!A7)+COUNTIF(D37,Hoja4!A7)+COUNTIF(D53,Hoja4!A7)+COUNTIF(D69,Hoja4!A7)+COUNTIF(D85,Hoja4!A7)+COUNTIF(D101,Hoja4!A7)+COUNTIF(D117,Hoja4!A7)+COUNTIF(D133,Hoja4!A7)+COUNTIF(D149,Hoja4!A7)+COUNTIF(D165,Hoja4!A7)+COUNTIF(D181,Hoja4!A7)+COUNTIF(D197,Hoja4!A7)</f>
        <v>0</v>
      </c>
      <c r="N19" s="27">
        <f>M19*100/I4</f>
        <v>0</v>
      </c>
      <c r="O19" s="29">
        <f>(I19*100)/(I4-M19)</f>
        <v>0</v>
      </c>
      <c r="P19" s="29">
        <f>(K19*100)/(I4-M19)</f>
        <v>0</v>
      </c>
    </row>
    <row r="20" spans="1:16" x14ac:dyDescent="0.25">
      <c r="A20" s="186" t="s">
        <v>212</v>
      </c>
      <c r="B20" s="183" t="s">
        <v>32</v>
      </c>
      <c r="E20" s="35" t="s">
        <v>15</v>
      </c>
      <c r="F20" s="74"/>
      <c r="H20" s="3" t="str">
        <f>General!C12</f>
        <v>ALIAS 2</v>
      </c>
      <c r="I20" s="1">
        <f>COUNTIF(D6,Hoja4!A5)+COUNTIF(D22,Hoja4!A5)+COUNTIF(D38,Hoja4!A5)+COUNTIF(D54,Hoja4!A5)+COUNTIF(D70,Hoja4!A5)+COUNTIF(D86,Hoja4!A5)+COUNTIF(D102,Hoja4!A5)+COUNTIF(D118,Hoja4!A5)+COUNTIF(D134,Hoja4!A5)+COUNTIF(D150,Hoja4!A5)+COUNTIF(D166,Hoja4!A5)+COUNTIF(D182,Hoja4!A5)+COUNTIF(D198,Hoja4!A5)</f>
        <v>0</v>
      </c>
      <c r="J20" s="27">
        <f>I20*100/I4</f>
        <v>0</v>
      </c>
      <c r="K20" s="1">
        <f>COUNTIF(D6,Hoja4!A6)+COUNTIF(D22,Hoja4!A6)+COUNTIF(D38,Hoja4!A6)+COUNTIF(D54,Hoja4!A6)+COUNTIF(D70,Hoja4!A6)+COUNTIF(D86,Hoja4!A6)+COUNTIF(D102,Hoja4!A6)+COUNTIF(D118,Hoja4!A6)+COUNTIF(D134,Hoja4!A6)+COUNTIF(D150,Hoja4!A6)+COUNTIF(D166,Hoja4!A6)+COUNTIF(D182,Hoja4!A6)+COUNTIF(D198,Hoja4!A6)</f>
        <v>0</v>
      </c>
      <c r="L20" s="27">
        <f>K20*100/I4</f>
        <v>0</v>
      </c>
      <c r="M20" s="1">
        <f>COUNTIF(D6,Hoja4!A7)+COUNTIF(D22,Hoja4!A7)+COUNTIF(D38,Hoja4!A7)+COUNTIF(D54,Hoja4!A7)+COUNTIF(D70,Hoja4!A7)+COUNTIF(D86,Hoja4!A7)+COUNTIF(D102,Hoja4!A7)+COUNTIF(D118,Hoja4!A7)+COUNTIF(D134,Hoja4!A7)+COUNTIF(D150,Hoja4!A7)+COUNTIF(D166,Hoja4!A7)+COUNTIF(D182,Hoja4!A7)+COUNTIF(D198,Hoja4!A7)</f>
        <v>0</v>
      </c>
      <c r="N20" s="27">
        <f>M20*100/I4</f>
        <v>0</v>
      </c>
      <c r="O20" s="29">
        <f>(I20*100)/(I4-M20)</f>
        <v>0</v>
      </c>
      <c r="P20" s="29">
        <f>(K20*100)/(I4-M20)</f>
        <v>0</v>
      </c>
    </row>
    <row r="21" spans="1:16" x14ac:dyDescent="0.25">
      <c r="A21" s="191"/>
      <c r="B21" s="184"/>
      <c r="C21" s="10" t="str">
        <f>General!C11</f>
        <v>ALIAS 1</v>
      </c>
      <c r="D21" s="72"/>
      <c r="H21" s="3" t="str">
        <f>General!C13</f>
        <v>ALIAS 3</v>
      </c>
      <c r="I21" s="1">
        <f>COUNTIF(D7,Hoja4!A5)+COUNTIF(D23,Hoja4!A5)+COUNTIF(D39,Hoja4!A5)+COUNTIF(D55,Hoja4!A5)+COUNTIF(D71,Hoja4!A5)+COUNTIF(D87,Hoja4!A5)+COUNTIF(D103,Hoja4!A5)+COUNTIF(D119,Hoja4!A5)+COUNTIF(D135,Hoja4!A5)+COUNTIF(D151,Hoja4!A5)+COUNTIF(D167,Hoja4!A5)+COUNTIF(D183,Hoja4!A5)+COUNTIF(D199,Hoja4!A5)</f>
        <v>0</v>
      </c>
      <c r="J21" s="27">
        <f>I21*100/I4</f>
        <v>0</v>
      </c>
      <c r="K21" s="1">
        <f>COUNTIF(D7,Hoja4!A6)+COUNTIF(D23,Hoja4!A6)+COUNTIF(D39,Hoja4!A6)+COUNTIF(D55,Hoja4!A6)+COUNTIF(D71,Hoja4!A6)+COUNTIF(D87,Hoja4!A6)+COUNTIF(D103,Hoja4!A6)+COUNTIF(D119,Hoja4!A6)+COUNTIF(D135,Hoja4!A6)+COUNTIF(D151,Hoja4!A6)+COUNTIF(D167,Hoja4!A6)+COUNTIF(D183,Hoja4!A6)+COUNTIF(D199,Hoja4!A6)</f>
        <v>0</v>
      </c>
      <c r="L21" s="27">
        <f>K21*100/I4</f>
        <v>0</v>
      </c>
      <c r="M21" s="1">
        <f>COUNTIF(D7,Hoja4!A7)+COUNTIF(D23,Hoja4!A7)+COUNTIF(D39,Hoja4!A7)+COUNTIF(D55,Hoja4!A7)+COUNTIF(D71,Hoja4!A7)+COUNTIF(D87,Hoja4!A7)+COUNTIF(D103,Hoja4!A7)+COUNTIF(D119,Hoja4!A7)+COUNTIF(D135,Hoja4!A7)+COUNTIF(D151,Hoja4!A7)+COUNTIF(D167,Hoja4!A7)+COUNTIF(D183,Hoja4!A7)+COUNTIF(D199,Hoja4!A7)</f>
        <v>0</v>
      </c>
      <c r="N21" s="27">
        <f>M21*100/I4</f>
        <v>0</v>
      </c>
      <c r="O21" s="29">
        <f>(I21*100)/(I4-M21)</f>
        <v>0</v>
      </c>
      <c r="P21" s="29">
        <f>(K21*100)/(I4-M21)</f>
        <v>0</v>
      </c>
    </row>
    <row r="22" spans="1:16" x14ac:dyDescent="0.25">
      <c r="A22" s="191"/>
      <c r="B22" s="184"/>
      <c r="C22" s="33" t="str">
        <f>General!C12</f>
        <v>ALIAS 2</v>
      </c>
      <c r="D22" s="72"/>
      <c r="E22" s="47" t="s">
        <v>65</v>
      </c>
      <c r="F22" s="48">
        <f>COUNTIF(D21:D35,Hoja4!A5)</f>
        <v>0</v>
      </c>
      <c r="H22" s="3" t="str">
        <f>General!C14</f>
        <v>ALIAS 4</v>
      </c>
      <c r="I22" s="1">
        <f>COUNTIF(D8,Hoja4!A5)+COUNTIF(D24,Hoja4!A5)+COUNTIF(D40,Hoja4!A5)+COUNTIF(D56,Hoja4!A5)+COUNTIF(D72,Hoja4!A5)+COUNTIF(D88,Hoja4!A5)+COUNTIF(D104,Hoja4!A5)+COUNTIF(D120,Hoja4!A5)+COUNTIF(D136,Hoja4!A5)+COUNTIF(D152,Hoja4!A5)+COUNTIF(D168,Hoja4!A5)+COUNTIF(D184,Hoja4!A5)+COUNTIF(D200,Hoja4!A5)</f>
        <v>0</v>
      </c>
      <c r="J22" s="27">
        <f>I22*100/I4</f>
        <v>0</v>
      </c>
      <c r="K22" s="1">
        <f>COUNTIF(D8,Hoja4!A6)+COUNTIF(D24,Hoja4!A6)+COUNTIF(D40,Hoja4!A6)+COUNTIF(D56,Hoja4!A6)+COUNTIF(D72,Hoja4!A6)+COUNTIF(D88,Hoja4!A6)+COUNTIF(D104,Hoja4!A6)+COUNTIF(D120,Hoja4!A6)+COUNTIF(D136,Hoja4!A6)+COUNTIF(D152,Hoja4!A6)+COUNTIF(D168,Hoja4!A6)+COUNTIF(D184,Hoja4!A6)+COUNTIF(D200,Hoja4!A6)</f>
        <v>0</v>
      </c>
      <c r="L22" s="27">
        <f>K22*100/I4</f>
        <v>0</v>
      </c>
      <c r="M22" s="1">
        <f>COUNTIF(D8,Hoja4!A7)+COUNTIF(D24,Hoja4!A7)+COUNTIF(D40,Hoja4!A7)+COUNTIF(D56,Hoja4!A7)+COUNTIF(D72,Hoja4!A7)+COUNTIF(D88,Hoja4!A7)+COUNTIF(D104,Hoja4!A7)+COUNTIF(D120,Hoja4!A7)+COUNTIF(D136,Hoja4!A7)+COUNTIF(D152,Hoja4!A7)+COUNTIF(D168,Hoja4!A7)+COUNTIF(D184,Hoja4!A7)+COUNTIF(D200,Hoja4!A7)</f>
        <v>0</v>
      </c>
      <c r="N22" s="27">
        <f>M22*100/I4</f>
        <v>0</v>
      </c>
      <c r="O22" s="29">
        <f>(I22*100)/(I4-M22)</f>
        <v>0</v>
      </c>
      <c r="P22" s="29">
        <f>(K22*100)/(I4-M22)</f>
        <v>0</v>
      </c>
    </row>
    <row r="23" spans="1:16" x14ac:dyDescent="0.25">
      <c r="A23" s="191"/>
      <c r="B23" s="184"/>
      <c r="C23" s="33" t="str">
        <f>General!C13</f>
        <v>ALIAS 3</v>
      </c>
      <c r="D23" s="72"/>
      <c r="E23" s="46" t="s">
        <v>64</v>
      </c>
      <c r="F23" s="48">
        <f>COUNTIF(D21:D35,Hoja4!A6)</f>
        <v>0</v>
      </c>
      <c r="H23" s="3" t="str">
        <f>General!C15</f>
        <v>ALIAS 5</v>
      </c>
      <c r="I23" s="1">
        <f>COUNTIF(D9,Hoja4!A5)+COUNTIF(D25,Hoja4!A5)+COUNTIF(D41,Hoja4!A5)+COUNTIF(D57,Hoja4!A5)+COUNTIF(D73,Hoja4!A5)+COUNTIF(D89,Hoja4!A5)+COUNTIF(D105,Hoja4!A5)+COUNTIF(D121,Hoja4!A5)+COUNTIF(D137,Hoja4!A5)+COUNTIF(D153,Hoja4!A5)+COUNTIF(D169,Hoja4!A5)+COUNTIF(D185,Hoja4!A5)+COUNTIF(D201,Hoja4!A5)</f>
        <v>0</v>
      </c>
      <c r="J23" s="27">
        <f>I23*100/I4</f>
        <v>0</v>
      </c>
      <c r="K23" s="1">
        <f>COUNTIF(D9,Hoja4!A6)+COUNTIF(D25,Hoja4!A6)+COUNTIF(D41,Hoja4!A6)+COUNTIF(D57,Hoja4!A6)+COUNTIF(D73,Hoja4!A6)+COUNTIF(D89,Hoja4!A6)+COUNTIF(D105,Hoja4!A6)+COUNTIF(D121,Hoja4!A6)+COUNTIF(D137,Hoja4!A6)+COUNTIF(D153,Hoja4!A6)+COUNTIF(D169,Hoja4!A6)+COUNTIF(D185,Hoja4!A6)+COUNTIF(D201,Hoja4!A6)</f>
        <v>0</v>
      </c>
      <c r="L23" s="27">
        <f>K23*100/I4</f>
        <v>0</v>
      </c>
      <c r="M23" s="1">
        <f>COUNTIF(D9,Hoja4!A7)+COUNTIF(D25,Hoja4!A7)+COUNTIF(D41,Hoja4!A7)+COUNTIF(D57,Hoja4!A7)+COUNTIF(D73,Hoja4!A7)+COUNTIF(D89,Hoja4!A7)+COUNTIF(D105,Hoja4!A7)+COUNTIF(D121,Hoja4!A7)+COUNTIF(D137,Hoja4!A7)+COUNTIF(D153,Hoja4!A7)+COUNTIF(D169,Hoja4!A7)+COUNTIF(D185,Hoja4!A7)+COUNTIF(D201,Hoja4!A7)</f>
        <v>0</v>
      </c>
      <c r="N23" s="27">
        <f>M23*100/I4</f>
        <v>0</v>
      </c>
      <c r="O23" s="29">
        <f>(I23*100)/(I4-M23)</f>
        <v>0</v>
      </c>
      <c r="P23" s="29">
        <f>(K23*100)/(I4-M23)</f>
        <v>0</v>
      </c>
    </row>
    <row r="24" spans="1:16" x14ac:dyDescent="0.25">
      <c r="A24" s="194" t="s">
        <v>165</v>
      </c>
      <c r="B24" s="184"/>
      <c r="C24" s="33" t="str">
        <f>General!C14</f>
        <v>ALIAS 4</v>
      </c>
      <c r="D24" s="72"/>
      <c r="E24" s="46" t="s">
        <v>66</v>
      </c>
      <c r="F24" s="48">
        <f>COUNTIF(D21:D35,Hoja4!A7)</f>
        <v>0</v>
      </c>
      <c r="H24" s="3" t="str">
        <f>General!C16</f>
        <v>ALIAS 6</v>
      </c>
      <c r="I24" s="1">
        <f>COUNTIF(D10,Hoja4!A5)+COUNTIF(D26,Hoja4!A5)+COUNTIF(D42,Hoja4!A5)+COUNTIF(D58,Hoja4!A5)+COUNTIF(D74,Hoja4!A5)+COUNTIF(D90,Hoja4!A5)+COUNTIF(D106,Hoja4!A5)+COUNTIF(D122,Hoja4!A5)+COUNTIF(D138,Hoja4!A5)+COUNTIF(D154,Hoja4!A5)+COUNTIF(D170,Hoja4!A5)+COUNTIF(D186,Hoja4!A5)+COUNTIF(D202,Hoja4!A5)</f>
        <v>0</v>
      </c>
      <c r="J24" s="27">
        <f>I24*100/I4</f>
        <v>0</v>
      </c>
      <c r="K24" s="1">
        <f>COUNTIF(D10,Hoja4!A6)+COUNTIF(D26,Hoja4!A6)+COUNTIF(D42,Hoja4!A6)+COUNTIF(D58,Hoja4!A6)+COUNTIF(D74,Hoja4!A6)+COUNTIF(D90,Hoja4!A6)+COUNTIF(D106,Hoja4!A6)+COUNTIF(D122,Hoja4!A6)+COUNTIF(D138,Hoja4!A6)+COUNTIF(D154,Hoja4!A6)+COUNTIF(D170,Hoja4!A6)+COUNTIF(D186,Hoja4!A6)+COUNTIF(D202,Hoja4!A6)</f>
        <v>0</v>
      </c>
      <c r="L24" s="27">
        <f>K24*100/I4</f>
        <v>0</v>
      </c>
      <c r="M24" s="1">
        <f>COUNTIF(D10,Hoja4!A7)+COUNTIF(D26,Hoja4!A7)+COUNTIF(D42,Hoja4!A7)+COUNTIF(D58,Hoja4!A7)+COUNTIF(D74,Hoja4!A7)+COUNTIF(D90,Hoja4!A7)+COUNTIF(D106,Hoja4!A7)+COUNTIF(D122,Hoja4!A7)+COUNTIF(D138,Hoja4!A7)+COUNTIF(D154,Hoja4!A7)+COUNTIF(D170,Hoja4!A7)+COUNTIF(D186,Hoja4!A7)+COUNTIF(D202,Hoja4!A7)</f>
        <v>0</v>
      </c>
      <c r="N24" s="27">
        <f>M24*100/I4</f>
        <v>0</v>
      </c>
      <c r="O24" s="29">
        <f>(I24*100)/(I4-M24)</f>
        <v>0</v>
      </c>
      <c r="P24" s="29">
        <f>(K24*100)/(I4-M24)</f>
        <v>0</v>
      </c>
    </row>
    <row r="25" spans="1:16" x14ac:dyDescent="0.25">
      <c r="A25" s="195"/>
      <c r="B25" s="184"/>
      <c r="C25" s="33" t="str">
        <f>General!C15</f>
        <v>ALIAS 5</v>
      </c>
      <c r="D25" s="72"/>
      <c r="H25" s="3" t="str">
        <f>General!C17</f>
        <v>ALIAS 7</v>
      </c>
      <c r="I25" s="1">
        <f>COUNTIF(D11,Hoja4!A5)+COUNTIF(D27,Hoja4!A5)+COUNTIF(D43,Hoja4!A5)+COUNTIF(D59,Hoja4!A5)+COUNTIF(D75,Hoja4!A5)+COUNTIF(D91,Hoja4!A5)+COUNTIF(D107,Hoja4!A5)+COUNTIF(D123,Hoja4!A5)+COUNTIF(D139,Hoja4!A5)+COUNTIF(D155,Hoja4!A5)+COUNTIF(D171,Hoja4!A5)+COUNTIF(D187,Hoja4!A5)+COUNTIF(D203,Hoja4!A5)</f>
        <v>0</v>
      </c>
      <c r="J25" s="27">
        <f>I25*100/I4</f>
        <v>0</v>
      </c>
      <c r="K25" s="1">
        <f>COUNTIF(D11,Hoja4!A6)+COUNTIF(D27,Hoja4!A6)+COUNTIF(D43,Hoja4!A6)+COUNTIF(D59,Hoja4!A6)+COUNTIF(D75,Hoja4!A6)+COUNTIF(D91,Hoja4!A6)+COUNTIF(D107,Hoja4!A6)+COUNTIF(D123,Hoja4!A6)+COUNTIF(D139,Hoja4!A6)+COUNTIF(D155,Hoja4!A6)+COUNTIF(D171,Hoja4!A6)+COUNTIF(D187,Hoja4!A6)+COUNTIF(D203,Hoja4!A6)</f>
        <v>0</v>
      </c>
      <c r="L25" s="27">
        <f>K25*100/I4</f>
        <v>0</v>
      </c>
      <c r="M25" s="1">
        <f>COUNTIF(D11,Hoja4!A7)+COUNTIF(D27,Hoja4!A7)+COUNTIF(D43,Hoja4!A7)+COUNTIF(D59,Hoja4!A7)+COUNTIF(D75,Hoja4!A7)+COUNTIF(D91,Hoja4!A7)+COUNTIF(D107,Hoja4!A7)+COUNTIF(D123,Hoja4!A7)+COUNTIF(D139,Hoja4!A7)+COUNTIF(D155,Hoja4!A7)+COUNTIF(D171,Hoja4!A7)+COUNTIF(D187,Hoja4!A7)+COUNTIF(D203,Hoja4!A7)</f>
        <v>0</v>
      </c>
      <c r="N25" s="27">
        <f>M25*100/I4</f>
        <v>0</v>
      </c>
      <c r="O25" s="29">
        <f>(I25*100)/(I4-M25)</f>
        <v>0</v>
      </c>
      <c r="P25" s="29">
        <f>(K25*100)/(I4-M25)</f>
        <v>0</v>
      </c>
    </row>
    <row r="26" spans="1:16" x14ac:dyDescent="0.25">
      <c r="A26" s="11"/>
      <c r="B26" s="184"/>
      <c r="C26" s="33" t="str">
        <f>General!C16</f>
        <v>ALIAS 6</v>
      </c>
      <c r="D26" s="72"/>
      <c r="H26" s="3" t="str">
        <f>General!C18</f>
        <v>ALIAS 8</v>
      </c>
      <c r="I26" s="1">
        <f>COUNTIF(D12,Hoja4!A5)+COUNTIF(D28,Hoja4!A5)+COUNTIF(D44,Hoja4!A5)+COUNTIF(D60,Hoja4!A5)+COUNTIF(D76,Hoja4!A5)+COUNTIF(D92,Hoja4!A5)+COUNTIF(D108,Hoja4!A5)+COUNTIF(D124,Hoja4!A5)+COUNTIF(D140,Hoja4!A5)+COUNTIF(D156,Hoja4!A5)+COUNTIF(D172,Hoja4!A5)+COUNTIF(D188,Hoja4!A5)+COUNTIF(D204,Hoja4!A5)</f>
        <v>0</v>
      </c>
      <c r="J26" s="27">
        <f>I26*100/I4</f>
        <v>0</v>
      </c>
      <c r="K26" s="1">
        <f>COUNTIF(D12,Hoja4!A6)+COUNTIF(D28,Hoja4!A6)+COUNTIF(D44,Hoja4!A6)+COUNTIF(D60,Hoja4!A6)+COUNTIF(D76,Hoja4!A6)+COUNTIF(D92,Hoja4!A6)+COUNTIF(D108,Hoja4!A6)+COUNTIF(D124,Hoja4!A6)+COUNTIF(D140,Hoja4!A6)+COUNTIF(D156,Hoja4!A6)+COUNTIF(D172,Hoja4!A6)+COUNTIF(D188,Hoja4!A6)+COUNTIF(D204,Hoja4!A6)</f>
        <v>0</v>
      </c>
      <c r="L26" s="27">
        <f>K26*100/I4</f>
        <v>0</v>
      </c>
      <c r="M26" s="1">
        <f>COUNTIF(D12,Hoja4!A7)+COUNTIF(D28,Hoja4!A7)+COUNTIF(D44,Hoja4!A7)+COUNTIF(D60,Hoja4!A7)+COUNTIF(D76,Hoja4!A7)+COUNTIF(D92,Hoja4!A7)+COUNTIF(D108,Hoja4!A7)+COUNTIF(D124,Hoja4!A7)+COUNTIF(D140,Hoja4!A7)+COUNTIF(D156,Hoja4!A7)+COUNTIF(D172,Hoja4!A7)+COUNTIF(D188,Hoja4!A7)+COUNTIF(D204,Hoja4!A7)</f>
        <v>0</v>
      </c>
      <c r="N26" s="27">
        <f>M26*100/I4</f>
        <v>0</v>
      </c>
      <c r="O26" s="29">
        <f>(I26*100)/(I4-M26)</f>
        <v>0</v>
      </c>
      <c r="P26" s="29">
        <f>(K26*100)/(I4-M26)</f>
        <v>0</v>
      </c>
    </row>
    <row r="27" spans="1:16" x14ac:dyDescent="0.25">
      <c r="A27" s="11"/>
      <c r="B27" s="184"/>
      <c r="C27" s="33" t="str">
        <f>General!C17</f>
        <v>ALIAS 7</v>
      </c>
      <c r="D27" s="72"/>
      <c r="H27" s="3" t="str">
        <f>General!C19</f>
        <v>ALIAS 9</v>
      </c>
      <c r="I27" s="1">
        <f>COUNTIF(D13,Hoja4!A5)+COUNTIF(D29,Hoja4!A5)+COUNTIF(D45,Hoja4!A5)+COUNTIF(D61,Hoja4!A5)+COUNTIF(D77,Hoja4!A5)+COUNTIF(D93,Hoja4!A5)+COUNTIF(D109,Hoja4!A5)+COUNTIF(D125,Hoja4!A5)+COUNTIF(D141,Hoja4!A5)+COUNTIF(D157,Hoja4!A5)+COUNTIF(D173,Hoja4!A5)+COUNTIF(D189,Hoja4!A5)+COUNTIF(D205,Hoja4!A5)</f>
        <v>0</v>
      </c>
      <c r="J27" s="27">
        <f>I27*100/I4</f>
        <v>0</v>
      </c>
      <c r="K27" s="1">
        <f>COUNTIF(D13,Hoja4!A6)+COUNTIF(D29,Hoja4!A6)+COUNTIF(D45,Hoja4!A6)+COUNTIF(D61,Hoja4!A6)+COUNTIF(D77,Hoja4!A6)+COUNTIF(D93,Hoja4!A6)+COUNTIF(D109,Hoja4!A6)+COUNTIF(D125,Hoja4!A6)+COUNTIF(D141,Hoja4!A6)+COUNTIF(D157,Hoja4!A6)+COUNTIF(D173,Hoja4!A6)+COUNTIF(D189,Hoja4!A6)+COUNTIF(D205,Hoja4!A6)</f>
        <v>0</v>
      </c>
      <c r="L27" s="27">
        <f>K27*100/I4</f>
        <v>0</v>
      </c>
      <c r="M27" s="1">
        <f>COUNTIF(D13,Hoja4!A7)+COUNTIF(D29,Hoja4!A7)+COUNTIF(D45,Hoja4!A7)+COUNTIF(D61,Hoja4!A7)+COUNTIF(D77,Hoja4!A7)+COUNTIF(D93,Hoja4!A7)+COUNTIF(D109,Hoja4!A7)+COUNTIF(D125,Hoja4!A7)+COUNTIF(D141,Hoja4!A7)+COUNTIF(D157,Hoja4!A7)+COUNTIF(D173,Hoja4!A7)+COUNTIF(D189,Hoja4!A7)+COUNTIF(D205,Hoja4!A7)</f>
        <v>0</v>
      </c>
      <c r="N27" s="27">
        <f>M27*100/I4</f>
        <v>0</v>
      </c>
      <c r="O27" s="29">
        <f>(I27*100)/(I4-M27)</f>
        <v>0</v>
      </c>
      <c r="P27" s="29">
        <f>(K27*100)/(I4-M27)</f>
        <v>0</v>
      </c>
    </row>
    <row r="28" spans="1:16" x14ac:dyDescent="0.25">
      <c r="A28" s="11"/>
      <c r="B28" s="184"/>
      <c r="C28" s="33" t="str">
        <f>General!C18</f>
        <v>ALIAS 8</v>
      </c>
      <c r="D28" s="72"/>
      <c r="H28" s="3" t="str">
        <f>General!C20</f>
        <v>ALIAS 10</v>
      </c>
      <c r="I28" s="1">
        <f>COUNTIF(D14,Hoja4!A5)+COUNTIF(D30,Hoja4!A5)+COUNTIF(D46,Hoja4!A5)+COUNTIF(D62,Hoja4!A5)+COUNTIF(D78,Hoja4!A5)+COUNTIF(D94,Hoja4!A5)+COUNTIF(D110,Hoja4!A5)+COUNTIF(D126,Hoja4!A5)+COUNTIF(D142,Hoja4!A5)+COUNTIF(D158,Hoja4!A5)+COUNTIF(D174,Hoja4!A5)+COUNTIF(D190,Hoja4!A5)+COUNTIF(D206,Hoja4!A5)</f>
        <v>0</v>
      </c>
      <c r="J28" s="27">
        <f>I28*100/I4</f>
        <v>0</v>
      </c>
      <c r="K28" s="1">
        <f>COUNTIF(D14,Hoja4!A6)+COUNTIF(D30,Hoja4!A6)+COUNTIF(D46,Hoja4!A6)+COUNTIF(D62,Hoja4!A6)+COUNTIF(D78,Hoja4!A6)+COUNTIF(D94,Hoja4!A6)+COUNTIF(D110,Hoja4!A6)+COUNTIF(D126,Hoja4!A6)+COUNTIF(D142,Hoja4!A6)+COUNTIF(D158,Hoja4!A6)+COUNTIF(D174,Hoja4!A6)+COUNTIF(D190,Hoja4!A6)+COUNTIF(D206,Hoja4!A6)</f>
        <v>0</v>
      </c>
      <c r="L28" s="27">
        <f>K28*100/I4</f>
        <v>0</v>
      </c>
      <c r="M28" s="1">
        <f>COUNTIF(D14,Hoja4!A7)+COUNTIF(D30,Hoja4!A7)+COUNTIF(D46,Hoja4!A7)+COUNTIF(D62,Hoja4!A7)+COUNTIF(D78,Hoja4!A7)+COUNTIF(D94,Hoja4!A7)+COUNTIF(D110,Hoja4!A7)+COUNTIF(D126,Hoja4!A7)+COUNTIF(D142,Hoja4!A7)+COUNTIF(D158,Hoja4!A7)+COUNTIF(D174,Hoja4!A7)+COUNTIF(D190,Hoja4!A7)+COUNTIF(D206,Hoja4!A7)</f>
        <v>0</v>
      </c>
      <c r="N28" s="27">
        <f>M28*100/I4</f>
        <v>0</v>
      </c>
      <c r="O28" s="29">
        <f>(I28*100)/(I4-M28)</f>
        <v>0</v>
      </c>
      <c r="P28" s="29">
        <f>(K28*100)/(I4-M28)</f>
        <v>0</v>
      </c>
    </row>
    <row r="29" spans="1:16" x14ac:dyDescent="0.25">
      <c r="A29" s="11"/>
      <c r="B29" s="184"/>
      <c r="C29" s="33" t="str">
        <f>General!C19</f>
        <v>ALIAS 9</v>
      </c>
      <c r="D29" s="72"/>
      <c r="H29" s="3" t="str">
        <f>General!C21</f>
        <v>ALIAS 11</v>
      </c>
      <c r="I29" s="1">
        <f>COUNTIF(D15,Hoja4!A5)+COUNTIF(D31,Hoja4!A5)+COUNTIF(D47,Hoja4!A5)+COUNTIF(D63,Hoja4!A5)+COUNTIF(D79,Hoja4!A5)+COUNTIF(D95,Hoja4!A5)+COUNTIF(D111,Hoja4!A5)+COUNTIF(D127,Hoja4!A5)+COUNTIF(D143,Hoja4!A5)+COUNTIF(D159,Hoja4!A5)+COUNTIF(D175,Hoja4!A5)+COUNTIF(D191,Hoja4!A5)+COUNTIF(D207,Hoja4!A5)</f>
        <v>0</v>
      </c>
      <c r="J29" s="27">
        <f>I29*100/I4</f>
        <v>0</v>
      </c>
      <c r="K29" s="1">
        <f>COUNTIF(D15,Hoja4!A6)+COUNTIF(D31,Hoja4!A6)+COUNTIF(D47,Hoja4!A6)+COUNTIF(D63,Hoja4!A6)+COUNTIF(D79,Hoja4!A6)+COUNTIF(D95,Hoja4!A6)+COUNTIF(D111,Hoja4!A6)+COUNTIF(D127,Hoja4!A6)+COUNTIF(D143,Hoja4!A6)+COUNTIF(D159,Hoja4!A6)+COUNTIF(D175,Hoja4!A6)+COUNTIF(D191,Hoja4!A6)+COUNTIF(D207,Hoja4!A6)</f>
        <v>0</v>
      </c>
      <c r="L29" s="27">
        <f>K29*100/I4</f>
        <v>0</v>
      </c>
      <c r="M29" s="1">
        <f>COUNTIF(D15,Hoja4!A7)+COUNTIF(D31,Hoja4!A7)+COUNTIF(D47,Hoja4!A7)+COUNTIF(D63,Hoja4!A7)+COUNTIF(D79,Hoja4!A7)+COUNTIF(D95,Hoja4!A7)+COUNTIF(D111,Hoja4!A7)+COUNTIF(D127,Hoja4!A7)+COUNTIF(D143,Hoja4!A7)+COUNTIF(D159,Hoja4!A7)+COUNTIF(D175,Hoja4!A7)+COUNTIF(D191,Hoja4!A7)+COUNTIF(D207,Hoja4!A7)</f>
        <v>0</v>
      </c>
      <c r="N29" s="27">
        <f>M29*100/I4</f>
        <v>0</v>
      </c>
      <c r="O29" s="29">
        <f>(I29*100)/(I4-M29)</f>
        <v>0</v>
      </c>
      <c r="P29" s="29">
        <f>(K29*100)/(I4-M29)</f>
        <v>0</v>
      </c>
    </row>
    <row r="30" spans="1:16" x14ac:dyDescent="0.25">
      <c r="A30" s="11"/>
      <c r="B30" s="184"/>
      <c r="C30" s="33" t="str">
        <f>General!C20</f>
        <v>ALIAS 10</v>
      </c>
      <c r="D30" s="72"/>
      <c r="H30" s="3" t="str">
        <f>General!C22</f>
        <v>ALIAS 12</v>
      </c>
      <c r="I30" s="1">
        <f>COUNTIF(D16,Hoja4!A5)+COUNTIF(D32,Hoja4!A5)+COUNTIF(D48,Hoja4!A5)+COUNTIF(D64,Hoja4!A5)+COUNTIF(D80,Hoja4!A5)+COUNTIF(D96,Hoja4!A5)+COUNTIF(D112,Hoja4!A5)+COUNTIF(D128,Hoja4!A5)+COUNTIF(D144,Hoja4!A5)+COUNTIF(D160,Hoja4!A5)+COUNTIF(D176,Hoja4!A5)+COUNTIF(D192,Hoja4!A5)+COUNTIF(D208,Hoja4!A5)</f>
        <v>0</v>
      </c>
      <c r="J30" s="27">
        <f>I30*100/I4</f>
        <v>0</v>
      </c>
      <c r="K30" s="1">
        <f>COUNTIF(D16,Hoja4!A6)+COUNTIF(D32,Hoja4!A6)+COUNTIF(D48,Hoja4!A6)+COUNTIF(D64,Hoja4!A6)+COUNTIF(D80,Hoja4!A6)+COUNTIF(D96,Hoja4!A6)+COUNTIF(D112,Hoja4!A6)+COUNTIF(D128,Hoja4!A6)+COUNTIF(D144,Hoja4!A6)+COUNTIF(D160,Hoja4!A6)+COUNTIF(D176,Hoja4!A6)+COUNTIF(D192,Hoja4!A6)+COUNTIF(D208,Hoja4!A6)</f>
        <v>0</v>
      </c>
      <c r="L30" s="27">
        <f>K30*100/I4</f>
        <v>0</v>
      </c>
      <c r="M30" s="1">
        <f>COUNTIF(D16,Hoja4!A7)+COUNTIF(D32,Hoja4!A7)+COUNTIF(D48,Hoja4!A7)+COUNTIF(D64,Hoja4!A7)+COUNTIF(D80,Hoja4!A7)+COUNTIF(D96,Hoja4!A7)+COUNTIF(D112,Hoja4!A7)+COUNTIF(D128,Hoja4!A7)+COUNTIF(D144,Hoja4!A7)+COUNTIF(D160,Hoja4!A7)+COUNTIF(D176,Hoja4!A7)+COUNTIF(D192,Hoja4!A7)+COUNTIF(D208,Hoja4!A7)</f>
        <v>0</v>
      </c>
      <c r="N30" s="27">
        <f>M30*100/I4</f>
        <v>0</v>
      </c>
      <c r="O30" s="29">
        <f>(I30*100)/(I4-M30)</f>
        <v>0</v>
      </c>
      <c r="P30" s="29">
        <f>(K30*100)/(I4-M30)</f>
        <v>0</v>
      </c>
    </row>
    <row r="31" spans="1:16" x14ac:dyDescent="0.25">
      <c r="A31" s="11"/>
      <c r="B31" s="184"/>
      <c r="C31" s="33" t="str">
        <f>General!C21</f>
        <v>ALIAS 11</v>
      </c>
      <c r="D31" s="72"/>
      <c r="H31" s="3" t="str">
        <f>General!C23</f>
        <v>ALIAS 13</v>
      </c>
      <c r="I31" s="1">
        <f>COUNTIF(D17,Hoja4!A5)+COUNTIF(D33,Hoja4!A5)+COUNTIF(D49,Hoja4!A5)+COUNTIF(D65,Hoja4!A5)+COUNTIF(D81,Hoja4!A5)+COUNTIF(D97,Hoja4!A5)+COUNTIF(D113,Hoja4!A5)+COUNTIF(D129,Hoja4!A5)+COUNTIF(D145,Hoja4!A5)+COUNTIF(D161,Hoja4!A5)+COUNTIF(D177,Hoja4!A5)+COUNTIF(D193,Hoja4!A5)+COUNTIF(D209,Hoja4!A5)</f>
        <v>0</v>
      </c>
      <c r="J31" s="27">
        <f>I31*100/I4</f>
        <v>0</v>
      </c>
      <c r="K31" s="1">
        <f>COUNTIF(D17,Hoja4!A6)+COUNTIF(D33,Hoja4!A6)+COUNTIF(D49,Hoja4!A6)+COUNTIF(D65,Hoja4!A6)+COUNTIF(D81,Hoja4!A6)+COUNTIF(D97,Hoja4!A6)+COUNTIF(D113,Hoja4!A6)+COUNTIF(D129,Hoja4!A6)+COUNTIF(D145,Hoja4!A6)+COUNTIF(D161,Hoja4!A6)+COUNTIF(D177,Hoja4!A6)+COUNTIF(D193,Hoja4!A6)+COUNTIF(D209,Hoja4!A6)</f>
        <v>0</v>
      </c>
      <c r="L31" s="27">
        <f>K31*100/I4</f>
        <v>0</v>
      </c>
      <c r="M31" s="1">
        <f>COUNTIF(D17,Hoja4!A7)+COUNTIF(D33,Hoja4!A7)+COUNTIF(D49,Hoja4!A7)+COUNTIF(D65,Hoja4!A7)+COUNTIF(D81,Hoja4!A7)+COUNTIF(D97,Hoja4!A7)+COUNTIF(D113,Hoja4!A7)+COUNTIF(D129,Hoja4!A7)+COUNTIF(D145,Hoja4!A7)+COUNTIF(D161,Hoja4!A7)+COUNTIF(D177,Hoja4!A7)+COUNTIF(D193,Hoja4!A7)+COUNTIF(D209,Hoja4!A7)</f>
        <v>0</v>
      </c>
      <c r="N31" s="27">
        <f>M31*100/I4</f>
        <v>0</v>
      </c>
      <c r="O31" s="29">
        <f>(I31*100)/(I4-M31)</f>
        <v>0</v>
      </c>
      <c r="P31" s="29">
        <f>(K31*100)/(I4-M31)</f>
        <v>0</v>
      </c>
    </row>
    <row r="32" spans="1:16" x14ac:dyDescent="0.25">
      <c r="A32" s="11"/>
      <c r="B32" s="184"/>
      <c r="C32" s="33" t="str">
        <f>General!C22</f>
        <v>ALIAS 12</v>
      </c>
      <c r="D32" s="72"/>
      <c r="H32" s="3" t="str">
        <f>General!C24</f>
        <v>ALIAS 14</v>
      </c>
      <c r="I32" s="1">
        <f>COUNTIF(D18,Hoja4!A5)+COUNTIF(D34,Hoja4!A5)+COUNTIF(D50,Hoja4!A5)+COUNTIF(D66,Hoja4!A5)+COUNTIF(D82,Hoja4!A5)+COUNTIF(D98,Hoja4!A5)+COUNTIF(D114,Hoja4!A5)+COUNTIF(D130,Hoja4!A5)+COUNTIF(D146,Hoja4!A5)+COUNTIF(D162,Hoja4!A5)+COUNTIF(D178,Hoja4!A5)+COUNTIF(D194,Hoja4!A5)+COUNTIF(D210,Hoja4!A5)</f>
        <v>0</v>
      </c>
      <c r="J32" s="27">
        <f>I32*100/I4</f>
        <v>0</v>
      </c>
      <c r="K32" s="1">
        <f>COUNTIF(D18,Hoja4!A6)+COUNTIF(D34,Hoja4!A6)+COUNTIF(D50,Hoja4!A6)+COUNTIF(D66,Hoja4!A6)+COUNTIF(D82,Hoja4!A6)+COUNTIF(D98,Hoja4!A6)+COUNTIF(D114,Hoja4!A6)+COUNTIF(D130,Hoja4!A6)+COUNTIF(D146,Hoja4!A6)+COUNTIF(D162,Hoja4!A6)+COUNTIF(D178,Hoja4!A6)+COUNTIF(D194,Hoja4!A6)+COUNTIF(D210,Hoja4!A6)</f>
        <v>0</v>
      </c>
      <c r="L32" s="27">
        <f>K32*100/I4</f>
        <v>0</v>
      </c>
      <c r="M32" s="1">
        <f>COUNTIF(D18,Hoja4!A7)+COUNTIF(D34,Hoja4!A7)+COUNTIF(D50,Hoja4!A7)+COUNTIF(D66,Hoja4!A7)+COUNTIF(D82,Hoja4!A7)+COUNTIF(D98,Hoja4!A7)+COUNTIF(D114,Hoja4!A7)+COUNTIF(D130,Hoja4!A7)+COUNTIF(D146,Hoja4!A7)+COUNTIF(D162,Hoja4!A7)+COUNTIF(D178,Hoja4!A7)+COUNTIF(D194,Hoja4!A7)+COUNTIF(D210,Hoja4!A7)</f>
        <v>0</v>
      </c>
      <c r="N32" s="27">
        <f>M32*100/I4</f>
        <v>0</v>
      </c>
      <c r="O32" s="29">
        <f>(I32*100)/(I4-M32)</f>
        <v>0</v>
      </c>
      <c r="P32" s="29">
        <f>(K32*100)/(I4-M32)</f>
        <v>0</v>
      </c>
    </row>
    <row r="33" spans="1:16" x14ac:dyDescent="0.25">
      <c r="A33" s="11"/>
      <c r="B33" s="184"/>
      <c r="C33" s="33" t="str">
        <f>General!C23</f>
        <v>ALIAS 13</v>
      </c>
      <c r="D33" s="72"/>
      <c r="H33" s="3" t="str">
        <f>General!C25</f>
        <v>ALIAS 15</v>
      </c>
      <c r="I33" s="1">
        <f>COUNTIF(D19,Hoja4!A5)+COUNTIF(D35,Hoja4!A5)+COUNTIF(D51,Hoja4!A5)+COUNTIF(D67,Hoja4!A5)+COUNTIF(D83,Hoja4!A5)+COUNTIF(D99,Hoja4!A5)+COUNTIF(D115,Hoja4!A5)+COUNTIF(D131,Hoja4!A5)+COUNTIF(D147,Hoja4!A5)+COUNTIF(D163,Hoja4!A5)+COUNTIF(D179,Hoja4!A5)+COUNTIF(D195,Hoja4!A5)+COUNTIF(D211,Hoja4!A5)</f>
        <v>0</v>
      </c>
      <c r="J33" s="27">
        <f>I33*100/I4</f>
        <v>0</v>
      </c>
      <c r="K33" s="1">
        <f>COUNTIF(D19,Hoja4!A6)+COUNTIF(D35,Hoja4!A6)+COUNTIF(D51,Hoja4!A6)+COUNTIF(D67,Hoja4!A6)+COUNTIF(D83,Hoja4!A6)+COUNTIF(D99,Hoja4!A6)+COUNTIF(D115,Hoja4!A6)+COUNTIF(D131,Hoja4!A6)+COUNTIF(D147,Hoja4!A6)+COUNTIF(D163,Hoja4!A6)+COUNTIF(D179,Hoja4!A6)+COUNTIF(D195,Hoja4!A6)+COUNTIF(D211,Hoja4!A6)</f>
        <v>0</v>
      </c>
      <c r="L33" s="27">
        <f>K33*100/I4</f>
        <v>0</v>
      </c>
      <c r="M33" s="1">
        <f>COUNTIF(D19,Hoja4!A7)+COUNTIF(D35,Hoja4!A7)+COUNTIF(D51,Hoja4!A7)+COUNTIF(D67,Hoja4!A7)+COUNTIF(D83,Hoja4!A7)+COUNTIF(D99,Hoja4!A7)+COUNTIF(D115,Hoja4!A7)+COUNTIF(D131,Hoja4!A7)+COUNTIF(D147,Hoja4!A7)+COUNTIF(D163,Hoja4!A7)+COUNTIF(D179,Hoja4!A7)+COUNTIF(D195,Hoja4!A7)+COUNTIF(D211,Hoja4!A7)</f>
        <v>0</v>
      </c>
      <c r="N33" s="27">
        <f>M33*100/I4</f>
        <v>0</v>
      </c>
      <c r="O33" s="29">
        <f>(I33*100)/(I4-M33)</f>
        <v>0</v>
      </c>
      <c r="P33" s="29">
        <f>(K33*100)/(I4-M33)</f>
        <v>0</v>
      </c>
    </row>
    <row r="34" spans="1:16" x14ac:dyDescent="0.25">
      <c r="A34" s="11"/>
      <c r="B34" s="184"/>
      <c r="C34" s="33" t="str">
        <f>General!C24</f>
        <v>ALIAS 14</v>
      </c>
      <c r="D34" s="72"/>
    </row>
    <row r="35" spans="1:16" x14ac:dyDescent="0.25">
      <c r="A35" s="12"/>
      <c r="B35" s="185"/>
      <c r="C35" s="33" t="str">
        <f>General!C25</f>
        <v>ALIAS 15</v>
      </c>
      <c r="D35" s="72"/>
    </row>
    <row r="36" spans="1:16" x14ac:dyDescent="0.25">
      <c r="A36" s="186" t="s">
        <v>166</v>
      </c>
      <c r="B36" s="199" t="s">
        <v>32</v>
      </c>
      <c r="E36" s="34" t="s">
        <v>15</v>
      </c>
      <c r="F36" s="73"/>
      <c r="H36" s="32" t="s">
        <v>54</v>
      </c>
    </row>
    <row r="37" spans="1:16" x14ac:dyDescent="0.25">
      <c r="A37" s="191"/>
      <c r="B37" s="200"/>
      <c r="C37" s="4" t="str">
        <f>General!C11</f>
        <v>ALIAS 1</v>
      </c>
      <c r="D37" s="70"/>
    </row>
    <row r="38" spans="1:16" x14ac:dyDescent="0.25">
      <c r="A38" s="191"/>
      <c r="B38" s="200"/>
      <c r="C38" s="31" t="str">
        <f>General!C12</f>
        <v>ALIAS 2</v>
      </c>
      <c r="D38" s="70"/>
      <c r="E38" s="47" t="s">
        <v>65</v>
      </c>
      <c r="F38" s="48">
        <f>COUNTIF(D37:D51,Hoja4!A5)</f>
        <v>0</v>
      </c>
      <c r="H38" s="30"/>
      <c r="I38" s="25" t="s">
        <v>10</v>
      </c>
      <c r="J38" s="26" t="s">
        <v>36</v>
      </c>
      <c r="K38" s="25" t="s">
        <v>35</v>
      </c>
      <c r="L38" s="26" t="s">
        <v>39</v>
      </c>
      <c r="M38" s="25" t="s">
        <v>37</v>
      </c>
      <c r="N38" s="26" t="s">
        <v>40</v>
      </c>
      <c r="O38" s="39" t="s">
        <v>44</v>
      </c>
      <c r="P38" s="28" t="s">
        <v>45</v>
      </c>
    </row>
    <row r="39" spans="1:16" x14ac:dyDescent="0.25">
      <c r="A39" s="191"/>
      <c r="B39" s="200"/>
      <c r="C39" s="31" t="str">
        <f>General!C13</f>
        <v>ALIAS 3</v>
      </c>
      <c r="D39" s="70"/>
      <c r="E39" s="46" t="s">
        <v>64</v>
      </c>
      <c r="F39" s="48">
        <f>COUNTIF(D37:D51,Hoja4!A6)</f>
        <v>0</v>
      </c>
      <c r="H39" s="3" t="str">
        <f>General!C11</f>
        <v>ALIAS 1</v>
      </c>
      <c r="I39" s="1">
        <f>A!I13+AA!I19</f>
        <v>0</v>
      </c>
      <c r="J39" s="27">
        <f>I39*100/I11</f>
        <v>0</v>
      </c>
      <c r="K39" s="45">
        <f>A!K13+AA!K19</f>
        <v>0</v>
      </c>
      <c r="L39" s="27">
        <f>K39*100/I11</f>
        <v>0</v>
      </c>
      <c r="M39" s="1">
        <f>A!M13+AA!M19</f>
        <v>0</v>
      </c>
      <c r="N39" s="27">
        <f>M39*100/I11</f>
        <v>0</v>
      </c>
      <c r="O39" s="29">
        <f>(I39*100)/(I11-M39)</f>
        <v>0</v>
      </c>
      <c r="P39" s="29">
        <f>(K39*100)/(I11-M39)</f>
        <v>0</v>
      </c>
    </row>
    <row r="40" spans="1:16" ht="30" x14ac:dyDescent="0.25">
      <c r="A40" s="103" t="s">
        <v>167</v>
      </c>
      <c r="B40" s="201"/>
      <c r="C40" s="31" t="str">
        <f>General!C14</f>
        <v>ALIAS 4</v>
      </c>
      <c r="D40" s="70"/>
      <c r="E40" s="46" t="s">
        <v>66</v>
      </c>
      <c r="F40" s="48">
        <f>COUNTIF(D37:D51,Hoja4!A7)</f>
        <v>0</v>
      </c>
      <c r="H40" s="3" t="str">
        <f>General!C12</f>
        <v>ALIAS 2</v>
      </c>
      <c r="I40" s="1">
        <f>A!I14+AA!I20</f>
        <v>0</v>
      </c>
      <c r="J40" s="27">
        <f>I40*100/I11</f>
        <v>0</v>
      </c>
      <c r="K40" s="45">
        <f>A!K14+AA!K20</f>
        <v>0</v>
      </c>
      <c r="L40" s="27">
        <f>K40*100/I11</f>
        <v>0</v>
      </c>
      <c r="M40" s="1">
        <f>A!M14+AA!M20</f>
        <v>0</v>
      </c>
      <c r="N40" s="27">
        <f>M40*100/I11</f>
        <v>0</v>
      </c>
      <c r="O40" s="29">
        <f>(I40*100)/(I11-M40)</f>
        <v>0</v>
      </c>
      <c r="P40" s="29">
        <f>(K40*100)/(I11-M40)</f>
        <v>0</v>
      </c>
    </row>
    <row r="41" spans="1:16" ht="45" x14ac:dyDescent="0.25">
      <c r="A41" s="104" t="s">
        <v>168</v>
      </c>
      <c r="B41" s="200"/>
      <c r="C41" s="31" t="str">
        <f>General!C15</f>
        <v>ALIAS 5</v>
      </c>
      <c r="D41" s="70"/>
      <c r="H41" s="3" t="str">
        <f>General!C13</f>
        <v>ALIAS 3</v>
      </c>
      <c r="I41" s="1">
        <f>A!I15+AA!I21</f>
        <v>0</v>
      </c>
      <c r="J41" s="27">
        <f>I41*100/I11</f>
        <v>0</v>
      </c>
      <c r="K41" s="45">
        <f>A!K15+AA!K21</f>
        <v>0</v>
      </c>
      <c r="L41" s="27">
        <f>K41*100/I11</f>
        <v>0</v>
      </c>
      <c r="M41" s="1">
        <f>A!M15+AA!M21</f>
        <v>0</v>
      </c>
      <c r="N41" s="27">
        <f>M41*100/I11</f>
        <v>0</v>
      </c>
      <c r="O41" s="29">
        <f>(I41*100)/(I11-M41)</f>
        <v>0</v>
      </c>
      <c r="P41" s="29">
        <f>(K41*100)/(I11-M41)</f>
        <v>0</v>
      </c>
    </row>
    <row r="42" spans="1:16" ht="75" x14ac:dyDescent="0.25">
      <c r="A42" s="104" t="s">
        <v>169</v>
      </c>
      <c r="B42" s="200"/>
      <c r="C42" s="31" t="str">
        <f>General!C16</f>
        <v>ALIAS 6</v>
      </c>
      <c r="D42" s="70"/>
      <c r="H42" s="3" t="str">
        <f>General!C14</f>
        <v>ALIAS 4</v>
      </c>
      <c r="I42" s="1">
        <f>A!I16+AA!I22</f>
        <v>0</v>
      </c>
      <c r="J42" s="27">
        <f>I42*100/I11</f>
        <v>0</v>
      </c>
      <c r="K42" s="45">
        <f>A!K16+AA!K22</f>
        <v>0</v>
      </c>
      <c r="L42" s="27">
        <f>K42*100/I11</f>
        <v>0</v>
      </c>
      <c r="M42" s="1">
        <f>A!M16+AA!M22</f>
        <v>0</v>
      </c>
      <c r="N42" s="27">
        <f>M42*100/I11</f>
        <v>0</v>
      </c>
      <c r="O42" s="29">
        <f>(I42*100)/(I11-M42)</f>
        <v>0</v>
      </c>
      <c r="P42" s="29">
        <f>(K42*100)/(I11-M42)</f>
        <v>0</v>
      </c>
    </row>
    <row r="43" spans="1:16" ht="30" x14ac:dyDescent="0.25">
      <c r="A43" s="104" t="s">
        <v>170</v>
      </c>
      <c r="B43" s="200"/>
      <c r="C43" s="31" t="str">
        <f>General!C17</f>
        <v>ALIAS 7</v>
      </c>
      <c r="D43" s="70"/>
      <c r="H43" s="3" t="str">
        <f>General!C15</f>
        <v>ALIAS 5</v>
      </c>
      <c r="I43" s="1">
        <f>A!I17+AA!I23</f>
        <v>0</v>
      </c>
      <c r="J43" s="27">
        <f>I43*100/I11</f>
        <v>0</v>
      </c>
      <c r="K43" s="45">
        <f>A!K17+AA!K23</f>
        <v>0</v>
      </c>
      <c r="L43" s="27">
        <f>K43*100/I11</f>
        <v>0</v>
      </c>
      <c r="M43" s="1">
        <f>A!M17+AA!M23</f>
        <v>0</v>
      </c>
      <c r="N43" s="27">
        <f>M43*100/I11</f>
        <v>0</v>
      </c>
      <c r="O43" s="29">
        <f>(I43*100)/(I11-M43)</f>
        <v>0</v>
      </c>
      <c r="P43" s="29">
        <f>(K43*100)/(I11-M43)</f>
        <v>0</v>
      </c>
    </row>
    <row r="44" spans="1:16" x14ac:dyDescent="0.25">
      <c r="A44" s="106"/>
      <c r="B44" s="201"/>
      <c r="C44" s="31" t="str">
        <f>General!C18</f>
        <v>ALIAS 8</v>
      </c>
      <c r="D44" s="70"/>
      <c r="H44" s="3" t="str">
        <f>General!C16</f>
        <v>ALIAS 6</v>
      </c>
      <c r="I44" s="1">
        <f>A!I18+AA!I24</f>
        <v>0</v>
      </c>
      <c r="J44" s="27">
        <f>I44*100/I11</f>
        <v>0</v>
      </c>
      <c r="K44" s="45">
        <f>A!K18+AA!K24</f>
        <v>0</v>
      </c>
      <c r="L44" s="27">
        <f>K44*100/I11</f>
        <v>0</v>
      </c>
      <c r="M44" s="1">
        <f>A!M18+AA!M24</f>
        <v>0</v>
      </c>
      <c r="N44" s="27">
        <f>M44*100/I11</f>
        <v>0</v>
      </c>
      <c r="O44" s="29">
        <f>(I44*100)/(I11-M44)</f>
        <v>0</v>
      </c>
      <c r="P44" s="29">
        <f>(K44*100)/(I11-M44)</f>
        <v>0</v>
      </c>
    </row>
    <row r="45" spans="1:16" x14ac:dyDescent="0.25">
      <c r="A45" s="105"/>
      <c r="B45" s="200"/>
      <c r="C45" s="31" t="str">
        <f>General!C19</f>
        <v>ALIAS 9</v>
      </c>
      <c r="D45" s="70"/>
      <c r="H45" s="3" t="str">
        <f>General!C17</f>
        <v>ALIAS 7</v>
      </c>
      <c r="I45" s="1">
        <f>A!I19+AA!I25</f>
        <v>0</v>
      </c>
      <c r="J45" s="27">
        <f>I45*100/I11</f>
        <v>0</v>
      </c>
      <c r="K45" s="45">
        <f>A!K19+AA!K25</f>
        <v>0</v>
      </c>
      <c r="L45" s="27">
        <f>K45*100/I11</f>
        <v>0</v>
      </c>
      <c r="M45" s="1">
        <f>A!M19+AA!M25</f>
        <v>0</v>
      </c>
      <c r="N45" s="27">
        <f>M45*100/I11</f>
        <v>0</v>
      </c>
      <c r="O45" s="29">
        <f>(I45*100)/(I11-M45)</f>
        <v>0</v>
      </c>
      <c r="P45" s="29">
        <f>(K45*100)/(I11-M45)</f>
        <v>0</v>
      </c>
    </row>
    <row r="46" spans="1:16" x14ac:dyDescent="0.25">
      <c r="A46" s="8"/>
      <c r="B46" s="200"/>
      <c r="C46" s="31" t="str">
        <f>General!C20</f>
        <v>ALIAS 10</v>
      </c>
      <c r="D46" s="70"/>
      <c r="H46" s="3" t="str">
        <f>General!C18</f>
        <v>ALIAS 8</v>
      </c>
      <c r="I46" s="1">
        <f>A!I20+AA!I26</f>
        <v>0</v>
      </c>
      <c r="J46" s="27">
        <f>I46*100/I11</f>
        <v>0</v>
      </c>
      <c r="K46" s="45">
        <f>A!K20+AA!K26</f>
        <v>0</v>
      </c>
      <c r="L46" s="27">
        <f>K46*100/I11</f>
        <v>0</v>
      </c>
      <c r="M46" s="1">
        <f>A!M20+AA!M26</f>
        <v>0</v>
      </c>
      <c r="N46" s="27">
        <f>M46*100/I11</f>
        <v>0</v>
      </c>
      <c r="O46" s="29">
        <f>(I46*100)/(I11-M46)</f>
        <v>0</v>
      </c>
      <c r="P46" s="29">
        <f>(K46*100)/(I11-M46)</f>
        <v>0</v>
      </c>
    </row>
    <row r="47" spans="1:16" x14ac:dyDescent="0.25">
      <c r="A47" s="8"/>
      <c r="B47" s="200"/>
      <c r="C47" s="31" t="str">
        <f>General!C21</f>
        <v>ALIAS 11</v>
      </c>
      <c r="D47" s="70"/>
      <c r="H47" s="3" t="str">
        <f>General!C19</f>
        <v>ALIAS 9</v>
      </c>
      <c r="I47" s="1">
        <f>A!I21+AA!I27</f>
        <v>0</v>
      </c>
      <c r="J47" s="27">
        <f>I47*100/I11</f>
        <v>0</v>
      </c>
      <c r="K47" s="45">
        <f>A!K21+AA!K27</f>
        <v>0</v>
      </c>
      <c r="L47" s="27">
        <f>K47*100/I11</f>
        <v>0</v>
      </c>
      <c r="M47" s="1">
        <f>A!M21+AA!M27</f>
        <v>0</v>
      </c>
      <c r="N47" s="27">
        <f>M47*100/I11</f>
        <v>0</v>
      </c>
      <c r="O47" s="29">
        <f>(I47*100)/(I11-M47)</f>
        <v>0</v>
      </c>
      <c r="P47" s="29">
        <f>(K47*100)/(I11-M47)</f>
        <v>0</v>
      </c>
    </row>
    <row r="48" spans="1:16" x14ac:dyDescent="0.25">
      <c r="A48" s="8"/>
      <c r="B48" s="200"/>
      <c r="C48" s="31" t="str">
        <f>General!C22</f>
        <v>ALIAS 12</v>
      </c>
      <c r="D48" s="70"/>
      <c r="H48" s="3" t="str">
        <f>General!C20</f>
        <v>ALIAS 10</v>
      </c>
      <c r="I48" s="1">
        <f>A!I22+AA!I28</f>
        <v>0</v>
      </c>
      <c r="J48" s="27">
        <f>I48*100/I11</f>
        <v>0</v>
      </c>
      <c r="K48" s="45">
        <f>A!K22+AA!K28</f>
        <v>0</v>
      </c>
      <c r="L48" s="27">
        <f>K48*100/I11</f>
        <v>0</v>
      </c>
      <c r="M48" s="1">
        <f>A!M22+AA!M28</f>
        <v>0</v>
      </c>
      <c r="N48" s="27">
        <f>M48*100/I11</f>
        <v>0</v>
      </c>
      <c r="O48" s="29">
        <f>(I48*100)/(I11-M48)</f>
        <v>0</v>
      </c>
      <c r="P48" s="29">
        <f>(K48*100)/(I11-M48)</f>
        <v>0</v>
      </c>
    </row>
    <row r="49" spans="1:16" x14ac:dyDescent="0.25">
      <c r="A49" s="8"/>
      <c r="B49" s="200"/>
      <c r="C49" s="31" t="str">
        <f>General!C23</f>
        <v>ALIAS 13</v>
      </c>
      <c r="D49" s="70"/>
      <c r="H49" s="3" t="str">
        <f>General!C21</f>
        <v>ALIAS 11</v>
      </c>
      <c r="I49" s="1">
        <f>A!I23+AA!I29</f>
        <v>0</v>
      </c>
      <c r="J49" s="27">
        <f>I49*100/I11</f>
        <v>0</v>
      </c>
      <c r="K49" s="45">
        <f>A!K23+AA!K29</f>
        <v>0</v>
      </c>
      <c r="L49" s="27">
        <f>K49*100/I11</f>
        <v>0</v>
      </c>
      <c r="M49" s="1">
        <f>A!M23+AA!M29</f>
        <v>0</v>
      </c>
      <c r="N49" s="27">
        <f>M49*100/I11</f>
        <v>0</v>
      </c>
      <c r="O49" s="29">
        <f>(I49*100)/(I11-M49)</f>
        <v>0</v>
      </c>
      <c r="P49" s="29">
        <f>(K49*100)/(I11-M49)</f>
        <v>0</v>
      </c>
    </row>
    <row r="50" spans="1:16" x14ac:dyDescent="0.25">
      <c r="A50" s="8"/>
      <c r="B50" s="200"/>
      <c r="C50" s="31" t="str">
        <f>General!C24</f>
        <v>ALIAS 14</v>
      </c>
      <c r="D50" s="70"/>
      <c r="H50" s="3" t="str">
        <f>General!C22</f>
        <v>ALIAS 12</v>
      </c>
      <c r="I50" s="1">
        <f>A!I24+AA!I30</f>
        <v>0</v>
      </c>
      <c r="J50" s="27">
        <f>I50*100/I11</f>
        <v>0</v>
      </c>
      <c r="K50" s="45">
        <f>A!K24+AA!K30</f>
        <v>0</v>
      </c>
      <c r="L50" s="27">
        <f>K50*100/I11</f>
        <v>0</v>
      </c>
      <c r="M50" s="1">
        <f>A!M24+AA!M30</f>
        <v>0</v>
      </c>
      <c r="N50" s="27">
        <f>M50*100/I11</f>
        <v>0</v>
      </c>
      <c r="O50" s="29">
        <f>(I50*100)/(I11-M50)</f>
        <v>0</v>
      </c>
      <c r="P50" s="29">
        <f>(K50*100)/(I11-M50)</f>
        <v>0</v>
      </c>
    </row>
    <row r="51" spans="1:16" x14ac:dyDescent="0.25">
      <c r="A51" s="9"/>
      <c r="B51" s="202"/>
      <c r="C51" s="31" t="str">
        <f>General!C25</f>
        <v>ALIAS 15</v>
      </c>
      <c r="D51" s="70"/>
      <c r="H51" s="3" t="str">
        <f>General!C23</f>
        <v>ALIAS 13</v>
      </c>
      <c r="I51" s="1">
        <f>A!I25+AA!I31</f>
        <v>0</v>
      </c>
      <c r="J51" s="27">
        <f>I51*100/I11</f>
        <v>0</v>
      </c>
      <c r="K51" s="45">
        <f>A!K25+AA!K31</f>
        <v>0</v>
      </c>
      <c r="L51" s="27">
        <f>K51*100/I11</f>
        <v>0</v>
      </c>
      <c r="M51" s="1">
        <f>A!M25+AA!M31</f>
        <v>0</v>
      </c>
      <c r="N51" s="27">
        <f>M51*100/I11</f>
        <v>0</v>
      </c>
      <c r="O51" s="29">
        <f>(I51*100)/(I11-M51)</f>
        <v>0</v>
      </c>
      <c r="P51" s="29">
        <f>(K51*100)/(I11-M51)</f>
        <v>0</v>
      </c>
    </row>
    <row r="52" spans="1:16" x14ac:dyDescent="0.25">
      <c r="A52" s="186" t="s">
        <v>213</v>
      </c>
      <c r="B52" s="183" t="s">
        <v>32</v>
      </c>
      <c r="E52" s="35" t="s">
        <v>15</v>
      </c>
      <c r="F52" s="74"/>
      <c r="H52" s="3" t="str">
        <f>General!C24</f>
        <v>ALIAS 14</v>
      </c>
      <c r="I52" s="1">
        <f>A!I26+AA!I32</f>
        <v>0</v>
      </c>
      <c r="J52" s="27">
        <f>I52*100/I11</f>
        <v>0</v>
      </c>
      <c r="K52" s="45">
        <f>A!K26+AA!K32</f>
        <v>0</v>
      </c>
      <c r="L52" s="27">
        <f>K52*100/I11</f>
        <v>0</v>
      </c>
      <c r="M52" s="1">
        <f>A!M26+AA!M32</f>
        <v>0</v>
      </c>
      <c r="N52" s="27">
        <f>M52*100/I11</f>
        <v>0</v>
      </c>
      <c r="O52" s="29">
        <f>(I52*100)/(I11-M52)</f>
        <v>0</v>
      </c>
      <c r="P52" s="29">
        <f>(K52*100)/(I11-M52)</f>
        <v>0</v>
      </c>
    </row>
    <row r="53" spans="1:16" x14ac:dyDescent="0.25">
      <c r="A53" s="187"/>
      <c r="B53" s="184"/>
      <c r="C53" s="10" t="str">
        <f>General!C11</f>
        <v>ALIAS 1</v>
      </c>
      <c r="D53" s="72"/>
      <c r="H53" s="3" t="str">
        <f>General!C25</f>
        <v>ALIAS 15</v>
      </c>
      <c r="I53" s="1">
        <f>A!I27+AA!I33</f>
        <v>0</v>
      </c>
      <c r="J53" s="27">
        <f>I53*100/I11</f>
        <v>0</v>
      </c>
      <c r="K53" s="45">
        <f>A!K27+AA!K33</f>
        <v>0</v>
      </c>
      <c r="L53" s="27">
        <f>K53*100/I11</f>
        <v>0</v>
      </c>
      <c r="M53" s="1">
        <f>A!M27+AA!M33</f>
        <v>0</v>
      </c>
      <c r="N53" s="27">
        <f>M53*100/I11</f>
        <v>0</v>
      </c>
      <c r="O53" s="29">
        <f>(I53*100)/(I11-M53)</f>
        <v>0</v>
      </c>
      <c r="P53" s="29">
        <f>(K53*100)/(I11-M53)</f>
        <v>0</v>
      </c>
    </row>
    <row r="54" spans="1:16" x14ac:dyDescent="0.25">
      <c r="A54" s="187"/>
      <c r="B54" s="184"/>
      <c r="C54" s="33" t="str">
        <f>General!C12</f>
        <v>ALIAS 2</v>
      </c>
      <c r="D54" s="72"/>
      <c r="E54" s="47" t="s">
        <v>65</v>
      </c>
      <c r="F54" s="48">
        <f>COUNTIF(D53:D67,Hoja4!A5)</f>
        <v>0</v>
      </c>
    </row>
    <row r="55" spans="1:16" x14ac:dyDescent="0.25">
      <c r="A55" s="187"/>
      <c r="B55" s="184"/>
      <c r="C55" s="33" t="str">
        <f>General!C13</f>
        <v>ALIAS 3</v>
      </c>
      <c r="D55" s="72"/>
      <c r="E55" s="46" t="s">
        <v>64</v>
      </c>
      <c r="F55" s="48">
        <f>COUNTIF(D53:D67,Hoja4!A6)</f>
        <v>0</v>
      </c>
      <c r="H55" s="32" t="s">
        <v>63</v>
      </c>
    </row>
    <row r="56" spans="1:16" ht="30" x14ac:dyDescent="0.25">
      <c r="A56" s="100" t="s">
        <v>171</v>
      </c>
      <c r="B56" s="184"/>
      <c r="C56" s="33" t="str">
        <f>General!C14</f>
        <v>ALIAS 4</v>
      </c>
      <c r="D56" s="72"/>
      <c r="E56" s="46" t="s">
        <v>66</v>
      </c>
      <c r="F56" s="48">
        <f>COUNTIF(D53:D67,Hoja4!A7)</f>
        <v>0</v>
      </c>
    </row>
    <row r="57" spans="1:16" ht="75" x14ac:dyDescent="0.25">
      <c r="A57" s="100" t="s">
        <v>172</v>
      </c>
      <c r="B57" s="184"/>
      <c r="C57" s="33" t="str">
        <f>General!C15</f>
        <v>ALIAS 5</v>
      </c>
      <c r="D57" s="72"/>
    </row>
    <row r="58" spans="1:16" x14ac:dyDescent="0.25">
      <c r="A58" s="99"/>
      <c r="B58" s="184"/>
      <c r="C58" s="33" t="str">
        <f>General!C16</f>
        <v>ALIAS 6</v>
      </c>
      <c r="D58" s="72"/>
    </row>
    <row r="59" spans="1:16" x14ac:dyDescent="0.25">
      <c r="A59" s="11"/>
      <c r="B59" s="184"/>
      <c r="C59" s="33" t="str">
        <f>General!C17</f>
        <v>ALIAS 7</v>
      </c>
      <c r="D59" s="72"/>
    </row>
    <row r="60" spans="1:16" x14ac:dyDescent="0.25">
      <c r="A60" s="11"/>
      <c r="B60" s="184"/>
      <c r="C60" s="33" t="str">
        <f>General!C18</f>
        <v>ALIAS 8</v>
      </c>
      <c r="D60" s="72"/>
    </row>
    <row r="61" spans="1:16" x14ac:dyDescent="0.25">
      <c r="A61" s="11"/>
      <c r="B61" s="184"/>
      <c r="C61" s="33" t="str">
        <f>General!C19</f>
        <v>ALIAS 9</v>
      </c>
      <c r="D61" s="72"/>
    </row>
    <row r="62" spans="1:16" x14ac:dyDescent="0.25">
      <c r="A62" s="11"/>
      <c r="B62" s="184"/>
      <c r="C62" s="33" t="str">
        <f>General!C20</f>
        <v>ALIAS 10</v>
      </c>
      <c r="D62" s="72"/>
    </row>
    <row r="63" spans="1:16" x14ac:dyDescent="0.25">
      <c r="A63" s="11"/>
      <c r="B63" s="184"/>
      <c r="C63" s="33" t="str">
        <f>General!C21</f>
        <v>ALIAS 11</v>
      </c>
      <c r="D63" s="72"/>
    </row>
    <row r="64" spans="1:16" x14ac:dyDescent="0.25">
      <c r="A64" s="11"/>
      <c r="B64" s="184"/>
      <c r="C64" s="33" t="str">
        <f>General!C22</f>
        <v>ALIAS 12</v>
      </c>
      <c r="D64" s="72"/>
    </row>
    <row r="65" spans="1:6" x14ac:dyDescent="0.25">
      <c r="A65" s="11"/>
      <c r="B65" s="184"/>
      <c r="C65" s="33" t="str">
        <f>General!C23</f>
        <v>ALIAS 13</v>
      </c>
      <c r="D65" s="72"/>
    </row>
    <row r="66" spans="1:6" x14ac:dyDescent="0.25">
      <c r="A66" s="11"/>
      <c r="B66" s="184"/>
      <c r="C66" s="33" t="str">
        <f>General!C24</f>
        <v>ALIAS 14</v>
      </c>
      <c r="D66" s="72"/>
    </row>
    <row r="67" spans="1:6" x14ac:dyDescent="0.25">
      <c r="A67" s="12"/>
      <c r="B67" s="185"/>
      <c r="C67" s="33" t="str">
        <f>General!C25</f>
        <v>ALIAS 15</v>
      </c>
      <c r="D67" s="72"/>
    </row>
    <row r="68" spans="1:6" x14ac:dyDescent="0.25">
      <c r="A68" s="186" t="s">
        <v>173</v>
      </c>
      <c r="B68" s="199" t="s">
        <v>32</v>
      </c>
      <c r="E68" s="34" t="s">
        <v>15</v>
      </c>
      <c r="F68" s="73"/>
    </row>
    <row r="69" spans="1:6" x14ac:dyDescent="0.25">
      <c r="A69" s="187"/>
      <c r="B69" s="200"/>
      <c r="C69" s="4" t="str">
        <f>General!C11</f>
        <v>ALIAS 1</v>
      </c>
      <c r="D69" s="70"/>
    </row>
    <row r="70" spans="1:6" x14ac:dyDescent="0.25">
      <c r="A70" s="187"/>
      <c r="B70" s="200"/>
      <c r="C70" s="31" t="str">
        <f>General!C12</f>
        <v>ALIAS 2</v>
      </c>
      <c r="D70" s="70"/>
      <c r="E70" s="47" t="s">
        <v>65</v>
      </c>
      <c r="F70" s="48">
        <f>COUNTIF(D69:D83,Hoja4!A5)</f>
        <v>0</v>
      </c>
    </row>
    <row r="71" spans="1:6" x14ac:dyDescent="0.25">
      <c r="A71" s="187"/>
      <c r="B71" s="200"/>
      <c r="C71" s="31" t="str">
        <f>General!C13</f>
        <v>ALIAS 3</v>
      </c>
      <c r="D71" s="70"/>
      <c r="E71" s="46" t="s">
        <v>64</v>
      </c>
      <c r="F71" s="48">
        <f>COUNTIF(D69:D83,Hoja4!A6)</f>
        <v>0</v>
      </c>
    </row>
    <row r="72" spans="1:6" x14ac:dyDescent="0.25">
      <c r="A72" s="192" t="s">
        <v>174</v>
      </c>
      <c r="B72" s="200"/>
      <c r="C72" s="31" t="str">
        <f>General!C14</f>
        <v>ALIAS 4</v>
      </c>
      <c r="D72" s="70"/>
      <c r="E72" s="46" t="s">
        <v>66</v>
      </c>
      <c r="F72" s="48">
        <f>COUNTIF(D69:D83,Hoja4!A7)</f>
        <v>0</v>
      </c>
    </row>
    <row r="73" spans="1:6" x14ac:dyDescent="0.25">
      <c r="A73" s="193"/>
      <c r="B73" s="200"/>
      <c r="C73" s="31" t="str">
        <f>General!C15</f>
        <v>ALIAS 5</v>
      </c>
      <c r="D73" s="70"/>
    </row>
    <row r="74" spans="1:6" ht="45" x14ac:dyDescent="0.25">
      <c r="A74" s="102" t="s">
        <v>214</v>
      </c>
      <c r="B74" s="200"/>
      <c r="C74" s="31" t="str">
        <f>General!C16</f>
        <v>ALIAS 6</v>
      </c>
      <c r="D74" s="70"/>
    </row>
    <row r="75" spans="1:6" x14ac:dyDescent="0.25">
      <c r="A75" s="8"/>
      <c r="B75" s="200"/>
      <c r="C75" s="31" t="str">
        <f>General!C17</f>
        <v>ALIAS 7</v>
      </c>
      <c r="D75" s="70"/>
    </row>
    <row r="76" spans="1:6" x14ac:dyDescent="0.25">
      <c r="A76" s="8"/>
      <c r="B76" s="200"/>
      <c r="C76" s="31" t="str">
        <f>General!C18</f>
        <v>ALIAS 8</v>
      </c>
      <c r="D76" s="70"/>
    </row>
    <row r="77" spans="1:6" x14ac:dyDescent="0.25">
      <c r="A77" s="8"/>
      <c r="B77" s="200"/>
      <c r="C77" s="31" t="str">
        <f>General!C19</f>
        <v>ALIAS 9</v>
      </c>
      <c r="D77" s="70"/>
    </row>
    <row r="78" spans="1:6" x14ac:dyDescent="0.25">
      <c r="A78" s="8"/>
      <c r="B78" s="200"/>
      <c r="C78" s="31" t="str">
        <f>General!C20</f>
        <v>ALIAS 10</v>
      </c>
      <c r="D78" s="70"/>
    </row>
    <row r="79" spans="1:6" x14ac:dyDescent="0.25">
      <c r="A79" s="8"/>
      <c r="B79" s="200"/>
      <c r="C79" s="31" t="str">
        <f>General!C21</f>
        <v>ALIAS 11</v>
      </c>
      <c r="D79" s="70"/>
    </row>
    <row r="80" spans="1:6" x14ac:dyDescent="0.25">
      <c r="A80" s="8"/>
      <c r="B80" s="200"/>
      <c r="C80" s="31" t="str">
        <f>General!C22</f>
        <v>ALIAS 12</v>
      </c>
      <c r="D80" s="70"/>
    </row>
    <row r="81" spans="1:8" x14ac:dyDescent="0.25">
      <c r="A81" s="8"/>
      <c r="B81" s="200"/>
      <c r="C81" s="31" t="str">
        <f>General!C23</f>
        <v>ALIAS 13</v>
      </c>
      <c r="D81" s="70"/>
    </row>
    <row r="82" spans="1:8" x14ac:dyDescent="0.25">
      <c r="A82" s="8"/>
      <c r="B82" s="200"/>
      <c r="C82" s="31" t="str">
        <f>General!C24</f>
        <v>ALIAS 14</v>
      </c>
      <c r="D82" s="70"/>
    </row>
    <row r="83" spans="1:8" x14ac:dyDescent="0.25">
      <c r="A83" s="9"/>
      <c r="B83" s="202"/>
      <c r="C83" s="31" t="str">
        <f>General!C25</f>
        <v>ALIAS 15</v>
      </c>
      <c r="D83" s="70"/>
    </row>
    <row r="84" spans="1:8" x14ac:dyDescent="0.25">
      <c r="A84" s="186" t="s">
        <v>215</v>
      </c>
      <c r="B84" s="183" t="s">
        <v>32</v>
      </c>
      <c r="E84" s="35" t="s">
        <v>15</v>
      </c>
      <c r="F84" s="74"/>
    </row>
    <row r="85" spans="1:8" x14ac:dyDescent="0.25">
      <c r="A85" s="191"/>
      <c r="B85" s="184"/>
      <c r="C85" s="10" t="str">
        <f>General!C11</f>
        <v>ALIAS 1</v>
      </c>
      <c r="D85" s="72"/>
    </row>
    <row r="86" spans="1:8" x14ac:dyDescent="0.25">
      <c r="A86" s="191"/>
      <c r="B86" s="184"/>
      <c r="C86" s="33" t="str">
        <f>General!C12</f>
        <v>ALIAS 2</v>
      </c>
      <c r="D86" s="72"/>
      <c r="E86" s="47" t="s">
        <v>65</v>
      </c>
      <c r="F86" s="48">
        <f>COUNTIF(D85:D99,Hoja4!A5)</f>
        <v>0</v>
      </c>
    </row>
    <row r="87" spans="1:8" x14ac:dyDescent="0.25">
      <c r="A87" s="191"/>
      <c r="B87" s="184"/>
      <c r="C87" s="33" t="str">
        <f>General!C13</f>
        <v>ALIAS 3</v>
      </c>
      <c r="D87" s="72"/>
      <c r="E87" s="46" t="s">
        <v>64</v>
      </c>
      <c r="F87" s="48">
        <f>COUNTIF(D85:D99,Hoja4!A6)</f>
        <v>0</v>
      </c>
    </row>
    <row r="88" spans="1:8" x14ac:dyDescent="0.25">
      <c r="A88" s="194" t="s">
        <v>175</v>
      </c>
      <c r="B88" s="184"/>
      <c r="C88" s="33" t="str">
        <f>General!C14</f>
        <v>ALIAS 4</v>
      </c>
      <c r="D88" s="72"/>
      <c r="E88" s="46" t="s">
        <v>66</v>
      </c>
      <c r="F88" s="48">
        <f>COUNTIF(D85:D99,Hoja4!A7)</f>
        <v>0</v>
      </c>
    </row>
    <row r="89" spans="1:8" ht="52.5" customHeight="1" x14ac:dyDescent="0.25">
      <c r="A89" s="195"/>
      <c r="B89" s="184"/>
      <c r="C89" s="33" t="str">
        <f>General!C15</f>
        <v>ALIAS 5</v>
      </c>
      <c r="D89" s="72"/>
      <c r="H89" s="30" t="s">
        <v>259</v>
      </c>
    </row>
    <row r="90" spans="1:8" x14ac:dyDescent="0.25">
      <c r="A90" s="11"/>
      <c r="B90" s="184"/>
      <c r="C90" s="33" t="str">
        <f>General!C16</f>
        <v>ALIAS 6</v>
      </c>
      <c r="D90" s="72"/>
    </row>
    <row r="91" spans="1:8" x14ac:dyDescent="0.25">
      <c r="A91" s="11"/>
      <c r="B91" s="184"/>
      <c r="C91" s="33" t="str">
        <f>General!C17</f>
        <v>ALIAS 7</v>
      </c>
      <c r="D91" s="72"/>
    </row>
    <row r="92" spans="1:8" x14ac:dyDescent="0.25">
      <c r="A92" s="11"/>
      <c r="B92" s="184"/>
      <c r="C92" s="33" t="str">
        <f>General!C18</f>
        <v>ALIAS 8</v>
      </c>
      <c r="D92" s="72"/>
    </row>
    <row r="93" spans="1:8" x14ac:dyDescent="0.25">
      <c r="A93" s="11"/>
      <c r="B93" s="184"/>
      <c r="C93" s="33" t="str">
        <f>General!C19</f>
        <v>ALIAS 9</v>
      </c>
      <c r="D93" s="72"/>
    </row>
    <row r="94" spans="1:8" x14ac:dyDescent="0.25">
      <c r="A94" s="11"/>
      <c r="B94" s="184"/>
      <c r="C94" s="33" t="str">
        <f>General!C20</f>
        <v>ALIAS 10</v>
      </c>
      <c r="D94" s="72"/>
    </row>
    <row r="95" spans="1:8" x14ac:dyDescent="0.25">
      <c r="A95" s="11"/>
      <c r="B95" s="184"/>
      <c r="C95" s="33" t="str">
        <f>General!C21</f>
        <v>ALIAS 11</v>
      </c>
      <c r="D95" s="72"/>
    </row>
    <row r="96" spans="1:8" x14ac:dyDescent="0.25">
      <c r="A96" s="11"/>
      <c r="B96" s="184"/>
      <c r="C96" s="33" t="str">
        <f>General!C22</f>
        <v>ALIAS 12</v>
      </c>
      <c r="D96" s="72"/>
    </row>
    <row r="97" spans="1:6" x14ac:dyDescent="0.25">
      <c r="A97" s="11"/>
      <c r="B97" s="184"/>
      <c r="C97" s="33" t="str">
        <f>General!C23</f>
        <v>ALIAS 13</v>
      </c>
      <c r="D97" s="72"/>
    </row>
    <row r="98" spans="1:6" x14ac:dyDescent="0.25">
      <c r="A98" s="11"/>
      <c r="B98" s="184"/>
      <c r="C98" s="33" t="str">
        <f>General!C24</f>
        <v>ALIAS 14</v>
      </c>
      <c r="D98" s="72"/>
    </row>
    <row r="99" spans="1:6" x14ac:dyDescent="0.25">
      <c r="A99" s="12"/>
      <c r="B99" s="185"/>
      <c r="C99" s="33" t="str">
        <f>General!C25</f>
        <v>ALIAS 15</v>
      </c>
      <c r="D99" s="72"/>
    </row>
    <row r="100" spans="1:6" x14ac:dyDescent="0.25">
      <c r="A100" s="186" t="s">
        <v>216</v>
      </c>
      <c r="B100" s="199" t="s">
        <v>32</v>
      </c>
      <c r="E100" s="34" t="s">
        <v>15</v>
      </c>
      <c r="F100" s="73"/>
    </row>
    <row r="101" spans="1:6" x14ac:dyDescent="0.25">
      <c r="A101" s="191"/>
      <c r="B101" s="200"/>
      <c r="C101" s="4" t="str">
        <f>General!C11</f>
        <v>ALIAS 1</v>
      </c>
      <c r="D101" s="70"/>
    </row>
    <row r="102" spans="1:6" x14ac:dyDescent="0.25">
      <c r="A102" s="191"/>
      <c r="B102" s="200"/>
      <c r="C102" s="31" t="str">
        <f>General!C12</f>
        <v>ALIAS 2</v>
      </c>
      <c r="D102" s="70"/>
      <c r="E102" s="47" t="s">
        <v>65</v>
      </c>
      <c r="F102" s="48">
        <f>COUNTIF(D101:D115,Hoja4!A5)</f>
        <v>0</v>
      </c>
    </row>
    <row r="103" spans="1:6" x14ac:dyDescent="0.25">
      <c r="A103" s="191"/>
      <c r="B103" s="200"/>
      <c r="C103" s="31" t="str">
        <f>General!C13</f>
        <v>ALIAS 3</v>
      </c>
      <c r="D103" s="70"/>
      <c r="E103" s="46" t="s">
        <v>64</v>
      </c>
      <c r="F103" s="48">
        <f>COUNTIF(D101:D115,Hoja4!A6)</f>
        <v>0</v>
      </c>
    </row>
    <row r="104" spans="1:6" ht="15" customHeight="1" x14ac:dyDescent="0.25">
      <c r="A104" s="192" t="s">
        <v>176</v>
      </c>
      <c r="B104" s="200"/>
      <c r="C104" s="31" t="str">
        <f>General!C14</f>
        <v>ALIAS 4</v>
      </c>
      <c r="D104" s="70"/>
      <c r="E104" s="46" t="s">
        <v>66</v>
      </c>
      <c r="F104" s="48">
        <f>COUNTIF(D101:D115,Hoja4!A7)</f>
        <v>0</v>
      </c>
    </row>
    <row r="105" spans="1:6" ht="67.5" customHeight="1" x14ac:dyDescent="0.25">
      <c r="A105" s="193"/>
      <c r="B105" s="200"/>
      <c r="C105" s="31" t="str">
        <f>General!C15</f>
        <v>ALIAS 5</v>
      </c>
      <c r="D105" s="70"/>
    </row>
    <row r="106" spans="1:6" ht="15" customHeight="1" x14ac:dyDescent="0.25">
      <c r="A106" s="87"/>
      <c r="B106" s="200"/>
      <c r="C106" s="31" t="str">
        <f>General!C16</f>
        <v>ALIAS 6</v>
      </c>
      <c r="D106" s="70"/>
    </row>
    <row r="107" spans="1:6" x14ac:dyDescent="0.25">
      <c r="A107" s="87"/>
      <c r="B107" s="200"/>
      <c r="C107" s="31" t="str">
        <f>General!C17</f>
        <v>ALIAS 7</v>
      </c>
      <c r="D107" s="70"/>
    </row>
    <row r="108" spans="1:6" x14ac:dyDescent="0.25">
      <c r="A108" s="8"/>
      <c r="B108" s="200"/>
      <c r="C108" s="31" t="str">
        <f>General!C18</f>
        <v>ALIAS 8</v>
      </c>
      <c r="D108" s="70"/>
    </row>
    <row r="109" spans="1:6" x14ac:dyDescent="0.25">
      <c r="A109" s="8"/>
      <c r="B109" s="200"/>
      <c r="C109" s="31" t="str">
        <f>General!C19</f>
        <v>ALIAS 9</v>
      </c>
      <c r="D109" s="70"/>
    </row>
    <row r="110" spans="1:6" x14ac:dyDescent="0.25">
      <c r="A110" s="8"/>
      <c r="B110" s="200"/>
      <c r="C110" s="31" t="str">
        <f>General!C20</f>
        <v>ALIAS 10</v>
      </c>
      <c r="D110" s="70"/>
    </row>
    <row r="111" spans="1:6" x14ac:dyDescent="0.25">
      <c r="A111" s="8"/>
      <c r="B111" s="200"/>
      <c r="C111" s="31" t="str">
        <f>General!C21</f>
        <v>ALIAS 11</v>
      </c>
      <c r="D111" s="70"/>
    </row>
    <row r="112" spans="1:6" x14ac:dyDescent="0.25">
      <c r="A112" s="8"/>
      <c r="B112" s="200"/>
      <c r="C112" s="31" t="str">
        <f>General!C22</f>
        <v>ALIAS 12</v>
      </c>
      <c r="D112" s="70"/>
    </row>
    <row r="113" spans="1:6" x14ac:dyDescent="0.25">
      <c r="A113" s="8"/>
      <c r="B113" s="200"/>
      <c r="C113" s="31" t="str">
        <f>General!C23</f>
        <v>ALIAS 13</v>
      </c>
      <c r="D113" s="70"/>
    </row>
    <row r="114" spans="1:6" x14ac:dyDescent="0.25">
      <c r="A114" s="8"/>
      <c r="B114" s="200"/>
      <c r="C114" s="31" t="str">
        <f>General!C24</f>
        <v>ALIAS 14</v>
      </c>
      <c r="D114" s="70"/>
    </row>
    <row r="115" spans="1:6" x14ac:dyDescent="0.25">
      <c r="A115" s="9"/>
      <c r="B115" s="202"/>
      <c r="C115" s="31" t="str">
        <f>General!C25</f>
        <v>ALIAS 15</v>
      </c>
      <c r="D115" s="70"/>
    </row>
    <row r="116" spans="1:6" x14ac:dyDescent="0.25">
      <c r="A116" s="186" t="s">
        <v>217</v>
      </c>
      <c r="B116" s="183" t="s">
        <v>32</v>
      </c>
      <c r="E116" s="35" t="s">
        <v>15</v>
      </c>
      <c r="F116" s="74"/>
    </row>
    <row r="117" spans="1:6" x14ac:dyDescent="0.25">
      <c r="A117" s="191"/>
      <c r="B117" s="184"/>
      <c r="C117" s="10" t="str">
        <f>General!C11</f>
        <v>ALIAS 1</v>
      </c>
      <c r="D117" s="72"/>
    </row>
    <row r="118" spans="1:6" x14ac:dyDescent="0.25">
      <c r="A118" s="191"/>
      <c r="B118" s="184"/>
      <c r="C118" s="33" t="str">
        <f>General!C12</f>
        <v>ALIAS 2</v>
      </c>
      <c r="D118" s="72"/>
      <c r="E118" s="47" t="s">
        <v>65</v>
      </c>
      <c r="F118" s="48">
        <f>COUNTIF(D117:D131,Hoja4!A5)</f>
        <v>0</v>
      </c>
    </row>
    <row r="119" spans="1:6" x14ac:dyDescent="0.25">
      <c r="A119" s="191"/>
      <c r="B119" s="184"/>
      <c r="C119" s="33" t="str">
        <f>General!C13</f>
        <v>ALIAS 3</v>
      </c>
      <c r="D119" s="72"/>
      <c r="E119" s="46" t="s">
        <v>64</v>
      </c>
      <c r="F119" s="48">
        <f>COUNTIF(D117:D131,Hoja4!A6)</f>
        <v>0</v>
      </c>
    </row>
    <row r="120" spans="1:6" x14ac:dyDescent="0.25">
      <c r="A120" s="216" t="s">
        <v>177</v>
      </c>
      <c r="B120" s="184"/>
      <c r="C120" s="33" t="str">
        <f>General!C14</f>
        <v>ALIAS 4</v>
      </c>
      <c r="D120" s="72"/>
      <c r="E120" s="46" t="s">
        <v>66</v>
      </c>
      <c r="F120" s="48">
        <f>COUNTIF(D117:D131,Hoja4!A7)</f>
        <v>0</v>
      </c>
    </row>
    <row r="121" spans="1:6" ht="35.25" customHeight="1" x14ac:dyDescent="0.25">
      <c r="A121" s="216"/>
      <c r="B121" s="184"/>
      <c r="C121" s="33" t="str">
        <f>General!C15</f>
        <v>ALIAS 5</v>
      </c>
      <c r="D121" s="72"/>
    </row>
    <row r="122" spans="1:6" x14ac:dyDescent="0.25">
      <c r="A122" s="11"/>
      <c r="B122" s="184"/>
      <c r="C122" s="33" t="str">
        <f>General!C16</f>
        <v>ALIAS 6</v>
      </c>
      <c r="D122" s="72"/>
    </row>
    <row r="123" spans="1:6" x14ac:dyDescent="0.25">
      <c r="A123" s="11"/>
      <c r="B123" s="184"/>
      <c r="C123" s="33" t="str">
        <f>General!C17</f>
        <v>ALIAS 7</v>
      </c>
      <c r="D123" s="72"/>
    </row>
    <row r="124" spans="1:6" x14ac:dyDescent="0.25">
      <c r="A124" s="11"/>
      <c r="B124" s="184"/>
      <c r="C124" s="33" t="str">
        <f>General!C18</f>
        <v>ALIAS 8</v>
      </c>
      <c r="D124" s="72"/>
    </row>
    <row r="125" spans="1:6" x14ac:dyDescent="0.25">
      <c r="A125" s="11"/>
      <c r="B125" s="184"/>
      <c r="C125" s="33" t="str">
        <f>General!C19</f>
        <v>ALIAS 9</v>
      </c>
      <c r="D125" s="72"/>
    </row>
    <row r="126" spans="1:6" x14ac:dyDescent="0.25">
      <c r="A126" s="11"/>
      <c r="B126" s="184"/>
      <c r="C126" s="33" t="str">
        <f>General!C20</f>
        <v>ALIAS 10</v>
      </c>
      <c r="D126" s="72"/>
    </row>
    <row r="127" spans="1:6" x14ac:dyDescent="0.25">
      <c r="A127" s="11"/>
      <c r="B127" s="184"/>
      <c r="C127" s="33" t="str">
        <f>General!C21</f>
        <v>ALIAS 11</v>
      </c>
      <c r="D127" s="72"/>
    </row>
    <row r="128" spans="1:6" x14ac:dyDescent="0.25">
      <c r="A128" s="11"/>
      <c r="B128" s="184"/>
      <c r="C128" s="33" t="str">
        <f>General!C22</f>
        <v>ALIAS 12</v>
      </c>
      <c r="D128" s="72"/>
    </row>
    <row r="129" spans="1:6" x14ac:dyDescent="0.25">
      <c r="A129" s="11"/>
      <c r="B129" s="184"/>
      <c r="C129" s="33" t="str">
        <f>General!C23</f>
        <v>ALIAS 13</v>
      </c>
      <c r="D129" s="72"/>
    </row>
    <row r="130" spans="1:6" x14ac:dyDescent="0.25">
      <c r="A130" s="11"/>
      <c r="B130" s="184"/>
      <c r="C130" s="33" t="str">
        <f>General!C24</f>
        <v>ALIAS 14</v>
      </c>
      <c r="D130" s="72"/>
    </row>
    <row r="131" spans="1:6" x14ac:dyDescent="0.25">
      <c r="A131" s="12"/>
      <c r="B131" s="185"/>
      <c r="C131" s="33" t="str">
        <f>General!C25</f>
        <v>ALIAS 15</v>
      </c>
      <c r="D131" s="72"/>
    </row>
    <row r="132" spans="1:6" x14ac:dyDescent="0.25">
      <c r="A132" s="186" t="s">
        <v>218</v>
      </c>
      <c r="B132" s="199" t="s">
        <v>32</v>
      </c>
      <c r="E132" s="34" t="s">
        <v>15</v>
      </c>
      <c r="F132" s="73"/>
    </row>
    <row r="133" spans="1:6" x14ac:dyDescent="0.25">
      <c r="A133" s="191"/>
      <c r="B133" s="200"/>
      <c r="C133" s="4" t="str">
        <f>General!C11</f>
        <v>ALIAS 1</v>
      </c>
      <c r="D133" s="70"/>
    </row>
    <row r="134" spans="1:6" x14ac:dyDescent="0.25">
      <c r="A134" s="191"/>
      <c r="B134" s="200"/>
      <c r="C134" s="31" t="str">
        <f>General!C12</f>
        <v>ALIAS 2</v>
      </c>
      <c r="D134" s="70"/>
      <c r="E134" s="47" t="s">
        <v>65</v>
      </c>
      <c r="F134" s="48">
        <f>COUNTIF(D133:D147,Hoja4!A5)</f>
        <v>0</v>
      </c>
    </row>
    <row r="135" spans="1:6" x14ac:dyDescent="0.25">
      <c r="A135" s="191"/>
      <c r="B135" s="200"/>
      <c r="C135" s="31" t="str">
        <f>General!C13</f>
        <v>ALIAS 3</v>
      </c>
      <c r="D135" s="70"/>
      <c r="E135" s="46" t="s">
        <v>64</v>
      </c>
      <c r="F135" s="48">
        <f>COUNTIF(D133:D147,Hoja4!A6)</f>
        <v>0</v>
      </c>
    </row>
    <row r="136" spans="1:6" ht="46.5" x14ac:dyDescent="0.3">
      <c r="A136" s="102" t="s">
        <v>178</v>
      </c>
      <c r="B136" s="200"/>
      <c r="C136" s="31" t="str">
        <f>General!C14</f>
        <v>ALIAS 4</v>
      </c>
      <c r="D136" s="70"/>
      <c r="E136" s="46" t="s">
        <v>66</v>
      </c>
      <c r="F136" s="48">
        <f>COUNTIF(D133:D147,Hoja4!A7)</f>
        <v>0</v>
      </c>
    </row>
    <row r="137" spans="1:6" ht="60" x14ac:dyDescent="0.25">
      <c r="A137" s="102" t="s">
        <v>179</v>
      </c>
      <c r="B137" s="200"/>
      <c r="C137" s="31" t="str">
        <f>General!C15</f>
        <v>ALIAS 5</v>
      </c>
      <c r="D137" s="70"/>
    </row>
    <row r="138" spans="1:6" x14ac:dyDescent="0.25">
      <c r="A138" s="83"/>
      <c r="B138" s="201"/>
      <c r="C138" s="31" t="str">
        <f>General!C16</f>
        <v>ALIAS 6</v>
      </c>
      <c r="D138" s="70"/>
    </row>
    <row r="139" spans="1:6" x14ac:dyDescent="0.25">
      <c r="A139" s="87"/>
      <c r="B139" s="200"/>
      <c r="C139" s="31" t="str">
        <f>General!C17</f>
        <v>ALIAS 7</v>
      </c>
      <c r="D139" s="70"/>
    </row>
    <row r="140" spans="1:6" x14ac:dyDescent="0.25">
      <c r="A140" s="87"/>
      <c r="B140" s="200"/>
      <c r="C140" s="31" t="str">
        <f>General!C18</f>
        <v>ALIAS 8</v>
      </c>
      <c r="D140" s="70"/>
    </row>
    <row r="141" spans="1:6" x14ac:dyDescent="0.25">
      <c r="A141" s="8"/>
      <c r="B141" s="200"/>
      <c r="C141" s="31" t="str">
        <f>General!C19</f>
        <v>ALIAS 9</v>
      </c>
      <c r="D141" s="70"/>
    </row>
    <row r="142" spans="1:6" x14ac:dyDescent="0.25">
      <c r="A142" s="8"/>
      <c r="B142" s="200"/>
      <c r="C142" s="31" t="str">
        <f>General!C20</f>
        <v>ALIAS 10</v>
      </c>
      <c r="D142" s="70"/>
    </row>
    <row r="143" spans="1:6" x14ac:dyDescent="0.25">
      <c r="A143" s="8"/>
      <c r="B143" s="200"/>
      <c r="C143" s="31" t="str">
        <f>General!C21</f>
        <v>ALIAS 11</v>
      </c>
      <c r="D143" s="70"/>
    </row>
    <row r="144" spans="1:6" x14ac:dyDescent="0.25">
      <c r="A144" s="8"/>
      <c r="B144" s="200"/>
      <c r="C144" s="31" t="str">
        <f>General!C22</f>
        <v>ALIAS 12</v>
      </c>
      <c r="D144" s="70"/>
    </row>
    <row r="145" spans="1:6" x14ac:dyDescent="0.25">
      <c r="A145" s="8"/>
      <c r="B145" s="200"/>
      <c r="C145" s="31" t="str">
        <f>General!C23</f>
        <v>ALIAS 13</v>
      </c>
      <c r="D145" s="70"/>
    </row>
    <row r="146" spans="1:6" x14ac:dyDescent="0.25">
      <c r="A146" s="8"/>
      <c r="B146" s="200"/>
      <c r="C146" s="31" t="str">
        <f>General!C24</f>
        <v>ALIAS 14</v>
      </c>
      <c r="D146" s="70"/>
    </row>
    <row r="147" spans="1:6" x14ac:dyDescent="0.25">
      <c r="A147" s="9"/>
      <c r="B147" s="202"/>
      <c r="C147" s="31" t="str">
        <f>General!C25</f>
        <v>ALIAS 15</v>
      </c>
      <c r="D147" s="70"/>
    </row>
    <row r="148" spans="1:6" x14ac:dyDescent="0.25">
      <c r="A148" s="186" t="s">
        <v>219</v>
      </c>
      <c r="B148" s="183" t="s">
        <v>32</v>
      </c>
      <c r="E148" s="35" t="s">
        <v>15</v>
      </c>
      <c r="F148" s="74"/>
    </row>
    <row r="149" spans="1:6" x14ac:dyDescent="0.25">
      <c r="A149" s="187"/>
      <c r="B149" s="184"/>
      <c r="C149" s="10" t="str">
        <f>General!C11</f>
        <v>ALIAS 1</v>
      </c>
      <c r="D149" s="72"/>
    </row>
    <row r="150" spans="1:6" x14ac:dyDescent="0.25">
      <c r="A150" s="187"/>
      <c r="B150" s="184"/>
      <c r="C150" s="33" t="str">
        <f>General!C12</f>
        <v>ALIAS 2</v>
      </c>
      <c r="D150" s="72"/>
      <c r="E150" s="47" t="s">
        <v>65</v>
      </c>
      <c r="F150" s="48">
        <f>COUNTIF(D149:D163,Hoja4!A5)</f>
        <v>0</v>
      </c>
    </row>
    <row r="151" spans="1:6" x14ac:dyDescent="0.25">
      <c r="A151" s="187"/>
      <c r="B151" s="184"/>
      <c r="C151" s="33" t="str">
        <f>General!C13</f>
        <v>ALIAS 3</v>
      </c>
      <c r="D151" s="72"/>
      <c r="E151" s="46" t="s">
        <v>64</v>
      </c>
      <c r="F151" s="48">
        <f>COUNTIF(D149:D163,Hoja4!A6)</f>
        <v>0</v>
      </c>
    </row>
    <row r="152" spans="1:6" ht="30" x14ac:dyDescent="0.25">
      <c r="A152" s="101" t="s">
        <v>180</v>
      </c>
      <c r="B152" s="184"/>
      <c r="C152" s="33" t="str">
        <f>General!C14</f>
        <v>ALIAS 4</v>
      </c>
      <c r="D152" s="72"/>
      <c r="E152" s="46" t="s">
        <v>66</v>
      </c>
      <c r="F152" s="48">
        <f>COUNTIF(D149:D163,Hoja4!A7)</f>
        <v>0</v>
      </c>
    </row>
    <row r="153" spans="1:6" x14ac:dyDescent="0.25">
      <c r="A153" s="11"/>
      <c r="B153" s="184"/>
      <c r="C153" s="33" t="str">
        <f>General!C15</f>
        <v>ALIAS 5</v>
      </c>
      <c r="D153" s="72"/>
    </row>
    <row r="154" spans="1:6" x14ac:dyDescent="0.25">
      <c r="A154" s="11"/>
      <c r="B154" s="184"/>
      <c r="C154" s="33" t="str">
        <f>General!C16</f>
        <v>ALIAS 6</v>
      </c>
      <c r="D154" s="72"/>
    </row>
    <row r="155" spans="1:6" x14ac:dyDescent="0.25">
      <c r="A155" s="11"/>
      <c r="B155" s="184"/>
      <c r="C155" s="33" t="str">
        <f>General!C17</f>
        <v>ALIAS 7</v>
      </c>
      <c r="D155" s="72"/>
    </row>
    <row r="156" spans="1:6" x14ac:dyDescent="0.25">
      <c r="A156" s="11"/>
      <c r="B156" s="184"/>
      <c r="C156" s="33" t="str">
        <f>General!C18</f>
        <v>ALIAS 8</v>
      </c>
      <c r="D156" s="72"/>
    </row>
    <row r="157" spans="1:6" x14ac:dyDescent="0.25">
      <c r="A157" s="11"/>
      <c r="B157" s="184"/>
      <c r="C157" s="33" t="str">
        <f>General!C19</f>
        <v>ALIAS 9</v>
      </c>
      <c r="D157" s="72"/>
    </row>
    <row r="158" spans="1:6" x14ac:dyDescent="0.25">
      <c r="A158" s="11"/>
      <c r="B158" s="184"/>
      <c r="C158" s="33" t="str">
        <f>General!C20</f>
        <v>ALIAS 10</v>
      </c>
      <c r="D158" s="72"/>
    </row>
    <row r="159" spans="1:6" x14ac:dyDescent="0.25">
      <c r="A159" s="11"/>
      <c r="B159" s="184"/>
      <c r="C159" s="33" t="str">
        <f>General!C21</f>
        <v>ALIAS 11</v>
      </c>
      <c r="D159" s="72"/>
    </row>
    <row r="160" spans="1:6" x14ac:dyDescent="0.25">
      <c r="A160" s="11"/>
      <c r="B160" s="184"/>
      <c r="C160" s="33" t="str">
        <f>General!C22</f>
        <v>ALIAS 12</v>
      </c>
      <c r="D160" s="72"/>
    </row>
    <row r="161" spans="1:6" x14ac:dyDescent="0.25">
      <c r="A161" s="11"/>
      <c r="B161" s="184"/>
      <c r="C161" s="33" t="str">
        <f>General!C23</f>
        <v>ALIAS 13</v>
      </c>
      <c r="D161" s="72"/>
    </row>
    <row r="162" spans="1:6" x14ac:dyDescent="0.25">
      <c r="A162" s="11"/>
      <c r="B162" s="184"/>
      <c r="C162" s="33" t="str">
        <f>General!C24</f>
        <v>ALIAS 14</v>
      </c>
      <c r="D162" s="72"/>
    </row>
    <row r="163" spans="1:6" x14ac:dyDescent="0.25">
      <c r="A163" s="12"/>
      <c r="B163" s="185"/>
      <c r="C163" s="33" t="str">
        <f>General!C25</f>
        <v>ALIAS 15</v>
      </c>
      <c r="D163" s="72"/>
    </row>
    <row r="164" spans="1:6" x14ac:dyDescent="0.25">
      <c r="A164" s="186" t="s">
        <v>220</v>
      </c>
      <c r="B164" s="199" t="s">
        <v>32</v>
      </c>
      <c r="E164" s="34" t="s">
        <v>15</v>
      </c>
      <c r="F164" s="73"/>
    </row>
    <row r="165" spans="1:6" x14ac:dyDescent="0.25">
      <c r="A165" s="191"/>
      <c r="B165" s="200"/>
      <c r="C165" s="4" t="str">
        <f>General!C11</f>
        <v>ALIAS 1</v>
      </c>
      <c r="D165" s="70"/>
    </row>
    <row r="166" spans="1:6" x14ac:dyDescent="0.25">
      <c r="A166" s="191"/>
      <c r="B166" s="200"/>
      <c r="C166" s="31" t="str">
        <f>General!C12</f>
        <v>ALIAS 2</v>
      </c>
      <c r="D166" s="70"/>
      <c r="E166" s="47" t="s">
        <v>65</v>
      </c>
      <c r="F166" s="48">
        <f>COUNTIF(D165:D179,Hoja4!A5)</f>
        <v>0</v>
      </c>
    </row>
    <row r="167" spans="1:6" x14ac:dyDescent="0.25">
      <c r="A167" s="191"/>
      <c r="B167" s="200"/>
      <c r="C167" s="31" t="str">
        <f>General!C13</f>
        <v>ALIAS 3</v>
      </c>
      <c r="D167" s="70"/>
      <c r="E167" s="46" t="s">
        <v>64</v>
      </c>
      <c r="F167" s="48">
        <f>COUNTIF(D165:D179,Hoja4!A6)</f>
        <v>0</v>
      </c>
    </row>
    <row r="168" spans="1:6" ht="60" x14ac:dyDescent="0.25">
      <c r="A168" s="102" t="s">
        <v>181</v>
      </c>
      <c r="B168" s="200"/>
      <c r="C168" s="31" t="str">
        <f>General!C14</f>
        <v>ALIAS 4</v>
      </c>
      <c r="D168" s="70"/>
      <c r="E168" s="46" t="s">
        <v>66</v>
      </c>
      <c r="F168" s="48">
        <f>COUNTIF(D165:D179,Hoja4!A7)</f>
        <v>0</v>
      </c>
    </row>
    <row r="169" spans="1:6" x14ac:dyDescent="0.25">
      <c r="A169" s="8"/>
      <c r="B169" s="200"/>
      <c r="C169" s="31" t="str">
        <f>General!C15</f>
        <v>ALIAS 5</v>
      </c>
      <c r="D169" s="70"/>
    </row>
    <row r="170" spans="1:6" x14ac:dyDescent="0.25">
      <c r="A170" s="8"/>
      <c r="B170" s="200"/>
      <c r="C170" s="31" t="str">
        <f>General!C16</f>
        <v>ALIAS 6</v>
      </c>
      <c r="D170" s="70"/>
    </row>
    <row r="171" spans="1:6" x14ac:dyDescent="0.25">
      <c r="A171" s="8"/>
      <c r="B171" s="200"/>
      <c r="C171" s="31" t="str">
        <f>General!C17</f>
        <v>ALIAS 7</v>
      </c>
      <c r="D171" s="70"/>
    </row>
    <row r="172" spans="1:6" x14ac:dyDescent="0.25">
      <c r="A172" s="8"/>
      <c r="B172" s="200"/>
      <c r="C172" s="31" t="str">
        <f>General!C18</f>
        <v>ALIAS 8</v>
      </c>
      <c r="D172" s="70"/>
    </row>
    <row r="173" spans="1:6" x14ac:dyDescent="0.25">
      <c r="A173" s="8"/>
      <c r="B173" s="200"/>
      <c r="C173" s="31" t="str">
        <f>General!C19</f>
        <v>ALIAS 9</v>
      </c>
      <c r="D173" s="70"/>
    </row>
    <row r="174" spans="1:6" x14ac:dyDescent="0.25">
      <c r="A174" s="8"/>
      <c r="B174" s="200"/>
      <c r="C174" s="31" t="str">
        <f>General!C20</f>
        <v>ALIAS 10</v>
      </c>
      <c r="D174" s="70"/>
    </row>
    <row r="175" spans="1:6" x14ac:dyDescent="0.25">
      <c r="A175" s="8"/>
      <c r="B175" s="200"/>
      <c r="C175" s="31" t="str">
        <f>General!C21</f>
        <v>ALIAS 11</v>
      </c>
      <c r="D175" s="70"/>
    </row>
    <row r="176" spans="1:6" x14ac:dyDescent="0.25">
      <c r="A176" s="8"/>
      <c r="B176" s="200"/>
      <c r="C176" s="31" t="str">
        <f>General!C22</f>
        <v>ALIAS 12</v>
      </c>
      <c r="D176" s="70"/>
    </row>
    <row r="177" spans="1:6" x14ac:dyDescent="0.25">
      <c r="A177" s="8"/>
      <c r="B177" s="200"/>
      <c r="C177" s="31" t="str">
        <f>General!C23</f>
        <v>ALIAS 13</v>
      </c>
      <c r="D177" s="70"/>
    </row>
    <row r="178" spans="1:6" x14ac:dyDescent="0.25">
      <c r="A178" s="8"/>
      <c r="B178" s="200"/>
      <c r="C178" s="31" t="str">
        <f>General!C24</f>
        <v>ALIAS 14</v>
      </c>
      <c r="D178" s="70"/>
    </row>
    <row r="179" spans="1:6" x14ac:dyDescent="0.25">
      <c r="A179" s="9"/>
      <c r="B179" s="202"/>
      <c r="C179" s="31" t="str">
        <f>General!C25</f>
        <v>ALIAS 15</v>
      </c>
      <c r="D179" s="70"/>
    </row>
    <row r="180" spans="1:6" x14ac:dyDescent="0.25">
      <c r="A180" s="186" t="s">
        <v>221</v>
      </c>
      <c r="B180" s="183" t="s">
        <v>32</v>
      </c>
      <c r="E180" s="35" t="s">
        <v>15</v>
      </c>
      <c r="F180" s="74"/>
    </row>
    <row r="181" spans="1:6" x14ac:dyDescent="0.25">
      <c r="A181" s="191"/>
      <c r="B181" s="184"/>
      <c r="C181" s="10" t="str">
        <f>General!C11</f>
        <v>ALIAS 1</v>
      </c>
      <c r="D181" s="72"/>
    </row>
    <row r="182" spans="1:6" x14ac:dyDescent="0.25">
      <c r="A182" s="191"/>
      <c r="B182" s="184"/>
      <c r="C182" s="33" t="str">
        <f>General!C12</f>
        <v>ALIAS 2</v>
      </c>
      <c r="D182" s="72"/>
      <c r="E182" s="47" t="s">
        <v>65</v>
      </c>
      <c r="F182" s="48">
        <f>COUNTIF(D181:D195,Hoja4!A5)</f>
        <v>0</v>
      </c>
    </row>
    <row r="183" spans="1:6" x14ac:dyDescent="0.25">
      <c r="A183" s="191"/>
      <c r="B183" s="184"/>
      <c r="C183" s="33" t="str">
        <f>General!C13</f>
        <v>ALIAS 3</v>
      </c>
      <c r="D183" s="72"/>
      <c r="E183" s="46" t="s">
        <v>64</v>
      </c>
      <c r="F183" s="48">
        <f>COUNTIF(D181:D195,Hoja4!A6)</f>
        <v>0</v>
      </c>
    </row>
    <row r="184" spans="1:6" ht="60" x14ac:dyDescent="0.25">
      <c r="A184" s="101" t="s">
        <v>182</v>
      </c>
      <c r="B184" s="184"/>
      <c r="C184" s="33" t="str">
        <f>General!C14</f>
        <v>ALIAS 4</v>
      </c>
      <c r="D184" s="72"/>
      <c r="E184" s="46" t="s">
        <v>66</v>
      </c>
      <c r="F184" s="48">
        <f>COUNTIF(D181:D195,Hoja4!A7)</f>
        <v>0</v>
      </c>
    </row>
    <row r="185" spans="1:6" x14ac:dyDescent="0.25">
      <c r="A185" s="11"/>
      <c r="B185" s="184"/>
      <c r="C185" s="33" t="str">
        <f>General!C15</f>
        <v>ALIAS 5</v>
      </c>
      <c r="D185" s="72"/>
    </row>
    <row r="186" spans="1:6" x14ac:dyDescent="0.25">
      <c r="A186" s="11"/>
      <c r="B186" s="184"/>
      <c r="C186" s="33" t="str">
        <f>General!C16</f>
        <v>ALIAS 6</v>
      </c>
      <c r="D186" s="72"/>
    </row>
    <row r="187" spans="1:6" x14ac:dyDescent="0.25">
      <c r="A187" s="11"/>
      <c r="B187" s="184"/>
      <c r="C187" s="33" t="str">
        <f>General!C17</f>
        <v>ALIAS 7</v>
      </c>
      <c r="D187" s="72"/>
    </row>
    <row r="188" spans="1:6" x14ac:dyDescent="0.25">
      <c r="A188" s="11"/>
      <c r="B188" s="184"/>
      <c r="C188" s="33" t="str">
        <f>General!C18</f>
        <v>ALIAS 8</v>
      </c>
      <c r="D188" s="72"/>
    </row>
    <row r="189" spans="1:6" x14ac:dyDescent="0.25">
      <c r="A189" s="11"/>
      <c r="B189" s="184"/>
      <c r="C189" s="33" t="str">
        <f>General!C19</f>
        <v>ALIAS 9</v>
      </c>
      <c r="D189" s="72"/>
    </row>
    <row r="190" spans="1:6" x14ac:dyDescent="0.25">
      <c r="A190" s="11"/>
      <c r="B190" s="184"/>
      <c r="C190" s="33" t="str">
        <f>General!C20</f>
        <v>ALIAS 10</v>
      </c>
      <c r="D190" s="72"/>
    </row>
    <row r="191" spans="1:6" x14ac:dyDescent="0.25">
      <c r="A191" s="11"/>
      <c r="B191" s="184"/>
      <c r="C191" s="33" t="str">
        <f>General!C21</f>
        <v>ALIAS 11</v>
      </c>
      <c r="D191" s="72"/>
    </row>
    <row r="192" spans="1:6" x14ac:dyDescent="0.25">
      <c r="A192" s="11"/>
      <c r="B192" s="184"/>
      <c r="C192" s="33" t="str">
        <f>General!C22</f>
        <v>ALIAS 12</v>
      </c>
      <c r="D192" s="72"/>
    </row>
    <row r="193" spans="1:6" x14ac:dyDescent="0.25">
      <c r="A193" s="11"/>
      <c r="B193" s="184"/>
      <c r="C193" s="33" t="str">
        <f>General!C23</f>
        <v>ALIAS 13</v>
      </c>
      <c r="D193" s="72"/>
    </row>
    <row r="194" spans="1:6" x14ac:dyDescent="0.25">
      <c r="A194" s="11"/>
      <c r="B194" s="184"/>
      <c r="C194" s="33" t="str">
        <f>General!C24</f>
        <v>ALIAS 14</v>
      </c>
      <c r="D194" s="72"/>
    </row>
    <row r="195" spans="1:6" x14ac:dyDescent="0.25">
      <c r="A195" s="12"/>
      <c r="B195" s="185"/>
      <c r="C195" s="33" t="str">
        <f>General!C25</f>
        <v>ALIAS 15</v>
      </c>
      <c r="D195" s="72"/>
    </row>
    <row r="196" spans="1:6" x14ac:dyDescent="0.25">
      <c r="A196" s="186" t="s">
        <v>222</v>
      </c>
      <c r="B196" s="199" t="s">
        <v>32</v>
      </c>
      <c r="E196" s="34" t="s">
        <v>15</v>
      </c>
      <c r="F196" s="73"/>
    </row>
    <row r="197" spans="1:6" x14ac:dyDescent="0.25">
      <c r="A197" s="191"/>
      <c r="B197" s="200"/>
      <c r="C197" s="4" t="str">
        <f>General!C11</f>
        <v>ALIAS 1</v>
      </c>
      <c r="D197" s="70"/>
    </row>
    <row r="198" spans="1:6" x14ac:dyDescent="0.25">
      <c r="A198" s="191"/>
      <c r="B198" s="200"/>
      <c r="C198" s="31" t="str">
        <f>General!C12</f>
        <v>ALIAS 2</v>
      </c>
      <c r="D198" s="70"/>
      <c r="E198" s="47" t="s">
        <v>65</v>
      </c>
      <c r="F198" s="48">
        <f>COUNTIF(D197:D211,Hoja4!A5)</f>
        <v>0</v>
      </c>
    </row>
    <row r="199" spans="1:6" ht="45" customHeight="1" x14ac:dyDescent="0.25">
      <c r="A199" s="191"/>
      <c r="B199" s="200"/>
      <c r="C199" s="31" t="str">
        <f>General!C13</f>
        <v>ALIAS 3</v>
      </c>
      <c r="D199" s="70"/>
      <c r="E199" s="46" t="s">
        <v>64</v>
      </c>
      <c r="F199" s="48">
        <f>COUNTIF(D197:D211,Hoja4!A6)</f>
        <v>0</v>
      </c>
    </row>
    <row r="200" spans="1:6" ht="45" x14ac:dyDescent="0.25">
      <c r="A200" s="102" t="s">
        <v>223</v>
      </c>
      <c r="B200" s="200"/>
      <c r="C200" s="31" t="str">
        <f>General!C14</f>
        <v>ALIAS 4</v>
      </c>
      <c r="D200" s="70"/>
      <c r="E200" s="46" t="s">
        <v>66</v>
      </c>
      <c r="F200" s="48">
        <f>COUNTIF(D197:D211,Hoja4!A7)</f>
        <v>0</v>
      </c>
    </row>
    <row r="201" spans="1:6" x14ac:dyDescent="0.25">
      <c r="A201" s="8"/>
      <c r="B201" s="200"/>
      <c r="C201" s="31" t="str">
        <f>General!C15</f>
        <v>ALIAS 5</v>
      </c>
      <c r="D201" s="70"/>
    </row>
    <row r="202" spans="1:6" x14ac:dyDescent="0.25">
      <c r="A202" s="8"/>
      <c r="B202" s="200"/>
      <c r="C202" s="31" t="str">
        <f>General!C16</f>
        <v>ALIAS 6</v>
      </c>
      <c r="D202" s="70"/>
    </row>
    <row r="203" spans="1:6" x14ac:dyDescent="0.25">
      <c r="A203" s="8"/>
      <c r="B203" s="200"/>
      <c r="C203" s="31" t="str">
        <f>General!C17</f>
        <v>ALIAS 7</v>
      </c>
      <c r="D203" s="70"/>
    </row>
    <row r="204" spans="1:6" x14ac:dyDescent="0.25">
      <c r="A204" s="8"/>
      <c r="B204" s="200"/>
      <c r="C204" s="31" t="str">
        <f>General!C18</f>
        <v>ALIAS 8</v>
      </c>
      <c r="D204" s="70"/>
    </row>
    <row r="205" spans="1:6" x14ac:dyDescent="0.25">
      <c r="A205" s="8"/>
      <c r="B205" s="200"/>
      <c r="C205" s="31" t="str">
        <f>General!C19</f>
        <v>ALIAS 9</v>
      </c>
      <c r="D205" s="70"/>
    </row>
    <row r="206" spans="1:6" x14ac:dyDescent="0.25">
      <c r="A206" s="8"/>
      <c r="B206" s="200"/>
      <c r="C206" s="31" t="str">
        <f>General!C20</f>
        <v>ALIAS 10</v>
      </c>
      <c r="D206" s="70"/>
    </row>
    <row r="207" spans="1:6" x14ac:dyDescent="0.25">
      <c r="A207" s="8"/>
      <c r="B207" s="200"/>
      <c r="C207" s="31" t="str">
        <f>General!C21</f>
        <v>ALIAS 11</v>
      </c>
      <c r="D207" s="70"/>
    </row>
    <row r="208" spans="1:6" x14ac:dyDescent="0.25">
      <c r="A208" s="8"/>
      <c r="B208" s="200"/>
      <c r="C208" s="31" t="str">
        <f>General!C22</f>
        <v>ALIAS 12</v>
      </c>
      <c r="D208" s="70"/>
    </row>
    <row r="209" spans="1:4" x14ac:dyDescent="0.25">
      <c r="A209" s="8"/>
      <c r="B209" s="200"/>
      <c r="C209" s="31" t="str">
        <f>General!C23</f>
        <v>ALIAS 13</v>
      </c>
      <c r="D209" s="70"/>
    </row>
    <row r="210" spans="1:4" x14ac:dyDescent="0.25">
      <c r="A210" s="8"/>
      <c r="B210" s="200"/>
      <c r="C210" s="31" t="str">
        <f>General!C24</f>
        <v>ALIAS 14</v>
      </c>
      <c r="D210" s="70"/>
    </row>
    <row r="211" spans="1:4" x14ac:dyDescent="0.25">
      <c r="A211" s="9"/>
      <c r="B211" s="202"/>
      <c r="C211" s="31" t="str">
        <f>General!C25</f>
        <v>ALIAS 15</v>
      </c>
      <c r="D211" s="70"/>
    </row>
  </sheetData>
  <sheetProtection password="9EC1" sheet="1" objects="1" scenarios="1"/>
  <mergeCells count="32">
    <mergeCell ref="A196:A199"/>
    <mergeCell ref="B196:B211"/>
    <mergeCell ref="A148:A151"/>
    <mergeCell ref="B148:B163"/>
    <mergeCell ref="A164:A167"/>
    <mergeCell ref="B164:B179"/>
    <mergeCell ref="A180:A183"/>
    <mergeCell ref="B180:B195"/>
    <mergeCell ref="A100:A103"/>
    <mergeCell ref="B100:B115"/>
    <mergeCell ref="A116:A119"/>
    <mergeCell ref="B116:B131"/>
    <mergeCell ref="A132:A135"/>
    <mergeCell ref="B132:B147"/>
    <mergeCell ref="A104:A105"/>
    <mergeCell ref="A120:A121"/>
    <mergeCell ref="A52:A55"/>
    <mergeCell ref="B52:B67"/>
    <mergeCell ref="A68:A71"/>
    <mergeCell ref="B68:B83"/>
    <mergeCell ref="A84:A87"/>
    <mergeCell ref="B84:B99"/>
    <mergeCell ref="A72:A73"/>
    <mergeCell ref="A88:A89"/>
    <mergeCell ref="B4:B19"/>
    <mergeCell ref="A4:A7"/>
    <mergeCell ref="A20:A23"/>
    <mergeCell ref="B20:B35"/>
    <mergeCell ref="A36:A39"/>
    <mergeCell ref="B36:B51"/>
    <mergeCell ref="A8:A9"/>
    <mergeCell ref="A24:A25"/>
  </mergeCells>
  <dataValidations count="1">
    <dataValidation type="list" allowBlank="1" showInputMessage="1" showErrorMessage="1" sqref="F4 F20 D5:D19 F36 D21:D35 F52 D37:D51 F68 D53:D67 F84 D69:D83 F100 D85:D99 F116 D101:D115 F132 D117:D131 F148 D133:D147 F164 D149:D163 F180 D165:D179 F196 D181:D195 D197:D211">
      <formula1>Cumple</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ellIs" priority="94" operator="equal" id="{1142E8B9-5BE3-4617-AC06-29C459098B1E}">
            <xm:f>Hoja4!$A$7</xm:f>
            <x14:dxf>
              <fill>
                <patternFill>
                  <bgColor rgb="FFFFFF00"/>
                </patternFill>
              </fill>
            </x14:dxf>
          </x14:cfRule>
          <x14:cfRule type="cellIs" priority="95" operator="equal" id="{E4BA175A-EBD5-4023-80F1-27F92EAA974B}">
            <xm:f>Hoja4!$A$6</xm:f>
            <x14:dxf>
              <fill>
                <patternFill>
                  <bgColor rgb="FFFF0000"/>
                </patternFill>
              </fill>
            </x14:dxf>
          </x14:cfRule>
          <x14:cfRule type="containsText" priority="96" operator="containsText" id="{C141391C-2B52-49BC-973A-CC5DB883B9EC}">
            <xm:f>NOT(ISERROR(SEARCH(Hoja4!$A$5,D3)))</xm:f>
            <xm:f>Hoja4!$A$5</xm:f>
            <x14:dxf>
              <fill>
                <patternFill>
                  <bgColor rgb="FF92D050"/>
                </patternFill>
              </fill>
            </x14:dxf>
          </x14:cfRule>
          <xm:sqref>D3:F5 D9:F21 D6:D8 D25:F37 D22:D24 D41:F53 D38:D40 D57:F69 D54:D56 D73:F85 D70:D72 D89:F101 D86:D88 D105:F117 D102:D104 D121:F133 D118:D120 D137:F149 D134:D136 D153:F165 D150:D152 D169:F181 D166:D168 D185:F197 D182:D184 D201:F211 D198:D200</xm:sqref>
        </x14:conditionalFormatting>
        <x14:conditionalFormatting xmlns:xm="http://schemas.microsoft.com/office/excel/2006/main">
          <x14:cfRule type="cellIs" priority="91" operator="equal" id="{6A8DD207-C3A9-42DC-A17E-95662178ECAA}">
            <xm:f>Hoja4!$A$5</xm:f>
            <x14:dxf>
              <fill>
                <patternFill>
                  <bgColor rgb="FF92D050"/>
                </patternFill>
              </fill>
            </x14:dxf>
          </x14:cfRule>
          <x14:cfRule type="cellIs" priority="92" operator="equal" id="{D44A2A58-2580-4BF6-915B-1B8A26636F6B}">
            <xm:f>Hoja4!$A$6</xm:f>
            <x14:dxf>
              <fill>
                <patternFill>
                  <bgColor rgb="FFFF0000"/>
                </patternFill>
              </fill>
            </x14:dxf>
          </x14:cfRule>
          <x14:cfRule type="cellIs" priority="93" operator="equal" id="{B038A823-D9CB-4A67-9CFB-E61C7AAE9630}">
            <xm:f>Hoja4!$A$7</xm:f>
            <x14:dxf>
              <fill>
                <patternFill>
                  <bgColor rgb="FFFFFF00"/>
                </patternFill>
              </fill>
            </x14:dxf>
          </x14:cfRule>
          <xm:sqref>E6:F8</xm:sqref>
        </x14:conditionalFormatting>
        <x14:conditionalFormatting xmlns:xm="http://schemas.microsoft.com/office/excel/2006/main">
          <x14:cfRule type="cellIs" priority="88" operator="equal" id="{6AB9038B-29E6-434B-8C87-28043379EEC0}">
            <xm:f>Hoja4!$A$5</xm:f>
            <x14:dxf>
              <fill>
                <patternFill>
                  <bgColor rgb="FF92D050"/>
                </patternFill>
              </fill>
            </x14:dxf>
          </x14:cfRule>
          <x14:cfRule type="cellIs" priority="89" operator="equal" id="{2DFBBE8C-3029-4DC3-AB1B-1BD6D9D707F2}">
            <xm:f>Hoja4!$A$6</xm:f>
            <x14:dxf>
              <fill>
                <patternFill>
                  <bgColor rgb="FFFF0000"/>
                </patternFill>
              </fill>
            </x14:dxf>
          </x14:cfRule>
          <x14:cfRule type="cellIs" priority="90" operator="equal" id="{59C8DD98-05BE-4483-B320-72B8777277B3}">
            <xm:f>Hoja4!$A$7</xm:f>
            <x14:dxf>
              <fill>
                <patternFill>
                  <bgColor rgb="FFFFFF00"/>
                </patternFill>
              </fill>
            </x14:dxf>
          </x14:cfRule>
          <xm:sqref>E22:F24</xm:sqref>
        </x14:conditionalFormatting>
        <x14:conditionalFormatting xmlns:xm="http://schemas.microsoft.com/office/excel/2006/main">
          <x14:cfRule type="cellIs" priority="85" operator="equal" id="{8473487E-A9F4-4793-A04A-49F182035602}">
            <xm:f>Hoja4!$A$5</xm:f>
            <x14:dxf>
              <fill>
                <patternFill>
                  <bgColor rgb="FF92D050"/>
                </patternFill>
              </fill>
            </x14:dxf>
          </x14:cfRule>
          <x14:cfRule type="cellIs" priority="86" operator="equal" id="{D5EF4C13-AAA2-4B1F-A55E-8DED36E37279}">
            <xm:f>Hoja4!$A$6</xm:f>
            <x14:dxf>
              <fill>
                <patternFill>
                  <bgColor rgb="FFFF0000"/>
                </patternFill>
              </fill>
            </x14:dxf>
          </x14:cfRule>
          <x14:cfRule type="cellIs" priority="87" operator="equal" id="{EBC7D42A-020C-4A37-9296-7B3205AFD048}">
            <xm:f>Hoja4!$A$7</xm:f>
            <x14:dxf>
              <fill>
                <patternFill>
                  <bgColor rgb="FFFFFF00"/>
                </patternFill>
              </fill>
            </x14:dxf>
          </x14:cfRule>
          <xm:sqref>E38:F40</xm:sqref>
        </x14:conditionalFormatting>
        <x14:conditionalFormatting xmlns:xm="http://schemas.microsoft.com/office/excel/2006/main">
          <x14:cfRule type="cellIs" priority="82" operator="equal" id="{77E9FC9E-C23C-4266-91D8-9318B5C5E01E}">
            <xm:f>Hoja4!$A$5</xm:f>
            <x14:dxf>
              <fill>
                <patternFill>
                  <bgColor rgb="FF92D050"/>
                </patternFill>
              </fill>
            </x14:dxf>
          </x14:cfRule>
          <x14:cfRule type="cellIs" priority="83" operator="equal" id="{F6BA3F74-36FB-4C92-A404-D20BF6AAC5B2}">
            <xm:f>Hoja4!$A$6</xm:f>
            <x14:dxf>
              <fill>
                <patternFill>
                  <bgColor rgb="FFFF0000"/>
                </patternFill>
              </fill>
            </x14:dxf>
          </x14:cfRule>
          <x14:cfRule type="cellIs" priority="84" operator="equal" id="{B2FD564F-58A8-49F9-B9F6-F95E559444CF}">
            <xm:f>Hoja4!$A$7</xm:f>
            <x14:dxf>
              <fill>
                <patternFill>
                  <bgColor rgb="FFFFFF00"/>
                </patternFill>
              </fill>
            </x14:dxf>
          </x14:cfRule>
          <xm:sqref>E54:F56</xm:sqref>
        </x14:conditionalFormatting>
        <x14:conditionalFormatting xmlns:xm="http://schemas.microsoft.com/office/excel/2006/main">
          <x14:cfRule type="cellIs" priority="79" operator="equal" id="{1D1BF3E5-AF98-4A6B-8D06-F77FF62A3C72}">
            <xm:f>Hoja4!$A$5</xm:f>
            <x14:dxf>
              <fill>
                <patternFill>
                  <bgColor rgb="FF92D050"/>
                </patternFill>
              </fill>
            </x14:dxf>
          </x14:cfRule>
          <x14:cfRule type="cellIs" priority="80" operator="equal" id="{F65140C0-4C6C-4380-A563-DCF8780EE08C}">
            <xm:f>Hoja4!$A$6</xm:f>
            <x14:dxf>
              <fill>
                <patternFill>
                  <bgColor rgb="FFFF0000"/>
                </patternFill>
              </fill>
            </x14:dxf>
          </x14:cfRule>
          <x14:cfRule type="cellIs" priority="81" operator="equal" id="{7EB933E6-8270-4252-9E86-72628230F6A1}">
            <xm:f>Hoja4!$A$7</xm:f>
            <x14:dxf>
              <fill>
                <patternFill>
                  <bgColor rgb="FFFFFF00"/>
                </patternFill>
              </fill>
            </x14:dxf>
          </x14:cfRule>
          <xm:sqref>E70:F72</xm:sqref>
        </x14:conditionalFormatting>
        <x14:conditionalFormatting xmlns:xm="http://schemas.microsoft.com/office/excel/2006/main">
          <x14:cfRule type="cellIs" priority="76" operator="equal" id="{27F2AB55-5DD4-4E8A-88B0-54DCB12EF66E}">
            <xm:f>Hoja4!$A$5</xm:f>
            <x14:dxf>
              <fill>
                <patternFill>
                  <bgColor rgb="FF92D050"/>
                </patternFill>
              </fill>
            </x14:dxf>
          </x14:cfRule>
          <x14:cfRule type="cellIs" priority="77" operator="equal" id="{4C6C2952-CD75-42EF-88D8-5F49EB071DB2}">
            <xm:f>Hoja4!$A$6</xm:f>
            <x14:dxf>
              <fill>
                <patternFill>
                  <bgColor rgb="FFFF0000"/>
                </patternFill>
              </fill>
            </x14:dxf>
          </x14:cfRule>
          <x14:cfRule type="cellIs" priority="78" operator="equal" id="{00BEAF9B-5E2E-468A-B442-3FE5293D6D2A}">
            <xm:f>Hoja4!$A$7</xm:f>
            <x14:dxf>
              <fill>
                <patternFill>
                  <bgColor rgb="FFFFFF00"/>
                </patternFill>
              </fill>
            </x14:dxf>
          </x14:cfRule>
          <xm:sqref>E86:F88</xm:sqref>
        </x14:conditionalFormatting>
        <x14:conditionalFormatting xmlns:xm="http://schemas.microsoft.com/office/excel/2006/main">
          <x14:cfRule type="cellIs" priority="73" operator="equal" id="{1E164D80-DD63-4171-BD6D-790C0CDF053E}">
            <xm:f>Hoja4!$A$5</xm:f>
            <x14:dxf>
              <fill>
                <patternFill>
                  <bgColor rgb="FF92D050"/>
                </patternFill>
              </fill>
            </x14:dxf>
          </x14:cfRule>
          <x14:cfRule type="cellIs" priority="74" operator="equal" id="{41E83046-8CAD-4343-84AF-89D933C5E87C}">
            <xm:f>Hoja4!$A$6</xm:f>
            <x14:dxf>
              <fill>
                <patternFill>
                  <bgColor rgb="FFFF0000"/>
                </patternFill>
              </fill>
            </x14:dxf>
          </x14:cfRule>
          <x14:cfRule type="cellIs" priority="75" operator="equal" id="{57E23D8A-4629-4503-A76F-132BB8BFBFC9}">
            <xm:f>Hoja4!$A$7</xm:f>
            <x14:dxf>
              <fill>
                <patternFill>
                  <bgColor rgb="FFFFFF00"/>
                </patternFill>
              </fill>
            </x14:dxf>
          </x14:cfRule>
          <xm:sqref>E102:F104</xm:sqref>
        </x14:conditionalFormatting>
        <x14:conditionalFormatting xmlns:xm="http://schemas.microsoft.com/office/excel/2006/main">
          <x14:cfRule type="cellIs" priority="70" operator="equal" id="{D6D19FEB-C2E0-493D-985E-9E12777BF232}">
            <xm:f>Hoja4!$A$5</xm:f>
            <x14:dxf>
              <fill>
                <patternFill>
                  <bgColor rgb="FF92D050"/>
                </patternFill>
              </fill>
            </x14:dxf>
          </x14:cfRule>
          <x14:cfRule type="cellIs" priority="71" operator="equal" id="{827EFB10-5866-4BFD-B5AF-7B1CABAAFBF2}">
            <xm:f>Hoja4!$A$6</xm:f>
            <x14:dxf>
              <fill>
                <patternFill>
                  <bgColor rgb="FFFF0000"/>
                </patternFill>
              </fill>
            </x14:dxf>
          </x14:cfRule>
          <x14:cfRule type="cellIs" priority="72" operator="equal" id="{A57E2905-BA1E-48B4-BBDE-6AAFEB1319F0}">
            <xm:f>Hoja4!$A$7</xm:f>
            <x14:dxf>
              <fill>
                <patternFill>
                  <bgColor rgb="FFFFFF00"/>
                </patternFill>
              </fill>
            </x14:dxf>
          </x14:cfRule>
          <xm:sqref>E118:F120</xm:sqref>
        </x14:conditionalFormatting>
        <x14:conditionalFormatting xmlns:xm="http://schemas.microsoft.com/office/excel/2006/main">
          <x14:cfRule type="cellIs" priority="67" operator="equal" id="{6BDED95B-9859-4878-9EB8-0F1C01054D9A}">
            <xm:f>Hoja4!$A$5</xm:f>
            <x14:dxf>
              <fill>
                <patternFill>
                  <bgColor rgb="FF92D050"/>
                </patternFill>
              </fill>
            </x14:dxf>
          </x14:cfRule>
          <x14:cfRule type="cellIs" priority="68" operator="equal" id="{0734E6A4-7856-4D6B-BE6E-DE31DC27FCAA}">
            <xm:f>Hoja4!$A$6</xm:f>
            <x14:dxf>
              <fill>
                <patternFill>
                  <bgColor rgb="FFFF0000"/>
                </patternFill>
              </fill>
            </x14:dxf>
          </x14:cfRule>
          <x14:cfRule type="cellIs" priority="69" operator="equal" id="{8DF7C86A-9422-4DC7-B1CF-E0962BE40952}">
            <xm:f>Hoja4!$A$7</xm:f>
            <x14:dxf>
              <fill>
                <patternFill>
                  <bgColor rgb="FFFFFF00"/>
                </patternFill>
              </fill>
            </x14:dxf>
          </x14:cfRule>
          <xm:sqref>E134:F136</xm:sqref>
        </x14:conditionalFormatting>
        <x14:conditionalFormatting xmlns:xm="http://schemas.microsoft.com/office/excel/2006/main">
          <x14:cfRule type="cellIs" priority="64" operator="equal" id="{854000DC-C75F-4AEA-BC12-86866C3001A9}">
            <xm:f>Hoja4!$A$5</xm:f>
            <x14:dxf>
              <fill>
                <patternFill>
                  <bgColor rgb="FF92D050"/>
                </patternFill>
              </fill>
            </x14:dxf>
          </x14:cfRule>
          <x14:cfRule type="cellIs" priority="65" operator="equal" id="{8D80E071-2716-4242-A2B6-63C954C4ED8A}">
            <xm:f>Hoja4!$A$6</xm:f>
            <x14:dxf>
              <fill>
                <patternFill>
                  <bgColor rgb="FFFF0000"/>
                </patternFill>
              </fill>
            </x14:dxf>
          </x14:cfRule>
          <x14:cfRule type="cellIs" priority="66" operator="equal" id="{7A4298EE-D4C1-4E77-862A-C73C8F402B28}">
            <xm:f>Hoja4!$A$7</xm:f>
            <x14:dxf>
              <fill>
                <patternFill>
                  <bgColor rgb="FFFFFF00"/>
                </patternFill>
              </fill>
            </x14:dxf>
          </x14:cfRule>
          <xm:sqref>E150:F152</xm:sqref>
        </x14:conditionalFormatting>
        <x14:conditionalFormatting xmlns:xm="http://schemas.microsoft.com/office/excel/2006/main">
          <x14:cfRule type="cellIs" priority="61" operator="equal" id="{1CE61836-5EB2-407A-9695-EAFC0F8E5F53}">
            <xm:f>Hoja4!$A$5</xm:f>
            <x14:dxf>
              <fill>
                <patternFill>
                  <bgColor rgb="FF92D050"/>
                </patternFill>
              </fill>
            </x14:dxf>
          </x14:cfRule>
          <x14:cfRule type="cellIs" priority="62" operator="equal" id="{6CF3E5D4-1B11-49C2-8C4E-A3AF057F7DED}">
            <xm:f>Hoja4!$A$6</xm:f>
            <x14:dxf>
              <fill>
                <patternFill>
                  <bgColor rgb="FFFF0000"/>
                </patternFill>
              </fill>
            </x14:dxf>
          </x14:cfRule>
          <x14:cfRule type="cellIs" priority="63" operator="equal" id="{F0BDFD2E-41A9-4890-A381-39FA5EF5066D}">
            <xm:f>Hoja4!$A$7</xm:f>
            <x14:dxf>
              <fill>
                <patternFill>
                  <bgColor rgb="FFFFFF00"/>
                </patternFill>
              </fill>
            </x14:dxf>
          </x14:cfRule>
          <xm:sqref>E166:F168</xm:sqref>
        </x14:conditionalFormatting>
        <x14:conditionalFormatting xmlns:xm="http://schemas.microsoft.com/office/excel/2006/main">
          <x14:cfRule type="cellIs" priority="58" operator="equal" id="{F3FB4E15-06C1-49CE-9A0D-FEC527D55AD2}">
            <xm:f>Hoja4!$A$5</xm:f>
            <x14:dxf>
              <fill>
                <patternFill>
                  <bgColor rgb="FF92D050"/>
                </patternFill>
              </fill>
            </x14:dxf>
          </x14:cfRule>
          <x14:cfRule type="cellIs" priority="59" operator="equal" id="{4260B52D-A9A2-4C03-8758-3A2869CFF974}">
            <xm:f>Hoja4!$A$6</xm:f>
            <x14:dxf>
              <fill>
                <patternFill>
                  <bgColor rgb="FFFF0000"/>
                </patternFill>
              </fill>
            </x14:dxf>
          </x14:cfRule>
          <x14:cfRule type="cellIs" priority="60" operator="equal" id="{49625F72-5367-42B3-B5AC-23206B0EEF68}">
            <xm:f>Hoja4!$A$7</xm:f>
            <x14:dxf>
              <fill>
                <patternFill>
                  <bgColor rgb="FFFFFF00"/>
                </patternFill>
              </fill>
            </x14:dxf>
          </x14:cfRule>
          <xm:sqref>E182:F184</xm:sqref>
        </x14:conditionalFormatting>
        <x14:conditionalFormatting xmlns:xm="http://schemas.microsoft.com/office/excel/2006/main">
          <x14:cfRule type="cellIs" priority="55" operator="equal" id="{619C7F8E-01A9-40D4-901F-86C65EDBF91F}">
            <xm:f>Hoja4!$A$5</xm:f>
            <x14:dxf>
              <fill>
                <patternFill>
                  <bgColor rgb="FF92D050"/>
                </patternFill>
              </fill>
            </x14:dxf>
          </x14:cfRule>
          <x14:cfRule type="cellIs" priority="56" operator="equal" id="{3DBE6A78-45E7-4394-91FD-E3BE810051C4}">
            <xm:f>Hoja4!$A$6</xm:f>
            <x14:dxf>
              <fill>
                <patternFill>
                  <bgColor rgb="FFFF0000"/>
                </patternFill>
              </fill>
            </x14:dxf>
          </x14:cfRule>
          <x14:cfRule type="cellIs" priority="57" operator="equal" id="{A0C1C620-F51E-48B4-A528-1D4810BA010C}">
            <xm:f>Hoja4!$A$7</xm:f>
            <x14:dxf>
              <fill>
                <patternFill>
                  <bgColor rgb="FFFFFF00"/>
                </patternFill>
              </fill>
            </x14:dxf>
          </x14:cfRule>
          <xm:sqref>E198:F200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40"/>
  <sheetViews>
    <sheetView topLeftCell="A13" workbookViewId="0">
      <selection activeCell="C3" sqref="C3"/>
    </sheetView>
  </sheetViews>
  <sheetFormatPr baseColWidth="10" defaultRowHeight="15" x14ac:dyDescent="0.25"/>
  <cols>
    <col min="1" max="1" width="11.42578125" style="30"/>
    <col min="2" max="2" width="67.140625" customWidth="1"/>
    <col min="3" max="3" width="20.85546875" customWidth="1"/>
    <col min="4" max="4" width="21.140625" customWidth="1"/>
    <col min="5" max="5" width="22.7109375" customWidth="1"/>
  </cols>
  <sheetData>
    <row r="2" spans="1:21" ht="21" x14ac:dyDescent="0.35">
      <c r="B2" s="49" t="s">
        <v>269</v>
      </c>
      <c r="C2" s="50" t="s">
        <v>67</v>
      </c>
      <c r="D2" s="50" t="s">
        <v>68</v>
      </c>
      <c r="E2" s="50" t="s">
        <v>69</v>
      </c>
      <c r="G2" s="57" t="s">
        <v>270</v>
      </c>
      <c r="H2" s="58"/>
      <c r="I2" s="58"/>
      <c r="U2" s="57" t="s">
        <v>270</v>
      </c>
    </row>
    <row r="3" spans="1:21" ht="45" x14ac:dyDescent="0.25">
      <c r="A3" s="217" t="s">
        <v>9</v>
      </c>
      <c r="B3" s="108" t="s">
        <v>185</v>
      </c>
      <c r="C3" s="52">
        <f>A!F6</f>
        <v>0</v>
      </c>
      <c r="D3" s="52">
        <f>A!F7</f>
        <v>0</v>
      </c>
      <c r="E3" s="52">
        <f>A!F8</f>
        <v>0</v>
      </c>
    </row>
    <row r="4" spans="1:21" ht="66.75" customHeight="1" x14ac:dyDescent="0.25">
      <c r="A4" s="217"/>
      <c r="B4" s="88" t="s">
        <v>192</v>
      </c>
      <c r="C4" s="54">
        <f>A!F22</f>
        <v>0</v>
      </c>
      <c r="D4" s="54">
        <f>A!F23</f>
        <v>0</v>
      </c>
      <c r="E4" s="54">
        <f>A!F24</f>
        <v>0</v>
      </c>
    </row>
    <row r="5" spans="1:21" ht="65.25" customHeight="1" x14ac:dyDescent="0.25">
      <c r="A5" s="217"/>
      <c r="B5" s="96" t="s">
        <v>193</v>
      </c>
      <c r="C5" s="56">
        <f>A!F38</f>
        <v>0</v>
      </c>
      <c r="D5" s="56">
        <f>A!F39</f>
        <v>0</v>
      </c>
      <c r="E5" s="56">
        <f>A!F40</f>
        <v>0</v>
      </c>
    </row>
    <row r="6" spans="1:21" ht="76.5" customHeight="1" x14ac:dyDescent="0.25">
      <c r="A6" s="217"/>
      <c r="B6" s="90" t="s">
        <v>194</v>
      </c>
      <c r="C6" s="54">
        <f>A!F54</f>
        <v>0</v>
      </c>
      <c r="D6" s="54">
        <f>A!F55</f>
        <v>0</v>
      </c>
      <c r="E6" s="54">
        <f>A!F56</f>
        <v>0</v>
      </c>
    </row>
    <row r="7" spans="1:21" ht="48.75" customHeight="1" x14ac:dyDescent="0.25">
      <c r="A7" s="217"/>
      <c r="B7" s="89" t="s">
        <v>195</v>
      </c>
      <c r="C7" s="56">
        <f>A!F70</f>
        <v>0</v>
      </c>
      <c r="D7" s="56">
        <f>A!F71</f>
        <v>0</v>
      </c>
      <c r="E7" s="56">
        <f>A!F72</f>
        <v>0</v>
      </c>
    </row>
    <row r="8" spans="1:21" ht="49.5" customHeight="1" x14ac:dyDescent="0.25">
      <c r="A8" s="217"/>
      <c r="B8" s="90" t="s">
        <v>196</v>
      </c>
      <c r="C8" s="54">
        <f>A!F86</f>
        <v>0</v>
      </c>
      <c r="D8" s="54">
        <f>A!F87</f>
        <v>0</v>
      </c>
      <c r="E8" s="54">
        <f>A!F88</f>
        <v>0</v>
      </c>
    </row>
    <row r="9" spans="1:21" ht="60" x14ac:dyDescent="0.25">
      <c r="A9" s="217"/>
      <c r="B9" s="89" t="s">
        <v>188</v>
      </c>
      <c r="C9" s="52">
        <f>A!F102</f>
        <v>0</v>
      </c>
      <c r="D9" s="52">
        <f>A!F103</f>
        <v>0</v>
      </c>
      <c r="E9" s="52">
        <f>A!F104</f>
        <v>0</v>
      </c>
    </row>
    <row r="10" spans="1:21" ht="64.5" customHeight="1" x14ac:dyDescent="0.25">
      <c r="A10" s="217"/>
      <c r="B10" s="90" t="s">
        <v>189</v>
      </c>
      <c r="C10" s="54">
        <f>A!F118</f>
        <v>0</v>
      </c>
      <c r="D10" s="54">
        <f>A!F119</f>
        <v>0</v>
      </c>
      <c r="E10" s="54">
        <f>A!F120</f>
        <v>0</v>
      </c>
    </row>
    <row r="11" spans="1:21" ht="75.75" customHeight="1" x14ac:dyDescent="0.25">
      <c r="A11" s="217"/>
      <c r="B11" s="89" t="s">
        <v>190</v>
      </c>
      <c r="C11" s="56">
        <f>A!F134</f>
        <v>0</v>
      </c>
      <c r="D11" s="56">
        <f>A!F135</f>
        <v>0</v>
      </c>
      <c r="E11" s="56">
        <f>A!F136</f>
        <v>0</v>
      </c>
    </row>
    <row r="12" spans="1:21" ht="75" customHeight="1" x14ac:dyDescent="0.25">
      <c r="A12" s="217"/>
      <c r="B12" s="90" t="s">
        <v>191</v>
      </c>
      <c r="C12" s="54">
        <f>A!F150</f>
        <v>0</v>
      </c>
      <c r="D12" s="54">
        <f>A!F151</f>
        <v>0</v>
      </c>
      <c r="E12" s="54">
        <f>A!F152</f>
        <v>0</v>
      </c>
    </row>
    <row r="13" spans="1:21" ht="84" customHeight="1" x14ac:dyDescent="0.25">
      <c r="A13" s="217"/>
      <c r="B13" s="89" t="s">
        <v>197</v>
      </c>
      <c r="C13" s="56">
        <f>A!F166</f>
        <v>0</v>
      </c>
      <c r="D13" s="56">
        <f>A!F167</f>
        <v>0</v>
      </c>
      <c r="E13" s="56">
        <f>A!F168</f>
        <v>0</v>
      </c>
    </row>
    <row r="14" spans="1:21" x14ac:dyDescent="0.25">
      <c r="A14" s="217"/>
      <c r="B14" s="90" t="s">
        <v>142</v>
      </c>
      <c r="C14" s="54">
        <f>A!F182</f>
        <v>0</v>
      </c>
      <c r="D14" s="54">
        <f>A!F183</f>
        <v>0</v>
      </c>
      <c r="E14" s="54">
        <f>A!F184</f>
        <v>0</v>
      </c>
    </row>
    <row r="15" spans="1:21" x14ac:dyDescent="0.25">
      <c r="A15" s="217"/>
      <c r="B15" s="89" t="s">
        <v>198</v>
      </c>
      <c r="C15" s="56">
        <f>A!F198</f>
        <v>0</v>
      </c>
      <c r="D15" s="56">
        <f>A!F199</f>
        <v>0</v>
      </c>
      <c r="E15" s="56">
        <f>A!F200</f>
        <v>0</v>
      </c>
    </row>
    <row r="16" spans="1:21" ht="45" x14ac:dyDescent="0.25">
      <c r="A16" s="217"/>
      <c r="B16" s="90" t="s">
        <v>199</v>
      </c>
      <c r="C16" s="54">
        <f>A!F214</f>
        <v>0</v>
      </c>
      <c r="D16" s="54">
        <f>A!F215</f>
        <v>0</v>
      </c>
      <c r="E16" s="54">
        <f>A!F216</f>
        <v>0</v>
      </c>
    </row>
    <row r="17" spans="1:21" ht="30" x14ac:dyDescent="0.25">
      <c r="A17" s="217"/>
      <c r="B17" s="89" t="s">
        <v>200</v>
      </c>
      <c r="C17" s="56">
        <f>A!F230</f>
        <v>0</v>
      </c>
      <c r="D17" s="56">
        <f>A!F231</f>
        <v>0</v>
      </c>
      <c r="E17" s="56">
        <f>A!F232</f>
        <v>0</v>
      </c>
    </row>
    <row r="18" spans="1:21" ht="30" x14ac:dyDescent="0.25">
      <c r="A18" s="217"/>
      <c r="B18" s="90" t="s">
        <v>201</v>
      </c>
      <c r="C18" s="54">
        <f>A!F246</f>
        <v>0</v>
      </c>
      <c r="D18" s="54">
        <f>A!F247</f>
        <v>0</v>
      </c>
      <c r="E18" s="54">
        <f>A!F248</f>
        <v>0</v>
      </c>
    </row>
    <row r="19" spans="1:21" ht="60" x14ac:dyDescent="0.25">
      <c r="A19" s="217"/>
      <c r="B19" s="89" t="s">
        <v>202</v>
      </c>
      <c r="C19" s="52">
        <f>A!F262</f>
        <v>0</v>
      </c>
      <c r="D19" s="52">
        <f>A!F263</f>
        <v>0</v>
      </c>
      <c r="E19" s="52">
        <f>A!F264</f>
        <v>0</v>
      </c>
    </row>
    <row r="20" spans="1:21" ht="75" x14ac:dyDescent="0.25">
      <c r="A20" s="217"/>
      <c r="B20" s="90" t="s">
        <v>203</v>
      </c>
      <c r="C20" s="51">
        <f>A!F278</f>
        <v>0</v>
      </c>
      <c r="D20" s="51">
        <f>A!F279</f>
        <v>0</v>
      </c>
      <c r="E20" s="51">
        <f>A!F280</f>
        <v>0</v>
      </c>
    </row>
    <row r="21" spans="1:21" s="85" customFormat="1" ht="30" x14ac:dyDescent="0.25">
      <c r="A21" s="217"/>
      <c r="B21" s="89" t="s">
        <v>204</v>
      </c>
      <c r="C21" s="94">
        <f>A!F294</f>
        <v>0</v>
      </c>
      <c r="D21" s="93">
        <f>A!F295</f>
        <v>0</v>
      </c>
      <c r="E21" s="98">
        <f>A!F296</f>
        <v>0</v>
      </c>
    </row>
    <row r="22" spans="1:21" s="85" customFormat="1" ht="30" x14ac:dyDescent="0.25">
      <c r="A22" s="217"/>
      <c r="B22" s="90" t="s">
        <v>205</v>
      </c>
      <c r="C22" s="93">
        <f>A!F310</f>
        <v>0</v>
      </c>
      <c r="D22" s="93">
        <f>A!F311</f>
        <v>0</v>
      </c>
      <c r="E22" s="97">
        <f>A!F312</f>
        <v>0</v>
      </c>
    </row>
    <row r="23" spans="1:21" s="85" customFormat="1" ht="60" x14ac:dyDescent="0.25">
      <c r="A23" s="217"/>
      <c r="B23" s="89" t="s">
        <v>206</v>
      </c>
      <c r="C23" s="94">
        <f>A!F326</f>
        <v>0</v>
      </c>
      <c r="D23" s="93">
        <f>A!F327</f>
        <v>0</v>
      </c>
      <c r="E23" s="98">
        <f>A!F328</f>
        <v>0</v>
      </c>
    </row>
    <row r="24" spans="1:21" s="85" customFormat="1" ht="45" x14ac:dyDescent="0.25">
      <c r="A24" s="217"/>
      <c r="B24" s="90" t="s">
        <v>207</v>
      </c>
      <c r="C24" s="93">
        <f>A!F342</f>
        <v>0</v>
      </c>
      <c r="D24" s="93">
        <f>A!F343</f>
        <v>0</v>
      </c>
      <c r="E24" s="97">
        <f>A!F344</f>
        <v>0</v>
      </c>
    </row>
    <row r="25" spans="1:21" s="85" customFormat="1" ht="45" x14ac:dyDescent="0.25">
      <c r="A25" s="217"/>
      <c r="B25" s="89" t="s">
        <v>208</v>
      </c>
      <c r="C25" s="94">
        <f>A!F358</f>
        <v>0</v>
      </c>
      <c r="D25" s="93">
        <f>A!F359</f>
        <v>0</v>
      </c>
      <c r="E25" s="98">
        <f>A!F360</f>
        <v>0</v>
      </c>
    </row>
    <row r="26" spans="1:21" s="85" customFormat="1" ht="90" x14ac:dyDescent="0.25">
      <c r="A26" s="217"/>
      <c r="B26" s="90" t="s">
        <v>209</v>
      </c>
      <c r="C26" s="93">
        <f>A!F374</f>
        <v>0</v>
      </c>
      <c r="D26" s="93">
        <f>A!F375</f>
        <v>0</v>
      </c>
      <c r="E26" s="97">
        <f>A!F376</f>
        <v>0</v>
      </c>
    </row>
    <row r="27" spans="1:21" ht="120" x14ac:dyDescent="0.35">
      <c r="A27" s="217"/>
      <c r="B27" s="89" t="s">
        <v>210</v>
      </c>
      <c r="C27" s="94">
        <f>A!F390</f>
        <v>0</v>
      </c>
      <c r="D27" s="93">
        <f>A!F391</f>
        <v>0</v>
      </c>
      <c r="E27" s="56">
        <f>A!F292</f>
        <v>0</v>
      </c>
      <c r="G27" s="57" t="s">
        <v>271</v>
      </c>
      <c r="U27" s="57" t="s">
        <v>271</v>
      </c>
    </row>
    <row r="28" spans="1:21" ht="51" customHeight="1" x14ac:dyDescent="0.25">
      <c r="A28" s="217" t="s">
        <v>32</v>
      </c>
      <c r="B28" s="91" t="s">
        <v>211</v>
      </c>
      <c r="C28" s="55">
        <f>AA!F6</f>
        <v>0</v>
      </c>
      <c r="D28" s="55">
        <f>AA!F7</f>
        <v>0</v>
      </c>
      <c r="E28" s="55">
        <f>AA!F8</f>
        <v>0</v>
      </c>
    </row>
    <row r="29" spans="1:21" ht="45" x14ac:dyDescent="0.25">
      <c r="A29" s="217"/>
      <c r="B29" s="88" t="s">
        <v>212</v>
      </c>
      <c r="C29" s="54">
        <f>AA!F22</f>
        <v>0</v>
      </c>
      <c r="D29" s="54">
        <f>AA!F23</f>
        <v>0</v>
      </c>
      <c r="E29" s="54">
        <f>AA!F24</f>
        <v>0</v>
      </c>
    </row>
    <row r="30" spans="1:21" ht="30" customHeight="1" x14ac:dyDescent="0.25">
      <c r="A30" s="217"/>
      <c r="B30" s="91" t="s">
        <v>166</v>
      </c>
      <c r="C30" s="55">
        <f>AA!F38</f>
        <v>0</v>
      </c>
      <c r="D30" s="55">
        <f>AA!F39</f>
        <v>0</v>
      </c>
      <c r="E30" s="55">
        <f>AA!F40</f>
        <v>0</v>
      </c>
    </row>
    <row r="31" spans="1:21" ht="60" x14ac:dyDescent="0.25">
      <c r="A31" s="217"/>
      <c r="B31" s="88" t="s">
        <v>213</v>
      </c>
      <c r="C31" s="51">
        <f>AA!F54</f>
        <v>0</v>
      </c>
      <c r="D31" s="51">
        <f>AA!F55</f>
        <v>0</v>
      </c>
      <c r="E31" s="51">
        <f>AA!F56</f>
        <v>0</v>
      </c>
    </row>
    <row r="32" spans="1:21" x14ac:dyDescent="0.25">
      <c r="A32" s="217"/>
      <c r="B32" s="91" t="s">
        <v>173</v>
      </c>
      <c r="C32" s="55">
        <f>AA!F70</f>
        <v>0</v>
      </c>
      <c r="D32" s="55">
        <f>AA!F71</f>
        <v>0</v>
      </c>
      <c r="E32" s="55">
        <f>AA!F72</f>
        <v>0</v>
      </c>
    </row>
    <row r="33" spans="1:5" ht="45" x14ac:dyDescent="0.25">
      <c r="A33" s="217"/>
      <c r="B33" s="88" t="s">
        <v>215</v>
      </c>
      <c r="C33" s="54">
        <f>AA!F86</f>
        <v>0</v>
      </c>
      <c r="D33" s="54">
        <f>AA!F87</f>
        <v>0</v>
      </c>
      <c r="E33" s="54">
        <f>AA!F88</f>
        <v>0</v>
      </c>
    </row>
    <row r="34" spans="1:5" ht="30" x14ac:dyDescent="0.25">
      <c r="A34" s="217"/>
      <c r="B34" s="91" t="s">
        <v>216</v>
      </c>
      <c r="C34" s="53">
        <f>AA!F102</f>
        <v>0</v>
      </c>
      <c r="D34" s="53">
        <f>AA!F103</f>
        <v>0</v>
      </c>
      <c r="E34" s="53">
        <f>AA!F104</f>
        <v>0</v>
      </c>
    </row>
    <row r="35" spans="1:5" ht="45" x14ac:dyDescent="0.25">
      <c r="A35" s="217"/>
      <c r="B35" s="88" t="s">
        <v>217</v>
      </c>
      <c r="C35" s="54">
        <f>AA!F118</f>
        <v>0</v>
      </c>
      <c r="D35" s="54">
        <f>AA!F119</f>
        <v>0</v>
      </c>
      <c r="E35" s="54">
        <f>AA!F120</f>
        <v>0</v>
      </c>
    </row>
    <row r="36" spans="1:5" ht="75" x14ac:dyDescent="0.25">
      <c r="A36" s="217"/>
      <c r="B36" s="91" t="s">
        <v>218</v>
      </c>
      <c r="C36" s="55">
        <f>AA!F134</f>
        <v>0</v>
      </c>
      <c r="D36" s="55">
        <f>AA!F135</f>
        <v>0</v>
      </c>
      <c r="E36" s="55">
        <f>AA!F136</f>
        <v>0</v>
      </c>
    </row>
    <row r="37" spans="1:5" ht="60" x14ac:dyDescent="0.25">
      <c r="A37" s="217"/>
      <c r="B37" s="88" t="s">
        <v>219</v>
      </c>
      <c r="C37" s="54">
        <f>AA!F150</f>
        <v>0</v>
      </c>
      <c r="D37" s="54">
        <f>AA!F151</f>
        <v>0</v>
      </c>
      <c r="E37" s="54">
        <f>AA!F152</f>
        <v>0</v>
      </c>
    </row>
    <row r="38" spans="1:5" ht="45" x14ac:dyDescent="0.25">
      <c r="A38" s="217"/>
      <c r="B38" s="91" t="s">
        <v>220</v>
      </c>
      <c r="C38" s="53">
        <f>AA!F166</f>
        <v>0</v>
      </c>
      <c r="D38" s="53">
        <f>AA!F167</f>
        <v>0</v>
      </c>
      <c r="E38" s="53">
        <f>AA!F168</f>
        <v>0</v>
      </c>
    </row>
    <row r="39" spans="1:5" ht="60" x14ac:dyDescent="0.25">
      <c r="A39" s="217"/>
      <c r="B39" s="88" t="s">
        <v>221</v>
      </c>
      <c r="C39" s="54">
        <f>AA!F182</f>
        <v>0</v>
      </c>
      <c r="D39" s="54">
        <f>AA!F183</f>
        <v>0</v>
      </c>
      <c r="E39" s="54">
        <f>AA!F184</f>
        <v>0</v>
      </c>
    </row>
    <row r="40" spans="1:5" ht="90" x14ac:dyDescent="0.25">
      <c r="A40" s="217"/>
      <c r="B40" s="92" t="s">
        <v>222</v>
      </c>
      <c r="C40" s="95">
        <f>AA!F198</f>
        <v>0</v>
      </c>
      <c r="D40" s="95">
        <f>AA!F199</f>
        <v>0</v>
      </c>
      <c r="E40" s="95">
        <f>AA!F200</f>
        <v>0</v>
      </c>
    </row>
  </sheetData>
  <sheetProtection password="9EC1" sheet="1" objects="1" scenarios="1"/>
  <mergeCells count="2">
    <mergeCell ref="A3:A27"/>
    <mergeCell ref="A28:A4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17"/>
  <sheetViews>
    <sheetView workbookViewId="0">
      <selection activeCell="J16" sqref="J16"/>
    </sheetView>
  </sheetViews>
  <sheetFormatPr baseColWidth="10" defaultRowHeight="15" x14ac:dyDescent="0.25"/>
  <cols>
    <col min="1" max="3" width="11.42578125" style="109"/>
    <col min="4" max="7" width="22.85546875" style="109" customWidth="1"/>
    <col min="8" max="8" width="11.42578125" style="109" customWidth="1"/>
    <col min="9" max="14" width="11.42578125" style="109"/>
    <col min="15" max="23" width="20.85546875" style="109" customWidth="1"/>
    <col min="24" max="259" width="11.42578125" style="109"/>
    <col min="260" max="263" width="22.85546875" style="109" customWidth="1"/>
    <col min="264" max="264" width="11.42578125" style="109" customWidth="1"/>
    <col min="265" max="270" width="11.42578125" style="109"/>
    <col min="271" max="279" width="20.85546875" style="109" customWidth="1"/>
    <col min="280" max="515" width="11.42578125" style="109"/>
    <col min="516" max="519" width="22.85546875" style="109" customWidth="1"/>
    <col min="520" max="520" width="11.42578125" style="109" customWidth="1"/>
    <col min="521" max="526" width="11.42578125" style="109"/>
    <col min="527" max="535" width="20.85546875" style="109" customWidth="1"/>
    <col min="536" max="771" width="11.42578125" style="109"/>
    <col min="772" max="775" width="22.85546875" style="109" customWidth="1"/>
    <col min="776" max="776" width="11.42578125" style="109" customWidth="1"/>
    <col min="777" max="782" width="11.42578125" style="109"/>
    <col min="783" max="791" width="20.85546875" style="109" customWidth="1"/>
    <col min="792" max="1027" width="11.42578125" style="109"/>
    <col min="1028" max="1031" width="22.85546875" style="109" customWidth="1"/>
    <col min="1032" max="1032" width="11.42578125" style="109" customWidth="1"/>
    <col min="1033" max="1038" width="11.42578125" style="109"/>
    <col min="1039" max="1047" width="20.85546875" style="109" customWidth="1"/>
    <col min="1048" max="1283" width="11.42578125" style="109"/>
    <col min="1284" max="1287" width="22.85546875" style="109" customWidth="1"/>
    <col min="1288" max="1288" width="11.42578125" style="109" customWidth="1"/>
    <col min="1289" max="1294" width="11.42578125" style="109"/>
    <col min="1295" max="1303" width="20.85546875" style="109" customWidth="1"/>
    <col min="1304" max="1539" width="11.42578125" style="109"/>
    <col min="1540" max="1543" width="22.85546875" style="109" customWidth="1"/>
    <col min="1544" max="1544" width="11.42578125" style="109" customWidth="1"/>
    <col min="1545" max="1550" width="11.42578125" style="109"/>
    <col min="1551" max="1559" width="20.85546875" style="109" customWidth="1"/>
    <col min="1560" max="1795" width="11.42578125" style="109"/>
    <col min="1796" max="1799" width="22.85546875" style="109" customWidth="1"/>
    <col min="1800" max="1800" width="11.42578125" style="109" customWidth="1"/>
    <col min="1801" max="1806" width="11.42578125" style="109"/>
    <col min="1807" max="1815" width="20.85546875" style="109" customWidth="1"/>
    <col min="1816" max="2051" width="11.42578125" style="109"/>
    <col min="2052" max="2055" width="22.85546875" style="109" customWidth="1"/>
    <col min="2056" max="2056" width="11.42578125" style="109" customWidth="1"/>
    <col min="2057" max="2062" width="11.42578125" style="109"/>
    <col min="2063" max="2071" width="20.85546875" style="109" customWidth="1"/>
    <col min="2072" max="2307" width="11.42578125" style="109"/>
    <col min="2308" max="2311" width="22.85546875" style="109" customWidth="1"/>
    <col min="2312" max="2312" width="11.42578125" style="109" customWidth="1"/>
    <col min="2313" max="2318" width="11.42578125" style="109"/>
    <col min="2319" max="2327" width="20.85546875" style="109" customWidth="1"/>
    <col min="2328" max="2563" width="11.42578125" style="109"/>
    <col min="2564" max="2567" width="22.85546875" style="109" customWidth="1"/>
    <col min="2568" max="2568" width="11.42578125" style="109" customWidth="1"/>
    <col min="2569" max="2574" width="11.42578125" style="109"/>
    <col min="2575" max="2583" width="20.85546875" style="109" customWidth="1"/>
    <col min="2584" max="2819" width="11.42578125" style="109"/>
    <col min="2820" max="2823" width="22.85546875" style="109" customWidth="1"/>
    <col min="2824" max="2824" width="11.42578125" style="109" customWidth="1"/>
    <col min="2825" max="2830" width="11.42578125" style="109"/>
    <col min="2831" max="2839" width="20.85546875" style="109" customWidth="1"/>
    <col min="2840" max="3075" width="11.42578125" style="109"/>
    <col min="3076" max="3079" width="22.85546875" style="109" customWidth="1"/>
    <col min="3080" max="3080" width="11.42578125" style="109" customWidth="1"/>
    <col min="3081" max="3086" width="11.42578125" style="109"/>
    <col min="3087" max="3095" width="20.85546875" style="109" customWidth="1"/>
    <col min="3096" max="3331" width="11.42578125" style="109"/>
    <col min="3332" max="3335" width="22.85546875" style="109" customWidth="1"/>
    <col min="3336" max="3336" width="11.42578125" style="109" customWidth="1"/>
    <col min="3337" max="3342" width="11.42578125" style="109"/>
    <col min="3343" max="3351" width="20.85546875" style="109" customWidth="1"/>
    <col min="3352" max="3587" width="11.42578125" style="109"/>
    <col min="3588" max="3591" width="22.85546875" style="109" customWidth="1"/>
    <col min="3592" max="3592" width="11.42578125" style="109" customWidth="1"/>
    <col min="3593" max="3598" width="11.42578125" style="109"/>
    <col min="3599" max="3607" width="20.85546875" style="109" customWidth="1"/>
    <col min="3608" max="3843" width="11.42578125" style="109"/>
    <col min="3844" max="3847" width="22.85546875" style="109" customWidth="1"/>
    <col min="3848" max="3848" width="11.42578125" style="109" customWidth="1"/>
    <col min="3849" max="3854" width="11.42578125" style="109"/>
    <col min="3855" max="3863" width="20.85546875" style="109" customWidth="1"/>
    <col min="3864" max="4099" width="11.42578125" style="109"/>
    <col min="4100" max="4103" width="22.85546875" style="109" customWidth="1"/>
    <col min="4104" max="4104" width="11.42578125" style="109" customWidth="1"/>
    <col min="4105" max="4110" width="11.42578125" style="109"/>
    <col min="4111" max="4119" width="20.85546875" style="109" customWidth="1"/>
    <col min="4120" max="4355" width="11.42578125" style="109"/>
    <col min="4356" max="4359" width="22.85546875" style="109" customWidth="1"/>
    <col min="4360" max="4360" width="11.42578125" style="109" customWidth="1"/>
    <col min="4361" max="4366" width="11.42578125" style="109"/>
    <col min="4367" max="4375" width="20.85546875" style="109" customWidth="1"/>
    <col min="4376" max="4611" width="11.42578125" style="109"/>
    <col min="4612" max="4615" width="22.85546875" style="109" customWidth="1"/>
    <col min="4616" max="4616" width="11.42578125" style="109" customWidth="1"/>
    <col min="4617" max="4622" width="11.42578125" style="109"/>
    <col min="4623" max="4631" width="20.85546875" style="109" customWidth="1"/>
    <col min="4632" max="4867" width="11.42578125" style="109"/>
    <col min="4868" max="4871" width="22.85546875" style="109" customWidth="1"/>
    <col min="4872" max="4872" width="11.42578125" style="109" customWidth="1"/>
    <col min="4873" max="4878" width="11.42578125" style="109"/>
    <col min="4879" max="4887" width="20.85546875" style="109" customWidth="1"/>
    <col min="4888" max="5123" width="11.42578125" style="109"/>
    <col min="5124" max="5127" width="22.85546875" style="109" customWidth="1"/>
    <col min="5128" max="5128" width="11.42578125" style="109" customWidth="1"/>
    <col min="5129" max="5134" width="11.42578125" style="109"/>
    <col min="5135" max="5143" width="20.85546875" style="109" customWidth="1"/>
    <col min="5144" max="5379" width="11.42578125" style="109"/>
    <col min="5380" max="5383" width="22.85546875" style="109" customWidth="1"/>
    <col min="5384" max="5384" width="11.42578125" style="109" customWidth="1"/>
    <col min="5385" max="5390" width="11.42578125" style="109"/>
    <col min="5391" max="5399" width="20.85546875" style="109" customWidth="1"/>
    <col min="5400" max="5635" width="11.42578125" style="109"/>
    <col min="5636" max="5639" width="22.85546875" style="109" customWidth="1"/>
    <col min="5640" max="5640" width="11.42578125" style="109" customWidth="1"/>
    <col min="5641" max="5646" width="11.42578125" style="109"/>
    <col min="5647" max="5655" width="20.85546875" style="109" customWidth="1"/>
    <col min="5656" max="5891" width="11.42578125" style="109"/>
    <col min="5892" max="5895" width="22.85546875" style="109" customWidth="1"/>
    <col min="5896" max="5896" width="11.42578125" style="109" customWidth="1"/>
    <col min="5897" max="5902" width="11.42578125" style="109"/>
    <col min="5903" max="5911" width="20.85546875" style="109" customWidth="1"/>
    <col min="5912" max="6147" width="11.42578125" style="109"/>
    <col min="6148" max="6151" width="22.85546875" style="109" customWidth="1"/>
    <col min="6152" max="6152" width="11.42578125" style="109" customWidth="1"/>
    <col min="6153" max="6158" width="11.42578125" style="109"/>
    <col min="6159" max="6167" width="20.85546875" style="109" customWidth="1"/>
    <col min="6168" max="6403" width="11.42578125" style="109"/>
    <col min="6404" max="6407" width="22.85546875" style="109" customWidth="1"/>
    <col min="6408" max="6408" width="11.42578125" style="109" customWidth="1"/>
    <col min="6409" max="6414" width="11.42578125" style="109"/>
    <col min="6415" max="6423" width="20.85546875" style="109" customWidth="1"/>
    <col min="6424" max="6659" width="11.42578125" style="109"/>
    <col min="6660" max="6663" width="22.85546875" style="109" customWidth="1"/>
    <col min="6664" max="6664" width="11.42578125" style="109" customWidth="1"/>
    <col min="6665" max="6670" width="11.42578125" style="109"/>
    <col min="6671" max="6679" width="20.85546875" style="109" customWidth="1"/>
    <col min="6680" max="6915" width="11.42578125" style="109"/>
    <col min="6916" max="6919" width="22.85546875" style="109" customWidth="1"/>
    <col min="6920" max="6920" width="11.42578125" style="109" customWidth="1"/>
    <col min="6921" max="6926" width="11.42578125" style="109"/>
    <col min="6927" max="6935" width="20.85546875" style="109" customWidth="1"/>
    <col min="6936" max="7171" width="11.42578125" style="109"/>
    <col min="7172" max="7175" width="22.85546875" style="109" customWidth="1"/>
    <col min="7176" max="7176" width="11.42578125" style="109" customWidth="1"/>
    <col min="7177" max="7182" width="11.42578125" style="109"/>
    <col min="7183" max="7191" width="20.85546875" style="109" customWidth="1"/>
    <col min="7192" max="7427" width="11.42578125" style="109"/>
    <col min="7428" max="7431" width="22.85546875" style="109" customWidth="1"/>
    <col min="7432" max="7432" width="11.42578125" style="109" customWidth="1"/>
    <col min="7433" max="7438" width="11.42578125" style="109"/>
    <col min="7439" max="7447" width="20.85546875" style="109" customWidth="1"/>
    <col min="7448" max="7683" width="11.42578125" style="109"/>
    <col min="7684" max="7687" width="22.85546875" style="109" customWidth="1"/>
    <col min="7688" max="7688" width="11.42578125" style="109" customWidth="1"/>
    <col min="7689" max="7694" width="11.42578125" style="109"/>
    <col min="7695" max="7703" width="20.85546875" style="109" customWidth="1"/>
    <col min="7704" max="7939" width="11.42578125" style="109"/>
    <col min="7940" max="7943" width="22.85546875" style="109" customWidth="1"/>
    <col min="7944" max="7944" width="11.42578125" style="109" customWidth="1"/>
    <col min="7945" max="7950" width="11.42578125" style="109"/>
    <col min="7951" max="7959" width="20.85546875" style="109" customWidth="1"/>
    <col min="7960" max="8195" width="11.42578125" style="109"/>
    <col min="8196" max="8199" width="22.85546875" style="109" customWidth="1"/>
    <col min="8200" max="8200" width="11.42578125" style="109" customWidth="1"/>
    <col min="8201" max="8206" width="11.42578125" style="109"/>
    <col min="8207" max="8215" width="20.85546875" style="109" customWidth="1"/>
    <col min="8216" max="8451" width="11.42578125" style="109"/>
    <col min="8452" max="8455" width="22.85546875" style="109" customWidth="1"/>
    <col min="8456" max="8456" width="11.42578125" style="109" customWidth="1"/>
    <col min="8457" max="8462" width="11.42578125" style="109"/>
    <col min="8463" max="8471" width="20.85546875" style="109" customWidth="1"/>
    <col min="8472" max="8707" width="11.42578125" style="109"/>
    <col min="8708" max="8711" width="22.85546875" style="109" customWidth="1"/>
    <col min="8712" max="8712" width="11.42578125" style="109" customWidth="1"/>
    <col min="8713" max="8718" width="11.42578125" style="109"/>
    <col min="8719" max="8727" width="20.85546875" style="109" customWidth="1"/>
    <col min="8728" max="8963" width="11.42578125" style="109"/>
    <col min="8964" max="8967" width="22.85546875" style="109" customWidth="1"/>
    <col min="8968" max="8968" width="11.42578125" style="109" customWidth="1"/>
    <col min="8969" max="8974" width="11.42578125" style="109"/>
    <col min="8975" max="8983" width="20.85546875" style="109" customWidth="1"/>
    <col min="8984" max="9219" width="11.42578125" style="109"/>
    <col min="9220" max="9223" width="22.85546875" style="109" customWidth="1"/>
    <col min="9224" max="9224" width="11.42578125" style="109" customWidth="1"/>
    <col min="9225" max="9230" width="11.42578125" style="109"/>
    <col min="9231" max="9239" width="20.85546875" style="109" customWidth="1"/>
    <col min="9240" max="9475" width="11.42578125" style="109"/>
    <col min="9476" max="9479" width="22.85546875" style="109" customWidth="1"/>
    <col min="9480" max="9480" width="11.42578125" style="109" customWidth="1"/>
    <col min="9481" max="9486" width="11.42578125" style="109"/>
    <col min="9487" max="9495" width="20.85546875" style="109" customWidth="1"/>
    <col min="9496" max="9731" width="11.42578125" style="109"/>
    <col min="9732" max="9735" width="22.85546875" style="109" customWidth="1"/>
    <col min="9736" max="9736" width="11.42578125" style="109" customWidth="1"/>
    <col min="9737" max="9742" width="11.42578125" style="109"/>
    <col min="9743" max="9751" width="20.85546875" style="109" customWidth="1"/>
    <col min="9752" max="9987" width="11.42578125" style="109"/>
    <col min="9988" max="9991" width="22.85546875" style="109" customWidth="1"/>
    <col min="9992" max="9992" width="11.42578125" style="109" customWidth="1"/>
    <col min="9993" max="9998" width="11.42578125" style="109"/>
    <col min="9999" max="10007" width="20.85546875" style="109" customWidth="1"/>
    <col min="10008" max="10243" width="11.42578125" style="109"/>
    <col min="10244" max="10247" width="22.85546875" style="109" customWidth="1"/>
    <col min="10248" max="10248" width="11.42578125" style="109" customWidth="1"/>
    <col min="10249" max="10254" width="11.42578125" style="109"/>
    <col min="10255" max="10263" width="20.85546875" style="109" customWidth="1"/>
    <col min="10264" max="10499" width="11.42578125" style="109"/>
    <col min="10500" max="10503" width="22.85546875" style="109" customWidth="1"/>
    <col min="10504" max="10504" width="11.42578125" style="109" customWidth="1"/>
    <col min="10505" max="10510" width="11.42578125" style="109"/>
    <col min="10511" max="10519" width="20.85546875" style="109" customWidth="1"/>
    <col min="10520" max="10755" width="11.42578125" style="109"/>
    <col min="10756" max="10759" width="22.85546875" style="109" customWidth="1"/>
    <col min="10760" max="10760" width="11.42578125" style="109" customWidth="1"/>
    <col min="10761" max="10766" width="11.42578125" style="109"/>
    <col min="10767" max="10775" width="20.85546875" style="109" customWidth="1"/>
    <col min="10776" max="11011" width="11.42578125" style="109"/>
    <col min="11012" max="11015" width="22.85546875" style="109" customWidth="1"/>
    <col min="11016" max="11016" width="11.42578125" style="109" customWidth="1"/>
    <col min="11017" max="11022" width="11.42578125" style="109"/>
    <col min="11023" max="11031" width="20.85546875" style="109" customWidth="1"/>
    <col min="11032" max="11267" width="11.42578125" style="109"/>
    <col min="11268" max="11271" width="22.85546875" style="109" customWidth="1"/>
    <col min="11272" max="11272" width="11.42578125" style="109" customWidth="1"/>
    <col min="11273" max="11278" width="11.42578125" style="109"/>
    <col min="11279" max="11287" width="20.85546875" style="109" customWidth="1"/>
    <col min="11288" max="11523" width="11.42578125" style="109"/>
    <col min="11524" max="11527" width="22.85546875" style="109" customWidth="1"/>
    <col min="11528" max="11528" width="11.42578125" style="109" customWidth="1"/>
    <col min="11529" max="11534" width="11.42578125" style="109"/>
    <col min="11535" max="11543" width="20.85546875" style="109" customWidth="1"/>
    <col min="11544" max="11779" width="11.42578125" style="109"/>
    <col min="11780" max="11783" width="22.85546875" style="109" customWidth="1"/>
    <col min="11784" max="11784" width="11.42578125" style="109" customWidth="1"/>
    <col min="11785" max="11790" width="11.42578125" style="109"/>
    <col min="11791" max="11799" width="20.85546875" style="109" customWidth="1"/>
    <col min="11800" max="12035" width="11.42578125" style="109"/>
    <col min="12036" max="12039" width="22.85546875" style="109" customWidth="1"/>
    <col min="12040" max="12040" width="11.42578125" style="109" customWidth="1"/>
    <col min="12041" max="12046" width="11.42578125" style="109"/>
    <col min="12047" max="12055" width="20.85546875" style="109" customWidth="1"/>
    <col min="12056" max="12291" width="11.42578125" style="109"/>
    <col min="12292" max="12295" width="22.85546875" style="109" customWidth="1"/>
    <col min="12296" max="12296" width="11.42578125" style="109" customWidth="1"/>
    <col min="12297" max="12302" width="11.42578125" style="109"/>
    <col min="12303" max="12311" width="20.85546875" style="109" customWidth="1"/>
    <col min="12312" max="12547" width="11.42578125" style="109"/>
    <col min="12548" max="12551" width="22.85546875" style="109" customWidth="1"/>
    <col min="12552" max="12552" width="11.42578125" style="109" customWidth="1"/>
    <col min="12553" max="12558" width="11.42578125" style="109"/>
    <col min="12559" max="12567" width="20.85546875" style="109" customWidth="1"/>
    <col min="12568" max="12803" width="11.42578125" style="109"/>
    <col min="12804" max="12807" width="22.85546875" style="109" customWidth="1"/>
    <col min="12808" max="12808" width="11.42578125" style="109" customWidth="1"/>
    <col min="12809" max="12814" width="11.42578125" style="109"/>
    <col min="12815" max="12823" width="20.85546875" style="109" customWidth="1"/>
    <col min="12824" max="13059" width="11.42578125" style="109"/>
    <col min="13060" max="13063" width="22.85546875" style="109" customWidth="1"/>
    <col min="13064" max="13064" width="11.42578125" style="109" customWidth="1"/>
    <col min="13065" max="13070" width="11.42578125" style="109"/>
    <col min="13071" max="13079" width="20.85546875" style="109" customWidth="1"/>
    <col min="13080" max="13315" width="11.42578125" style="109"/>
    <col min="13316" max="13319" width="22.85546875" style="109" customWidth="1"/>
    <col min="13320" max="13320" width="11.42578125" style="109" customWidth="1"/>
    <col min="13321" max="13326" width="11.42578125" style="109"/>
    <col min="13327" max="13335" width="20.85546875" style="109" customWidth="1"/>
    <col min="13336" max="13571" width="11.42578125" style="109"/>
    <col min="13572" max="13575" width="22.85546875" style="109" customWidth="1"/>
    <col min="13576" max="13576" width="11.42578125" style="109" customWidth="1"/>
    <col min="13577" max="13582" width="11.42578125" style="109"/>
    <col min="13583" max="13591" width="20.85546875" style="109" customWidth="1"/>
    <col min="13592" max="13827" width="11.42578125" style="109"/>
    <col min="13828" max="13831" width="22.85546875" style="109" customWidth="1"/>
    <col min="13832" max="13832" width="11.42578125" style="109" customWidth="1"/>
    <col min="13833" max="13838" width="11.42578125" style="109"/>
    <col min="13839" max="13847" width="20.85546875" style="109" customWidth="1"/>
    <col min="13848" max="14083" width="11.42578125" style="109"/>
    <col min="14084" max="14087" width="22.85546875" style="109" customWidth="1"/>
    <col min="14088" max="14088" width="11.42578125" style="109" customWidth="1"/>
    <col min="14089" max="14094" width="11.42578125" style="109"/>
    <col min="14095" max="14103" width="20.85546875" style="109" customWidth="1"/>
    <col min="14104" max="14339" width="11.42578125" style="109"/>
    <col min="14340" max="14343" width="22.85546875" style="109" customWidth="1"/>
    <col min="14344" max="14344" width="11.42578125" style="109" customWidth="1"/>
    <col min="14345" max="14350" width="11.42578125" style="109"/>
    <col min="14351" max="14359" width="20.85546875" style="109" customWidth="1"/>
    <col min="14360" max="14595" width="11.42578125" style="109"/>
    <col min="14596" max="14599" width="22.85546875" style="109" customWidth="1"/>
    <col min="14600" max="14600" width="11.42578125" style="109" customWidth="1"/>
    <col min="14601" max="14606" width="11.42578125" style="109"/>
    <col min="14607" max="14615" width="20.85546875" style="109" customWidth="1"/>
    <col min="14616" max="14851" width="11.42578125" style="109"/>
    <col min="14852" max="14855" width="22.85546875" style="109" customWidth="1"/>
    <col min="14856" max="14856" width="11.42578125" style="109" customWidth="1"/>
    <col min="14857" max="14862" width="11.42578125" style="109"/>
    <col min="14863" max="14871" width="20.85546875" style="109" customWidth="1"/>
    <col min="14872" max="15107" width="11.42578125" style="109"/>
    <col min="15108" max="15111" width="22.85546875" style="109" customWidth="1"/>
    <col min="15112" max="15112" width="11.42578125" style="109" customWidth="1"/>
    <col min="15113" max="15118" width="11.42578125" style="109"/>
    <col min="15119" max="15127" width="20.85546875" style="109" customWidth="1"/>
    <col min="15128" max="15363" width="11.42578125" style="109"/>
    <col min="15364" max="15367" width="22.85546875" style="109" customWidth="1"/>
    <col min="15368" max="15368" width="11.42578125" style="109" customWidth="1"/>
    <col min="15369" max="15374" width="11.42578125" style="109"/>
    <col min="15375" max="15383" width="20.85546875" style="109" customWidth="1"/>
    <col min="15384" max="15619" width="11.42578125" style="109"/>
    <col min="15620" max="15623" width="22.85546875" style="109" customWidth="1"/>
    <col min="15624" max="15624" width="11.42578125" style="109" customWidth="1"/>
    <col min="15625" max="15630" width="11.42578125" style="109"/>
    <col min="15631" max="15639" width="20.85546875" style="109" customWidth="1"/>
    <col min="15640" max="15875" width="11.42578125" style="109"/>
    <col min="15876" max="15879" width="22.85546875" style="109" customWidth="1"/>
    <col min="15880" max="15880" width="11.42578125" style="109" customWidth="1"/>
    <col min="15881" max="15886" width="11.42578125" style="109"/>
    <col min="15887" max="15895" width="20.85546875" style="109" customWidth="1"/>
    <col min="15896" max="16131" width="11.42578125" style="109"/>
    <col min="16132" max="16135" width="22.85546875" style="109" customWidth="1"/>
    <col min="16136" max="16136" width="11.42578125" style="109" customWidth="1"/>
    <col min="16137" max="16142" width="11.42578125" style="109"/>
    <col min="16143" max="16151" width="20.85546875" style="109" customWidth="1"/>
    <col min="16152" max="16384" width="11.42578125" style="109"/>
  </cols>
  <sheetData>
    <row r="1" spans="2:24" ht="15.75" thickBot="1" x14ac:dyDescent="0.3">
      <c r="P1" s="109">
        <v>14</v>
      </c>
    </row>
    <row r="2" spans="2:24" ht="15.75" thickBot="1" x14ac:dyDescent="0.3">
      <c r="B2" s="234">
        <f>General!B5</f>
        <v>0</v>
      </c>
      <c r="C2" s="235"/>
      <c r="D2" s="235"/>
      <c r="E2" s="235"/>
      <c r="F2" s="235"/>
      <c r="G2" s="236"/>
      <c r="H2" s="110"/>
      <c r="I2" s="110"/>
      <c r="O2" s="109" t="s">
        <v>224</v>
      </c>
      <c r="P2" s="111" t="s">
        <v>10</v>
      </c>
      <c r="Q2" s="112" t="s">
        <v>36</v>
      </c>
      <c r="R2" s="111" t="s">
        <v>35</v>
      </c>
      <c r="S2" s="112" t="s">
        <v>39</v>
      </c>
      <c r="T2" s="111" t="s">
        <v>37</v>
      </c>
      <c r="U2" s="112" t="s">
        <v>40</v>
      </c>
      <c r="V2" s="113" t="s">
        <v>44</v>
      </c>
      <c r="W2" s="114" t="s">
        <v>45</v>
      </c>
    </row>
    <row r="3" spans="2:24" ht="15.75" thickBot="1" x14ac:dyDescent="0.3">
      <c r="B3" s="115"/>
      <c r="C3" s="115"/>
      <c r="D3" s="115"/>
      <c r="E3" s="115"/>
      <c r="F3" s="115"/>
      <c r="G3" s="115"/>
      <c r="H3" s="115"/>
      <c r="I3" s="115"/>
      <c r="O3" s="116" t="str">
        <f>General!C11</f>
        <v>ALIAS 1</v>
      </c>
      <c r="P3" s="117">
        <f>COUNTIF(A!D5,Hoja4!A5)+COUNTIF(A!D21,Hoja4!A5)+COUNTIF(A!D37,Hoja4!A5)+COUNTIF(A!D53,Hoja4!A5)+COUNTIF(A!D69,Hoja4!A5)+COUNTIF(A!D85,Hoja4!A5)+COUNTIF(A!D101,Hoja4!A5)+COUNTIF(A!D117,Hoja4!A5)+COUNTIF(A!D133,Hoja4!A5)+COUNTIF(AA!D5,Hoja4!A5)+COUNTIF(AA!D21,Hoja4!A5)+COUNTIF(AA!D37,Hoja4!A5)+COUNTIF(AA!D53,Hoja4!A5)+COUNTIF(AA!D69,Hoja4!A5)</f>
        <v>0</v>
      </c>
      <c r="Q3" s="171">
        <f>P3*100/P1</f>
        <v>0</v>
      </c>
      <c r="R3" s="118">
        <f>COUNTIF(A!D5,Hoja4!A6)+COUNTIF(A!D21,Hoja4!A6)+COUNTIF(A!D37,Hoja4!A6)+COUNTIF(A!D53,Hoja4!A6)+COUNTIF(A!D69,Hoja4!A6)+COUNTIF(A!D85,Hoja4!A6)+COUNTIF(A!D101,Hoja4!A6)+COUNTIF(A!D117,Hoja4!A6)+COUNTIF(A!D133,Hoja4!A6)+COUNTIF(AA!D5,Hoja4!A6)+COUNTIF(AA!D21,Hoja4!A6)+COUNTIF(AA!D37,Hoja4!A6)+COUNTIF(AA!D53,Hoja4!A6)+COUNTIF(AA!D69,Hoja4!A6)</f>
        <v>0</v>
      </c>
      <c r="S3" s="119">
        <f>R3*100/P1</f>
        <v>0</v>
      </c>
      <c r="T3" s="118">
        <f>COUNTIF(A!D5,Hoja4!A7)+COUNTIF(A!D21,Hoja4!A7)+COUNTIF(A!D37,Hoja4!A7)+COUNTIF(A!D53,Hoja4!A7)+COUNTIF(A!D69,Hoja4!A7)+COUNTIF(A!D85,Hoja4!A7)+COUNTIF(A!D101,Hoja4!A7)+COUNTIF(A!D117,Hoja4!A7)+COUNTIF(A!D133,Hoja4!A7)+COUNTIF(AA!D5,Hoja4!A7)+COUNTIF(AA!D21,Hoja4!A7)+COUNTIF(AA!D37,Hoja4!A7)+COUNTIF(AA!D53,Hoja4!A7)+COUNTIF(AA!D69,Hoja4!A7)</f>
        <v>0</v>
      </c>
      <c r="U3" s="119">
        <f>T3*100/P1</f>
        <v>0</v>
      </c>
      <c r="V3" s="120">
        <f>(P3*100)/(P1-T3)</f>
        <v>0</v>
      </c>
      <c r="W3" s="120">
        <f>(R3*100)/(P1-T3)</f>
        <v>0</v>
      </c>
    </row>
    <row r="4" spans="2:24" ht="15.75" thickBot="1" x14ac:dyDescent="0.3">
      <c r="B4" s="237" t="s">
        <v>225</v>
      </c>
      <c r="C4" s="237"/>
      <c r="D4" s="237"/>
      <c r="E4" s="237"/>
      <c r="F4" s="237"/>
      <c r="G4" s="237"/>
      <c r="H4" s="121"/>
      <c r="I4" s="121"/>
      <c r="O4" s="122" t="str">
        <f>General!C12</f>
        <v>ALIAS 2</v>
      </c>
      <c r="P4" s="117">
        <f>COUNTIF(A!D6,Hoja4!A5)+COUNTIF(A!D22,Hoja4!A5)+COUNTIF(A!D38,Hoja4!A5)+COUNTIF(A!D54,Hoja4!A5)+COUNTIF(A!D70,Hoja4!A5)+COUNTIF(A!D86,Hoja4!A5)+COUNTIF(A!D102,Hoja4!A5)+COUNTIF(A!D118,Hoja4!A5)+COUNTIF(A!D134,Hoja4!A5)+COUNTIF(AA!D6,Hoja4!A5)+COUNTIF(AA!D22,Hoja4!A5)+COUNTIF(AA!D38,Hoja4!A5)+COUNTIF(AA!D54,Hoja4!A5)+COUNTIF(AA!D70,Hoja4!A5)</f>
        <v>0</v>
      </c>
      <c r="Q4" s="171">
        <f>P4*100/P1</f>
        <v>0</v>
      </c>
      <c r="R4" s="118">
        <f>COUNTIF(A!D6,Hoja4!A6)+COUNTIF(A!D22,Hoja4!A6)+COUNTIF(A!D38,Hoja4!A6)+COUNTIF(A!D54,Hoja4!A6)+COUNTIF(A!D70,Hoja4!A6)+COUNTIF(A!D86,Hoja4!A6)+COUNTIF(A!D102,Hoja4!A6)+COUNTIF(A!D118,Hoja4!A6)+COUNTIF(A!D134,Hoja4!A6)+COUNTIF(AA!D6,Hoja4!A6)+COUNTIF(AA!D22,Hoja4!A6)+COUNTIF(AA!D38,Hoja4!A6)+COUNTIF(AA!D54,Hoja4!A6)+COUNTIF(AA!D70,Hoja4!A6)</f>
        <v>0</v>
      </c>
      <c r="S4" s="119">
        <f>R4*100/P1</f>
        <v>0</v>
      </c>
      <c r="T4" s="118">
        <f>COUNTIF(A!D6,Hoja4!A7)+COUNTIF(A!D22,Hoja4!A7)+COUNTIF(A!D38,Hoja4!A7)+COUNTIF(A!D54,Hoja4!A7)+COUNTIF(A!D70,Hoja4!A7)+COUNTIF(A!D86,Hoja4!A7)+COUNTIF(A!D102,Hoja4!A7)+COUNTIF(A!D118,Hoja4!A7)+COUNTIF(A!D134,Hoja4!A7)+COUNTIF(AA!D6,Hoja4!A7)+COUNTIF(AA!D22,Hoja4!A7)+COUNTIF(AA!D38,Hoja4!A7)+COUNTIF(AA!D54,Hoja4!A7)+COUNTIF(AA!D70,Hoja4!A7)</f>
        <v>0</v>
      </c>
      <c r="U4" s="119">
        <f>T4*100/P1</f>
        <v>0</v>
      </c>
      <c r="V4" s="120">
        <f>(P4*100)/(P1-T4)</f>
        <v>0</v>
      </c>
      <c r="W4" s="120">
        <f>(R4*100)/(P1-T4)</f>
        <v>0</v>
      </c>
    </row>
    <row r="5" spans="2:24" ht="15.75" thickBot="1" x14ac:dyDescent="0.3">
      <c r="B5" s="221" t="s">
        <v>4</v>
      </c>
      <c r="C5" s="222"/>
      <c r="D5" s="123" t="s">
        <v>226</v>
      </c>
      <c r="E5" s="123" t="s">
        <v>227</v>
      </c>
      <c r="F5" s="124" t="s">
        <v>228</v>
      </c>
      <c r="G5" s="123" t="s">
        <v>229</v>
      </c>
      <c r="O5" s="122" t="str">
        <f>General!C13</f>
        <v>ALIAS 3</v>
      </c>
      <c r="P5" s="117">
        <f>COUNTIF(A!D7,Hoja4!A5)+COUNTIF(A!D23,Hoja4!A5)+COUNTIF(A!D39,Hoja4!A5)+COUNTIF(A!D55,Hoja4!A5)+COUNTIF(A!D71,Hoja4!A5)+COUNTIF(A!D87,Hoja4!A5)+COUNTIF(A!D103,Hoja4!A5)+COUNTIF(A!D119,Hoja4!A5)+COUNTIF(A!D135,Hoja4!A5)+COUNTIF(AA!D7,Hoja4!A5)+COUNTIF(AA!D23,Hoja4!A5)+COUNTIF(AA!D39,Hoja4!A5)+COUNTIF(AA!D55,Hoja4!A5)+COUNTIF(AA!D71,Hoja4!A5)</f>
        <v>0</v>
      </c>
      <c r="Q5" s="171">
        <f>P5*100/P1</f>
        <v>0</v>
      </c>
      <c r="R5" s="118">
        <f>COUNTIF(A!D7,Hoja4!A6)+COUNTIF(A!D23,Hoja4!A6)+COUNTIF(A!D39,Hoja4!A6)+COUNTIF(A!D55,Hoja4!A6)+COUNTIF(A!D71,Hoja4!A6)+COUNTIF(A!D87,Hoja4!A6)+COUNTIF(A!D103,Hoja4!A6)+COUNTIF(A!D119,Hoja4!A6)+COUNTIF(A!D135,Hoja4!A6)+COUNTIF(AA!D7,Hoja4!A6)+COUNTIF(AA!D23,Hoja4!A6)+COUNTIF(AA!D39,Hoja4!A6)+COUNTIF(AA!D55,Hoja4!A6)+COUNTIF(AA!D71,Hoja4!A6)</f>
        <v>0</v>
      </c>
      <c r="S5" s="119">
        <f>R5*100/P1</f>
        <v>0</v>
      </c>
      <c r="T5" s="118">
        <f>COUNTIF(A!D7,Hoja4!A7)+COUNTIF(A!D23,Hoja4!A7)+COUNTIF(A!D39,Hoja4!A7)+COUNTIF(A!D55,Hoja4!A7)+COUNTIF(A!D71,Hoja4!A7)+COUNTIF(A!D87,Hoja4!A7)+COUNTIF(A!D103,Hoja4!A7)+COUNTIF(A!D119,Hoja4!A7)+COUNTIF(A!D135,Hoja4!A7)+COUNTIF(AA!D7,Hoja4!A7)+COUNTIF(AA!D23,Hoja4!A7)+COUNTIF(AA!D39,Hoja4!A7)+COUNTIF(AA!D55,Hoja4!A7)+COUNTIF(AA!D71,Hoja4!A7)</f>
        <v>0</v>
      </c>
      <c r="U5" s="119">
        <f>T5*100/P1</f>
        <v>0</v>
      </c>
      <c r="V5" s="120">
        <f>(P5*100)/(P1-T5)</f>
        <v>0</v>
      </c>
      <c r="W5" s="120">
        <f>(R5*100)/(P1-T5)</f>
        <v>0</v>
      </c>
    </row>
    <row r="6" spans="2:24" ht="15.75" thickBot="1" x14ac:dyDescent="0.3">
      <c r="B6" s="238" t="str">
        <f>General!C11</f>
        <v>ALIAS 1</v>
      </c>
      <c r="C6" s="239"/>
      <c r="D6" s="125">
        <f>A!J13</f>
        <v>0</v>
      </c>
      <c r="E6" s="125">
        <f>A!L13</f>
        <v>0</v>
      </c>
      <c r="F6" s="126">
        <f>A!N13</f>
        <v>0</v>
      </c>
      <c r="G6" s="127">
        <f>A!O13</f>
        <v>0</v>
      </c>
      <c r="O6" s="122" t="str">
        <f>General!C14</f>
        <v>ALIAS 4</v>
      </c>
      <c r="P6" s="117">
        <f>COUNTIF(A!D8,Hoja4!A5)+COUNTIF(A!D24,Hoja4!A5)+COUNTIF(A!D40,Hoja4!A5)+COUNTIF(A!D56,Hoja4!A5)+COUNTIF(A!D72,Hoja4!A5)+COUNTIF(A!D88,Hoja4!A5)+COUNTIF(A!D104,Hoja4!A5)+COUNTIF(A!D120,Hoja4!A5)+COUNTIF(A!D136,Hoja4!A5)+COUNTIF(AA!D8,Hoja4!A5)+COUNTIF(AA!D24,Hoja4!A5)+COUNTIF(AA!D40,Hoja4!A5)+COUNTIF(AA!D56,Hoja4!A5)+COUNTIF(AA!D72,Hoja4!A5)</f>
        <v>0</v>
      </c>
      <c r="Q6" s="171">
        <f>P6*100/P1</f>
        <v>0</v>
      </c>
      <c r="R6" s="118">
        <f>COUNTIF(A!D8,Hoja4!A6)+COUNTIF(A!D24,Hoja4!A6)+COUNTIF(A!D40,Hoja4!A6)+COUNTIF(A!D56,Hoja4!A6)+COUNTIF(A!D72,Hoja4!A6)+COUNTIF(A!D88,Hoja4!A6)+COUNTIF(A!D104,Hoja4!A6)+COUNTIF(A!D120,Hoja4!A6)+COUNTIF(A!D136,Hoja4!A6)+COUNTIF(AA!D8,Hoja4!A6)+COUNTIF(AA!D24,Hoja4!A6)+COUNTIF(AA!D40,Hoja4!A6)+COUNTIF(AA!D56,Hoja4!A6)+COUNTIF(AA!D72,Hoja4!A6)</f>
        <v>0</v>
      </c>
      <c r="S6" s="119">
        <f>R6*100/P1</f>
        <v>0</v>
      </c>
      <c r="T6" s="118">
        <f>COUNTIF(A!D8,Hoja4!A7)+COUNTIF(A!D24,Hoja4!A7)+COUNTIF(A!D40,Hoja4!A7)+COUNTIF(A!D56,Hoja4!A7)+COUNTIF(A!D72,Hoja4!A7)+COUNTIF(A!D88,Hoja4!A7)+COUNTIF(A!D104,Hoja4!A7)+COUNTIF(A!D120,Hoja4!A7)+COUNTIF(A!D136,Hoja4!A7)+COUNTIF(AA!D8,Hoja4!A7)+COUNTIF(AA!D24,Hoja4!A7)+COUNTIF(AA!D40,Hoja4!A7)+COUNTIF(AA!D56,Hoja4!A7)+COUNTIF(AA!D72,Hoja4!A7)</f>
        <v>0</v>
      </c>
      <c r="U6" s="119">
        <f>T6*100/P1</f>
        <v>0</v>
      </c>
      <c r="V6" s="120">
        <f>(P6*100)/(P1-T6)</f>
        <v>0</v>
      </c>
      <c r="W6" s="120">
        <f>(R6*100)/(P1-T6)</f>
        <v>0</v>
      </c>
    </row>
    <row r="7" spans="2:24" ht="15.75" thickBot="1" x14ac:dyDescent="0.3">
      <c r="B7" s="225" t="str">
        <f>General!C12</f>
        <v>ALIAS 2</v>
      </c>
      <c r="C7" s="229"/>
      <c r="D7" s="128">
        <f>A!J14</f>
        <v>0</v>
      </c>
      <c r="E7" s="128">
        <f>A!L14</f>
        <v>0</v>
      </c>
      <c r="F7" s="129">
        <f>A!N14</f>
        <v>0</v>
      </c>
      <c r="G7" s="130">
        <f>A!O14</f>
        <v>0</v>
      </c>
      <c r="O7" s="131" t="str">
        <f>General!C15</f>
        <v>ALIAS 5</v>
      </c>
      <c r="P7" s="132">
        <f>COUNTIF(A!D9,Hoja4!A5)+COUNTIF(A!D25,Hoja4!A5)+COUNTIF(A!D41,Hoja4!A5)+COUNTIF(A!D57,Hoja4!A5)+COUNTIF(A!D73,Hoja4!A5)+COUNTIF(A!D89,Hoja4!A5)+COUNTIF(A!D105,Hoja4!A5)+COUNTIF(A!D121,Hoja4!A5)+COUNTIF(A!D137,Hoja4!A5)+COUNTIF(AA!D9,Hoja4!A5)+COUNTIF(AA!D25,Hoja4!A5)+COUNTIF(AA!D41,Hoja4!A5)+COUNTIF(AA!D57,Hoja4!A5)+COUNTIF(AA!D73,Hoja4!A5)</f>
        <v>0</v>
      </c>
      <c r="Q7" s="172">
        <f>P7*100/P1</f>
        <v>0</v>
      </c>
      <c r="R7" s="133">
        <f>COUNTIF(A!D9,Hoja4!A6)+COUNTIF(A!D25,Hoja4!A6)+COUNTIF(A!D41,Hoja4!A6)+COUNTIF(A!D57,Hoja4!A6)+COUNTIF(A!D73,Hoja4!A6)+COUNTIF(A!D89,Hoja4!A6)+COUNTIF(A!D105,Hoja4!A6)+COUNTIF(A!D121,Hoja4!A6)+COUNTIF(A!D137,Hoja4!A6)+COUNTIF(AA!D9,Hoja4!A6)+COUNTIF(AA!D25,Hoja4!A6)+COUNTIF(AA!D41,Hoja4!A6)+COUNTIF(AA!D57,Hoja4!A6)+COUNTIF(AA!D73,Hoja4!A6)</f>
        <v>0</v>
      </c>
      <c r="S7" s="134">
        <f>R7*100/P1</f>
        <v>0</v>
      </c>
      <c r="T7" s="133">
        <f>COUNTIF(A!D9,Hoja4!A7)+COUNTIF(A!D25,Hoja4!A7)+COUNTIF(A!D41,Hoja4!A7)+COUNTIF(A!D57,Hoja4!A7)+COUNTIF(A!D73,Hoja4!A7)+COUNTIF(A!D89,Hoja4!A7)+COUNTIF(A!D105,Hoja4!A7)+COUNTIF(A!D121,Hoja4!A7)+COUNTIF(A!D137,Hoja4!A7)+COUNTIF(AA!D9,Hoja4!A7)+COUNTIF(AA!D25,Hoja4!A7)+COUNTIF(AA!D41,Hoja4!A7)+COUNTIF(AA!D57,Hoja4!A7)+COUNTIF(AA!D73,Hoja4!A7)</f>
        <v>0</v>
      </c>
      <c r="U7" s="134">
        <f>T7*100/P1</f>
        <v>0</v>
      </c>
      <c r="V7" s="135">
        <f>(P7*100)/(P1-T7)</f>
        <v>0</v>
      </c>
      <c r="W7" s="135">
        <f>(R7*100)/(P1-T7)</f>
        <v>0</v>
      </c>
    </row>
    <row r="8" spans="2:24" ht="15.75" thickBot="1" x14ac:dyDescent="0.3">
      <c r="B8" s="225" t="str">
        <f>General!C13</f>
        <v>ALIAS 3</v>
      </c>
      <c r="C8" s="229"/>
      <c r="D8" s="128">
        <f>A!J15</f>
        <v>0</v>
      </c>
      <c r="E8" s="128">
        <f>A!L15</f>
        <v>0</v>
      </c>
      <c r="F8" s="129">
        <f>A!N15</f>
        <v>0</v>
      </c>
      <c r="G8" s="130">
        <f>A!O15</f>
        <v>0</v>
      </c>
      <c r="O8" s="136" t="str">
        <f>General!C16</f>
        <v>ALIAS 6</v>
      </c>
      <c r="P8" s="137">
        <f>COUNTIF(A!D10,Hoja4!A5)+COUNTIF(A!D26,Hoja4!A5)+COUNTIF(A!D42,Hoja4!A5)+COUNTIF(A!D58,Hoja4!A5)+COUNTIF(A!D74,Hoja4!A5)+COUNTIF(A!D90,Hoja4!A5)+COUNTIF(A!D106,Hoja4!A5)+COUNTIF(A!D122,Hoja4!A5)+COUNTIF(A!D138,Hoja4!A5)+COUNTIF(AA!D10,Hoja4!A5)+COUNTIF(AA!D26,Hoja4!A5)+COUNTIF(AA!D42,Hoja4!A5)+COUNTIF(AA!D58,Hoja4!A5)+COUNTIF(AA!D74,Hoja4!A5)</f>
        <v>0</v>
      </c>
      <c r="Q8" s="173">
        <f>P8*100/P1</f>
        <v>0</v>
      </c>
      <c r="R8" s="138">
        <f>COUNTIF(A!D10,Hoja4!A6)+COUNTIF(A!D26,Hoja4!A6)+COUNTIF(A!D42,Hoja4!A6)+COUNTIF(A!D58,Hoja4!A6)+COUNTIF(A!D74,Hoja4!A6)+COUNTIF(A!D90,Hoja4!A6)+COUNTIF(A!D106,Hoja4!A6)+COUNTIF(A!D122,Hoja4!A6)+COUNTIF(A!D138,Hoja4!A6)+COUNTIF(AA!D10,Hoja4!A6)+COUNTIF(AA!D26,Hoja4!A6)+COUNTIF(AA!D42,Hoja4!A6)+COUNTIF(AA!D58,Hoja4!A6)+COUNTIF(AA!D74,Hoja4!A6)</f>
        <v>0</v>
      </c>
      <c r="S8" s="139">
        <f>R8*100/P1</f>
        <v>0</v>
      </c>
      <c r="T8" s="138">
        <f>COUNTIF(A!D10,Hoja4!A7)+COUNTIF(A!D26,Hoja4!A7)+COUNTIF(A!D42,Hoja4!A7)+COUNTIF(A!D58,Hoja4!A7)+COUNTIF(A!D74,Hoja4!A7)+COUNTIF(A!D90,Hoja4!A7)+COUNTIF(A!D106,Hoja4!A7)+COUNTIF(A!D122,Hoja4!A7)+COUNTIF(A!D138,Hoja4!A7)+COUNTIF(AA!D10,Hoja4!A7)+COUNTIF(AA!D26,Hoja4!A7)+COUNTIF(AA!D42,Hoja4!A7)+COUNTIF(AA!D58,Hoja4!A7)+COUNTIF(AA!D74,Hoja4!A7)</f>
        <v>0</v>
      </c>
      <c r="U8" s="139">
        <f>T8*100/P1</f>
        <v>0</v>
      </c>
      <c r="V8" s="140">
        <f>(P8*100)/(P1-T8)</f>
        <v>0</v>
      </c>
      <c r="W8" s="141">
        <f>(R8*100)/(P1-T8)</f>
        <v>0</v>
      </c>
    </row>
    <row r="9" spans="2:24" ht="15.75" thickBot="1" x14ac:dyDescent="0.3">
      <c r="B9" s="225" t="str">
        <f>General!C14</f>
        <v>ALIAS 4</v>
      </c>
      <c r="C9" s="229"/>
      <c r="D9" s="128">
        <f>A!J16</f>
        <v>0</v>
      </c>
      <c r="E9" s="128">
        <f>A!L16</f>
        <v>0</v>
      </c>
      <c r="F9" s="129">
        <f>A!N16</f>
        <v>0</v>
      </c>
      <c r="G9" s="130">
        <f>A!O16</f>
        <v>0</v>
      </c>
      <c r="O9" s="136" t="str">
        <f>General!C17</f>
        <v>ALIAS 7</v>
      </c>
      <c r="P9" s="137">
        <f>COUNTIF(A!D11,Hoja4!A5)+COUNTIF(A!D27,Hoja4!A5)+COUNTIF(A!D43,Hoja4!A5)+COUNTIF(A!D59,Hoja4!A5)+COUNTIF(A!D75,Hoja4!A5)+COUNTIF(A!D91,Hoja4!A5)+COUNTIF(A!D107,Hoja4!A5)+COUNTIF(A!D123,Hoja4!A5)+COUNTIF(A!D139,Hoja4!A5)+COUNTIF(AA!D11,Hoja4!A5)+COUNTIF(AA!D27,Hoja4!A5)+COUNTIF(AA!D43,Hoja4!A5)+COUNTIF(AA!D59,Hoja4!A5)+COUNTIF(AA!D75,[2]Hoja5!A5)</f>
        <v>0</v>
      </c>
      <c r="Q9" s="173">
        <f>P9*100/P1</f>
        <v>0</v>
      </c>
      <c r="R9" s="138">
        <f>COUNTIF(A!D11,Hoja4!A6)+COUNTIF(A!D27,Hoja4!A6)+COUNTIF(A!D43,Hoja4!A6)+COUNTIF(A!D59,Hoja4!A6)+COUNTIF(A!D75,Hoja4!A6)+COUNTIF(A!D91,Hoja4!A6)+COUNTIF(A!D107,Hoja4!A6)+COUNTIF(A!D123,Hoja4!A6)+COUNTIF(A!D139,Hoja4!A6)+COUNTIF(AA!D11,Hoja4!A6)+COUNTIF(AA!D27,Hoja4!A6)+COUNTIF(AA!D43,Hoja4!A6)+COUNTIF(AA!D59,Hoja4!A6)+COUNTIF(AA!D75,Hoja4!A6)</f>
        <v>0</v>
      </c>
      <c r="S9" s="139">
        <f>R9*100/P1</f>
        <v>0</v>
      </c>
      <c r="T9" s="138">
        <f>COUNTIF(A!D11,Hoja4!A7)+COUNTIF(A!D27,Hoja4!A7)+COUNTIF(A!D43,Hoja4!A7)+COUNTIF(A!D59,Hoja4!A7)+COUNTIF(A!D75,Hoja4!A7)+COUNTIF(A!D91,Hoja4!A7)+COUNTIF(A!D107,Hoja4!A7)+COUNTIF(A!D123,Hoja4!A7)+COUNTIF(A!D139,Hoja4!A7)+COUNTIF(AA!D11,Hoja4!A7)+COUNTIF(AA!D27,Hoja4!A7)+COUNTIF(AA!D43,Hoja4!A7)+COUNTIF(AA!D59,Hoja4!A7)+COUNTIF(AA!D75,Hoja4!A7)</f>
        <v>0</v>
      </c>
      <c r="U9" s="139">
        <f>T9*100/P1</f>
        <v>0</v>
      </c>
      <c r="V9" s="140">
        <f>(P9*100)/(P1-T9)</f>
        <v>0</v>
      </c>
      <c r="W9" s="141">
        <f>(R9*100)/(P1-T9)</f>
        <v>0</v>
      </c>
      <c r="X9" s="142"/>
    </row>
    <row r="10" spans="2:24" ht="15.75" thickBot="1" x14ac:dyDescent="0.3">
      <c r="B10" s="225" t="str">
        <f>General!C15</f>
        <v>ALIAS 5</v>
      </c>
      <c r="C10" s="229"/>
      <c r="D10" s="128">
        <f>A!J17</f>
        <v>0</v>
      </c>
      <c r="E10" s="128">
        <f>A!L17</f>
        <v>0</v>
      </c>
      <c r="F10" s="129">
        <f>A!N17</f>
        <v>0</v>
      </c>
      <c r="G10" s="130">
        <f>A!O17</f>
        <v>0</v>
      </c>
      <c r="O10" s="136" t="str">
        <f>General!C18</f>
        <v>ALIAS 8</v>
      </c>
      <c r="P10" s="137">
        <f>COUNTIF(A!D12,Hoja4!A5)+COUNTIF(A!D28,Hoja4!A5)+COUNTIF(A!D44,Hoja4!A5)+COUNTIF(A!D60,Hoja4!A5)+COUNTIF(A!D76,Hoja4!A5)+COUNTIF(A!D92,Hoja4!A5)+COUNTIF(A!D108,Hoja4!A5)+COUNTIF(A!D124,Hoja4!A5)+COUNTIF(A!D140,Hoja4!A5)+COUNTIF(AA!D12,Hoja4!A5)+COUNTIF(AA!D28,Hoja4!A5)+COUNTIF(AA!D44,Hoja4!A5)+COUNTIF(AA!D60,Hoja4!A5)+COUNTIF(AA!D76,Hoja4!A5)</f>
        <v>0</v>
      </c>
      <c r="Q10" s="173">
        <f>P10*100/P1</f>
        <v>0</v>
      </c>
      <c r="R10" s="138">
        <f>COUNTIF(A!D12,Hoja4!A6)+COUNTIF(A!D28,Hoja4!A6)+COUNTIF(A!D44,Hoja4!A6)+COUNTIF(A!D60,Hoja4!A6)+COUNTIF(A!D76,Hoja4!A6)+COUNTIF(A!D92,Hoja4!A6)+COUNTIF(A!D108,Hoja4!A6)+COUNTIF(A!D124,Hoja4!A6)+COUNTIF(A!D140,Hoja4!A6)+COUNTIF(AA!D12,Hoja4!A6)+COUNTIF(AA!D28,Hoja4!A6)+COUNTIF(AA!D44,Hoja4!A6)+COUNTIF(AA!D60,Hoja4!A6)+COUNTIF(AA!D76,Hoja4!A6)</f>
        <v>0</v>
      </c>
      <c r="S10" s="139">
        <f>R10*100/P1</f>
        <v>0</v>
      </c>
      <c r="T10" s="138">
        <f>COUNTIF(A!D12,Hoja4!A7)+COUNTIF(A!D28,Hoja4!A7)+COUNTIF(A!D44,Hoja4!A7)+COUNTIF(A!D60,Hoja4!A7)+COUNTIF(A!D76,Hoja4!A7)+COUNTIF(A!D92,Hoja4!A7)+COUNTIF(A!D108,Hoja4!A7)+COUNTIF(A!D124,Hoja4!A7)+COUNTIF(A!D140,Hoja4!A7)+COUNTIF(AA!D12,Hoja4!A7)+COUNTIF(AA!D28,Hoja4!A7)+COUNTIF(AA!D44,Hoja4!A7)+COUNTIF(AA!D60,Hoja4!A7)+COUNTIF(AA!D76,Hoja4!A7)</f>
        <v>0</v>
      </c>
      <c r="U10" s="139">
        <f>T10*100/P1</f>
        <v>0</v>
      </c>
      <c r="V10" s="140">
        <f>(P10*100)/(P1-T10)</f>
        <v>0</v>
      </c>
      <c r="W10" s="141">
        <f>(R10*100)/(P1-T10)</f>
        <v>0</v>
      </c>
      <c r="X10" s="142"/>
    </row>
    <row r="11" spans="2:24" ht="15.75" thickBot="1" x14ac:dyDescent="0.3">
      <c r="B11" s="225" t="str">
        <f>General!C16</f>
        <v>ALIAS 6</v>
      </c>
      <c r="C11" s="229"/>
      <c r="D11" s="128">
        <f>A!J18</f>
        <v>0</v>
      </c>
      <c r="E11" s="128">
        <f>A!L18</f>
        <v>0</v>
      </c>
      <c r="F11" s="129">
        <f>A!N18</f>
        <v>0</v>
      </c>
      <c r="G11" s="130">
        <f>A!O18</f>
        <v>0</v>
      </c>
      <c r="O11" s="136" t="str">
        <f>General!C19</f>
        <v>ALIAS 9</v>
      </c>
      <c r="P11" s="137">
        <f>COUNTIF(A!D13,Hoja4!A5)+COUNTIF(A!D29,Hoja4!A5)+COUNTIF(A!D45,Hoja4!A5)+COUNTIF(A!D61,Hoja4!A5)+COUNTIF(A!D77,Hoja4!A5)+COUNTIF(A!D93,Hoja4!A5)+COUNTIF(A!D109,Hoja4!A5)+COUNTIF(A!D125,Hoja4!A5)+COUNTIF(A!D141,Hoja4!A5)+COUNTIF(AA!D13,Hoja4!A5)+COUNTIF(AA!D29,Hoja4!A5)+COUNTIF(AA!D45,Hoja4!A5)+COUNTIF(AA!D61,Hoja4!A5)+COUNTIF(AA!D77,[2]Hoja5!A5)</f>
        <v>0</v>
      </c>
      <c r="Q11" s="173">
        <f>P11*100/P1</f>
        <v>0</v>
      </c>
      <c r="R11" s="138">
        <f>COUNTIF(A!D13,Hoja4!A6)+COUNTIF(A!D29,Hoja4!A6)+COUNTIF(A!D45,Hoja4!A6)+COUNTIF(A!D61,Hoja4!A6)+COUNTIF(A!D77,Hoja4!A6)+COUNTIF(A!D93,Hoja4!A6)+COUNTIF(A!D109,Hoja4!A6)+COUNTIF(A!D125,Hoja4!A6)+COUNTIF(A!D141,Hoja4!A6)+COUNTIF(AA!D13,Hoja4!A6)+COUNTIF(AA!D29,Hoja4!A6)+COUNTIF(AA!D45,Hoja4!A6)+COUNTIF(AA!D61,Hoja4!A6)+COUNTIF(AA!D77,Hoja4!A6)</f>
        <v>0</v>
      </c>
      <c r="S11" s="139">
        <f>R11*100/P1</f>
        <v>0</v>
      </c>
      <c r="T11" s="138">
        <f>COUNTIF(A!D13,Hoja4!A7)+COUNTIF(A!D29,Hoja4!A7)+COUNTIF(A!D45,Hoja4!A7)+COUNTIF(A!D61,Hoja4!A7)+COUNTIF(A!D77,Hoja4!A7)+COUNTIF(A!D93,Hoja4!A7)+COUNTIF(A!D109,Hoja4!A7)+COUNTIF(A!D125,Hoja4!A7)+COUNTIF(A!D141,Hoja4!A7)+COUNTIF(AA!D13,Hoja4!A7)+COUNTIF(AA!D29,Hoja4!A7)+COUNTIF(AA!D45,Hoja4!A7)+COUNTIF(AA!D61,Hoja4!A7)+COUNTIF(AA!D77,Hoja4!A7)</f>
        <v>0</v>
      </c>
      <c r="U11" s="139">
        <f>T11*100/P1</f>
        <v>0</v>
      </c>
      <c r="V11" s="140">
        <f>(P11*100)/(P1-T11)</f>
        <v>0</v>
      </c>
      <c r="W11" s="141">
        <f>(R11*100)/(P1-T11)</f>
        <v>0</v>
      </c>
      <c r="X11" s="142"/>
    </row>
    <row r="12" spans="2:24" ht="15.75" thickBot="1" x14ac:dyDescent="0.3">
      <c r="B12" s="225" t="str">
        <f>General!C17</f>
        <v>ALIAS 7</v>
      </c>
      <c r="C12" s="229"/>
      <c r="D12" s="128">
        <f>A!J19</f>
        <v>0</v>
      </c>
      <c r="E12" s="128">
        <f>A!L19</f>
        <v>0</v>
      </c>
      <c r="F12" s="129">
        <f>A!N19</f>
        <v>0</v>
      </c>
      <c r="G12" s="130">
        <f>A!O19</f>
        <v>0</v>
      </c>
      <c r="O12" s="136" t="str">
        <f>General!C20</f>
        <v>ALIAS 10</v>
      </c>
      <c r="P12" s="137">
        <f>COUNTIF(A!D14,Hoja4!A5)+COUNTIF(A!D30,Hoja4!A5)+COUNTIF(A!D46,Hoja4!A5)+COUNTIF(A!D62,Hoja4!A5)+COUNTIF(A!D78,Hoja4!A5)+COUNTIF(A!D94,Hoja4!A5)+COUNTIF(A!D110,Hoja4!A5)+COUNTIF(A!D126,Hoja4!A5)+COUNTIF(A!D142,Hoja4!A5)+COUNTIF(AA!D14,Hoja4!A5)+COUNTIF(AA!D30,Hoja4!A5)+COUNTIF(AA!D46,Hoja4!A5)+COUNTIF(AA!D62,Hoja4!A5)+COUNTIF(AA!D78,Hoja4!A5)</f>
        <v>0</v>
      </c>
      <c r="Q12" s="173">
        <f>P12*100/P1</f>
        <v>0</v>
      </c>
      <c r="R12" s="138">
        <f>COUNTIF(A!D14,Hoja4!A6)+COUNTIF(A!D30,Hoja4!A6)+COUNTIF(A!D46,Hoja4!A6)+COUNTIF(A!D62,Hoja4!A6)+COUNTIF(A!D78,Hoja4!A6)+COUNTIF(A!D94,Hoja4!A6)+COUNTIF(A!D110,Hoja4!A6)+COUNTIF(A!D126,Hoja4!A6)+COUNTIF(A!D142,Hoja4!A6)+COUNTIF(AA!D14,Hoja4!A6)+COUNTIF(AA!D30,Hoja4!A6)+COUNTIF(AA!D46,Hoja4!A6)+COUNTIF(AA!D62,Hoja4!A6)+COUNTIF(AA!D78,Hoja4!A6)</f>
        <v>0</v>
      </c>
      <c r="S12" s="139">
        <f>R12*100/P1</f>
        <v>0</v>
      </c>
      <c r="T12" s="138">
        <f>COUNTIF(A!D14,Hoja4!A7)+COUNTIF(A!D30,Hoja4!A7)+COUNTIF(A!D46,Hoja4!A7)+COUNTIF(A!D62,Hoja4!A7)+COUNTIF(A!D78,Hoja4!A7)+COUNTIF(A!D94,Hoja4!A7)+COUNTIF(A!D110,Hoja4!A7)+COUNTIF(A!D126,Hoja4!A7)+COUNTIF(A!D142,Hoja4!A7)+COUNTIF(AA!D14,Hoja4!A7)+COUNTIF(AA!D30,Hoja4!A7)+COUNTIF(AA!D46,Hoja4!A7)+COUNTIF(AA!D62,Hoja4!A7)+COUNTIF(AA!D78,Hoja4!A7)</f>
        <v>0</v>
      </c>
      <c r="U12" s="139">
        <f>T12*100/P1</f>
        <v>0</v>
      </c>
      <c r="V12" s="140">
        <f>(P12*100)/(P1-T12)</f>
        <v>0</v>
      </c>
      <c r="W12" s="141">
        <f>(R12*100)/(P1-T12)</f>
        <v>0</v>
      </c>
      <c r="X12" s="142"/>
    </row>
    <row r="13" spans="2:24" ht="15.75" thickBot="1" x14ac:dyDescent="0.3">
      <c r="B13" s="225" t="str">
        <f>General!C18</f>
        <v>ALIAS 8</v>
      </c>
      <c r="C13" s="229"/>
      <c r="D13" s="128">
        <f>A!J20</f>
        <v>0</v>
      </c>
      <c r="E13" s="128">
        <f>A!L20</f>
        <v>0</v>
      </c>
      <c r="F13" s="129">
        <f>A!N20</f>
        <v>0</v>
      </c>
      <c r="G13" s="130">
        <f>A!O20</f>
        <v>0</v>
      </c>
      <c r="O13" s="136" t="str">
        <f>General!C21</f>
        <v>ALIAS 11</v>
      </c>
      <c r="P13" s="137">
        <f>COUNTIF(A!D15,Hoja4!A5)+COUNTIF(A!D31,Hoja4!A5)+COUNTIF(A!D47,Hoja4!A5)+COUNTIF(A!D63,Hoja4!A5)+COUNTIF(A!D79,Hoja4!A5)+COUNTIF(A!D95,Hoja4!A5)+COUNTIF(A!D111,Hoja4!A5)+COUNTIF(A!D127,Hoja4!A5)+COUNTIF(A!D143,Hoja4!A5)+COUNTIF(AA!D15,Hoja4!A5)+COUNTIF(AA!D31,Hoja4!A5)+COUNTIF(AA!D47,Hoja4!A5)+COUNTIF(AA!D63,Hoja4!A5)+COUNTIF(AA!D79,[2]Hoja5!A5)</f>
        <v>0</v>
      </c>
      <c r="Q13" s="173">
        <f>P13*100/P1</f>
        <v>0</v>
      </c>
      <c r="R13" s="138">
        <f>COUNTIF(A!D15,Hoja4!A6)+COUNTIF(A!D31,Hoja4!A6)+COUNTIF(A!D47,Hoja4!A6)+COUNTIF(A!D63,Hoja4!A6)+COUNTIF(A!D79,Hoja4!A6)+COUNTIF(A!D95,Hoja4!A6)+COUNTIF(A!D111,Hoja4!A6)+COUNTIF(A!D127,Hoja4!A6)+COUNTIF(A!D143,Hoja4!A6)+COUNTIF(AA!D15,Hoja4!A6)+COUNTIF(AA!D31,Hoja4!A6)+COUNTIF(AA!D47,Hoja4!A6)+COUNTIF(AA!D63,Hoja4!A6)+COUNTIF(AA!D79,Hoja4!A6)</f>
        <v>0</v>
      </c>
      <c r="S13" s="139">
        <f>R13*100/P1</f>
        <v>0</v>
      </c>
      <c r="T13" s="138">
        <f>COUNTIF(A!D15,Hoja4!A7)+COUNTIF(A!D31,Hoja4!A7)+COUNTIF(A!D47,Hoja4!A7)+COUNTIF(A!D63,Hoja4!A7)+COUNTIF(A!D79,Hoja4!A7)+COUNTIF(A!D95,Hoja4!A7)+COUNTIF(A!D111,Hoja4!A7)+COUNTIF(A!D127,Hoja4!A7)+COUNTIF(A!D143,Hoja4!A7)+COUNTIF(AA!D15,Hoja4!A7)+COUNTIF(AA!D31,Hoja4!A7)+COUNTIF(AA!D47,Hoja4!A7)+COUNTIF(AA!D63,Hoja4!A7)+COUNTIF(AA!D79,Hoja4!A7)</f>
        <v>0</v>
      </c>
      <c r="U13" s="139">
        <f>T13*100/P1</f>
        <v>0</v>
      </c>
      <c r="V13" s="140">
        <f>(P13*100)/(P1-T13)</f>
        <v>0</v>
      </c>
      <c r="W13" s="141">
        <f>(R13*100)/(P1-T13)</f>
        <v>0</v>
      </c>
      <c r="X13" s="142"/>
    </row>
    <row r="14" spans="2:24" ht="15.75" thickBot="1" x14ac:dyDescent="0.3">
      <c r="B14" s="225" t="str">
        <f>General!C19</f>
        <v>ALIAS 9</v>
      </c>
      <c r="C14" s="229"/>
      <c r="D14" s="128">
        <f>A!J21</f>
        <v>0</v>
      </c>
      <c r="E14" s="128">
        <f>A!L21</f>
        <v>0</v>
      </c>
      <c r="F14" s="129">
        <f>A!N21</f>
        <v>0</v>
      </c>
      <c r="G14" s="130">
        <f>A!O21</f>
        <v>0</v>
      </c>
      <c r="O14" s="136" t="str">
        <f>General!C22</f>
        <v>ALIAS 12</v>
      </c>
      <c r="P14" s="137">
        <f>COUNTIF(A!D16,Hoja4!A5)+COUNTIF(A!D32,Hoja4!A5)+COUNTIF(A!D48,Hoja4!A5)+COUNTIF(A!D64,Hoja4!A5)+COUNTIF(A!D80,Hoja4!A5)+COUNTIF(A!D96,Hoja4!A5)+COUNTIF(A!D112,Hoja4!A5)+COUNTIF(A!D128,Hoja4!A5)+COUNTIF(A!D144,Hoja4!A5)+COUNTIF(AA!D16,Hoja4!A5)+COUNTIF(AA!D32,Hoja4!A5)+COUNTIF(AA!D48,Hoja4!A5)+COUNTIF(AA!D64,Hoja4!A5)+COUNTIF(AA!D80,Hoja4!A5)</f>
        <v>0</v>
      </c>
      <c r="Q14" s="173">
        <f>P14*100/P1</f>
        <v>0</v>
      </c>
      <c r="R14" s="138">
        <f>COUNTIF(A!D16,Hoja4!A6)+COUNTIF(A!D32,Hoja4!A6)+COUNTIF(A!D48,Hoja4!A6)+COUNTIF(A!D64,Hoja4!A6)+COUNTIF(A!D80,Hoja4!A6)+COUNTIF(A!D96,Hoja4!A6)+COUNTIF(A!D112,Hoja4!A6)+COUNTIF(A!D128,Hoja4!A6)+COUNTIF(A!D144,Hoja4!A6)+COUNTIF(AA!D16,Hoja4!A6)+COUNTIF(AA!D32,Hoja4!A6)+COUNTIF(AA!D48,Hoja4!A6)+COUNTIF(AA!D64,Hoja4!A6)+COUNTIF(AA!D80,Hoja4!A6)</f>
        <v>0</v>
      </c>
      <c r="S14" s="139">
        <f>R14*100/P1</f>
        <v>0</v>
      </c>
      <c r="T14" s="138">
        <f>COUNTIF(A!D16,Hoja4!A7)+COUNTIF(A!D32,Hoja4!A7)+COUNTIF(A!D48,Hoja4!A7)+COUNTIF(A!D64,Hoja4!A7)+COUNTIF(A!D80,Hoja4!A7)+COUNTIF(A!D96,Hoja4!A7)+COUNTIF(A!D112,Hoja4!A7)+COUNTIF(A!D128,Hoja4!A7)+COUNTIF(A!D144,Hoja4!A7)+COUNTIF(AA!D16,Hoja4!A7)+COUNTIF(AA!D32,Hoja4!A7)+COUNTIF(AA!D48,Hoja4!A7)+COUNTIF(AA!D64,Hoja4!A7)+COUNTIF(AA!D80,Hoja4!A7)</f>
        <v>0</v>
      </c>
      <c r="U14" s="139">
        <f>T14*100/P1</f>
        <v>0</v>
      </c>
      <c r="V14" s="140">
        <f>(P14*100)/(P1-T14)</f>
        <v>0</v>
      </c>
      <c r="W14" s="141">
        <f>(R14*100)/(P1-T14)</f>
        <v>0</v>
      </c>
      <c r="X14" s="142"/>
    </row>
    <row r="15" spans="2:24" ht="15.75" thickBot="1" x14ac:dyDescent="0.3">
      <c r="B15" s="225" t="str">
        <f>General!C20</f>
        <v>ALIAS 10</v>
      </c>
      <c r="C15" s="229"/>
      <c r="D15" s="128">
        <f>A!J22</f>
        <v>0</v>
      </c>
      <c r="E15" s="128">
        <f>A!L22</f>
        <v>0</v>
      </c>
      <c r="F15" s="129">
        <f>A!N22</f>
        <v>0</v>
      </c>
      <c r="G15" s="130">
        <f>A!O22</f>
        <v>0</v>
      </c>
      <c r="O15" s="136" t="str">
        <f>General!C23</f>
        <v>ALIAS 13</v>
      </c>
      <c r="P15" s="137">
        <f>COUNTIF(A!D17,Hoja4!A5)+COUNTIF(A!D33,Hoja4!A5)+COUNTIF(A!D49,Hoja4!A5)+COUNTIF(A!D65,Hoja4!A5)+COUNTIF(A!D81,Hoja4!A5)+COUNTIF(A!D97,Hoja4!A5)+COUNTIF(A!D113,Hoja4!A5)+COUNTIF(A!D129,Hoja4!A5)+COUNTIF(A!D145,Hoja4!A5)+COUNTIF(AA!D17,Hoja4!A5)+COUNTIF(AA!D33,Hoja4!A5)+COUNTIF(AA!D49,Hoja4!A5)+COUNTIF(AA!D65,Hoja4!A5)+COUNTIF(AA!D81,[2]Hoja5!A5)</f>
        <v>0</v>
      </c>
      <c r="Q15" s="173">
        <f>P15*100/P1</f>
        <v>0</v>
      </c>
      <c r="R15" s="138">
        <f>COUNTIF(A!D17,Hoja4!A6)+COUNTIF(A!D33,Hoja4!A6)+COUNTIF(A!D49,Hoja4!A6)+COUNTIF(A!D65,Hoja4!A6)+COUNTIF(A!D81,Hoja4!A6)+COUNTIF(A!D97,Hoja4!A6)+COUNTIF(A!D113,Hoja4!A6)+COUNTIF(A!D129,Hoja4!A6)+COUNTIF(A!D145,Hoja4!A6)+COUNTIF(AA!D17,Hoja4!A6)+COUNTIF(AA!D33,Hoja4!A6)+COUNTIF(AA!D49,Hoja4!A6)+COUNTIF(AA!D65,Hoja4!A6)+COUNTIF(AA!D81,Hoja4!A6)</f>
        <v>0</v>
      </c>
      <c r="S15" s="139">
        <f>R15*100/P1</f>
        <v>0</v>
      </c>
      <c r="T15" s="138">
        <f>COUNTIF(A!D17,Hoja4!A7)+COUNTIF(A!D33,Hoja4!A7)+COUNTIF(A!D49,Hoja4!A7)+COUNTIF(A!D65,Hoja4!A7)+COUNTIF(A!D81,Hoja4!A7)+COUNTIF(A!D97,Hoja4!A7)+COUNTIF(A!D113,Hoja4!A7)+COUNTIF(A!D129,Hoja4!A7)+COUNTIF(A!D145,Hoja4!A7)+COUNTIF(AA!D17,Hoja4!A7)+COUNTIF(AA!D33,Hoja4!A7)+COUNTIF(AA!D49,Hoja4!A7)+COUNTIF(AA!D65,Hoja4!A7)+COUNTIF(AA!D81,Hoja4!A7)</f>
        <v>0</v>
      </c>
      <c r="U15" s="139">
        <f>T15*100/P1</f>
        <v>0</v>
      </c>
      <c r="V15" s="140">
        <f>(P15*100)/(P1-T15)</f>
        <v>0</v>
      </c>
      <c r="W15" s="141">
        <f>(R15*100)/(P1-T15)</f>
        <v>0</v>
      </c>
      <c r="X15" s="142"/>
    </row>
    <row r="16" spans="2:24" ht="15.75" thickBot="1" x14ac:dyDescent="0.3">
      <c r="B16" s="225" t="str">
        <f>General!C21</f>
        <v>ALIAS 11</v>
      </c>
      <c r="C16" s="229"/>
      <c r="D16" s="128">
        <f>A!J23</f>
        <v>0</v>
      </c>
      <c r="E16" s="128">
        <f>A!L23</f>
        <v>0</v>
      </c>
      <c r="F16" s="129">
        <f>A!N23</f>
        <v>0</v>
      </c>
      <c r="G16" s="130">
        <f>A!O23</f>
        <v>0</v>
      </c>
      <c r="O16" s="136" t="str">
        <f>General!C24</f>
        <v>ALIAS 14</v>
      </c>
      <c r="P16" s="137">
        <f>COUNTIF(A!D18,Hoja4!A5)+COUNTIF(A!D34,Hoja4!A5)+COUNTIF(A!D50,Hoja4!A5)+COUNTIF(A!D66,Hoja4!A5)+COUNTIF(A!D82,Hoja4!A5)+COUNTIF(A!D98,Hoja4!A5)+COUNTIF(A!D114,Hoja4!A5)+COUNTIF(A!D130,Hoja4!A5)+COUNTIF(A!D146,Hoja4!A5)+COUNTIF(AA!D18,Hoja4!A5)+COUNTIF(AA!D34,Hoja4!A5)+COUNTIF(AA!D50,Hoja4!A5)+COUNTIF(AA!D66,Hoja4!A5)+COUNTIF(AA!D82,Hoja4!A5)</f>
        <v>0</v>
      </c>
      <c r="Q16" s="173">
        <f>P16*100/P1</f>
        <v>0</v>
      </c>
      <c r="R16" s="138">
        <f>COUNTIF(A!D18,Hoja4!A6)+COUNTIF(A!D34,Hoja4!A6)+COUNTIF(A!D50,Hoja4!A6)+COUNTIF(A!D66,Hoja4!A6)+COUNTIF(A!D82,Hoja4!A6)+COUNTIF(A!D98,Hoja4!A6)+COUNTIF(A!D114,Hoja4!A6)+COUNTIF(A!D130,Hoja4!A6)+COUNTIF(A!D146,Hoja4!A6)+COUNTIF(AA!D18,Hoja4!A6)+COUNTIF(AA!D34,Hoja4!A6)+COUNTIF(AA!D50,Hoja4!A6)+COUNTIF(AA!D66,Hoja4!A6)+COUNTIF(AA!D82,Hoja4!A6)</f>
        <v>0</v>
      </c>
      <c r="S16" s="139">
        <f>R16*100/P1</f>
        <v>0</v>
      </c>
      <c r="T16" s="138">
        <f>COUNTIF(A!D18,Hoja4!A7)+COUNTIF(A!D34,Hoja4!A7)+COUNTIF(A!D50,Hoja4!A7)+COUNTIF(A!D66,Hoja4!A7)+COUNTIF(A!D82,Hoja4!A7)+COUNTIF(A!D98,Hoja4!A7)+COUNTIF(A!D114,Hoja4!A7)+COUNTIF(A!D130,Hoja4!A7)+COUNTIF(A!D146,Hoja4!A7)+COUNTIF(AA!D18,Hoja4!A7)+COUNTIF(AA!D34,Hoja4!A7)+COUNTIF(AA!D50,Hoja4!A7)+COUNTIF(AA!D66,Hoja4!A7)+COUNTIF(AA!D82,Hoja4!A7)</f>
        <v>0</v>
      </c>
      <c r="U16" s="139">
        <f>T16*100/P1</f>
        <v>0</v>
      </c>
      <c r="V16" s="140">
        <f>(P16*100)/(P1-T16)</f>
        <v>0</v>
      </c>
      <c r="W16" s="141">
        <f>(R16*100)/(P1-T16)</f>
        <v>0</v>
      </c>
      <c r="X16" s="142"/>
    </row>
    <row r="17" spans="2:24" ht="15.75" thickBot="1" x14ac:dyDescent="0.3">
      <c r="B17" s="225" t="str">
        <f>General!C22</f>
        <v>ALIAS 12</v>
      </c>
      <c r="C17" s="229"/>
      <c r="D17" s="128">
        <f>A!J24</f>
        <v>0</v>
      </c>
      <c r="E17" s="128">
        <f>A!L24</f>
        <v>0</v>
      </c>
      <c r="F17" s="129">
        <f>A!N24</f>
        <v>0</v>
      </c>
      <c r="G17" s="130">
        <f>A!O24</f>
        <v>0</v>
      </c>
      <c r="O17" s="136" t="str">
        <f>General!C25</f>
        <v>ALIAS 15</v>
      </c>
      <c r="P17" s="137">
        <f>COUNTIF(A!D19,Hoja4!A5)+COUNTIF(A!D35,Hoja4!A5)+COUNTIF(A!D51,Hoja4!A5)+COUNTIF(A!D67,Hoja4!A5)+COUNTIF(A!D83,Hoja4!A5)+COUNTIF(A!D99,Hoja4!A5)+COUNTIF(A!D115,Hoja4!A5)+COUNTIF(A!D131,Hoja4!A5)+COUNTIF(A!D147,Hoja4!A5)+COUNTIF(AA!D19,Hoja4!A5)+COUNTIF(AA!D35,Hoja4!A5)+COUNTIF(AA!D51,Hoja4!A5)+COUNTIF(AA!D67,Hoja4!A5)+COUNTIF(AA!D83,[2]Hoja5!A5)</f>
        <v>0</v>
      </c>
      <c r="Q17" s="173">
        <f>P17*100/P1</f>
        <v>0</v>
      </c>
      <c r="R17" s="138">
        <f>COUNTIF(A!D19,Hoja4!A6)+COUNTIF(A!D35,Hoja4!A6)+COUNTIF(A!D51,Hoja4!A6)+COUNTIF(A!D67,Hoja4!A6)+COUNTIF(A!D83,Hoja4!A6)+COUNTIF(A!D99,Hoja4!A6)+COUNTIF(A!D115,Hoja4!A6)+COUNTIF(A!D131,Hoja4!A6)+COUNTIF(A!D147,Hoja4!A6)+COUNTIF(AA!D19,Hoja4!A6)+COUNTIF(AA!D35,Hoja4!A6)+COUNTIF(AA!D51,Hoja4!A6)+COUNTIF(AA!D67,Hoja4!A6)+COUNTIF(AA!D83,Hoja4!A6)</f>
        <v>0</v>
      </c>
      <c r="S17" s="139">
        <f>R17*100/P1</f>
        <v>0</v>
      </c>
      <c r="T17" s="138">
        <f>COUNTIF(A!D19,Hoja4!A7)+COUNTIF(A!D35,Hoja4!A7)+COUNTIF(A!D51,Hoja4!A7)+COUNTIF(A!D67,Hoja4!A7)+COUNTIF(A!D83,Hoja4!A7)+COUNTIF(A!D99,Hoja4!A7)+COUNTIF(A!D115,Hoja4!A7)+COUNTIF(A!D131,Hoja4!A7)+COUNTIF(A!D147,Hoja4!A7)+COUNTIF(AA!D19,Hoja4!A7)+COUNTIF(AA!D35,Hoja4!A7)+COUNTIF(AA!D51,Hoja4!A7)+COUNTIF(AA!D67,Hoja4!A7)+COUNTIF(AA!D83,Hoja4!A7)</f>
        <v>0</v>
      </c>
      <c r="U17" s="139">
        <f>T17*100/P1</f>
        <v>0</v>
      </c>
      <c r="V17" s="140">
        <f>(P17*100)/(P1-T17)</f>
        <v>0</v>
      </c>
      <c r="W17" s="141">
        <f>(R17*100)/(P1-T17)</f>
        <v>0</v>
      </c>
      <c r="X17" s="142"/>
    </row>
    <row r="18" spans="2:24" x14ac:dyDescent="0.25">
      <c r="B18" s="225" t="str">
        <f>General!C23</f>
        <v>ALIAS 13</v>
      </c>
      <c r="C18" s="229"/>
      <c r="D18" s="128">
        <f>A!J25</f>
        <v>0</v>
      </c>
      <c r="E18" s="128">
        <f>A!L25</f>
        <v>0</v>
      </c>
      <c r="F18" s="129">
        <f>A!N25</f>
        <v>0</v>
      </c>
      <c r="G18" s="130">
        <f>A!O25</f>
        <v>0</v>
      </c>
      <c r="X18" s="142"/>
    </row>
    <row r="19" spans="2:24" x14ac:dyDescent="0.25">
      <c r="B19" s="225" t="str">
        <f>General!C24</f>
        <v>ALIAS 14</v>
      </c>
      <c r="C19" s="229"/>
      <c r="D19" s="128">
        <f>A!J26</f>
        <v>0</v>
      </c>
      <c r="E19" s="128">
        <f>A!L26</f>
        <v>0</v>
      </c>
      <c r="F19" s="129">
        <f>A!N26</f>
        <v>0</v>
      </c>
      <c r="G19" s="130">
        <f>A!O26</f>
        <v>0</v>
      </c>
      <c r="X19" s="142"/>
    </row>
    <row r="20" spans="2:24" ht="15.75" thickBot="1" x14ac:dyDescent="0.3">
      <c r="B20" s="225" t="str">
        <f>General!C25</f>
        <v>ALIAS 15</v>
      </c>
      <c r="C20" s="229"/>
      <c r="D20" s="128">
        <f>A!J27</f>
        <v>0</v>
      </c>
      <c r="E20" s="128">
        <f>A!L27</f>
        <v>0</v>
      </c>
      <c r="F20" s="129">
        <f>A!N27</f>
        <v>0</v>
      </c>
      <c r="G20" s="130">
        <f>A!O27</f>
        <v>0</v>
      </c>
      <c r="P20" s="109">
        <v>12</v>
      </c>
      <c r="X20" s="142"/>
    </row>
    <row r="21" spans="2:24" ht="15.75" thickBot="1" x14ac:dyDescent="0.3">
      <c r="B21" s="223" t="s">
        <v>231</v>
      </c>
      <c r="C21" s="224"/>
      <c r="D21" s="143">
        <f>AVERAGE(D6:D20)</f>
        <v>0</v>
      </c>
      <c r="E21" s="143">
        <f>AVERAGE(E6:E20)</f>
        <v>0</v>
      </c>
      <c r="F21" s="144">
        <f>AVERAGE(F6:F20)</f>
        <v>0</v>
      </c>
      <c r="G21" s="143">
        <f>AVERAGE(G6:G20)</f>
        <v>0</v>
      </c>
      <c r="O21" s="109" t="s">
        <v>230</v>
      </c>
      <c r="P21" s="111" t="s">
        <v>10</v>
      </c>
      <c r="Q21" s="112" t="s">
        <v>36</v>
      </c>
      <c r="R21" s="111" t="s">
        <v>35</v>
      </c>
      <c r="S21" s="112" t="s">
        <v>39</v>
      </c>
      <c r="T21" s="111" t="s">
        <v>37</v>
      </c>
      <c r="U21" s="112" t="s">
        <v>40</v>
      </c>
      <c r="V21" s="113" t="s">
        <v>44</v>
      </c>
      <c r="W21" s="114" t="s">
        <v>45</v>
      </c>
      <c r="X21" s="142"/>
    </row>
    <row r="22" spans="2:24" ht="15.75" thickBot="1" x14ac:dyDescent="0.3">
      <c r="O22" s="116" t="str">
        <f>General!C11</f>
        <v>ALIAS 1</v>
      </c>
      <c r="P22" s="117">
        <f>COUNTIF(A!D149,Hoja4!A5)+COUNTIF(A!D165,Hoja4!A5)+COUNTIF(A!D181,Hoja4!A5)+COUNTIF(A!D197,Hoja4!A5)+COUNTIF(A!D213,Hoja4!A5)+COUNTIF(A!D229,Hoja4!A5)+COUNTIF(A!D245,Hoja4!A5)+COUNTIF(A!D261,Hoja4!A5)+COUNTIF(A!D277,Hoja4!A5)+COUNTIF(AA!D85,Hoja4!A5)+COUNTIF(AA!D101,Hoja4!A5)+COUNTIF(AA!D117,Hoja4!A5)</f>
        <v>0</v>
      </c>
      <c r="Q22" s="171">
        <f>P22*100/P20</f>
        <v>0</v>
      </c>
      <c r="R22" s="118">
        <f>COUNTIF(A!D149,Hoja4!A6)+COUNTIF(A!D165,Hoja4!A6)+COUNTIF(A!D181,Hoja4!A6)+COUNTIF(A!D197,Hoja4!A6)+COUNTIF(A!D213,Hoja4!A6)+COUNTIF(A!D229,Hoja4!A6)+COUNTIF(A!D245,Hoja4!A6)+COUNTIF(A!D261,Hoja4!A6)+COUNTIF(A!D277,Hoja4!A6)+COUNTIF(AA!D85,Hoja4!A6)+COUNTIF(AA!D101,Hoja4!A6)+COUNTIF(AA!D117,Hoja4!A6)</f>
        <v>0</v>
      </c>
      <c r="S22" s="119">
        <f>R22*100/P20</f>
        <v>0</v>
      </c>
      <c r="T22" s="118">
        <f>COUNTIF(A!D149,Hoja4!A7)+COUNTIF(A!D165,Hoja4!A7)+COUNTIF(A!D181,Hoja4!A7)+COUNTIF(A!D197,Hoja4!A7)+COUNTIF(A!D213,Hoja4!A7)+COUNTIF(A!D229,Hoja4!A7)+COUNTIF(A!D245,Hoja4!A7)+COUNTIF(A!D261,Hoja4!A7)+COUNTIF(A!D277,Hoja4!A7)+COUNTIF(AA!D85,Hoja4!A7)+COUNTIF(AA!D101,Hoja4!A7)+COUNTIF(AA!D117,Hoja4!A7)</f>
        <v>0</v>
      </c>
      <c r="U22" s="119">
        <f>T22*100/P20</f>
        <v>0</v>
      </c>
      <c r="V22" s="120">
        <f>(P22*100)/(P20-T22)</f>
        <v>0</v>
      </c>
      <c r="W22" s="120">
        <f>(R22*100)/(P20-T22)</f>
        <v>0</v>
      </c>
      <c r="X22" s="142"/>
    </row>
    <row r="23" spans="2:24" ht="15.75" thickBot="1" x14ac:dyDescent="0.3">
      <c r="O23" s="116" t="str">
        <f>General!C12</f>
        <v>ALIAS 2</v>
      </c>
      <c r="P23" s="117">
        <f>COUNTIF(A!D150,Hoja4!A5)+COUNTIF(A!D166,Hoja4!A5)+COUNTIF(A!D182,Hoja4!A5)+COUNTIF(A!D198,Hoja4!A5)+COUNTIF(A!D214,Hoja4!A5)+COUNTIF(A!D230,Hoja4!A5)+COUNTIF(A!D246,Hoja4!A5)+COUNTIF(A!D262,Hoja4!A5)+COUNTIF(A!D278,Hoja4!A5)+COUNTIF(AA!D86,Hoja4!A5)+COUNTIF(AA!D102,Hoja4!A5)+COUNTIF(AA!D118,Hoja4!A5)</f>
        <v>0</v>
      </c>
      <c r="Q23" s="171">
        <f>P23*100/P20</f>
        <v>0</v>
      </c>
      <c r="R23" s="118">
        <f>COUNTIF(A!D150,Hoja4!A6)+COUNTIF(A!D166,Hoja4!A6)+COUNTIF(A!D182,Hoja4!A6)+COUNTIF(A!D198,Hoja4!A6)+COUNTIF(A!D214,Hoja4!A6)+COUNTIF(A!D230,Hoja4!A6)+COUNTIF(A!D246,Hoja4!A6)+COUNTIF(A!D262,Hoja4!A6)+COUNTIF(A!D278,Hoja4!A6)+COUNTIF(AA!D86,Hoja4!A6)+COUNTIF(AA!D102,Hoja4!A6)+COUNTIF(AA!D118,Hoja4!A6)</f>
        <v>0</v>
      </c>
      <c r="S23" s="119">
        <f>R23*100/P20</f>
        <v>0</v>
      </c>
      <c r="T23" s="118">
        <f>COUNTIF(A!D150,Hoja4!A7)+COUNTIF(A!D166,Hoja4!A7)+COUNTIF(A!D182,Hoja4!A7)+COUNTIF(A!D198,Hoja4!A7)+COUNTIF(A!D214,Hoja4!A7)+COUNTIF(A!D230,Hoja4!A7)+COUNTIF(A!D246,Hoja4!A7)+COUNTIF(A!D262,Hoja4!A7)+COUNTIF(A!D278,Hoja4!A7)+COUNTIF(AA!D86,Hoja4!A7)+COUNTIF(AA!D102,Hoja4!A7)+COUNTIF(AA!D118,Hoja4!A7)</f>
        <v>0</v>
      </c>
      <c r="U23" s="119">
        <f>T23*100/P20</f>
        <v>0</v>
      </c>
      <c r="V23" s="120">
        <f>(P23*100)/(P20-T23)</f>
        <v>0</v>
      </c>
      <c r="W23" s="120">
        <f>(R23*100)/(P20-T23)</f>
        <v>0</v>
      </c>
      <c r="X23" s="142"/>
    </row>
    <row r="24" spans="2:24" ht="15.75" thickBot="1" x14ac:dyDescent="0.3">
      <c r="B24" s="220" t="s">
        <v>273</v>
      </c>
      <c r="C24" s="220"/>
      <c r="D24" s="220"/>
      <c r="E24" s="220"/>
      <c r="F24" s="220"/>
      <c r="G24" s="220"/>
      <c r="O24" s="116" t="str">
        <f>General!C13</f>
        <v>ALIAS 3</v>
      </c>
      <c r="P24" s="117">
        <f>COUNTIF(A!D151,Hoja4!A5)+COUNTIF(A!D167,Hoja4!A5)+COUNTIF(A!D183,Hoja4!A5)+COUNTIF(A!D199,Hoja4!A5)+COUNTIF(A!D215,Hoja4!A5)+COUNTIF(A!D231,Hoja4!A5)+COUNTIF(A!D247,Hoja4!A5)+COUNTIF(A!D263,Hoja4!A5)+COUNTIF(A!D279,Hoja4!A5)+COUNTIF(AA!D87,Hoja4!A5)+COUNTIF(AA!D103,Hoja4!A5)+COUNTIF(AA!D119,Hoja4!A5)</f>
        <v>0</v>
      </c>
      <c r="Q24" s="171">
        <f>P24*100/P20</f>
        <v>0</v>
      </c>
      <c r="R24" s="118">
        <f>COUNTIF(A!D151,Hoja4!A6)+COUNTIF(A!D167,Hoja4!A6)+COUNTIF(A!D183,Hoja4!A6)+COUNTIF(A!D199,Hoja4!A6)+COUNTIF(A!D215,Hoja4!A6)+COUNTIF(A!D231,Hoja4!A6)+COUNTIF(A!D247,Hoja4!A6)+COUNTIF(A!D263,Hoja4!A6)+COUNTIF(A!D279,Hoja4!A6)+COUNTIF(AA!D87,Hoja4!A6)+COUNTIF(AA!D103,Hoja4!A6)+COUNTIF(AA!D119,Hoja4!A6)</f>
        <v>0</v>
      </c>
      <c r="S24" s="119">
        <f>R24*100/P20</f>
        <v>0</v>
      </c>
      <c r="T24" s="118">
        <f>COUNTIF(A!D151,Hoja4!A7)+COUNTIF(A!D167,Hoja4!A7)+COUNTIF(A!D183,Hoja4!A7)+COUNTIF(A!D199,Hoja4!A7)+COUNTIF(A!D215,Hoja4!A7)+COUNTIF(A!D231,Hoja4!A7)+COUNTIF(A!D247,Hoja4!A7)+COUNTIF(A!D263,Hoja4!A7)+COUNTIF(A!D279,Hoja4!A7)+COUNTIF(AA!D87,Hoja4!A7)+COUNTIF(AA!D103,Hoja4!A7)+COUNTIF(AA!D119,Hoja4!A7)</f>
        <v>0</v>
      </c>
      <c r="U24" s="119">
        <f>T24*100/P20</f>
        <v>0</v>
      </c>
      <c r="V24" s="120">
        <f>(P24*100)/(P20-T24)</f>
        <v>0</v>
      </c>
      <c r="W24" s="120">
        <f>(R24*100)/(P20-T24)</f>
        <v>0</v>
      </c>
      <c r="X24" s="142"/>
    </row>
    <row r="25" spans="2:24" ht="15.75" thickBot="1" x14ac:dyDescent="0.3">
      <c r="B25" s="232" t="s">
        <v>4</v>
      </c>
      <c r="C25" s="233"/>
      <c r="D25" s="145" t="s">
        <v>226</v>
      </c>
      <c r="E25" s="145" t="s">
        <v>227</v>
      </c>
      <c r="F25" s="146" t="s">
        <v>228</v>
      </c>
      <c r="G25" s="147" t="s">
        <v>229</v>
      </c>
      <c r="O25" s="116" t="str">
        <f>General!C14</f>
        <v>ALIAS 4</v>
      </c>
      <c r="P25" s="117">
        <f>COUNTIF(A!D152,Hoja4!A5)+COUNTIF(A!D168,Hoja4!A5)+COUNTIF(A!D184,Hoja4!A5)+COUNTIF(A!D200,Hoja4!A5)+COUNTIF(A!D216,Hoja4!A5)+COUNTIF(A!D232,Hoja4!A5)+COUNTIF(A!D248,Hoja4!A5)+COUNTIF(A!D264,Hoja4!A5)+COUNTIF(A!D280,Hoja4!A5)+COUNTIF(AA!D88,Hoja4!A5)+COUNTIF(AA!D104,Hoja4!A5)+COUNTIF(AA!D120,Hoja4!A5)</f>
        <v>0</v>
      </c>
      <c r="Q25" s="171">
        <f>P25*100/P20</f>
        <v>0</v>
      </c>
      <c r="R25" s="118">
        <f>COUNTIF(A!D152,Hoja4!A6)+COUNTIF(A!D168,Hoja4!A6)+COUNTIF(A!D184,Hoja4!A6)+COUNTIF(A!D200,Hoja4!A6)+COUNTIF(A!D216,Hoja4!A6)+COUNTIF(A!D232,Hoja4!A6)+COUNTIF(A!D248,Hoja4!A6)+COUNTIF(A!D264,Hoja4!A6)+COUNTIF(A!D280,Hoja4!A6)+COUNTIF(AA!D88,Hoja4!A6)+COUNTIF(AA!D104,Hoja4!A6)+COUNTIF(AA!D120,Hoja4!A6)</f>
        <v>0</v>
      </c>
      <c r="S25" s="119">
        <f>R25*100/P20</f>
        <v>0</v>
      </c>
      <c r="T25" s="118">
        <f>COUNTIF(A!D152,Hoja4!A7)+COUNTIF(A!D168,Hoja4!A7)+COUNTIF(A!D184,Hoja4!A7)+COUNTIF(A!D200,Hoja4!A7)+COUNTIF(A!D216,Hoja4!A7)+COUNTIF(A!D232,Hoja4!A7)+COUNTIF(A!D248,Hoja4!A7)+COUNTIF(A!D264,Hoja4!A7)+COUNTIF(A!D280,Hoja4!A7)+COUNTIF(AA!D88,Hoja4!A7)+COUNTIF(AA!D104,Hoja4!A7)+COUNTIF(AA!D120,Hoja4!A7)</f>
        <v>0</v>
      </c>
      <c r="U25" s="119">
        <f>T25*100/P20</f>
        <v>0</v>
      </c>
      <c r="V25" s="120">
        <f>(P25*100)/(P20-T25)</f>
        <v>0</v>
      </c>
      <c r="W25" s="120">
        <f>(R25*100)/(P20-T25)</f>
        <v>0</v>
      </c>
      <c r="X25" s="142"/>
    </row>
    <row r="26" spans="2:24" ht="15.75" thickBot="1" x14ac:dyDescent="0.3">
      <c r="B26" s="230" t="str">
        <f>General!C11</f>
        <v>ALIAS 1</v>
      </c>
      <c r="C26" s="231"/>
      <c r="D26" s="148">
        <f>AA!J39</f>
        <v>0</v>
      </c>
      <c r="E26" s="149">
        <f>AA!L39</f>
        <v>0</v>
      </c>
      <c r="F26" s="148">
        <f>AA!N39</f>
        <v>0</v>
      </c>
      <c r="G26" s="150">
        <f>AA!O39</f>
        <v>0</v>
      </c>
      <c r="O26" s="116" t="str">
        <f>General!C15</f>
        <v>ALIAS 5</v>
      </c>
      <c r="P26" s="117">
        <f>COUNTIF(A!D153,Hoja4!A5)+COUNTIF(A!D169,Hoja4!A5)+COUNTIF(A!D185,Hoja4!A5)+COUNTIF(A!D201,Hoja4!A5)+COUNTIF(A!D217,Hoja4!A5)+COUNTIF(A!D233,Hoja4!A5)+COUNTIF(A!D249,Hoja4!A5)+COUNTIF(A!D265,Hoja4!A5)+COUNTIF(A!D281,Hoja4!A5)+COUNTIF(AA!D89,Hoja4!A5)+COUNTIF(AA!D105,Hoja4!A5)+COUNTIF(AA!D121,Hoja4!A5)</f>
        <v>0</v>
      </c>
      <c r="Q26" s="172">
        <f>P26*100/P20</f>
        <v>0</v>
      </c>
      <c r="R26" s="118">
        <f>COUNTIF(A!D153,Hoja4!A6)+COUNTIF(A!D169,Hoja4!A6)+COUNTIF(A!D185,Hoja4!A6)+COUNTIF(A!D201,Hoja4!A6)+COUNTIF(A!D217,Hoja4!A6)+COUNTIF(A!D233,Hoja4!A6)+COUNTIF(A!D249,Hoja4!A6)+COUNTIF(A!D265,Hoja4!A6)+COUNTIF(A!D281,Hoja4!A6)+COUNTIF(AA!D89,Hoja4!A6)+COUNTIF(AA!D105,Hoja4!A6)+COUNTIF(AA!D121,Hoja4!A6)</f>
        <v>0</v>
      </c>
      <c r="S26" s="134">
        <f>R26*100/P20</f>
        <v>0</v>
      </c>
      <c r="T26" s="118">
        <f>COUNTIF(A!D153,Hoja4!A7)+COUNTIF(A!D169,Hoja4!A7)+COUNTIF(A!D185,Hoja4!A7)+COUNTIF(A!D201,Hoja4!A7)+COUNTIF(A!D217,Hoja4!A7)+COUNTIF(A!D233,Hoja4!A7)+COUNTIF(A!D249,Hoja4!A7)+COUNTIF(A!D265,Hoja4!A7)+COUNTIF(A!D281,Hoja4!A7)+COUNTIF(AA!D89,Hoja4!A7)+COUNTIF(AA!D105,Hoja4!A7)+COUNTIF(AA!D121,Hoja4!A7)</f>
        <v>0</v>
      </c>
      <c r="U26" s="134">
        <f>T26*100/P20</f>
        <v>0</v>
      </c>
      <c r="V26" s="135">
        <f>(P26*100)/(P20-T26)</f>
        <v>0</v>
      </c>
      <c r="W26" s="135">
        <f>(R26*100)/(P20-T26)</f>
        <v>0</v>
      </c>
      <c r="X26" s="142"/>
    </row>
    <row r="27" spans="2:24" ht="15.75" thickBot="1" x14ac:dyDescent="0.3">
      <c r="B27" s="225" t="str">
        <f>General!C12</f>
        <v>ALIAS 2</v>
      </c>
      <c r="C27" s="226"/>
      <c r="D27" s="148">
        <f>AA!J40</f>
        <v>0</v>
      </c>
      <c r="E27" s="149">
        <f>AA!L40</f>
        <v>0</v>
      </c>
      <c r="F27" s="148">
        <f>AA!N40</f>
        <v>0</v>
      </c>
      <c r="G27" s="150">
        <f>AA!O40</f>
        <v>0</v>
      </c>
      <c r="O27" s="116" t="str">
        <f>General!C16</f>
        <v>ALIAS 6</v>
      </c>
      <c r="P27" s="117">
        <f>COUNTIF(A!D154,Hoja4!A5)+COUNTIF(A!D170,Hoja4!A5)+COUNTIF(A!D186,Hoja4!A5)+COUNTIF(A!D202,Hoja4!A5)+COUNTIF(A!D218,Hoja4!A5)+COUNTIF(A!D234,Hoja4!A5)+COUNTIF(A!D250,Hoja4!A5)+COUNTIF(A!D266,Hoja4!A5)+COUNTIF(A!D282,Hoja4!A5)+COUNTIF(AA!D90,Hoja4!A5)+COUNTIF(AA!D106,Hoja4!A5)+COUNTIF(AA!D122,Hoja4!A5)</f>
        <v>0</v>
      </c>
      <c r="Q27" s="173">
        <f>P27*100/P20</f>
        <v>0</v>
      </c>
      <c r="R27" s="118">
        <f>COUNTIF(A!D154,Hoja4!A6)+COUNTIF(A!D170,Hoja4!A6)+COUNTIF(A!D186,Hoja4!A6)+COUNTIF(A!D202,Hoja4!A6)+COUNTIF(A!D218,Hoja4!A6)+COUNTIF(A!D234,Hoja4!A6)+COUNTIF(A!D250,Hoja4!A6)+COUNTIF(A!D266,Hoja4!A6)+COUNTIF(A!D282,Hoja4!A6)+COUNTIF(AA!D90,Hoja4!A6)+COUNTIF(AA!D106,Hoja4!A6)+COUNTIF(AA!D122,Hoja4!A6)</f>
        <v>0</v>
      </c>
      <c r="S27" s="139">
        <f>R27*100/P20</f>
        <v>0</v>
      </c>
      <c r="T27" s="118">
        <f>COUNTIF(A!D154,Hoja4!A7)+COUNTIF(A!D170,Hoja4!A7)+COUNTIF(A!D186,Hoja4!A7)+COUNTIF(A!D202,Hoja4!A7)+COUNTIF(A!D218,Hoja4!A7)+COUNTIF(A!D234,Hoja4!A7)+COUNTIF(A!D250,Hoja4!A7)+COUNTIF(A!D266,Hoja4!A7)+COUNTIF(A!D282,Hoja4!A7)+COUNTIF(AA!D90,Hoja4!A7)+COUNTIF(AA!D106,Hoja4!A7)+COUNTIF(AA!D122,Hoja4!A7)</f>
        <v>0</v>
      </c>
      <c r="U27" s="139">
        <f>T27*100/P20</f>
        <v>0</v>
      </c>
      <c r="V27" s="140">
        <f>(P27*100)/(P20-T27)</f>
        <v>0</v>
      </c>
      <c r="W27" s="141">
        <f>(R27*100)/(P20-T27)</f>
        <v>0</v>
      </c>
    </row>
    <row r="28" spans="2:24" ht="15.75" thickBot="1" x14ac:dyDescent="0.3">
      <c r="B28" s="225" t="str">
        <f>General!C13</f>
        <v>ALIAS 3</v>
      </c>
      <c r="C28" s="226"/>
      <c r="D28" s="148">
        <f>AA!J41</f>
        <v>0</v>
      </c>
      <c r="E28" s="149">
        <f>AA!L41</f>
        <v>0</v>
      </c>
      <c r="F28" s="148">
        <f>AA!N41</f>
        <v>0</v>
      </c>
      <c r="G28" s="150">
        <f>AA!O41</f>
        <v>0</v>
      </c>
      <c r="O28" s="116" t="str">
        <f>General!C17</f>
        <v>ALIAS 7</v>
      </c>
      <c r="P28" s="117">
        <f>COUNTIF(A!D155,Hoja4!A5)+COUNTIF(A!D171,Hoja4!A5)+COUNTIF(A!D187,Hoja4!A5)+COUNTIF(A!D203,Hoja4!A5)+COUNTIF(A!D219,Hoja4!A5)+COUNTIF(A!D235,Hoja4!A5)+COUNTIF(A!D251,Hoja4!A5)+COUNTIF(A!D267,Hoja4!A5)+COUNTIF(A!D283,Hoja4!A5)+COUNTIF(AA!D91,Hoja4!A5)+COUNTIF(AA!D107,Hoja4!A5)+COUNTIF(AA!D123,Hoja4!A5)</f>
        <v>0</v>
      </c>
      <c r="Q28" s="173">
        <f>P28*100/P20</f>
        <v>0</v>
      </c>
      <c r="R28" s="118">
        <f>COUNTIF(A!D155,Hoja4!A6)+COUNTIF(A!D171,Hoja4!A6)+COUNTIF(A!D187,Hoja4!A6)+COUNTIF(A!D203,Hoja4!A6)+COUNTIF(A!D219,Hoja4!A6)+COUNTIF(A!D235,Hoja4!A6)+COUNTIF(A!D251,Hoja4!A6)+COUNTIF(A!D267,Hoja4!A6)+COUNTIF(A!D283,Hoja4!A6)+COUNTIF(AA!D91,Hoja4!A6)+COUNTIF(AA!D107,Hoja4!A6)+COUNTIF(AA!D123,Hoja4!A6)</f>
        <v>0</v>
      </c>
      <c r="S28" s="139">
        <f>R28*100/P20</f>
        <v>0</v>
      </c>
      <c r="T28" s="118">
        <f>COUNTIF(A!D155,Hoja4!A7)+COUNTIF(A!D171,Hoja4!A7)+COUNTIF(A!D187,Hoja4!A7)+COUNTIF(A!D203,Hoja4!A7)+COUNTIF(A!D219,Hoja4!A7)+COUNTIF(A!D235,Hoja4!A7)+COUNTIF(A!D251,Hoja4!A7)+COUNTIF(A!D267,Hoja4!A7)+COUNTIF(A!D283,Hoja4!A7)+COUNTIF(AA!D91,Hoja4!A7)+COUNTIF(AA!D107,Hoja4!A7)+COUNTIF(AA!D123,Hoja4!A7)</f>
        <v>0</v>
      </c>
      <c r="U28" s="139">
        <f>T28*100/P20</f>
        <v>0</v>
      </c>
      <c r="V28" s="140">
        <f>(P28*100)/(P20-T28)</f>
        <v>0</v>
      </c>
      <c r="W28" s="141">
        <f>(R28*100)/(P20-T28)</f>
        <v>0</v>
      </c>
    </row>
    <row r="29" spans="2:24" ht="15.75" thickBot="1" x14ac:dyDescent="0.3">
      <c r="B29" s="225" t="str">
        <f>General!C14</f>
        <v>ALIAS 4</v>
      </c>
      <c r="C29" s="226"/>
      <c r="D29" s="148">
        <f>AA!J42</f>
        <v>0</v>
      </c>
      <c r="E29" s="149">
        <f>AA!L42</f>
        <v>0</v>
      </c>
      <c r="F29" s="148">
        <f>AA!N42</f>
        <v>0</v>
      </c>
      <c r="G29" s="150">
        <f>AA!O42</f>
        <v>0</v>
      </c>
      <c r="O29" s="116" t="str">
        <f>General!C18</f>
        <v>ALIAS 8</v>
      </c>
      <c r="P29" s="117">
        <f>COUNTIF(A!D156,Hoja4!A5)+COUNTIF(A!D172,Hoja4!A5)+COUNTIF(A!D188,Hoja4!A5)+COUNTIF(A!D204,Hoja4!A5)+COUNTIF(A!D220,Hoja4!A5)+COUNTIF(A!D236,Hoja4!A5)+COUNTIF(A!D252,Hoja4!A5)+COUNTIF(A!D268,Hoja4!A5)+COUNTIF(A!D284,Hoja4!A5)+COUNTIF(AA!D92,Hoja4!A5)+COUNTIF(AA!D108,Hoja4!A5)+COUNTIF(AA!D124,Hoja4!A5)</f>
        <v>0</v>
      </c>
      <c r="Q29" s="173">
        <f>P29*100/P20</f>
        <v>0</v>
      </c>
      <c r="R29" s="118">
        <f>COUNTIF(A!D156,Hoja4!A6)+COUNTIF(A!D172,Hoja4!A6)+COUNTIF(A!D188,Hoja4!A6)+COUNTIF(A!D204,Hoja4!A6)+COUNTIF(A!D220,Hoja4!A6)+COUNTIF(A!D236,Hoja4!A6)+COUNTIF(A!D252,Hoja4!A6)+COUNTIF(A!D268,Hoja4!A6)+COUNTIF(A!D284,Hoja4!A6)+COUNTIF(AA!D92,Hoja4!A6)+COUNTIF(AA!D108,Hoja4!A6)+COUNTIF(AA!D124,Hoja4!A6)</f>
        <v>0</v>
      </c>
      <c r="S29" s="139">
        <f>R29*100/P20</f>
        <v>0</v>
      </c>
      <c r="T29" s="118">
        <f>COUNTIF(A!D156,Hoja4!A7)+COUNTIF(A!D172,Hoja4!A7)+COUNTIF(A!D188,Hoja4!A7)+COUNTIF(A!D204,Hoja4!A7)+COUNTIF(A!D220,Hoja4!A7)+COUNTIF(A!D236,Hoja4!A7)+COUNTIF(A!D252,Hoja4!A7)+COUNTIF(A!D268,Hoja4!A7)+COUNTIF(A!D284,Hoja4!A7)+COUNTIF(AA!D92,Hoja4!A7)+COUNTIF(AA!D108,Hoja4!A7)+COUNTIF(AA!D124,Hoja4!A7)</f>
        <v>0</v>
      </c>
      <c r="U29" s="139">
        <f>T29*100/P20</f>
        <v>0</v>
      </c>
      <c r="V29" s="140">
        <f>(P29*100)/(P20-T29)</f>
        <v>0</v>
      </c>
      <c r="W29" s="141">
        <f>(R29*100)/(P20-T29)</f>
        <v>0</v>
      </c>
    </row>
    <row r="30" spans="2:24" ht="15.75" thickBot="1" x14ac:dyDescent="0.3">
      <c r="B30" s="225" t="str">
        <f>General!C15</f>
        <v>ALIAS 5</v>
      </c>
      <c r="C30" s="226"/>
      <c r="D30" s="148">
        <f>AA!J43</f>
        <v>0</v>
      </c>
      <c r="E30" s="149">
        <f>AA!L43</f>
        <v>0</v>
      </c>
      <c r="F30" s="148">
        <f>AA!N43</f>
        <v>0</v>
      </c>
      <c r="G30" s="150">
        <f>AA!O43</f>
        <v>0</v>
      </c>
      <c r="O30" s="116" t="str">
        <f>General!C19</f>
        <v>ALIAS 9</v>
      </c>
      <c r="P30" s="117">
        <f>COUNTIF(A!D157,Hoja4!A5)+COUNTIF(A!D173,Hoja4!A5)+COUNTIF(A!D189,Hoja4!A5)+COUNTIF(A!D205,Hoja4!A5)+COUNTIF(A!D221,Hoja4!A5)+COUNTIF(A!D237,Hoja4!A5)+COUNTIF(A!D253,Hoja4!A5)+COUNTIF(A!D269,Hoja4!A5)+COUNTIF(A!D285,Hoja4!A5)+COUNTIF(AA!D93,Hoja4!A5)+COUNTIF(AA!D109,Hoja4!A5)+COUNTIF(AA!D125,Hoja4!A5)</f>
        <v>0</v>
      </c>
      <c r="Q30" s="173">
        <f>P30*100/P20</f>
        <v>0</v>
      </c>
      <c r="R30" s="118">
        <f>COUNTIF(A!D157,Hoja4!A6)+COUNTIF(A!D173,Hoja4!A6)+COUNTIF(A!D189,Hoja4!A6)+COUNTIF(A!D205,Hoja4!A6)+COUNTIF(A!D221,Hoja4!A6)+COUNTIF(A!D237,Hoja4!A6)+COUNTIF(A!D253,Hoja4!A6)+COUNTIF(A!D269,Hoja4!A6)+COUNTIF(A!D285,Hoja4!A6)+COUNTIF(AA!D93,Hoja4!A6)+COUNTIF(AA!D109,Hoja4!A6)+COUNTIF(AA!D125,Hoja4!A6)</f>
        <v>0</v>
      </c>
      <c r="S30" s="139">
        <f>R30*100/P20</f>
        <v>0</v>
      </c>
      <c r="T30" s="118">
        <f>COUNTIF(A!D157,Hoja4!A7)+COUNTIF(A!D173,Hoja4!A7)+COUNTIF(A!D189,Hoja4!A7)+COUNTIF(A!D205,Hoja4!A7)+COUNTIF(A!D221,Hoja4!A7)+COUNTIF(A!D237,Hoja4!A7)+COUNTIF(A!D253,Hoja4!A7)+COUNTIF(A!D269,Hoja4!A7)+COUNTIF(A!D285,Hoja4!A7)+COUNTIF(AA!D93,Hoja4!A7)+COUNTIF(AA!D109,Hoja4!A7)+COUNTIF(AA!D125,Hoja4!A7)</f>
        <v>0</v>
      </c>
      <c r="U30" s="139">
        <f>T30*100/P20</f>
        <v>0</v>
      </c>
      <c r="V30" s="140">
        <f>(P30*100)/(P20-T30)</f>
        <v>0</v>
      </c>
      <c r="W30" s="141">
        <f>(R30*100)/(P20-T30)</f>
        <v>0</v>
      </c>
    </row>
    <row r="31" spans="2:24" ht="15.75" thickBot="1" x14ac:dyDescent="0.3">
      <c r="B31" s="225" t="str">
        <f>General!C16</f>
        <v>ALIAS 6</v>
      </c>
      <c r="C31" s="226"/>
      <c r="D31" s="148">
        <f>AA!J44</f>
        <v>0</v>
      </c>
      <c r="E31" s="149">
        <f>AA!L44</f>
        <v>0</v>
      </c>
      <c r="F31" s="148">
        <f>AA!N44</f>
        <v>0</v>
      </c>
      <c r="G31" s="150">
        <f>AA!O44</f>
        <v>0</v>
      </c>
      <c r="O31" s="116" t="str">
        <f>General!C20</f>
        <v>ALIAS 10</v>
      </c>
      <c r="P31" s="117">
        <f>COUNTIF(A!D158,Hoja4!A5)+COUNTIF(A!D174,Hoja4!A5)+COUNTIF(A!D190,Hoja4!A5)+COUNTIF(A!D206,Hoja4!A5)+COUNTIF(A!D222,Hoja4!A5)+COUNTIF(A!D238,Hoja4!A5)+COUNTIF(A!D254,Hoja4!A5)+COUNTIF(A!D270,Hoja4!A5)+COUNTIF(A!D286,Hoja4!A5)+COUNTIF(AA!D94,Hoja4!A5)+COUNTIF(AA!D110,Hoja4!A5)+COUNTIF(AA!D126,Hoja4!A5)</f>
        <v>0</v>
      </c>
      <c r="Q31" s="173">
        <f>P31*100/P20</f>
        <v>0</v>
      </c>
      <c r="R31" s="118">
        <f>COUNTIF(A!D158,Hoja4!A6)+COUNTIF(A!D174,Hoja4!A6)+COUNTIF(A!D190,Hoja4!A6)+COUNTIF(A!D206,Hoja4!A6)+COUNTIF(A!D222,Hoja4!A6)+COUNTIF(A!D238,Hoja4!A6)+COUNTIF(A!D254,Hoja4!A6)+COUNTIF(A!D270,Hoja4!A6)+COUNTIF(A!D286,Hoja4!A6)+COUNTIF(AA!D94,Hoja4!A6)+COUNTIF(AA!D110,Hoja4!A6)+COUNTIF(AA!D126,Hoja4!A6)</f>
        <v>0</v>
      </c>
      <c r="S31" s="139">
        <f>R31*100/P20</f>
        <v>0</v>
      </c>
      <c r="T31" s="118">
        <f>COUNTIF(A!D158,Hoja4!A7)+COUNTIF(A!D174,Hoja4!A7)+COUNTIF(A!D190,Hoja4!A7)+COUNTIF(A!D206,Hoja4!A7)+COUNTIF(A!D222,Hoja4!A7)+COUNTIF(A!D238,Hoja4!A7)+COUNTIF(A!D254,Hoja4!A7)+COUNTIF(A!D270,Hoja4!A7)+COUNTIF(A!D286,Hoja4!A7)+COUNTIF(AA!D94,Hoja4!A7)+COUNTIF(AA!D110,Hoja4!A7)+COUNTIF(AA!D126,Hoja4!A7)</f>
        <v>0</v>
      </c>
      <c r="U31" s="139">
        <f>T31*100/P20</f>
        <v>0</v>
      </c>
      <c r="V31" s="140">
        <f>(P31*100)/(P20-T31)</f>
        <v>0</v>
      </c>
      <c r="W31" s="141">
        <f>(R31*100)/(P20-T31)</f>
        <v>0</v>
      </c>
    </row>
    <row r="32" spans="2:24" ht="15.75" thickBot="1" x14ac:dyDescent="0.3">
      <c r="B32" s="225" t="str">
        <f>General!C17</f>
        <v>ALIAS 7</v>
      </c>
      <c r="C32" s="226"/>
      <c r="D32" s="148">
        <f>AA!J45</f>
        <v>0</v>
      </c>
      <c r="E32" s="149">
        <f>AA!L45</f>
        <v>0</v>
      </c>
      <c r="F32" s="148">
        <f>AA!N45</f>
        <v>0</v>
      </c>
      <c r="G32" s="150">
        <f>AA!O45</f>
        <v>0</v>
      </c>
      <c r="O32" s="116" t="str">
        <f>General!C21</f>
        <v>ALIAS 11</v>
      </c>
      <c r="P32" s="117">
        <f>COUNTIF(A!D159,Hoja4!A5)+COUNTIF(A!D175,Hoja4!A5)+COUNTIF(A!D191,Hoja4!A5)+COUNTIF(A!D207,Hoja4!A5)+COUNTIF(A!D223,Hoja4!A5)+COUNTIF(A!D239,Hoja4!A5)+COUNTIF(A!D255,Hoja4!A5)+COUNTIF(A!D271,Hoja4!A5)+COUNTIF(A!D287,Hoja4!A5)+COUNTIF(AA!D95,Hoja4!A5)+COUNTIF(AA!D111,Hoja4!A5)+COUNTIF(AA!D127,Hoja4!A5)</f>
        <v>0</v>
      </c>
      <c r="Q32" s="173">
        <f>P32*100/P20</f>
        <v>0</v>
      </c>
      <c r="R32" s="118">
        <f>COUNTIF(A!D159,Hoja4!A6)+COUNTIF(A!D175,Hoja4!A6)+COUNTIF(A!D191,Hoja4!A6)+COUNTIF(A!D207,Hoja4!A6)+COUNTIF(A!D223,Hoja4!A6)+COUNTIF(A!D239,Hoja4!A6)+COUNTIF(A!D255,Hoja4!A6)+COUNTIF(A!D271,Hoja4!A6)+COUNTIF(A!D287,Hoja4!A6)+COUNTIF(AA!D95,Hoja4!A6)+COUNTIF(AA!D111,Hoja4!A6)+COUNTIF(AA!D127,Hoja4!A6)</f>
        <v>0</v>
      </c>
      <c r="S32" s="139">
        <f>R32*100/P20</f>
        <v>0</v>
      </c>
      <c r="T32" s="118">
        <f>COUNTIF(A!D159,Hoja4!A7)+COUNTIF(A!D175,Hoja4!A7)+COUNTIF(A!D191,Hoja4!A7)+COUNTIF(A!D207,Hoja4!A7)+COUNTIF(A!D223,Hoja4!A7)+COUNTIF(A!D239,Hoja4!A7)+COUNTIF(A!D255,Hoja4!A7)+COUNTIF(A!D271,Hoja4!A7)+COUNTIF(A!D287,Hoja4!A7)+COUNTIF(AA!D95,Hoja4!A7)+COUNTIF(AA!D111,Hoja4!A7)+COUNTIF(AA!D127,Hoja4!A7)</f>
        <v>0</v>
      </c>
      <c r="U32" s="139">
        <f>T32*100/P20</f>
        <v>0</v>
      </c>
      <c r="V32" s="140">
        <f>(P32*100)/(P20-T32)</f>
        <v>0</v>
      </c>
      <c r="W32" s="141">
        <f>(R32*100)/(P20-T32)</f>
        <v>0</v>
      </c>
    </row>
    <row r="33" spans="2:23" ht="15.75" thickBot="1" x14ac:dyDescent="0.3">
      <c r="B33" s="225" t="str">
        <f>General!C18</f>
        <v>ALIAS 8</v>
      </c>
      <c r="C33" s="226"/>
      <c r="D33" s="148">
        <f>AA!J46</f>
        <v>0</v>
      </c>
      <c r="E33" s="149">
        <f>AA!L46</f>
        <v>0</v>
      </c>
      <c r="F33" s="148">
        <f>AA!N46</f>
        <v>0</v>
      </c>
      <c r="G33" s="150">
        <f>AA!O46</f>
        <v>0</v>
      </c>
      <c r="O33" s="116" t="str">
        <f>General!C22</f>
        <v>ALIAS 12</v>
      </c>
      <c r="P33" s="117">
        <f>COUNTIF(A!D160,Hoja4!A5)+COUNTIF(A!D176,Hoja4!A5)+COUNTIF(A!D192,Hoja4!A5)+COUNTIF(A!D208,Hoja4!A5)+COUNTIF(A!D224,Hoja4!A5)+COUNTIF(A!D240,Hoja4!A5)+COUNTIF(A!D256,Hoja4!A5)+COUNTIF(A!D272,Hoja4!A5)+COUNTIF(A!D288,Hoja4!A5)+COUNTIF(AA!D96,Hoja4!A5)+COUNTIF(AA!D112,Hoja4!A5)+COUNTIF(AA!D128,Hoja4!A5)</f>
        <v>0</v>
      </c>
      <c r="Q33" s="173">
        <f>P33*100/P20</f>
        <v>0</v>
      </c>
      <c r="R33" s="118">
        <f>COUNTIF(A!D160,Hoja4!A6)+COUNTIF(A!D176,Hoja4!A6)+COUNTIF(A!D192,Hoja4!A6)+COUNTIF(A!D208,Hoja4!A6)+COUNTIF(A!D224,Hoja4!A6)+COUNTIF(A!D240,Hoja4!A6)+COUNTIF(A!D256,Hoja4!A6)+COUNTIF(A!D272,Hoja4!A6)+COUNTIF(A!D288,Hoja4!A6)+COUNTIF(AA!D96,Hoja4!A6)+COUNTIF(AA!D112,Hoja4!A6)+COUNTIF(AA!D128,Hoja4!A6)</f>
        <v>0</v>
      </c>
      <c r="S33" s="139">
        <f>R33*100/P20</f>
        <v>0</v>
      </c>
      <c r="T33" s="118">
        <f>COUNTIF(A!D160,Hoja4!A7)+COUNTIF(A!D176,Hoja4!A7)+COUNTIF(A!D192,Hoja4!A7)+COUNTIF(A!D208,Hoja4!A7)+COUNTIF(A!D224,Hoja4!A7)+COUNTIF(A!D240,Hoja4!A7)+COUNTIF(A!D256,Hoja4!A7)+COUNTIF(A!D272,Hoja4!A7)+COUNTIF(A!D288,Hoja4!A7)+COUNTIF(AA!D96,Hoja4!A7)+COUNTIF(AA!D112,Hoja4!A7)+COUNTIF(AA!D128,Hoja4!A7)</f>
        <v>0</v>
      </c>
      <c r="U33" s="139">
        <f>T33*100/P20</f>
        <v>0</v>
      </c>
      <c r="V33" s="140">
        <f>(P33*100)/(P20-T33)</f>
        <v>0</v>
      </c>
      <c r="W33" s="141">
        <f>(R33*100)/(P20-T33)</f>
        <v>0</v>
      </c>
    </row>
    <row r="34" spans="2:23" ht="15.75" thickBot="1" x14ac:dyDescent="0.3">
      <c r="B34" s="225" t="str">
        <f>General!C19</f>
        <v>ALIAS 9</v>
      </c>
      <c r="C34" s="226"/>
      <c r="D34" s="148">
        <f>AA!J47</f>
        <v>0</v>
      </c>
      <c r="E34" s="149">
        <f>AA!L47</f>
        <v>0</v>
      </c>
      <c r="F34" s="148">
        <f>AA!N47</f>
        <v>0</v>
      </c>
      <c r="G34" s="150">
        <f>AA!O47</f>
        <v>0</v>
      </c>
      <c r="O34" s="116" t="str">
        <f>General!C23</f>
        <v>ALIAS 13</v>
      </c>
      <c r="P34" s="117">
        <f>COUNTIF(A!D161,Hoja4!A5)+COUNTIF(A!D177,Hoja4!A5)+COUNTIF(A!D193,Hoja4!A5)+COUNTIF(A!D209,Hoja4!A5)+COUNTIF(A!D225,Hoja4!A5)+COUNTIF(A!D241,Hoja4!A5)+COUNTIF(A!D257,Hoja4!A5)+COUNTIF(A!D273,Hoja4!A5)+COUNTIF(A!D289,Hoja4!A5)+COUNTIF(AA!D97,Hoja4!A5)+COUNTIF(AA!D113,Hoja4!A5)+COUNTIF(AA!D129,Hoja4!A5)</f>
        <v>0</v>
      </c>
      <c r="Q34" s="173">
        <f>P34*100/P20</f>
        <v>0</v>
      </c>
      <c r="R34" s="118">
        <f>COUNTIF(A!D161,Hoja4!A6)+COUNTIF(A!D177,Hoja4!A6)+COUNTIF(A!D193,Hoja4!A6)+COUNTIF(A!D209,Hoja4!A6)+COUNTIF(A!D225,Hoja4!A6)+COUNTIF(A!D241,Hoja4!A6)+COUNTIF(A!D257,Hoja4!A6)+COUNTIF(A!D273,Hoja4!A6)+COUNTIF(A!D289,Hoja4!A6)+COUNTIF(AA!D97,Hoja4!A6)+COUNTIF(AA!D113,Hoja4!A6)+COUNTIF(AA!D129,Hoja4!A6)</f>
        <v>0</v>
      </c>
      <c r="S34" s="139">
        <f>R34*100/P20</f>
        <v>0</v>
      </c>
      <c r="T34" s="118">
        <f>COUNTIF(A!D161,Hoja4!A7)+COUNTIF(A!D177,Hoja4!A7)+COUNTIF(A!D193,Hoja4!A7)+COUNTIF(A!D209,Hoja4!A7)+COUNTIF(A!D225,Hoja4!A7)+COUNTIF(A!D241,Hoja4!A7)+COUNTIF(A!D257,Hoja4!A7)+COUNTIF(A!D273,Hoja4!A7)+COUNTIF(A!D289,Hoja4!A7)+COUNTIF(AA!D97,Hoja4!A7)+COUNTIF(AA!D113,Hoja4!A7)+COUNTIF(AA!D129,Hoja4!A7)</f>
        <v>0</v>
      </c>
      <c r="U34" s="139">
        <f>T34*100/P20</f>
        <v>0</v>
      </c>
      <c r="V34" s="140">
        <f>(P34*100)/(P20-T34)</f>
        <v>0</v>
      </c>
      <c r="W34" s="141">
        <f>(R34*100)/(P20-T34)</f>
        <v>0</v>
      </c>
    </row>
    <row r="35" spans="2:23" ht="15.75" thickBot="1" x14ac:dyDescent="0.3">
      <c r="B35" s="225" t="str">
        <f>General!C20</f>
        <v>ALIAS 10</v>
      </c>
      <c r="C35" s="226"/>
      <c r="D35" s="148">
        <f>AA!J48</f>
        <v>0</v>
      </c>
      <c r="E35" s="149">
        <f>AA!L48</f>
        <v>0</v>
      </c>
      <c r="F35" s="148">
        <f>AA!N48</f>
        <v>0</v>
      </c>
      <c r="G35" s="150">
        <f>AA!O48</f>
        <v>0</v>
      </c>
      <c r="O35" s="116" t="str">
        <f>General!C24</f>
        <v>ALIAS 14</v>
      </c>
      <c r="P35" s="117">
        <f>COUNTIF(A!D162,Hoja4!A5)+COUNTIF(A!D178,Hoja4!A5)+COUNTIF(A!D194,Hoja4!A5)+COUNTIF(A!D210,Hoja4!A5)+COUNTIF(A!D226,Hoja4!A5)+COUNTIF(A!D242,Hoja4!A5)+COUNTIF(A!D258,Hoja4!A5)+COUNTIF(A!D274,Hoja4!A5)+COUNTIF(A!D290,Hoja4!A5)+COUNTIF(AA!D98,Hoja4!A5)+COUNTIF(AA!D114,Hoja4!A5)+COUNTIF(AA!D130,Hoja4!A5)</f>
        <v>0</v>
      </c>
      <c r="Q35" s="173">
        <f>P35*100/P20</f>
        <v>0</v>
      </c>
      <c r="R35" s="118">
        <f>COUNTIF(A!D162,Hoja4!A6)+COUNTIF(A!D178,Hoja4!A6)+COUNTIF(A!D194,Hoja4!A6)+COUNTIF(A!D210,Hoja4!A6)+COUNTIF(A!D226,Hoja4!A6)+COUNTIF(A!D242,Hoja4!A6)+COUNTIF(A!D258,Hoja4!A6)+COUNTIF(A!D274,Hoja4!A6)+COUNTIF(A!D290,Hoja4!A6)+COUNTIF(AA!D98,Hoja4!A6)+COUNTIF(AA!D114,Hoja4!A6)+COUNTIF(AA!D130,Hoja4!A6)</f>
        <v>0</v>
      </c>
      <c r="S35" s="139">
        <f>R35*100/P20</f>
        <v>0</v>
      </c>
      <c r="T35" s="118">
        <f>COUNTIF(A!D162,Hoja4!A7)+COUNTIF(A!D178,Hoja4!A7)+COUNTIF(A!D194,Hoja4!A7)+COUNTIF(A!D210,Hoja4!A7)+COUNTIF(A!D226,Hoja4!A7)+COUNTIF(A!D242,Hoja4!A7)+COUNTIF(A!D258,Hoja4!A7)+COUNTIF(A!D274,Hoja4!A7)+COUNTIF(A!D290,Hoja4!A7)+COUNTIF(AA!D98,Hoja4!A7)+COUNTIF(AA!D114,Hoja4!A7)+COUNTIF(AA!D130,Hoja4!A7)</f>
        <v>0</v>
      </c>
      <c r="U35" s="139">
        <f>T35*100/P20</f>
        <v>0</v>
      </c>
      <c r="V35" s="140">
        <f>(P35*100)/(P20-T35)</f>
        <v>0</v>
      </c>
      <c r="W35" s="141">
        <f>(R35*100)/(P20-T35)</f>
        <v>0</v>
      </c>
    </row>
    <row r="36" spans="2:23" ht="15.75" thickBot="1" x14ac:dyDescent="0.3">
      <c r="B36" s="225" t="str">
        <f>General!C21</f>
        <v>ALIAS 11</v>
      </c>
      <c r="C36" s="226"/>
      <c r="D36" s="148">
        <f>AA!J49</f>
        <v>0</v>
      </c>
      <c r="E36" s="149">
        <f>AA!L49</f>
        <v>0</v>
      </c>
      <c r="F36" s="148">
        <f>AA!N49</f>
        <v>0</v>
      </c>
      <c r="G36" s="150">
        <f>AA!O49</f>
        <v>0</v>
      </c>
      <c r="O36" s="116" t="str">
        <f>General!C25</f>
        <v>ALIAS 15</v>
      </c>
      <c r="P36" s="117">
        <f>COUNTIF(A!D163,Hoja4!A5)+COUNTIF(A!D179,Hoja4!A5)+COUNTIF(A!D195,Hoja4!A5)+COUNTIF(A!D211,Hoja4!A5)+COUNTIF(A!D227,Hoja4!A5)+COUNTIF(A!D243,Hoja4!A5)+COUNTIF(A!D259,Hoja4!A5)+COUNTIF(A!D275,Hoja4!A5)+COUNTIF(A!D291,Hoja4!A5)+COUNTIF(AA!D99,Hoja4!A5)+COUNTIF(AA!D115,Hoja4!A5)+COUNTIF(AA!D131,Hoja4!A5)</f>
        <v>0</v>
      </c>
      <c r="Q36" s="173">
        <f>P36*100/P20</f>
        <v>0</v>
      </c>
      <c r="R36" s="118">
        <f>COUNTIF(A!D163,Hoja4!A6)+COUNTIF(A!D179,Hoja4!A6)+COUNTIF(A!D195,Hoja4!A6)+COUNTIF(A!D211,Hoja4!A6)+COUNTIF(A!D227,Hoja4!A6)+COUNTIF(A!D243,Hoja4!A6)+COUNTIF(A!D259,Hoja4!A6)+COUNTIF(A!D275,Hoja4!A6)+COUNTIF(A!D291,Hoja4!A6)+COUNTIF(AA!D99,Hoja4!A6)+COUNTIF(AA!D115,Hoja4!A6)+COUNTIF(AA!D131,Hoja4!A6)</f>
        <v>0</v>
      </c>
      <c r="S36" s="139">
        <f>R36*100/P20</f>
        <v>0</v>
      </c>
      <c r="T36" s="118">
        <f>COUNTIF(A!D163,Hoja4!A7)+COUNTIF(A!D179,Hoja4!A7)+COUNTIF(A!D195,Hoja4!A7)+COUNTIF(A!D211,Hoja4!A7)+COUNTIF(A!D227,Hoja4!A7)+COUNTIF(A!D243,Hoja4!A7)+COUNTIF(A!D259,Hoja4!A7)+COUNTIF(A!D275,Hoja4!A7)+COUNTIF(A!D291,Hoja4!A7)+COUNTIF(AA!D99,Hoja4!A7)+COUNTIF(AA!D115,Hoja4!A7)+COUNTIF(AA!D131,Hoja4!A7)</f>
        <v>0</v>
      </c>
      <c r="U36" s="139">
        <f>T36*100/P20</f>
        <v>0</v>
      </c>
      <c r="V36" s="140">
        <f>(P36*100)/(P20-T36)</f>
        <v>0</v>
      </c>
      <c r="W36" s="141">
        <f>(R36*100)/(P20-T36)</f>
        <v>0</v>
      </c>
    </row>
    <row r="37" spans="2:23" ht="15.75" thickBot="1" x14ac:dyDescent="0.3">
      <c r="B37" s="225" t="str">
        <f>General!C22</f>
        <v>ALIAS 12</v>
      </c>
      <c r="C37" s="226"/>
      <c r="D37" s="148">
        <f>AA!J50</f>
        <v>0</v>
      </c>
      <c r="E37" s="149">
        <f>AA!L50</f>
        <v>0</v>
      </c>
      <c r="F37" s="148">
        <f>AA!N50</f>
        <v>0</v>
      </c>
      <c r="G37" s="150">
        <f>AA!O50</f>
        <v>0</v>
      </c>
    </row>
    <row r="38" spans="2:23" ht="15.75" thickBot="1" x14ac:dyDescent="0.3">
      <c r="B38" s="225" t="str">
        <f>General!C23</f>
        <v>ALIAS 13</v>
      </c>
      <c r="C38" s="226"/>
      <c r="D38" s="148">
        <f>AA!J51</f>
        <v>0</v>
      </c>
      <c r="E38" s="149">
        <f>AA!L51</f>
        <v>0</v>
      </c>
      <c r="F38" s="148">
        <f>AA!N51</f>
        <v>0</v>
      </c>
      <c r="G38" s="150">
        <f>AA!O51</f>
        <v>0</v>
      </c>
    </row>
    <row r="39" spans="2:23" ht="15.75" thickBot="1" x14ac:dyDescent="0.3">
      <c r="B39" s="225" t="str">
        <f>General!C24</f>
        <v>ALIAS 14</v>
      </c>
      <c r="C39" s="226"/>
      <c r="D39" s="148">
        <f>AA!J52</f>
        <v>0</v>
      </c>
      <c r="E39" s="149">
        <f>AA!L52</f>
        <v>0</v>
      </c>
      <c r="F39" s="148">
        <f>AA!N52</f>
        <v>0</v>
      </c>
      <c r="G39" s="150">
        <f>AA!O52</f>
        <v>0</v>
      </c>
    </row>
    <row r="40" spans="2:23" ht="15.75" thickBot="1" x14ac:dyDescent="0.3">
      <c r="B40" s="225" t="str">
        <f>General!C25</f>
        <v>ALIAS 15</v>
      </c>
      <c r="C40" s="226"/>
      <c r="D40" s="148">
        <f>AA!J53</f>
        <v>0</v>
      </c>
      <c r="E40" s="149">
        <f>AA!L53</f>
        <v>0</v>
      </c>
      <c r="F40" s="148">
        <f>AA!N53</f>
        <v>0</v>
      </c>
      <c r="G40" s="150">
        <f>AA!O53</f>
        <v>0</v>
      </c>
      <c r="P40" s="109">
        <v>10</v>
      </c>
    </row>
    <row r="41" spans="2:23" ht="15.75" thickBot="1" x14ac:dyDescent="0.3">
      <c r="B41" s="227" t="s">
        <v>231</v>
      </c>
      <c r="C41" s="228"/>
      <c r="D41" s="151">
        <f>AVERAGE(D26:D40)</f>
        <v>0</v>
      </c>
      <c r="E41" s="152">
        <f>AVERAGE(E26:E40)</f>
        <v>0</v>
      </c>
      <c r="F41" s="153">
        <f>AVERAGE(F26:F40)</f>
        <v>0</v>
      </c>
      <c r="G41" s="152">
        <f>AVERAGE(G26:G40)</f>
        <v>0</v>
      </c>
      <c r="O41" s="109" t="s">
        <v>232</v>
      </c>
      <c r="P41" s="111" t="s">
        <v>10</v>
      </c>
      <c r="Q41" s="112" t="s">
        <v>36</v>
      </c>
      <c r="R41" s="111" t="s">
        <v>35</v>
      </c>
      <c r="S41" s="112" t="s">
        <v>39</v>
      </c>
      <c r="T41" s="111" t="s">
        <v>37</v>
      </c>
      <c r="U41" s="112" t="s">
        <v>40</v>
      </c>
      <c r="V41" s="113" t="s">
        <v>44</v>
      </c>
      <c r="W41" s="114" t="s">
        <v>45</v>
      </c>
    </row>
    <row r="42" spans="2:23" ht="15.75" thickBot="1" x14ac:dyDescent="0.3">
      <c r="O42" s="116" t="str">
        <f>General!C11</f>
        <v>ALIAS 1</v>
      </c>
      <c r="P42" s="117">
        <f>COUNTIF(A!D293,Hoja4!A5)+COUNTIF(A!D309,Hoja4!A5)+COUNTIF(A!D325,Hoja4!A5)+COUNTIF(A!D341,Hoja4!A5)+COUNTIF(A!D357,Hoja4!A5)+COUNTIF(AA!D133,Hoja4!A5)+COUNTIF(AA!D149,Hoja4!A5)+COUNTIF(AA!D165,Hoja4!A5)+COUNTIF(AA!D181,Hoja4!A5)+COUNTIF(AA!D197,Hoja4!A5)</f>
        <v>0</v>
      </c>
      <c r="Q42" s="171">
        <f>P42*100/P40</f>
        <v>0</v>
      </c>
      <c r="R42" s="118">
        <f>COUNTIF(A!D293,Hoja4!A6)+COUNTIF(A!D309,Hoja4!A6)+COUNTIF(A!D325,Hoja4!A6)+COUNTIF(A!D341,Hoja4!A6)+COUNTIF(A!D357,Hoja4!A6)+COUNTIF(AA!D133,Hoja4!A6)+COUNTIF(AA!D149,Hoja4!A6)+COUNTIF(AA!D165,Hoja4!A6)+COUNTIF(AA!D181,Hoja4!A6)+COUNTIF(AA!D197,Hoja4!A6)</f>
        <v>0</v>
      </c>
      <c r="S42" s="119">
        <f>R42*100/P40</f>
        <v>0</v>
      </c>
      <c r="T42" s="118">
        <f>COUNTIF(A!D293,Hoja4!A7)+COUNTIF(A!D309,Hoja4!A7)+COUNTIF(A!D325,Hoja4!A7)+COUNTIF(A!D341,Hoja4!A7)+COUNTIF(A!D357,Hoja4!A7)+COUNTIF(AA!D133,Hoja4!A7)+COUNTIF(AA!D149,Hoja4!A7)+COUNTIF(AA!D165,Hoja4!A7)+COUNTIF(AA!D181,Hoja4!A7)+COUNTIF(AA!D197,Hoja4!A7)</f>
        <v>0</v>
      </c>
      <c r="U42" s="119">
        <f>T42*100/P40</f>
        <v>0</v>
      </c>
      <c r="V42" s="120">
        <f>(P42*100)/(P40-T42)</f>
        <v>0</v>
      </c>
      <c r="W42" s="120">
        <f>(R42*100)/(P40-T42)</f>
        <v>0</v>
      </c>
    </row>
    <row r="43" spans="2:23" ht="15.75" thickBot="1" x14ac:dyDescent="0.3">
      <c r="B43" s="220" t="s">
        <v>233</v>
      </c>
      <c r="C43" s="220"/>
      <c r="D43" s="220"/>
      <c r="E43" s="220"/>
      <c r="F43" s="220"/>
      <c r="G43" s="220"/>
      <c r="O43" s="116" t="str">
        <f>General!C12</f>
        <v>ALIAS 2</v>
      </c>
      <c r="P43" s="117">
        <f>COUNTIF(A!D294,Hoja4!A5)+COUNTIF(A!D310,Hoja4!A5)+COUNTIF(A!D326,Hoja4!A5)+COUNTIF(A!D342,Hoja4!A5)+COUNTIF(A!D358,Hoja4!A5)+COUNTIF(AA!D134,Hoja4!A5)+COUNTIF(AA!D150,Hoja4!A5)+COUNTIF(AA!D166,Hoja4!A5)+COUNTIF(AA!D182,Hoja4!A5)+COUNTIF(AA!D198,Hoja4!A5)</f>
        <v>0</v>
      </c>
      <c r="Q43" s="171">
        <f>P43*100/P40</f>
        <v>0</v>
      </c>
      <c r="R43" s="118">
        <f>COUNTIF(A!D294,Hoja4!A6)+COUNTIF(A!D310,Hoja4!A6)+COUNTIF(A!D326,Hoja4!A6)+COUNTIF(A!D342,Hoja4!A6)+COUNTIF(A!D358,Hoja4!A6)+COUNTIF(AA!D134,Hoja4!A6)+COUNTIF(AA!D150,Hoja4!A6)+COUNTIF(AA!D166,Hoja4!A6)+COUNTIF(AA!D182,Hoja4!A6)+COUNTIF(AA!D198,Hoja4!A6)</f>
        <v>0</v>
      </c>
      <c r="S43" s="119">
        <f>R43*100/P40</f>
        <v>0</v>
      </c>
      <c r="T43" s="118">
        <f>COUNTIF(A!D294,Hoja4!A7)+COUNTIF(A!D310,Hoja4!A7)+COUNTIF(A!D326,Hoja4!A7)+COUNTIF(A!D342,Hoja4!A7)+COUNTIF(A!D358,Hoja4!A7)+COUNTIF(AA!D134,Hoja4!A7)+COUNTIF(AA!D150,Hoja4!A7)+COUNTIF(AA!D166,Hoja4!A7)+COUNTIF(AA!D182,Hoja4!A7)+COUNTIF(AA!D198,Hoja4!A7)</f>
        <v>0</v>
      </c>
      <c r="U43" s="119">
        <f>T43*100/P40</f>
        <v>0</v>
      </c>
      <c r="V43" s="120">
        <f>(P43*100)/(P40-T43)</f>
        <v>0</v>
      </c>
      <c r="W43" s="120">
        <f>(R43*100)/(P40-T43)</f>
        <v>0</v>
      </c>
    </row>
    <row r="44" spans="2:23" ht="15.75" thickBot="1" x14ac:dyDescent="0.3">
      <c r="B44" s="221" t="s">
        <v>4</v>
      </c>
      <c r="C44" s="222"/>
      <c r="D44" s="145" t="s">
        <v>226</v>
      </c>
      <c r="E44" s="145" t="s">
        <v>227</v>
      </c>
      <c r="F44" s="146" t="s">
        <v>228</v>
      </c>
      <c r="G44" s="147" t="s">
        <v>229</v>
      </c>
      <c r="O44" s="116" t="str">
        <f>General!C13</f>
        <v>ALIAS 3</v>
      </c>
      <c r="P44" s="117">
        <f>COUNTIF(A!D295,Hoja4!A5)+COUNTIF(A!D311,Hoja4!A5)+COUNTIF(A!D327,Hoja4!A5)+COUNTIF(A!D343,Hoja4!A5)+COUNTIF(A!D359,Hoja4!A5)+COUNTIF(AA!D135,Hoja4!A5)+COUNTIF(AA!D151,Hoja4!A5)+COUNTIF(AA!D167,Hoja4!A5)+COUNTIF(AA!D183,Hoja4!A5)+COUNTIF(AA!D199,Hoja4!A5)</f>
        <v>0</v>
      </c>
      <c r="Q44" s="171">
        <f>P44*100/P40</f>
        <v>0</v>
      </c>
      <c r="R44" s="118">
        <f>COUNTIF(A!D295,Hoja4!A6)+COUNTIF(A!D311,Hoja4!A6)+COUNTIF(A!D327,Hoja4!A6)+COUNTIF(A!D343,Hoja4!A6)+COUNTIF(A!D359,Hoja4!A6)+COUNTIF(AA!D135,Hoja4!A6)+COUNTIF(AA!D151,Hoja4!A6)+COUNTIF(AA!D167,Hoja4!A6)+COUNTIF(AA!D183,Hoja4!A6)+COUNTIF(AA!D199,Hoja4!A6)</f>
        <v>0</v>
      </c>
      <c r="S44" s="119">
        <f>R44*100/P40</f>
        <v>0</v>
      </c>
      <c r="T44" s="118">
        <f>COUNTIF(A!D295,Hoja4!A7)+COUNTIF(A!D311,Hoja4!A7)+COUNTIF(A!D327,Hoja4!A7)+COUNTIF(A!D343,Hoja4!A7)+COUNTIF(A!D359,Hoja4!A7)+COUNTIF(AA!D135,Hoja4!A7)+COUNTIF(AA!D151,Hoja4!A7)+COUNTIF(AA!D167,Hoja4!A7)+COUNTIF(AA!D183,Hoja4!A7)+COUNTIF(AA!D199,Hoja4!A7)</f>
        <v>0</v>
      </c>
      <c r="U44" s="119">
        <f>T44*100/P40</f>
        <v>0</v>
      </c>
      <c r="V44" s="120">
        <f>(P44*100)/(P40-T44)</f>
        <v>0</v>
      </c>
      <c r="W44" s="120">
        <f>(R44*100)/(P40-T44)</f>
        <v>0</v>
      </c>
    </row>
    <row r="45" spans="2:23" ht="15.75" thickBot="1" x14ac:dyDescent="0.3">
      <c r="B45" s="218" t="str">
        <f>General!C11</f>
        <v>ALIAS 1</v>
      </c>
      <c r="C45" s="219"/>
      <c r="D45" s="149">
        <f>Q3</f>
        <v>0</v>
      </c>
      <c r="E45" s="148">
        <f>S3</f>
        <v>0</v>
      </c>
      <c r="F45" s="149">
        <f t="shared" ref="F45:G49" si="0">U3</f>
        <v>0</v>
      </c>
      <c r="G45" s="154">
        <f t="shared" si="0"/>
        <v>0</v>
      </c>
      <c r="O45" s="116" t="str">
        <f>General!C14</f>
        <v>ALIAS 4</v>
      </c>
      <c r="P45" s="117">
        <f>COUNTIF(A!D296,Hoja4!A5)+COUNTIF(A!D312,Hoja4!A5)+COUNTIF(A!D328,Hoja4!A5)+COUNTIF(A!D344,Hoja4!A5)+COUNTIF(A!D360,Hoja4!A5)+COUNTIF(AA!D136,Hoja4!A5)+COUNTIF(AA!D152,Hoja4!A5)+COUNTIF(AA!D168,Hoja4!A5)+COUNTIF(AA!D184,Hoja4!A5)+COUNTIF(AA!D200,Hoja4!A5)</f>
        <v>0</v>
      </c>
      <c r="Q45" s="171">
        <f>P45*100/P40</f>
        <v>0</v>
      </c>
      <c r="R45" s="118">
        <f>COUNTIF(A!D296,Hoja4!A6)+COUNTIF(A!D312,Hoja4!A6)+COUNTIF(A!D328,Hoja4!A6)+COUNTIF(A!D344,Hoja4!A6)+COUNTIF(A!D360,Hoja4!A6)+COUNTIF(AA!D136,Hoja4!A6)+COUNTIF(AA!D152,Hoja4!A6)+COUNTIF(AA!D168,Hoja4!A6)+COUNTIF(AA!D184,Hoja4!A6)+COUNTIF(AA!D200,Hoja4!A6)</f>
        <v>0</v>
      </c>
      <c r="S45" s="119">
        <f>R45*100/P40</f>
        <v>0</v>
      </c>
      <c r="T45" s="118">
        <f>COUNTIF(A!D296,Hoja4!A7)+COUNTIF(A!D312,Hoja4!A7)+COUNTIF(A!D328,Hoja4!A7)+COUNTIF(A!D344,Hoja4!A7)+COUNTIF(A!D360,Hoja4!A7)+COUNTIF(AA!D136,Hoja4!A7)+COUNTIF(AA!D152,Hoja4!A7)+COUNTIF(AA!D168,Hoja4!A7)+COUNTIF(AA!D184,Hoja4!A7)+COUNTIF(AA!D200,Hoja4!A7)</f>
        <v>0</v>
      </c>
      <c r="U45" s="119">
        <f>T45*100/P40</f>
        <v>0</v>
      </c>
      <c r="V45" s="120">
        <f>(P45*100)/(P40-T45)</f>
        <v>0</v>
      </c>
      <c r="W45" s="120">
        <f>(R45*100)/(P40-T45)</f>
        <v>0</v>
      </c>
    </row>
    <row r="46" spans="2:23" ht="15.75" thickBot="1" x14ac:dyDescent="0.3">
      <c r="B46" s="218" t="str">
        <f>General!C12</f>
        <v>ALIAS 2</v>
      </c>
      <c r="C46" s="219"/>
      <c r="D46" s="149">
        <f>Q4</f>
        <v>0</v>
      </c>
      <c r="E46" s="148">
        <f>S4</f>
        <v>0</v>
      </c>
      <c r="F46" s="149">
        <f t="shared" si="0"/>
        <v>0</v>
      </c>
      <c r="G46" s="154">
        <f t="shared" si="0"/>
        <v>0</v>
      </c>
      <c r="O46" s="116" t="str">
        <f>General!C15</f>
        <v>ALIAS 5</v>
      </c>
      <c r="P46" s="117">
        <f>COUNTIF(A!D297,Hoja4!A5)+COUNTIF(A!D313,Hoja4!A5)+COUNTIF(A!D329,Hoja4!A5)+COUNTIF(A!D345,Hoja4!A5)+COUNTIF(A!D361,Hoja4!A5)+COUNTIF(AA!D137,Hoja4!A5)+COUNTIF(AA!D153,Hoja4!A5)+COUNTIF(AA!D169,Hoja4!A5)+COUNTIF(AA!D185,Hoja4!A5)+COUNTIF(AA!D201,Hoja4!A5)</f>
        <v>0</v>
      </c>
      <c r="Q46" s="172">
        <f>P46*100/P40</f>
        <v>0</v>
      </c>
      <c r="R46" s="118">
        <f>COUNTIF(A!D297,Hoja4!A6)+COUNTIF(A!D313,Hoja4!A6)+COUNTIF(A!D329,Hoja4!A6)+COUNTIF(A!D345,Hoja4!A6)+COUNTIF(A!D361,Hoja4!A6)+COUNTIF(AA!D137,Hoja4!A6)+COUNTIF(AA!D153,Hoja4!A6)+COUNTIF(AA!D169,Hoja4!A6)+COUNTIF(AA!D185,Hoja4!A6)+COUNTIF(AA!D201,Hoja4!A6)</f>
        <v>0</v>
      </c>
      <c r="S46" s="134">
        <f>R46*100/P40</f>
        <v>0</v>
      </c>
      <c r="T46" s="118">
        <f>COUNTIF(A!D297,Hoja4!A7)+COUNTIF(A!D313,Hoja4!A7)+COUNTIF(A!D329,Hoja4!A7)+COUNTIF(A!D345,Hoja4!A7)+COUNTIF(A!D361,Hoja4!A7)+COUNTIF(AA!D137,Hoja4!A7)+COUNTIF(AA!D153,Hoja4!A7)+COUNTIF(AA!D169,Hoja4!A7)+COUNTIF(AA!D185,Hoja4!A7)+COUNTIF(AA!D201,Hoja4!A7)</f>
        <v>0</v>
      </c>
      <c r="U46" s="134">
        <f>T46*100/P40</f>
        <v>0</v>
      </c>
      <c r="V46" s="135">
        <f>(P46*100)/(P40-T46)</f>
        <v>0</v>
      </c>
      <c r="W46" s="135">
        <f>(R46*100)/(P40-T46)</f>
        <v>0</v>
      </c>
    </row>
    <row r="47" spans="2:23" ht="15.75" thickBot="1" x14ac:dyDescent="0.3">
      <c r="B47" s="218" t="str">
        <f>General!C13</f>
        <v>ALIAS 3</v>
      </c>
      <c r="C47" s="219"/>
      <c r="D47" s="149">
        <f>Q5</f>
        <v>0</v>
      </c>
      <c r="E47" s="148">
        <f>S5</f>
        <v>0</v>
      </c>
      <c r="F47" s="149">
        <f t="shared" si="0"/>
        <v>0</v>
      </c>
      <c r="G47" s="154">
        <f t="shared" si="0"/>
        <v>0</v>
      </c>
      <c r="O47" s="116" t="str">
        <f>General!C16</f>
        <v>ALIAS 6</v>
      </c>
      <c r="P47" s="117">
        <f>COUNTIF(A!D298,Hoja4!A5)+COUNTIF(A!D314,Hoja4!A5)+COUNTIF(A!D330,Hoja4!A5)+COUNTIF(A!D346,Hoja4!A5)+COUNTIF(A!D362,Hoja4!A5)+COUNTIF(AA!D138,Hoja4!A5)+COUNTIF(AA!D154,Hoja4!A5)+COUNTIF(AA!D170,Hoja4!A5)+COUNTIF(AA!D186,Hoja4!A5)+COUNTIF(AA!D202,Hoja4!A5)</f>
        <v>0</v>
      </c>
      <c r="Q47" s="173">
        <f>P47*100/P40</f>
        <v>0</v>
      </c>
      <c r="R47" s="118">
        <f>COUNTIF(A!D298,Hoja4!A6)+COUNTIF(A!D314,Hoja4!A6)+COUNTIF(A!D330,Hoja4!A6)+COUNTIF(A!D346,Hoja4!A6)+COUNTIF(A!D362,Hoja4!A6)+COUNTIF(AA!D138,Hoja4!A6)+COUNTIF(AA!D154,Hoja4!A6)+COUNTIF(AA!D170,Hoja4!A6)+COUNTIF(AA!D186,Hoja4!A6)+COUNTIF(AA!D202,Hoja4!A6)</f>
        <v>0</v>
      </c>
      <c r="S47" s="139">
        <f>R47*100/P40</f>
        <v>0</v>
      </c>
      <c r="T47" s="118">
        <f>COUNTIF(A!D298,Hoja4!A7)+COUNTIF(A!D314,Hoja4!A7)+COUNTIF(A!D330,Hoja4!A7)+COUNTIF(A!D346,Hoja4!A7)+COUNTIF(A!D362,Hoja4!A7)+COUNTIF(AA!D138,Hoja4!A7)+COUNTIF(AA!D154,Hoja4!A7)+COUNTIF(AA!D170,Hoja4!A7)+COUNTIF(AA!D186,Hoja4!A7)+COUNTIF(AA!D202,Hoja4!A7)</f>
        <v>0</v>
      </c>
      <c r="U47" s="139">
        <f>T47*100/P40</f>
        <v>0</v>
      </c>
      <c r="V47" s="140">
        <f>(P47*100)/(P40-T47)</f>
        <v>0</v>
      </c>
      <c r="W47" s="141">
        <f>(R47*100)/(P40-T47)</f>
        <v>0</v>
      </c>
    </row>
    <row r="48" spans="2:23" ht="15.75" thickBot="1" x14ac:dyDescent="0.3">
      <c r="B48" s="218" t="str">
        <f>General!C14</f>
        <v>ALIAS 4</v>
      </c>
      <c r="C48" s="219"/>
      <c r="D48" s="149">
        <f>Q6</f>
        <v>0</v>
      </c>
      <c r="E48" s="148">
        <f>S6</f>
        <v>0</v>
      </c>
      <c r="F48" s="149">
        <f t="shared" si="0"/>
        <v>0</v>
      </c>
      <c r="G48" s="154">
        <f t="shared" si="0"/>
        <v>0</v>
      </c>
      <c r="O48" s="116" t="str">
        <f>General!C17</f>
        <v>ALIAS 7</v>
      </c>
      <c r="P48" s="117">
        <f>COUNTIF(A!D299,Hoja4!A5)+COUNTIF(A!D315,Hoja4!A5)+COUNTIF(A!D331,Hoja4!A5)+COUNTIF(A!D347,Hoja4!A5)+COUNTIF(A!D363,Hoja4!A5)+COUNTIF(AA!D139,Hoja4!A5)+COUNTIF(AA!D155,Hoja4!A5)+COUNTIF(AA!D171,Hoja4!A5)+COUNTIF(AA!D187,Hoja4!A5)+COUNTIF(AA!D203,Hoja4!A5)</f>
        <v>0</v>
      </c>
      <c r="Q48" s="173">
        <f>P48*100/P40</f>
        <v>0</v>
      </c>
      <c r="R48" s="118">
        <f>COUNTIF(A!D299,Hoja4!A6)+COUNTIF(A!D315,Hoja4!A6)+COUNTIF(A!D331,Hoja4!A6)+COUNTIF(A!D347,Hoja4!A6)+COUNTIF(A!D363,Hoja4!A6)+COUNTIF(AA!D139,Hoja4!A6)+COUNTIF(AA!D155,Hoja4!A6)+COUNTIF(AA!D171,Hoja4!A6)+COUNTIF(AA!D187,Hoja4!A6)+COUNTIF(AA!D203,Hoja4!A6)</f>
        <v>0</v>
      </c>
      <c r="S48" s="139">
        <f>R48*100/P40</f>
        <v>0</v>
      </c>
      <c r="T48" s="118">
        <f>COUNTIF(A!D299,Hoja4!A7)+COUNTIF(A!D315,Hoja4!A7)+COUNTIF(A!D331,Hoja4!A7)+COUNTIF(A!D347,Hoja4!A7)+COUNTIF(A!D363,Hoja4!A7)+COUNTIF(AA!D139,Hoja4!A7)+COUNTIF(AA!D155,Hoja4!A7)+COUNTIF(AA!D171,Hoja4!A7)+COUNTIF(AA!D187,Hoja4!A7)+COUNTIF(AA!D203,Hoja4!A7)</f>
        <v>0</v>
      </c>
      <c r="U48" s="139">
        <f>T48*100/P40</f>
        <v>0</v>
      </c>
      <c r="V48" s="140">
        <f>(P48*100)/(P40-T48)</f>
        <v>0</v>
      </c>
      <c r="W48" s="141">
        <f>(R48*100)/(P40-T48)</f>
        <v>0</v>
      </c>
    </row>
    <row r="49" spans="2:23" ht="15.75" thickBot="1" x14ac:dyDescent="0.3">
      <c r="B49" s="218" t="str">
        <f>General!C15</f>
        <v>ALIAS 5</v>
      </c>
      <c r="C49" s="219"/>
      <c r="D49" s="149">
        <f>Q7</f>
        <v>0</v>
      </c>
      <c r="E49" s="148">
        <f>S7</f>
        <v>0</v>
      </c>
      <c r="F49" s="149">
        <f t="shared" si="0"/>
        <v>0</v>
      </c>
      <c r="G49" s="154">
        <f t="shared" si="0"/>
        <v>0</v>
      </c>
      <c r="O49" s="116" t="str">
        <f>General!C18</f>
        <v>ALIAS 8</v>
      </c>
      <c r="P49" s="117">
        <f>COUNTIF(A!D300,Hoja4!A5)+COUNTIF(A!D316,Hoja4!A5)+COUNTIF(A!D332,Hoja4!A5)+COUNTIF(A!D348,Hoja4!A5)+COUNTIF(A!D364,Hoja4!A5)+COUNTIF(AA!D140,Hoja4!A5)+COUNTIF(AA!D156,Hoja4!A5)+COUNTIF(AA!D172,Hoja4!A5)+COUNTIF(AA!D188,Hoja4!A5)+COUNTIF(AA!D204,Hoja4!A5)</f>
        <v>0</v>
      </c>
      <c r="Q49" s="173">
        <f>P49*100/P40</f>
        <v>0</v>
      </c>
      <c r="R49" s="118">
        <f>COUNTIF(A!D300,Hoja4!A6)+COUNTIF(A!D316,Hoja4!A6)+COUNTIF(A!D332,Hoja4!A6)+COUNTIF(A!D348,Hoja4!A6)+COUNTIF(A!D364,Hoja4!A6)+COUNTIF(AA!D140,Hoja4!A6)+COUNTIF(AA!D156,Hoja4!A6)+COUNTIF(AA!D172,Hoja4!A6)+COUNTIF(AA!D188,Hoja4!A6)+COUNTIF(AA!D204,Hoja4!A6)</f>
        <v>0</v>
      </c>
      <c r="S49" s="139">
        <f>R49*100/P40</f>
        <v>0</v>
      </c>
      <c r="T49" s="118">
        <f>COUNTIF(A!D300,Hoja4!A7)+COUNTIF(A!D316,Hoja4!A7)+COUNTIF(A!D332,Hoja4!A7)+COUNTIF(A!D348,Hoja4!A7)+COUNTIF(A!D364,Hoja4!A7)+COUNTIF(AA!D140,Hoja4!A7)+COUNTIF(AA!D156,Hoja4!A7)+COUNTIF(AA!D172,Hoja4!A7)+COUNTIF(AA!D188,Hoja4!A7)+COUNTIF(AA!D204,Hoja4!A7)</f>
        <v>0</v>
      </c>
      <c r="U49" s="139">
        <f>T49*100/P40</f>
        <v>0</v>
      </c>
      <c r="V49" s="140">
        <f>(P49*100)/(P40-T49)</f>
        <v>0</v>
      </c>
      <c r="W49" s="141">
        <f>(R49*100)/(P40-T49)</f>
        <v>0</v>
      </c>
    </row>
    <row r="50" spans="2:23" ht="15.75" thickBot="1" x14ac:dyDescent="0.3">
      <c r="B50" s="218" t="str">
        <f>General!C16</f>
        <v>ALIAS 6</v>
      </c>
      <c r="C50" s="219"/>
      <c r="D50" s="149">
        <f t="shared" ref="D50:D59" si="1">Q8</f>
        <v>0</v>
      </c>
      <c r="E50" s="148">
        <f t="shared" ref="E50:E59" si="2">S8</f>
        <v>0</v>
      </c>
      <c r="F50" s="149">
        <f t="shared" ref="F50:F59" si="3">U8</f>
        <v>0</v>
      </c>
      <c r="G50" s="154">
        <f t="shared" ref="G50:G59" si="4">V8</f>
        <v>0</v>
      </c>
      <c r="O50" s="116" t="str">
        <f>General!C19</f>
        <v>ALIAS 9</v>
      </c>
      <c r="P50" s="117">
        <f>COUNTIF(A!D301,Hoja4!A5)+COUNTIF(A!D317,Hoja4!A5)+COUNTIF(A!D333,Hoja4!A5)+COUNTIF(A!D349,Hoja4!A5)+COUNTIF(A!D365,Hoja4!A5)+COUNTIF(AA!D141,Hoja4!A5)+COUNTIF(AA!D157,Hoja4!A5)+COUNTIF(AA!D173,Hoja4!A5)+COUNTIF(AA!D189,Hoja4!A5)+COUNTIF(AA!D205,Hoja4!A5)</f>
        <v>0</v>
      </c>
      <c r="Q50" s="173">
        <f>P50*100/P40</f>
        <v>0</v>
      </c>
      <c r="R50" s="118">
        <f>COUNTIF(A!D301,Hoja4!A6)+COUNTIF(A!D317,Hoja4!A6)+COUNTIF(A!D333,Hoja4!A6)+COUNTIF(A!D349,Hoja4!A6)+COUNTIF(A!D365,Hoja4!A6)+COUNTIF(AA!D141,Hoja4!A6)+COUNTIF(AA!D157,Hoja4!A6)+COUNTIF(AA!D173,Hoja4!A6)+COUNTIF(AA!D189,Hoja4!A6)+COUNTIF(AA!D205,Hoja4!A6)</f>
        <v>0</v>
      </c>
      <c r="S50" s="139">
        <f>R50*100/P40</f>
        <v>0</v>
      </c>
      <c r="T50" s="118">
        <f>COUNTIF(A!D301,Hoja4!A7)+COUNTIF(A!D317,Hoja4!A7)+COUNTIF(A!D333,Hoja4!A7)+COUNTIF(A!D349,Hoja4!A7)+COUNTIF(A!D365,Hoja4!A7)+COUNTIF(AA!D141,Hoja4!A7)+COUNTIF(AA!D157,Hoja4!A7)+COUNTIF(AA!D173,Hoja4!A7)+COUNTIF(AA!D189,Hoja4!A7)+COUNTIF(AA!D205,Hoja4!A7)</f>
        <v>0</v>
      </c>
      <c r="U50" s="139">
        <f>T50*100/P40</f>
        <v>0</v>
      </c>
      <c r="V50" s="140">
        <f>(P50*100)/(P40-T50)</f>
        <v>0</v>
      </c>
      <c r="W50" s="141">
        <f>(R50*100)/(P40-T50)</f>
        <v>0</v>
      </c>
    </row>
    <row r="51" spans="2:23" ht="15.75" thickBot="1" x14ac:dyDescent="0.3">
      <c r="B51" s="218" t="str">
        <f>General!C17</f>
        <v>ALIAS 7</v>
      </c>
      <c r="C51" s="219"/>
      <c r="D51" s="149">
        <f t="shared" si="1"/>
        <v>0</v>
      </c>
      <c r="E51" s="148">
        <f t="shared" si="2"/>
        <v>0</v>
      </c>
      <c r="F51" s="149">
        <f t="shared" si="3"/>
        <v>0</v>
      </c>
      <c r="G51" s="154">
        <f t="shared" si="4"/>
        <v>0</v>
      </c>
      <c r="O51" s="116" t="str">
        <f>General!C20</f>
        <v>ALIAS 10</v>
      </c>
      <c r="P51" s="117">
        <f>COUNTIF(A!D302,Hoja4!A5)+COUNTIF(A!D318,Hoja4!A5)+COUNTIF(A!D334,Hoja4!A5)+COUNTIF(A!D350,Hoja4!A5)+COUNTIF(A!D366,Hoja4!A5)+COUNTIF(AA!D142,Hoja4!A5)+COUNTIF(AA!D158,Hoja4!A5)+COUNTIF(AA!D174,Hoja4!A5)+COUNTIF(AA!D190,Hoja4!A5)+COUNTIF(AA!D206,Hoja4!A5)</f>
        <v>0</v>
      </c>
      <c r="Q51" s="173">
        <f>P51*100/P40</f>
        <v>0</v>
      </c>
      <c r="R51" s="118">
        <f>COUNTIF(A!D302,Hoja4!A6)+COUNTIF(A!D318,Hoja4!A6)+COUNTIF(A!D334,Hoja4!A6)+COUNTIF(A!D350,Hoja4!A6)+COUNTIF(A!D366,Hoja4!A6)+COUNTIF(AA!D142,Hoja4!A6)+COUNTIF(AA!D158,Hoja4!A6)+COUNTIF(AA!D174,Hoja4!A6)+COUNTIF(AA!D190,Hoja4!A6)+COUNTIF(AA!D206,Hoja4!A6)</f>
        <v>0</v>
      </c>
      <c r="S51" s="139">
        <f>R51*100/P40</f>
        <v>0</v>
      </c>
      <c r="T51" s="118">
        <f>COUNTIF(A!D302,Hoja4!A7)+COUNTIF(A!D318,Hoja4!A7)+COUNTIF(A!D334,Hoja4!A7)+COUNTIF(A!D350,Hoja4!A7)+COUNTIF(A!D366,Hoja4!A7)+COUNTIF(AA!D142,Hoja4!A7)+COUNTIF(AA!D158,Hoja4!A7)+COUNTIF(AA!D174,Hoja4!A7)+COUNTIF(AA!D190,Hoja4!A7)+COUNTIF(AA!D206,Hoja4!A7)</f>
        <v>0</v>
      </c>
      <c r="U51" s="139">
        <f>T51*100/P40</f>
        <v>0</v>
      </c>
      <c r="V51" s="140">
        <f>(P51*100)/(P40-T51)</f>
        <v>0</v>
      </c>
      <c r="W51" s="141">
        <f>(R51*100)/(P40-T51)</f>
        <v>0</v>
      </c>
    </row>
    <row r="52" spans="2:23" ht="15.75" thickBot="1" x14ac:dyDescent="0.3">
      <c r="B52" s="218" t="str">
        <f>General!C18</f>
        <v>ALIAS 8</v>
      </c>
      <c r="C52" s="219"/>
      <c r="D52" s="149">
        <f t="shared" si="1"/>
        <v>0</v>
      </c>
      <c r="E52" s="148">
        <f t="shared" si="2"/>
        <v>0</v>
      </c>
      <c r="F52" s="149">
        <f t="shared" si="3"/>
        <v>0</v>
      </c>
      <c r="G52" s="154">
        <f t="shared" si="4"/>
        <v>0</v>
      </c>
      <c r="O52" s="116" t="str">
        <f>General!C21</f>
        <v>ALIAS 11</v>
      </c>
      <c r="P52" s="117">
        <f>COUNTIF(A!D303,Hoja4!A5)+COUNTIF(A!D319,Hoja4!A5)+COUNTIF(A!D335,Hoja4!A5)+COUNTIF(A!D351,Hoja4!A5)+COUNTIF(A!D367,Hoja4!A5)+COUNTIF(AA!D143,Hoja4!A5)+COUNTIF(AA!D159,Hoja4!A5)+COUNTIF(AA!D175,Hoja4!A5)+COUNTIF(AA!D191,Hoja4!A5)+COUNTIF(AA!D207,Hoja4!A5)</f>
        <v>0</v>
      </c>
      <c r="Q52" s="173">
        <f>P52*100/P40</f>
        <v>0</v>
      </c>
      <c r="R52" s="118">
        <f>COUNTIF(A!D303,Hoja4!A6)+COUNTIF(A!D319,Hoja4!A6)+COUNTIF(A!D335,Hoja4!A6)+COUNTIF(A!D351,Hoja4!A6)+COUNTIF(A!D367,Hoja4!A6)+COUNTIF(AA!D143,Hoja4!A6)+COUNTIF(AA!D159,Hoja4!A6)+COUNTIF(AA!D175,Hoja4!A6)+COUNTIF(AA!D191,Hoja4!A6)+COUNTIF(AA!D207,Hoja4!A6)</f>
        <v>0</v>
      </c>
      <c r="S52" s="139">
        <f>R52*100/P40</f>
        <v>0</v>
      </c>
      <c r="T52" s="118">
        <f>COUNTIF(A!D303,Hoja4!A7)+COUNTIF(A!D319,Hoja4!A7)+COUNTIF(A!D335,Hoja4!A7)+COUNTIF(A!D351,Hoja4!A7)+COUNTIF(A!D367,Hoja4!A7)+COUNTIF(AA!D143,Hoja4!A7)+COUNTIF(AA!D159,Hoja4!A7)+COUNTIF(AA!D175,Hoja4!A7)+COUNTIF(AA!D191,Hoja4!A7)+COUNTIF(AA!D207,Hoja4!A7)</f>
        <v>0</v>
      </c>
      <c r="U52" s="139">
        <f>T52*100/P40</f>
        <v>0</v>
      </c>
      <c r="V52" s="140">
        <f>(P52*100)/(P40-T52)</f>
        <v>0</v>
      </c>
      <c r="W52" s="141">
        <f>(R52*100)/(P40-T52)</f>
        <v>0</v>
      </c>
    </row>
    <row r="53" spans="2:23" ht="15.75" thickBot="1" x14ac:dyDescent="0.3">
      <c r="B53" s="218" t="str">
        <f>General!C19</f>
        <v>ALIAS 9</v>
      </c>
      <c r="C53" s="219"/>
      <c r="D53" s="149">
        <f t="shared" si="1"/>
        <v>0</v>
      </c>
      <c r="E53" s="148">
        <f t="shared" si="2"/>
        <v>0</v>
      </c>
      <c r="F53" s="149">
        <f t="shared" si="3"/>
        <v>0</v>
      </c>
      <c r="G53" s="154">
        <f t="shared" si="4"/>
        <v>0</v>
      </c>
      <c r="O53" s="116" t="str">
        <f>General!C22</f>
        <v>ALIAS 12</v>
      </c>
      <c r="P53" s="117">
        <f>COUNTIF(A!D304,Hoja4!A5)+COUNTIF(A!D320,Hoja4!A5)+COUNTIF(A!D336,Hoja4!A5)+COUNTIF(A!D352,Hoja4!A5)+COUNTIF(A!D368,Hoja4!A5)+COUNTIF(AA!D144,Hoja4!A5)+COUNTIF(AA!D160,Hoja4!A5)+COUNTIF(AA!D176,Hoja4!A5)+COUNTIF(AA!D192,Hoja4!A5)+COUNTIF(AA!D208,Hoja4!A5)</f>
        <v>0</v>
      </c>
      <c r="Q53" s="173">
        <f>P53*100/P40</f>
        <v>0</v>
      </c>
      <c r="R53" s="118">
        <f>COUNTIF(A!D304,Hoja4!A6)+COUNTIF(A!D320,Hoja4!A6)+COUNTIF(A!D336,Hoja4!A6)+COUNTIF(A!D352,Hoja4!A6)+COUNTIF(A!D368,Hoja4!A6)+COUNTIF(AA!D144,Hoja4!A6)+COUNTIF(AA!D160,Hoja4!A6)+COUNTIF(AA!D176,Hoja4!A6)+COUNTIF(AA!D192,Hoja4!A6)+COUNTIF(AA!D208,Hoja4!A6)</f>
        <v>0</v>
      </c>
      <c r="S53" s="139">
        <f>R53*100/P40</f>
        <v>0</v>
      </c>
      <c r="T53" s="118">
        <f>COUNTIF(A!D304,Hoja4!A7)+COUNTIF(A!D320,Hoja4!A7)+COUNTIF(A!D336,Hoja4!A7)+COUNTIF(A!D352,Hoja4!A7)+COUNTIF(A!D368,Hoja4!A7)+COUNTIF(AA!D144,Hoja4!A7)+COUNTIF(AA!D160,Hoja4!A7)+COUNTIF(AA!D176,Hoja4!A7)+COUNTIF(AA!D192,Hoja4!A7)+COUNTIF(AA!D208,Hoja4!A7)</f>
        <v>0</v>
      </c>
      <c r="U53" s="139">
        <f>T53*100/P40</f>
        <v>0</v>
      </c>
      <c r="V53" s="140">
        <f>(P53*100)/(P40-T53)</f>
        <v>0</v>
      </c>
      <c r="W53" s="141">
        <f>(R53*100)/(P40-T53)</f>
        <v>0</v>
      </c>
    </row>
    <row r="54" spans="2:23" ht="15.75" thickBot="1" x14ac:dyDescent="0.3">
      <c r="B54" s="218" t="str">
        <f>General!C20</f>
        <v>ALIAS 10</v>
      </c>
      <c r="C54" s="219"/>
      <c r="D54" s="149">
        <f t="shared" si="1"/>
        <v>0</v>
      </c>
      <c r="E54" s="148">
        <f t="shared" si="2"/>
        <v>0</v>
      </c>
      <c r="F54" s="149">
        <f t="shared" si="3"/>
        <v>0</v>
      </c>
      <c r="G54" s="154">
        <f t="shared" si="4"/>
        <v>0</v>
      </c>
      <c r="O54" s="116" t="str">
        <f>General!C23</f>
        <v>ALIAS 13</v>
      </c>
      <c r="P54" s="117">
        <f>COUNTIF(A!D305,Hoja4!A5)+COUNTIF(A!D321,Hoja4!A5)+COUNTIF(A!D337,Hoja4!A5)+COUNTIF(A!D353,Hoja4!A5)+COUNTIF(A!D369,Hoja4!A5)+COUNTIF(AA!D145,Hoja4!A5)+COUNTIF(AA!D161,Hoja4!A5)+COUNTIF(AA!D177,Hoja4!A5)+COUNTIF(AA!D193,Hoja4!A5)+COUNTIF(AA!D209,Hoja4!A5)</f>
        <v>0</v>
      </c>
      <c r="Q54" s="173">
        <f>P54*100/P40</f>
        <v>0</v>
      </c>
      <c r="R54" s="118">
        <f>COUNTIF(A!D305,Hoja4!A6)+COUNTIF(A!D321,Hoja4!A6)+COUNTIF(A!D337,Hoja4!A6)+COUNTIF(A!D353,Hoja4!A6)+COUNTIF(A!D369,Hoja4!A6)+COUNTIF(AA!D145,Hoja4!A6)+COUNTIF(AA!D161,Hoja4!A6)+COUNTIF(AA!D177,Hoja4!A6)+COUNTIF(AA!D193,Hoja4!A6)+COUNTIF(AA!D209,Hoja4!A6)</f>
        <v>0</v>
      </c>
      <c r="S54" s="139">
        <f>R54*100/P40</f>
        <v>0</v>
      </c>
      <c r="T54" s="118">
        <f>COUNTIF(A!D305,Hoja4!A7)+COUNTIF(A!D321,Hoja4!A7)+COUNTIF(A!D337,Hoja4!A7)+COUNTIF(A!D353,Hoja4!A7)+COUNTIF(A!D369,Hoja4!A7)+COUNTIF(AA!D145,Hoja4!A7)+COUNTIF(AA!D161,Hoja4!A7)+COUNTIF(AA!D177,Hoja4!A7)+COUNTIF(AA!D193,Hoja4!A7)+COUNTIF(AA!D209,Hoja4!A7)</f>
        <v>0</v>
      </c>
      <c r="U54" s="139">
        <f>T54*100/P40</f>
        <v>0</v>
      </c>
      <c r="V54" s="140">
        <f>(P54*100)/(P40-T54)</f>
        <v>0</v>
      </c>
      <c r="W54" s="141">
        <f>(R54*100)/(P40-T54)</f>
        <v>0</v>
      </c>
    </row>
    <row r="55" spans="2:23" ht="15.75" thickBot="1" x14ac:dyDescent="0.3">
      <c r="B55" s="218" t="str">
        <f>General!C21</f>
        <v>ALIAS 11</v>
      </c>
      <c r="C55" s="219"/>
      <c r="D55" s="149">
        <f t="shared" si="1"/>
        <v>0</v>
      </c>
      <c r="E55" s="148">
        <f t="shared" si="2"/>
        <v>0</v>
      </c>
      <c r="F55" s="149">
        <f t="shared" si="3"/>
        <v>0</v>
      </c>
      <c r="G55" s="154">
        <f t="shared" si="4"/>
        <v>0</v>
      </c>
      <c r="O55" s="116" t="str">
        <f>General!C24</f>
        <v>ALIAS 14</v>
      </c>
      <c r="P55" s="117">
        <f>COUNTIF(A!D306,Hoja4!A5)+COUNTIF(A!D322,Hoja4!A5)+COUNTIF(A!D338,Hoja4!A5)+COUNTIF(A!D354,Hoja4!A5)+COUNTIF(A!D370,Hoja4!A5)+COUNTIF(AA!D146,Hoja4!A5)+COUNTIF(AA!D162,Hoja4!A5)+COUNTIF(AA!D178,Hoja4!A5)+COUNTIF(AA!D194,Hoja4!A5)+COUNTIF(AA!D210,Hoja4!A5)</f>
        <v>0</v>
      </c>
      <c r="Q55" s="173">
        <f>P55*100/P40</f>
        <v>0</v>
      </c>
      <c r="R55" s="118">
        <f>COUNTIF(A!D306,Hoja4!A6)+COUNTIF(A!D322,Hoja4!A6)+COUNTIF(A!D338,Hoja4!A6)+COUNTIF(A!D354,Hoja4!A6)+COUNTIF(A!D370,Hoja4!A6)+COUNTIF(AA!D146,Hoja4!A6)+COUNTIF(AA!D162,Hoja4!A6)+COUNTIF(AA!D178,Hoja4!A6)+COUNTIF(AA!D194,Hoja4!A6)+COUNTIF(AA!D210,Hoja4!A6)</f>
        <v>0</v>
      </c>
      <c r="S55" s="139">
        <f>R55*100/P40</f>
        <v>0</v>
      </c>
      <c r="T55" s="118">
        <f>COUNTIF(A!D306,Hoja4!A7)+COUNTIF(A!D322,Hoja4!A7)+COUNTIF(A!D338,Hoja4!A7)+COUNTIF(A!D354,Hoja4!A7)+COUNTIF(A!D370,Hoja4!A7)+COUNTIF(AA!D146,Hoja4!A7)+COUNTIF(AA!D162,Hoja4!A7)+COUNTIF(AA!D178,Hoja4!A7)+COUNTIF(AA!D194,Hoja4!A7)+COUNTIF(AA!D210,Hoja4!A7)</f>
        <v>0</v>
      </c>
      <c r="U55" s="139">
        <f>T55*100/P40</f>
        <v>0</v>
      </c>
      <c r="V55" s="140">
        <f>(P55*100)/(P40-T55)</f>
        <v>0</v>
      </c>
      <c r="W55" s="141">
        <f>(R55*100)/(P40-T55)</f>
        <v>0</v>
      </c>
    </row>
    <row r="56" spans="2:23" ht="15.75" thickBot="1" x14ac:dyDescent="0.3">
      <c r="B56" s="218" t="str">
        <f>General!C22</f>
        <v>ALIAS 12</v>
      </c>
      <c r="C56" s="219"/>
      <c r="D56" s="149">
        <f t="shared" si="1"/>
        <v>0</v>
      </c>
      <c r="E56" s="148">
        <f t="shared" si="2"/>
        <v>0</v>
      </c>
      <c r="F56" s="149">
        <f t="shared" si="3"/>
        <v>0</v>
      </c>
      <c r="G56" s="154">
        <f t="shared" si="4"/>
        <v>0</v>
      </c>
      <c r="O56" s="116" t="str">
        <f>General!C25</f>
        <v>ALIAS 15</v>
      </c>
      <c r="P56" s="117">
        <f>COUNTIF(A!D307,Hoja4!A5)+COUNTIF(A!D323,Hoja4!A5)+COUNTIF(A!D339,Hoja4!A5)+COUNTIF(A!D355,Hoja4!A5)+COUNTIF(A!D371,Hoja4!A5)+COUNTIF(AA!D147,Hoja4!A5)+COUNTIF(AA!D163,Hoja4!A5)+COUNTIF(AA!D179,Hoja4!A5)+COUNTIF(AA!D195,Hoja4!A5)+COUNTIF(AA!D211,Hoja4!A5)</f>
        <v>0</v>
      </c>
      <c r="Q56" s="173">
        <f>P56*100/P40</f>
        <v>0</v>
      </c>
      <c r="R56" s="118">
        <f>COUNTIF(A!D307,Hoja4!A6)+COUNTIF(A!D323,Hoja4!A6)+COUNTIF(A!D339,Hoja4!A6)+COUNTIF(A!D355,Hoja4!A6)+COUNTIF(A!D371,Hoja4!A6)+COUNTIF(AA!D147,Hoja4!A6)+COUNTIF(AA!D163,Hoja4!A6)+COUNTIF(AA!D179,Hoja4!A6)+COUNTIF(AA!D195,Hoja4!A6)+COUNTIF(AA!D211,Hoja4!A6)</f>
        <v>0</v>
      </c>
      <c r="S56" s="139">
        <f>R56*100/P40</f>
        <v>0</v>
      </c>
      <c r="T56" s="118">
        <f>COUNTIF(A!D307,Hoja4!A7)+COUNTIF(A!D323,Hoja4!A7)+COUNTIF(A!D339,Hoja4!A7)+COUNTIF(A!D355,Hoja4!A7)+COUNTIF(A!D371,Hoja4!A7)+COUNTIF(AA!D147,Hoja4!A7)+COUNTIF(AA!D163,Hoja4!A7)+COUNTIF(AA!D179,Hoja4!A7)+COUNTIF(AA!D195,Hoja4!A7)+COUNTIF(AA!D211,Hoja4!A7)</f>
        <v>0</v>
      </c>
      <c r="U56" s="139">
        <f>T56*100/P40</f>
        <v>0</v>
      </c>
      <c r="V56" s="140">
        <f>(P56*100)/(P40-T56)</f>
        <v>0</v>
      </c>
      <c r="W56" s="141">
        <f>(R56*100)/(P40-T56)</f>
        <v>0</v>
      </c>
    </row>
    <row r="57" spans="2:23" ht="15.75" thickBot="1" x14ac:dyDescent="0.3">
      <c r="B57" s="218" t="str">
        <f>General!C23</f>
        <v>ALIAS 13</v>
      </c>
      <c r="C57" s="219"/>
      <c r="D57" s="149">
        <f t="shared" si="1"/>
        <v>0</v>
      </c>
      <c r="E57" s="148">
        <f t="shared" si="2"/>
        <v>0</v>
      </c>
      <c r="F57" s="149">
        <f t="shared" si="3"/>
        <v>0</v>
      </c>
      <c r="G57" s="154">
        <f t="shared" si="4"/>
        <v>0</v>
      </c>
    </row>
    <row r="58" spans="2:23" ht="15.75" thickBot="1" x14ac:dyDescent="0.3">
      <c r="B58" s="218" t="str">
        <f>General!C24</f>
        <v>ALIAS 14</v>
      </c>
      <c r="C58" s="219"/>
      <c r="D58" s="149">
        <f t="shared" si="1"/>
        <v>0</v>
      </c>
      <c r="E58" s="148">
        <f t="shared" si="2"/>
        <v>0</v>
      </c>
      <c r="F58" s="149">
        <f t="shared" si="3"/>
        <v>0</v>
      </c>
      <c r="G58" s="154">
        <f t="shared" si="4"/>
        <v>0</v>
      </c>
    </row>
    <row r="59" spans="2:23" ht="15.75" thickBot="1" x14ac:dyDescent="0.3">
      <c r="B59" s="218" t="str">
        <f>General!C25</f>
        <v>ALIAS 15</v>
      </c>
      <c r="C59" s="219"/>
      <c r="D59" s="149">
        <f t="shared" si="1"/>
        <v>0</v>
      </c>
      <c r="E59" s="148">
        <f t="shared" si="2"/>
        <v>0</v>
      </c>
      <c r="F59" s="149">
        <f t="shared" si="3"/>
        <v>0</v>
      </c>
      <c r="G59" s="154">
        <f t="shared" si="4"/>
        <v>0</v>
      </c>
      <c r="P59" s="109">
        <v>2</v>
      </c>
    </row>
    <row r="60" spans="2:23" ht="15.75" thickBot="1" x14ac:dyDescent="0.3">
      <c r="B60" s="223" t="s">
        <v>231</v>
      </c>
      <c r="C60" s="224"/>
      <c r="D60" s="144">
        <f>AVERAGE(D45:D59)</f>
        <v>0</v>
      </c>
      <c r="E60" s="143">
        <f>AVERAGE(E45:E59)</f>
        <v>0</v>
      </c>
      <c r="F60" s="144">
        <f>AVERAGE(F45:F59)</f>
        <v>0</v>
      </c>
      <c r="G60" s="143">
        <f>AVERAGE(G45:G59)</f>
        <v>0</v>
      </c>
      <c r="O60" s="109" t="s">
        <v>234</v>
      </c>
      <c r="P60" s="111" t="s">
        <v>10</v>
      </c>
      <c r="Q60" s="112" t="s">
        <v>36</v>
      </c>
      <c r="R60" s="111" t="s">
        <v>35</v>
      </c>
      <c r="S60" s="112" t="s">
        <v>39</v>
      </c>
      <c r="T60" s="111" t="s">
        <v>37</v>
      </c>
      <c r="U60" s="112" t="s">
        <v>40</v>
      </c>
      <c r="V60" s="113" t="s">
        <v>44</v>
      </c>
      <c r="W60" s="114" t="s">
        <v>45</v>
      </c>
    </row>
    <row r="61" spans="2:23" ht="15.75" thickBot="1" x14ac:dyDescent="0.3">
      <c r="O61" s="116" t="str">
        <f>General!C11</f>
        <v>ALIAS 1</v>
      </c>
      <c r="P61" s="117">
        <f>COUNTIF(A!D373,Hoja4!A5)+COUNTIF(A!D389,Hoja4!A5)</f>
        <v>0</v>
      </c>
      <c r="Q61" s="171">
        <f>P61*100/P59</f>
        <v>0</v>
      </c>
      <c r="R61" s="117">
        <f>COUNTIF(A!D373,Hoja4!A6)+COUNTIF(A!D389,Hoja4!A6)</f>
        <v>0</v>
      </c>
      <c r="S61" s="119">
        <f>R61*100/P59</f>
        <v>0</v>
      </c>
      <c r="T61" s="117">
        <f>COUNTIF(A!D373,Hoja4!A7)+COUNTIF(A!D389,Hoja4!A7)</f>
        <v>0</v>
      </c>
      <c r="U61" s="119">
        <f>T61*100/P59</f>
        <v>0</v>
      </c>
      <c r="V61" s="120">
        <f>(P61*100)/(P59-T61)</f>
        <v>0</v>
      </c>
      <c r="W61" s="120">
        <f>(R61*100)/(P59-T61)</f>
        <v>0</v>
      </c>
    </row>
    <row r="62" spans="2:23" ht="15.75" thickBot="1" x14ac:dyDescent="0.3">
      <c r="B62" s="220" t="s">
        <v>235</v>
      </c>
      <c r="C62" s="220"/>
      <c r="D62" s="220"/>
      <c r="E62" s="220"/>
      <c r="F62" s="220"/>
      <c r="G62" s="220"/>
      <c r="O62" s="116" t="str">
        <f>General!C12</f>
        <v>ALIAS 2</v>
      </c>
      <c r="P62" s="117">
        <f>COUNTIF(A!D374,Hoja4!A5)+COUNTIF(A!D390,Hoja4!A5)</f>
        <v>0</v>
      </c>
      <c r="Q62" s="171">
        <f>P62*100/P59</f>
        <v>0</v>
      </c>
      <c r="R62" s="117">
        <f>COUNTIF(A!D374,Hoja4!A6)+COUNTIF(A!D390,Hoja4!A6)</f>
        <v>0</v>
      </c>
      <c r="S62" s="119">
        <f>R62*100/P59</f>
        <v>0</v>
      </c>
      <c r="T62" s="117">
        <f>COUNTIF(A!D374,Hoja4!A7)+COUNTIF(A!D390,Hoja4!A7)</f>
        <v>0</v>
      </c>
      <c r="U62" s="119">
        <f>T62*100/P59</f>
        <v>0</v>
      </c>
      <c r="V62" s="120">
        <f>(P62*100)/(P59-T62)</f>
        <v>0</v>
      </c>
      <c r="W62" s="120">
        <f>(R62*100)/(P59-T62)</f>
        <v>0</v>
      </c>
    </row>
    <row r="63" spans="2:23" ht="15.75" thickBot="1" x14ac:dyDescent="0.3">
      <c r="B63" s="221" t="s">
        <v>4</v>
      </c>
      <c r="C63" s="222"/>
      <c r="D63" s="145" t="s">
        <v>226</v>
      </c>
      <c r="E63" s="145" t="s">
        <v>227</v>
      </c>
      <c r="F63" s="146" t="s">
        <v>228</v>
      </c>
      <c r="G63" s="147" t="s">
        <v>229</v>
      </c>
      <c r="O63" s="116" t="str">
        <f>General!C13</f>
        <v>ALIAS 3</v>
      </c>
      <c r="P63" s="117">
        <f>COUNTIF(A!D375,Hoja4!A5)+COUNTIF(A!D391,Hoja4!A5)</f>
        <v>0</v>
      </c>
      <c r="Q63" s="171">
        <f>P63*100/P59</f>
        <v>0</v>
      </c>
      <c r="R63" s="117">
        <f>COUNTIF(A!D375,Hoja4!A6)+COUNTIF(A!D391,Hoja4!A6)</f>
        <v>0</v>
      </c>
      <c r="S63" s="119">
        <f>R63*100/P59</f>
        <v>0</v>
      </c>
      <c r="T63" s="117">
        <f>COUNTIF(A!D375,Hoja4!A7)+COUNTIF(A!D391,Hoja4!A7)</f>
        <v>0</v>
      </c>
      <c r="U63" s="119">
        <f>T63*100/P59</f>
        <v>0</v>
      </c>
      <c r="V63" s="120">
        <f>(P63*100)/(P59-T63)</f>
        <v>0</v>
      </c>
      <c r="W63" s="120">
        <f>(R63*100)/(P59-T63)</f>
        <v>0</v>
      </c>
    </row>
    <row r="64" spans="2:23" ht="15.75" thickBot="1" x14ac:dyDescent="0.3">
      <c r="B64" s="218" t="str">
        <f>General!C11</f>
        <v>ALIAS 1</v>
      </c>
      <c r="C64" s="219"/>
      <c r="D64" s="149">
        <f>Q22</f>
        <v>0</v>
      </c>
      <c r="E64" s="148">
        <f>S22</f>
        <v>0</v>
      </c>
      <c r="F64" s="149">
        <f t="shared" ref="F64:G68" si="5">U22</f>
        <v>0</v>
      </c>
      <c r="G64" s="154">
        <f t="shared" si="5"/>
        <v>0</v>
      </c>
      <c r="O64" s="116" t="str">
        <f>General!C14</f>
        <v>ALIAS 4</v>
      </c>
      <c r="P64" s="117">
        <f>COUNTIF(A!D376,Hoja4!A5)+COUNTIF(A!D392,Hoja4!A5)</f>
        <v>0</v>
      </c>
      <c r="Q64" s="171">
        <f>P64*100/P59</f>
        <v>0</v>
      </c>
      <c r="R64" s="117">
        <f>COUNTIF(A!D376,Hoja4!A6)+COUNTIF(A!D392,Hoja4!A6)</f>
        <v>0</v>
      </c>
      <c r="S64" s="119">
        <f>R64*100/P59</f>
        <v>0</v>
      </c>
      <c r="T64" s="117">
        <f>COUNTIF(A!D376,Hoja4!A7)+COUNTIF(A!D392,Hoja4!A7)</f>
        <v>0</v>
      </c>
      <c r="U64" s="119">
        <f>T64*100/P59</f>
        <v>0</v>
      </c>
      <c r="V64" s="120">
        <f>(P64*100)/(P59-T64)</f>
        <v>0</v>
      </c>
      <c r="W64" s="120">
        <f>(R64*100)/(P59-T64)</f>
        <v>0</v>
      </c>
    </row>
    <row r="65" spans="2:23" ht="15.75" thickBot="1" x14ac:dyDescent="0.3">
      <c r="B65" s="218" t="str">
        <f>General!C12</f>
        <v>ALIAS 2</v>
      </c>
      <c r="C65" s="219"/>
      <c r="D65" s="149">
        <f>Q23</f>
        <v>0</v>
      </c>
      <c r="E65" s="148">
        <f>S23</f>
        <v>0</v>
      </c>
      <c r="F65" s="149">
        <f t="shared" si="5"/>
        <v>0</v>
      </c>
      <c r="G65" s="154">
        <f t="shared" si="5"/>
        <v>0</v>
      </c>
      <c r="O65" s="116" t="str">
        <f>General!C15</f>
        <v>ALIAS 5</v>
      </c>
      <c r="P65" s="117">
        <f>COUNTIF(A!D377,Hoja4!A5)+COUNTIF(A!D393,Hoja4!A5)</f>
        <v>0</v>
      </c>
      <c r="Q65" s="172">
        <f>P65*100/P59</f>
        <v>0</v>
      </c>
      <c r="R65" s="117">
        <f>COUNTIF(A!D377,Hoja4!A6)+COUNTIF(A!D393,Hoja4!A6)</f>
        <v>0</v>
      </c>
      <c r="S65" s="134">
        <f>R65*100/P59</f>
        <v>0</v>
      </c>
      <c r="T65" s="117">
        <f>COUNTIF(A!D377,Hoja4!A7)+COUNTIF(A!D393,Hoja4!A7)</f>
        <v>0</v>
      </c>
      <c r="U65" s="134">
        <f>T65*100/P59</f>
        <v>0</v>
      </c>
      <c r="V65" s="135">
        <f>(P65*100)/(P59-T65)</f>
        <v>0</v>
      </c>
      <c r="W65" s="135">
        <f>(R65*100)/(P59-T65)</f>
        <v>0</v>
      </c>
    </row>
    <row r="66" spans="2:23" ht="15.75" thickBot="1" x14ac:dyDescent="0.3">
      <c r="B66" s="218" t="str">
        <f>General!C13</f>
        <v>ALIAS 3</v>
      </c>
      <c r="C66" s="219"/>
      <c r="D66" s="149">
        <f>Q24</f>
        <v>0</v>
      </c>
      <c r="E66" s="148">
        <f>S24</f>
        <v>0</v>
      </c>
      <c r="F66" s="149">
        <f t="shared" si="5"/>
        <v>0</v>
      </c>
      <c r="G66" s="154">
        <f t="shared" si="5"/>
        <v>0</v>
      </c>
      <c r="O66" s="116" t="str">
        <f>General!C16</f>
        <v>ALIAS 6</v>
      </c>
      <c r="P66" s="117">
        <f>COUNTIF(A!D378,Hoja4!A5)+COUNTIF(A!D394,Hoja4!A5)</f>
        <v>0</v>
      </c>
      <c r="Q66" s="173">
        <f>P66*100/P59</f>
        <v>0</v>
      </c>
      <c r="R66" s="117">
        <f>COUNTIF(A!D378,Hoja4!A6)+COUNTIF(A!D394,Hoja4!A6)</f>
        <v>0</v>
      </c>
      <c r="S66" s="139">
        <f>R66*100/P59</f>
        <v>0</v>
      </c>
      <c r="T66" s="117">
        <f>COUNTIF(A!D378,Hoja4!A7)+COUNTIF(A!D394,Hoja4!A7)</f>
        <v>0</v>
      </c>
      <c r="U66" s="139">
        <f>T66*100/P59</f>
        <v>0</v>
      </c>
      <c r="V66" s="140">
        <f>(P66*100)/(P59-T66)</f>
        <v>0</v>
      </c>
      <c r="W66" s="141">
        <f>(R66*100)/(P59-T66)</f>
        <v>0</v>
      </c>
    </row>
    <row r="67" spans="2:23" ht="15.75" thickBot="1" x14ac:dyDescent="0.3">
      <c r="B67" s="218" t="str">
        <f>General!C14</f>
        <v>ALIAS 4</v>
      </c>
      <c r="C67" s="219"/>
      <c r="D67" s="149">
        <f>Q25</f>
        <v>0</v>
      </c>
      <c r="E67" s="148">
        <f>S25</f>
        <v>0</v>
      </c>
      <c r="F67" s="149">
        <f t="shared" si="5"/>
        <v>0</v>
      </c>
      <c r="G67" s="154">
        <f t="shared" si="5"/>
        <v>0</v>
      </c>
      <c r="O67" s="116" t="str">
        <f>General!C17</f>
        <v>ALIAS 7</v>
      </c>
      <c r="P67" s="117">
        <f>COUNTIF(A!D379,Hoja4!A5)+COUNTIF(A!D395,Hoja4!A5)</f>
        <v>0</v>
      </c>
      <c r="Q67" s="173">
        <f>P67*100/P59</f>
        <v>0</v>
      </c>
      <c r="R67" s="117">
        <f>COUNTIF(A!D379,Hoja4!A6)+COUNTIF(A!D395,Hoja4!A6)</f>
        <v>0</v>
      </c>
      <c r="S67" s="139">
        <f>R67*100/P59</f>
        <v>0</v>
      </c>
      <c r="T67" s="117">
        <f>COUNTIF(A!D379,Hoja4!A7)+COUNTIF(A!D395,Hoja4!A7)</f>
        <v>0</v>
      </c>
      <c r="U67" s="139">
        <f>T67*100/P59</f>
        <v>0</v>
      </c>
      <c r="V67" s="140">
        <f>(P67*100)/(P59-T67)</f>
        <v>0</v>
      </c>
      <c r="W67" s="141">
        <f>(R67*100)/(P59-T67)</f>
        <v>0</v>
      </c>
    </row>
    <row r="68" spans="2:23" ht="15.75" thickBot="1" x14ac:dyDescent="0.3">
      <c r="B68" s="218" t="str">
        <f>General!C15</f>
        <v>ALIAS 5</v>
      </c>
      <c r="C68" s="219"/>
      <c r="D68" s="149">
        <f>Q26</f>
        <v>0</v>
      </c>
      <c r="E68" s="148">
        <f>S26</f>
        <v>0</v>
      </c>
      <c r="F68" s="149">
        <f t="shared" si="5"/>
        <v>0</v>
      </c>
      <c r="G68" s="154">
        <f t="shared" si="5"/>
        <v>0</v>
      </c>
      <c r="O68" s="116" t="str">
        <f>General!C18</f>
        <v>ALIAS 8</v>
      </c>
      <c r="P68" s="117">
        <f>COUNTIF(A!D380,Hoja4!A5)+COUNTIF(A!D396,Hoja4!A5)</f>
        <v>0</v>
      </c>
      <c r="Q68" s="173">
        <f>P68*100/P59</f>
        <v>0</v>
      </c>
      <c r="R68" s="117">
        <f>COUNTIF(A!D380,Hoja4!A6)+COUNTIF(A!D396,Hoja4!A6)</f>
        <v>0</v>
      </c>
      <c r="S68" s="139">
        <f>R68*100/P59</f>
        <v>0</v>
      </c>
      <c r="T68" s="117">
        <f>COUNTIF(A!D380,Hoja4!A7)+COUNTIF(A!D396,Hoja4!A7)</f>
        <v>0</v>
      </c>
      <c r="U68" s="139">
        <f>T68*100/P59</f>
        <v>0</v>
      </c>
      <c r="V68" s="140">
        <f>(P68*100)/(P59-T68)</f>
        <v>0</v>
      </c>
      <c r="W68" s="141">
        <f>(R68*100)/(P59-T68)</f>
        <v>0</v>
      </c>
    </row>
    <row r="69" spans="2:23" ht="15.75" thickBot="1" x14ac:dyDescent="0.3">
      <c r="B69" s="218" t="str">
        <f>General!C16</f>
        <v>ALIAS 6</v>
      </c>
      <c r="C69" s="219"/>
      <c r="D69" s="149">
        <f t="shared" ref="D69:D78" si="6">Q27</f>
        <v>0</v>
      </c>
      <c r="E69" s="148">
        <f t="shared" ref="E69:E78" si="7">S27</f>
        <v>0</v>
      </c>
      <c r="F69" s="149">
        <f t="shared" ref="F69:F78" si="8">U27</f>
        <v>0</v>
      </c>
      <c r="G69" s="154">
        <f t="shared" ref="G69:G78" si="9">V27</f>
        <v>0</v>
      </c>
      <c r="O69" s="116" t="str">
        <f>General!C19</f>
        <v>ALIAS 9</v>
      </c>
      <c r="P69" s="117">
        <f>COUNTIF(A!D381,Hoja4!A5)+COUNTIF(A!D397,Hoja4!A5)</f>
        <v>0</v>
      </c>
      <c r="Q69" s="173">
        <f>P69*100/P59</f>
        <v>0</v>
      </c>
      <c r="R69" s="117">
        <f>COUNTIF(A!D381,Hoja4!A6)+COUNTIF(A!D397,Hoja4!A6)</f>
        <v>0</v>
      </c>
      <c r="S69" s="139">
        <f>R69*100/P59</f>
        <v>0</v>
      </c>
      <c r="T69" s="117">
        <f>COUNTIF(A!D381,Hoja4!A7)+COUNTIF(A!D397,Hoja4!A7)</f>
        <v>0</v>
      </c>
      <c r="U69" s="139">
        <f>T69*100/P59</f>
        <v>0</v>
      </c>
      <c r="V69" s="140">
        <f>(P69*100)/(P59-T69)</f>
        <v>0</v>
      </c>
      <c r="W69" s="141">
        <f>(R69*100)/(P59-T69)</f>
        <v>0</v>
      </c>
    </row>
    <row r="70" spans="2:23" ht="15.75" thickBot="1" x14ac:dyDescent="0.3">
      <c r="B70" s="218" t="str">
        <f>General!C17</f>
        <v>ALIAS 7</v>
      </c>
      <c r="C70" s="219"/>
      <c r="D70" s="149">
        <f t="shared" si="6"/>
        <v>0</v>
      </c>
      <c r="E70" s="148">
        <f t="shared" si="7"/>
        <v>0</v>
      </c>
      <c r="F70" s="149">
        <f t="shared" si="8"/>
        <v>0</v>
      </c>
      <c r="G70" s="154">
        <f t="shared" si="9"/>
        <v>0</v>
      </c>
      <c r="O70" s="116" t="str">
        <f>General!C20</f>
        <v>ALIAS 10</v>
      </c>
      <c r="P70" s="117">
        <f>COUNTIF(A!D382,Hoja4!A5)+COUNTIF(A!D398,Hoja4!A5)</f>
        <v>0</v>
      </c>
      <c r="Q70" s="173">
        <f>P70*100/P59</f>
        <v>0</v>
      </c>
      <c r="R70" s="117">
        <f>COUNTIF(A!D382,Hoja4!A6)+COUNTIF(A!D398,Hoja4!A6)</f>
        <v>0</v>
      </c>
      <c r="S70" s="139">
        <f>R70*100/P59</f>
        <v>0</v>
      </c>
      <c r="T70" s="117">
        <f>COUNTIF(A!D382,Hoja4!A7)+COUNTIF(A!D398,Hoja4!A7)</f>
        <v>0</v>
      </c>
      <c r="U70" s="139">
        <f>T70*100/P59</f>
        <v>0</v>
      </c>
      <c r="V70" s="140">
        <f>(P70*100)/(P59-T70)</f>
        <v>0</v>
      </c>
      <c r="W70" s="141">
        <f>(R70*100)/(P59-T70)</f>
        <v>0</v>
      </c>
    </row>
    <row r="71" spans="2:23" ht="15.75" thickBot="1" x14ac:dyDescent="0.3">
      <c r="B71" s="218" t="str">
        <f>General!C18</f>
        <v>ALIAS 8</v>
      </c>
      <c r="C71" s="219"/>
      <c r="D71" s="149">
        <f t="shared" si="6"/>
        <v>0</v>
      </c>
      <c r="E71" s="148">
        <f t="shared" si="7"/>
        <v>0</v>
      </c>
      <c r="F71" s="149">
        <f t="shared" si="8"/>
        <v>0</v>
      </c>
      <c r="G71" s="154">
        <f t="shared" si="9"/>
        <v>0</v>
      </c>
      <c r="O71" s="116" t="str">
        <f>General!C21</f>
        <v>ALIAS 11</v>
      </c>
      <c r="P71" s="117">
        <f>COUNTIF(A!D383,Hoja4!A5)+COUNTIF(A!D399,Hoja4!A5)</f>
        <v>0</v>
      </c>
      <c r="Q71" s="173">
        <f>P71*100/P59</f>
        <v>0</v>
      </c>
      <c r="R71" s="117">
        <f>COUNTIF(A!D383,Hoja4!A6)+COUNTIF(A!D399,Hoja4!A6)</f>
        <v>0</v>
      </c>
      <c r="S71" s="139">
        <f>R71*100/P59</f>
        <v>0</v>
      </c>
      <c r="T71" s="117">
        <f>COUNTIF(A!D383,Hoja4!A7)+COUNTIF(A!D399,Hoja4!A7)</f>
        <v>0</v>
      </c>
      <c r="U71" s="139">
        <f>T71*100/P59</f>
        <v>0</v>
      </c>
      <c r="V71" s="140">
        <f>(P71*100)/(P59-T71)</f>
        <v>0</v>
      </c>
      <c r="W71" s="141">
        <f>(R71*100)/(P59-T71)</f>
        <v>0</v>
      </c>
    </row>
    <row r="72" spans="2:23" ht="15.75" thickBot="1" x14ac:dyDescent="0.3">
      <c r="B72" s="218" t="str">
        <f>General!C19</f>
        <v>ALIAS 9</v>
      </c>
      <c r="C72" s="219"/>
      <c r="D72" s="149">
        <f t="shared" si="6"/>
        <v>0</v>
      </c>
      <c r="E72" s="148">
        <f t="shared" si="7"/>
        <v>0</v>
      </c>
      <c r="F72" s="149">
        <f t="shared" si="8"/>
        <v>0</v>
      </c>
      <c r="G72" s="154">
        <f t="shared" si="9"/>
        <v>0</v>
      </c>
      <c r="O72" s="116" t="str">
        <f>General!C22</f>
        <v>ALIAS 12</v>
      </c>
      <c r="P72" s="117">
        <f>COUNTIF(A!D384,Hoja4!A5)+COUNTIF(A!D400,Hoja4!A5)</f>
        <v>0</v>
      </c>
      <c r="Q72" s="173">
        <f>P72*100/P59</f>
        <v>0</v>
      </c>
      <c r="R72" s="117">
        <f>COUNTIF(A!D384,Hoja4!A6)+COUNTIF(A!D400,Hoja4!A6)</f>
        <v>0</v>
      </c>
      <c r="S72" s="139">
        <f>R72*100/P59</f>
        <v>0</v>
      </c>
      <c r="T72" s="117">
        <f>COUNTIF(A!D384,Hoja4!A7)+COUNTIF(A!D400,Hoja4!A7)</f>
        <v>0</v>
      </c>
      <c r="U72" s="139">
        <f>T72*100/P59</f>
        <v>0</v>
      </c>
      <c r="V72" s="140">
        <f>(P72*100)/(P59-T72)</f>
        <v>0</v>
      </c>
      <c r="W72" s="141">
        <f>(R72*100)/(P59-T72)</f>
        <v>0</v>
      </c>
    </row>
    <row r="73" spans="2:23" ht="15.75" thickBot="1" x14ac:dyDescent="0.3">
      <c r="B73" s="218" t="str">
        <f>General!C20</f>
        <v>ALIAS 10</v>
      </c>
      <c r="C73" s="219"/>
      <c r="D73" s="149">
        <f t="shared" si="6"/>
        <v>0</v>
      </c>
      <c r="E73" s="148">
        <f t="shared" si="7"/>
        <v>0</v>
      </c>
      <c r="F73" s="149">
        <f t="shared" si="8"/>
        <v>0</v>
      </c>
      <c r="G73" s="154">
        <f t="shared" si="9"/>
        <v>0</v>
      </c>
      <c r="O73" s="116" t="str">
        <f>General!C23</f>
        <v>ALIAS 13</v>
      </c>
      <c r="P73" s="117">
        <f>COUNTIF(A!D385,Hoja4!A5)+COUNTIF(A!D401,Hoja4!A5)</f>
        <v>0</v>
      </c>
      <c r="Q73" s="173">
        <f>P73*100/P59</f>
        <v>0</v>
      </c>
      <c r="R73" s="117">
        <f>COUNTIF(A!D385,Hoja4!A6)+COUNTIF(A!D401,Hoja4!A6)</f>
        <v>0</v>
      </c>
      <c r="S73" s="139">
        <f>R73*100/P59</f>
        <v>0</v>
      </c>
      <c r="T73" s="117">
        <f>COUNTIF(A!D385,Hoja4!A7)+COUNTIF(A!D401,Hoja4!A7)</f>
        <v>0</v>
      </c>
      <c r="U73" s="139">
        <f>T73*100/P59</f>
        <v>0</v>
      </c>
      <c r="V73" s="140">
        <f>(P73*100)/(P59-T73)</f>
        <v>0</v>
      </c>
      <c r="W73" s="141">
        <f>(R73*100)/(P59-T73)</f>
        <v>0</v>
      </c>
    </row>
    <row r="74" spans="2:23" ht="15.75" thickBot="1" x14ac:dyDescent="0.3">
      <c r="B74" s="218" t="str">
        <f>General!C21</f>
        <v>ALIAS 11</v>
      </c>
      <c r="C74" s="219"/>
      <c r="D74" s="149">
        <f t="shared" si="6"/>
        <v>0</v>
      </c>
      <c r="E74" s="148">
        <f t="shared" si="7"/>
        <v>0</v>
      </c>
      <c r="F74" s="149">
        <f t="shared" si="8"/>
        <v>0</v>
      </c>
      <c r="G74" s="154">
        <f t="shared" si="9"/>
        <v>0</v>
      </c>
      <c r="O74" s="116" t="str">
        <f>General!C24</f>
        <v>ALIAS 14</v>
      </c>
      <c r="P74" s="117">
        <f>COUNTIF(A!D386,Hoja4!A5)+COUNTIF(A!D402,Hoja4!A5)</f>
        <v>0</v>
      </c>
      <c r="Q74" s="173">
        <f>P74*100/P59</f>
        <v>0</v>
      </c>
      <c r="R74" s="117">
        <f>COUNTIF(A!D386,Hoja4!A6)+COUNTIF(A!D402,Hoja4!A6)</f>
        <v>0</v>
      </c>
      <c r="S74" s="139">
        <f>R74*100/P59</f>
        <v>0</v>
      </c>
      <c r="T74" s="117">
        <f>COUNTIF(A!D386,Hoja4!A7)+COUNTIF(A!D402,Hoja4!A7)</f>
        <v>0</v>
      </c>
      <c r="U74" s="139">
        <f>T74*100/P59</f>
        <v>0</v>
      </c>
      <c r="V74" s="140">
        <f>(P74*100)/(P59-T74)</f>
        <v>0</v>
      </c>
      <c r="W74" s="141">
        <f>(R74*100)/(P59-T74)</f>
        <v>0</v>
      </c>
    </row>
    <row r="75" spans="2:23" ht="15.75" thickBot="1" x14ac:dyDescent="0.3">
      <c r="B75" s="218" t="str">
        <f>General!C22</f>
        <v>ALIAS 12</v>
      </c>
      <c r="C75" s="219"/>
      <c r="D75" s="149">
        <f t="shared" si="6"/>
        <v>0</v>
      </c>
      <c r="E75" s="148">
        <f t="shared" si="7"/>
        <v>0</v>
      </c>
      <c r="F75" s="149">
        <f t="shared" si="8"/>
        <v>0</v>
      </c>
      <c r="G75" s="154">
        <f t="shared" si="9"/>
        <v>0</v>
      </c>
      <c r="O75" s="116" t="str">
        <f>General!C25</f>
        <v>ALIAS 15</v>
      </c>
      <c r="P75" s="117">
        <f>COUNTIF(A!D387,Hoja4!A5)+COUNTIF(A!D403,Hoja4!A5)</f>
        <v>0</v>
      </c>
      <c r="Q75" s="173">
        <f>P75*100/P59</f>
        <v>0</v>
      </c>
      <c r="R75" s="117">
        <f>COUNTIF(A!D387,Hoja4!A6)+COUNTIF(A!D403,Hoja4!A6)</f>
        <v>0</v>
      </c>
      <c r="S75" s="139">
        <f>R75*100/P59</f>
        <v>0</v>
      </c>
      <c r="T75" s="117">
        <f>COUNTIF(A!D387,Hoja4!A7)+COUNTIF(A!D403,Hoja4!A7)</f>
        <v>0</v>
      </c>
      <c r="U75" s="139">
        <f>T75*100/P59</f>
        <v>0</v>
      </c>
      <c r="V75" s="140">
        <f>(P75*100)/(P59-T75)</f>
        <v>0</v>
      </c>
      <c r="W75" s="141">
        <f>(R75*100)/(P59-T75)</f>
        <v>0</v>
      </c>
    </row>
    <row r="76" spans="2:23" ht="15.75" thickBot="1" x14ac:dyDescent="0.3">
      <c r="B76" s="218" t="str">
        <f>General!C23</f>
        <v>ALIAS 13</v>
      </c>
      <c r="C76" s="219"/>
      <c r="D76" s="149">
        <f t="shared" si="6"/>
        <v>0</v>
      </c>
      <c r="E76" s="148">
        <f t="shared" si="7"/>
        <v>0</v>
      </c>
      <c r="F76" s="149">
        <f t="shared" si="8"/>
        <v>0</v>
      </c>
      <c r="G76" s="154">
        <f t="shared" si="9"/>
        <v>0</v>
      </c>
    </row>
    <row r="77" spans="2:23" ht="15.75" thickBot="1" x14ac:dyDescent="0.3">
      <c r="B77" s="218" t="str">
        <f>General!C24</f>
        <v>ALIAS 14</v>
      </c>
      <c r="C77" s="219"/>
      <c r="D77" s="149">
        <f t="shared" si="6"/>
        <v>0</v>
      </c>
      <c r="E77" s="148">
        <f t="shared" si="7"/>
        <v>0</v>
      </c>
      <c r="F77" s="149">
        <f t="shared" si="8"/>
        <v>0</v>
      </c>
      <c r="G77" s="154">
        <f t="shared" si="9"/>
        <v>0</v>
      </c>
    </row>
    <row r="78" spans="2:23" ht="15.75" thickBot="1" x14ac:dyDescent="0.3">
      <c r="B78" s="218" t="str">
        <f>General!C25</f>
        <v>ALIAS 15</v>
      </c>
      <c r="C78" s="219"/>
      <c r="D78" s="149">
        <f t="shared" si="6"/>
        <v>0</v>
      </c>
      <c r="E78" s="148">
        <f t="shared" si="7"/>
        <v>0</v>
      </c>
      <c r="F78" s="149">
        <f t="shared" si="8"/>
        <v>0</v>
      </c>
      <c r="G78" s="154">
        <f t="shared" si="9"/>
        <v>0</v>
      </c>
    </row>
    <row r="79" spans="2:23" ht="15.75" thickBot="1" x14ac:dyDescent="0.3">
      <c r="B79" s="223" t="s">
        <v>231</v>
      </c>
      <c r="C79" s="224"/>
      <c r="D79" s="144">
        <f>AVERAGE(D64:D78)</f>
        <v>0</v>
      </c>
      <c r="E79" s="143">
        <f>AVERAGE(E64:E78)</f>
        <v>0</v>
      </c>
      <c r="F79" s="144">
        <f>AVERAGE(F64:F78)</f>
        <v>0</v>
      </c>
      <c r="G79" s="143">
        <f>AVERAGE(G64:G78)</f>
        <v>0</v>
      </c>
    </row>
    <row r="81" spans="2:7" ht="15.75" thickBot="1" x14ac:dyDescent="0.3">
      <c r="B81" s="220" t="s">
        <v>236</v>
      </c>
      <c r="C81" s="220"/>
      <c r="D81" s="220"/>
      <c r="E81" s="220"/>
      <c r="F81" s="220"/>
      <c r="G81" s="220"/>
    </row>
    <row r="82" spans="2:7" ht="15.75" thickBot="1" x14ac:dyDescent="0.3">
      <c r="B82" s="221" t="s">
        <v>4</v>
      </c>
      <c r="C82" s="222"/>
      <c r="D82" s="145" t="s">
        <v>226</v>
      </c>
      <c r="E82" s="145" t="s">
        <v>227</v>
      </c>
      <c r="F82" s="146" t="s">
        <v>228</v>
      </c>
      <c r="G82" s="147" t="s">
        <v>229</v>
      </c>
    </row>
    <row r="83" spans="2:7" ht="15.75" thickBot="1" x14ac:dyDescent="0.3">
      <c r="B83" s="218" t="str">
        <f>General!C11</f>
        <v>ALIAS 1</v>
      </c>
      <c r="C83" s="219"/>
      <c r="D83" s="149">
        <f>Q42</f>
        <v>0</v>
      </c>
      <c r="E83" s="148">
        <f>S42</f>
        <v>0</v>
      </c>
      <c r="F83" s="149">
        <f t="shared" ref="F83:G87" si="10">U42</f>
        <v>0</v>
      </c>
      <c r="G83" s="154">
        <f t="shared" si="10"/>
        <v>0</v>
      </c>
    </row>
    <row r="84" spans="2:7" ht="15.75" thickBot="1" x14ac:dyDescent="0.3">
      <c r="B84" s="218" t="str">
        <f>General!C12</f>
        <v>ALIAS 2</v>
      </c>
      <c r="C84" s="219"/>
      <c r="D84" s="149">
        <f>Q43</f>
        <v>0</v>
      </c>
      <c r="E84" s="148">
        <f>S43</f>
        <v>0</v>
      </c>
      <c r="F84" s="149">
        <f t="shared" si="10"/>
        <v>0</v>
      </c>
      <c r="G84" s="154">
        <f t="shared" si="10"/>
        <v>0</v>
      </c>
    </row>
    <row r="85" spans="2:7" ht="15.75" thickBot="1" x14ac:dyDescent="0.3">
      <c r="B85" s="218" t="str">
        <f>General!C13</f>
        <v>ALIAS 3</v>
      </c>
      <c r="C85" s="219"/>
      <c r="D85" s="149">
        <f>Q44</f>
        <v>0</v>
      </c>
      <c r="E85" s="148">
        <f>S44</f>
        <v>0</v>
      </c>
      <c r="F85" s="149">
        <f t="shared" si="10"/>
        <v>0</v>
      </c>
      <c r="G85" s="154">
        <f t="shared" si="10"/>
        <v>0</v>
      </c>
    </row>
    <row r="86" spans="2:7" ht="15.75" thickBot="1" x14ac:dyDescent="0.3">
      <c r="B86" s="218" t="str">
        <f>General!C14</f>
        <v>ALIAS 4</v>
      </c>
      <c r="C86" s="219"/>
      <c r="D86" s="149">
        <f>Q45</f>
        <v>0</v>
      </c>
      <c r="E86" s="148">
        <f>S45</f>
        <v>0</v>
      </c>
      <c r="F86" s="149">
        <f t="shared" si="10"/>
        <v>0</v>
      </c>
      <c r="G86" s="154">
        <f t="shared" si="10"/>
        <v>0</v>
      </c>
    </row>
    <row r="87" spans="2:7" ht="15.75" thickBot="1" x14ac:dyDescent="0.3">
      <c r="B87" s="218" t="str">
        <f>General!C15</f>
        <v>ALIAS 5</v>
      </c>
      <c r="C87" s="219"/>
      <c r="D87" s="149">
        <f>Q46</f>
        <v>0</v>
      </c>
      <c r="E87" s="148">
        <f>S46</f>
        <v>0</v>
      </c>
      <c r="F87" s="149">
        <f t="shared" si="10"/>
        <v>0</v>
      </c>
      <c r="G87" s="154">
        <f t="shared" si="10"/>
        <v>0</v>
      </c>
    </row>
    <row r="88" spans="2:7" ht="15.75" thickBot="1" x14ac:dyDescent="0.3">
      <c r="B88" s="218" t="str">
        <f>General!C16</f>
        <v>ALIAS 6</v>
      </c>
      <c r="C88" s="219"/>
      <c r="D88" s="149">
        <f t="shared" ref="D88:D97" si="11">Q47</f>
        <v>0</v>
      </c>
      <c r="E88" s="148">
        <f t="shared" ref="E88:E97" si="12">S47</f>
        <v>0</v>
      </c>
      <c r="F88" s="149">
        <f t="shared" ref="F88:F97" si="13">U47</f>
        <v>0</v>
      </c>
      <c r="G88" s="154">
        <f t="shared" ref="G88:G96" si="14">V47</f>
        <v>0</v>
      </c>
    </row>
    <row r="89" spans="2:7" ht="15.75" thickBot="1" x14ac:dyDescent="0.3">
      <c r="B89" s="218" t="str">
        <f>General!C17</f>
        <v>ALIAS 7</v>
      </c>
      <c r="C89" s="219"/>
      <c r="D89" s="149">
        <f t="shared" si="11"/>
        <v>0</v>
      </c>
      <c r="E89" s="148">
        <f t="shared" si="12"/>
        <v>0</v>
      </c>
      <c r="F89" s="149">
        <f t="shared" si="13"/>
        <v>0</v>
      </c>
      <c r="G89" s="154">
        <f t="shared" si="14"/>
        <v>0</v>
      </c>
    </row>
    <row r="90" spans="2:7" ht="15.75" thickBot="1" x14ac:dyDescent="0.3">
      <c r="B90" s="218" t="str">
        <f>General!C18</f>
        <v>ALIAS 8</v>
      </c>
      <c r="C90" s="219"/>
      <c r="D90" s="149">
        <f t="shared" si="11"/>
        <v>0</v>
      </c>
      <c r="E90" s="148">
        <f t="shared" si="12"/>
        <v>0</v>
      </c>
      <c r="F90" s="149">
        <f t="shared" si="13"/>
        <v>0</v>
      </c>
      <c r="G90" s="154">
        <f t="shared" si="14"/>
        <v>0</v>
      </c>
    </row>
    <row r="91" spans="2:7" ht="15.75" thickBot="1" x14ac:dyDescent="0.3">
      <c r="B91" s="218" t="str">
        <f>General!C19</f>
        <v>ALIAS 9</v>
      </c>
      <c r="C91" s="219"/>
      <c r="D91" s="149">
        <f t="shared" si="11"/>
        <v>0</v>
      </c>
      <c r="E91" s="148">
        <f t="shared" si="12"/>
        <v>0</v>
      </c>
      <c r="F91" s="149">
        <f t="shared" si="13"/>
        <v>0</v>
      </c>
      <c r="G91" s="154">
        <f t="shared" si="14"/>
        <v>0</v>
      </c>
    </row>
    <row r="92" spans="2:7" ht="15.75" thickBot="1" x14ac:dyDescent="0.3">
      <c r="B92" s="218" t="str">
        <f>General!C20</f>
        <v>ALIAS 10</v>
      </c>
      <c r="C92" s="219"/>
      <c r="D92" s="149">
        <f t="shared" si="11"/>
        <v>0</v>
      </c>
      <c r="E92" s="148">
        <f t="shared" si="12"/>
        <v>0</v>
      </c>
      <c r="F92" s="149">
        <f t="shared" si="13"/>
        <v>0</v>
      </c>
      <c r="G92" s="154">
        <f t="shared" si="14"/>
        <v>0</v>
      </c>
    </row>
    <row r="93" spans="2:7" ht="15.75" thickBot="1" x14ac:dyDescent="0.3">
      <c r="B93" s="218" t="str">
        <f>General!C21</f>
        <v>ALIAS 11</v>
      </c>
      <c r="C93" s="219"/>
      <c r="D93" s="149">
        <f t="shared" si="11"/>
        <v>0</v>
      </c>
      <c r="E93" s="148">
        <f t="shared" si="12"/>
        <v>0</v>
      </c>
      <c r="F93" s="149">
        <f t="shared" si="13"/>
        <v>0</v>
      </c>
      <c r="G93" s="154">
        <f t="shared" si="14"/>
        <v>0</v>
      </c>
    </row>
    <row r="94" spans="2:7" ht="15.75" thickBot="1" x14ac:dyDescent="0.3">
      <c r="B94" s="218" t="str">
        <f>General!C22</f>
        <v>ALIAS 12</v>
      </c>
      <c r="C94" s="219"/>
      <c r="D94" s="149">
        <f t="shared" si="11"/>
        <v>0</v>
      </c>
      <c r="E94" s="148">
        <f t="shared" si="12"/>
        <v>0</v>
      </c>
      <c r="F94" s="149">
        <f t="shared" si="13"/>
        <v>0</v>
      </c>
      <c r="G94" s="154">
        <f t="shared" si="14"/>
        <v>0</v>
      </c>
    </row>
    <row r="95" spans="2:7" ht="15.75" thickBot="1" x14ac:dyDescent="0.3">
      <c r="B95" s="218" t="str">
        <f>General!C23</f>
        <v>ALIAS 13</v>
      </c>
      <c r="C95" s="219"/>
      <c r="D95" s="149">
        <f t="shared" si="11"/>
        <v>0</v>
      </c>
      <c r="E95" s="148">
        <f t="shared" si="12"/>
        <v>0</v>
      </c>
      <c r="F95" s="149">
        <f t="shared" si="13"/>
        <v>0</v>
      </c>
      <c r="G95" s="154">
        <f t="shared" si="14"/>
        <v>0</v>
      </c>
    </row>
    <row r="96" spans="2:7" ht="15.75" thickBot="1" x14ac:dyDescent="0.3">
      <c r="B96" s="218" t="str">
        <f>General!C24</f>
        <v>ALIAS 14</v>
      </c>
      <c r="C96" s="219"/>
      <c r="D96" s="149">
        <f t="shared" si="11"/>
        <v>0</v>
      </c>
      <c r="E96" s="148">
        <f t="shared" si="12"/>
        <v>0</v>
      </c>
      <c r="F96" s="149">
        <f t="shared" si="13"/>
        <v>0</v>
      </c>
      <c r="G96" s="154">
        <f t="shared" si="14"/>
        <v>0</v>
      </c>
    </row>
    <row r="97" spans="2:7" ht="15.75" thickBot="1" x14ac:dyDescent="0.3">
      <c r="B97" s="218" t="str">
        <f>General!C25</f>
        <v>ALIAS 15</v>
      </c>
      <c r="C97" s="219"/>
      <c r="D97" s="149">
        <f t="shared" si="11"/>
        <v>0</v>
      </c>
      <c r="E97" s="148">
        <f t="shared" si="12"/>
        <v>0</v>
      </c>
      <c r="F97" s="149">
        <f t="shared" si="13"/>
        <v>0</v>
      </c>
      <c r="G97" s="154">
        <f>V56</f>
        <v>0</v>
      </c>
    </row>
    <row r="98" spans="2:7" ht="15.75" thickBot="1" x14ac:dyDescent="0.3">
      <c r="B98" s="223" t="s">
        <v>231</v>
      </c>
      <c r="C98" s="224"/>
      <c r="D98" s="144">
        <f>AVERAGE(D83:D97)</f>
        <v>0</v>
      </c>
      <c r="E98" s="143">
        <f>AVERAGE(E83:E97)</f>
        <v>0</v>
      </c>
      <c r="F98" s="144">
        <f>AVERAGE(F83:F97)</f>
        <v>0</v>
      </c>
      <c r="G98" s="143">
        <f>AVERAGE(G83:G97)</f>
        <v>0</v>
      </c>
    </row>
    <row r="100" spans="2:7" ht="15.75" thickBot="1" x14ac:dyDescent="0.3">
      <c r="B100" s="220" t="s">
        <v>237</v>
      </c>
      <c r="C100" s="220"/>
      <c r="D100" s="220"/>
      <c r="E100" s="220"/>
      <c r="F100" s="220"/>
      <c r="G100" s="220"/>
    </row>
    <row r="101" spans="2:7" ht="15.75" thickBot="1" x14ac:dyDescent="0.3">
      <c r="B101" s="221" t="s">
        <v>4</v>
      </c>
      <c r="C101" s="222"/>
      <c r="D101" s="145" t="s">
        <v>226</v>
      </c>
      <c r="E101" s="145" t="s">
        <v>227</v>
      </c>
      <c r="F101" s="146" t="s">
        <v>228</v>
      </c>
      <c r="G101" s="147" t="s">
        <v>229</v>
      </c>
    </row>
    <row r="102" spans="2:7" ht="15.75" thickBot="1" x14ac:dyDescent="0.3">
      <c r="B102" s="218" t="str">
        <f>General!C11</f>
        <v>ALIAS 1</v>
      </c>
      <c r="C102" s="219"/>
      <c r="D102" s="149">
        <f>Q61</f>
        <v>0</v>
      </c>
      <c r="E102" s="148">
        <f>S61</f>
        <v>0</v>
      </c>
      <c r="F102" s="149">
        <f t="shared" ref="F102:G106" si="15">U61</f>
        <v>0</v>
      </c>
      <c r="G102" s="154">
        <f t="shared" si="15"/>
        <v>0</v>
      </c>
    </row>
    <row r="103" spans="2:7" ht="15.75" thickBot="1" x14ac:dyDescent="0.3">
      <c r="B103" s="218" t="str">
        <f>General!C12</f>
        <v>ALIAS 2</v>
      </c>
      <c r="C103" s="219"/>
      <c r="D103" s="149">
        <f>Q62</f>
        <v>0</v>
      </c>
      <c r="E103" s="148">
        <f>S62</f>
        <v>0</v>
      </c>
      <c r="F103" s="149">
        <f t="shared" si="15"/>
        <v>0</v>
      </c>
      <c r="G103" s="154">
        <f t="shared" si="15"/>
        <v>0</v>
      </c>
    </row>
    <row r="104" spans="2:7" ht="15.75" thickBot="1" x14ac:dyDescent="0.3">
      <c r="B104" s="218" t="str">
        <f>General!C13</f>
        <v>ALIAS 3</v>
      </c>
      <c r="C104" s="219"/>
      <c r="D104" s="149">
        <f>Q63</f>
        <v>0</v>
      </c>
      <c r="E104" s="148">
        <f>S63</f>
        <v>0</v>
      </c>
      <c r="F104" s="149">
        <f t="shared" si="15"/>
        <v>0</v>
      </c>
      <c r="G104" s="154">
        <f t="shared" si="15"/>
        <v>0</v>
      </c>
    </row>
    <row r="105" spans="2:7" ht="15.75" thickBot="1" x14ac:dyDescent="0.3">
      <c r="B105" s="218" t="str">
        <f>General!C14</f>
        <v>ALIAS 4</v>
      </c>
      <c r="C105" s="219"/>
      <c r="D105" s="149">
        <f>Q64</f>
        <v>0</v>
      </c>
      <c r="E105" s="148">
        <f>S64</f>
        <v>0</v>
      </c>
      <c r="F105" s="149">
        <f t="shared" si="15"/>
        <v>0</v>
      </c>
      <c r="G105" s="154">
        <f t="shared" si="15"/>
        <v>0</v>
      </c>
    </row>
    <row r="106" spans="2:7" ht="15.75" thickBot="1" x14ac:dyDescent="0.3">
      <c r="B106" s="218" t="str">
        <f>General!C15</f>
        <v>ALIAS 5</v>
      </c>
      <c r="C106" s="219"/>
      <c r="D106" s="149">
        <f>Q65</f>
        <v>0</v>
      </c>
      <c r="E106" s="148">
        <f>S65</f>
        <v>0</v>
      </c>
      <c r="F106" s="149">
        <f t="shared" si="15"/>
        <v>0</v>
      </c>
      <c r="G106" s="154">
        <f t="shared" si="15"/>
        <v>0</v>
      </c>
    </row>
    <row r="107" spans="2:7" ht="15.75" thickBot="1" x14ac:dyDescent="0.3">
      <c r="B107" s="218" t="str">
        <f>General!C16</f>
        <v>ALIAS 6</v>
      </c>
      <c r="C107" s="219"/>
      <c r="D107" s="149">
        <f t="shared" ref="D107:D116" si="16">Q66</f>
        <v>0</v>
      </c>
      <c r="E107" s="148">
        <f t="shared" ref="E107:E116" si="17">S66</f>
        <v>0</v>
      </c>
      <c r="F107" s="149">
        <f t="shared" ref="F107:F116" si="18">U66</f>
        <v>0</v>
      </c>
      <c r="G107" s="154">
        <f t="shared" ref="G107:G116" si="19">V66</f>
        <v>0</v>
      </c>
    </row>
    <row r="108" spans="2:7" ht="15.75" thickBot="1" x14ac:dyDescent="0.3">
      <c r="B108" s="218" t="str">
        <f>General!C17</f>
        <v>ALIAS 7</v>
      </c>
      <c r="C108" s="219"/>
      <c r="D108" s="149">
        <f t="shared" si="16"/>
        <v>0</v>
      </c>
      <c r="E108" s="148">
        <f t="shared" si="17"/>
        <v>0</v>
      </c>
      <c r="F108" s="149">
        <f t="shared" si="18"/>
        <v>0</v>
      </c>
      <c r="G108" s="154">
        <f t="shared" si="19"/>
        <v>0</v>
      </c>
    </row>
    <row r="109" spans="2:7" ht="15.75" thickBot="1" x14ac:dyDescent="0.3">
      <c r="B109" s="218" t="str">
        <f>General!C18</f>
        <v>ALIAS 8</v>
      </c>
      <c r="C109" s="219"/>
      <c r="D109" s="149">
        <f t="shared" si="16"/>
        <v>0</v>
      </c>
      <c r="E109" s="148">
        <f t="shared" si="17"/>
        <v>0</v>
      </c>
      <c r="F109" s="149">
        <f t="shared" si="18"/>
        <v>0</v>
      </c>
      <c r="G109" s="154">
        <f t="shared" si="19"/>
        <v>0</v>
      </c>
    </row>
    <row r="110" spans="2:7" ht="15.75" thickBot="1" x14ac:dyDescent="0.3">
      <c r="B110" s="218" t="str">
        <f>General!C19</f>
        <v>ALIAS 9</v>
      </c>
      <c r="C110" s="219"/>
      <c r="D110" s="149">
        <f t="shared" si="16"/>
        <v>0</v>
      </c>
      <c r="E110" s="148">
        <f t="shared" si="17"/>
        <v>0</v>
      </c>
      <c r="F110" s="149">
        <f t="shared" si="18"/>
        <v>0</v>
      </c>
      <c r="G110" s="154">
        <f t="shared" si="19"/>
        <v>0</v>
      </c>
    </row>
    <row r="111" spans="2:7" ht="15.75" thickBot="1" x14ac:dyDescent="0.3">
      <c r="B111" s="218" t="str">
        <f>General!C20</f>
        <v>ALIAS 10</v>
      </c>
      <c r="C111" s="219"/>
      <c r="D111" s="149">
        <f t="shared" si="16"/>
        <v>0</v>
      </c>
      <c r="E111" s="148">
        <f t="shared" si="17"/>
        <v>0</v>
      </c>
      <c r="F111" s="149">
        <f t="shared" si="18"/>
        <v>0</v>
      </c>
      <c r="G111" s="154">
        <f t="shared" si="19"/>
        <v>0</v>
      </c>
    </row>
    <row r="112" spans="2:7" ht="15.75" thickBot="1" x14ac:dyDescent="0.3">
      <c r="B112" s="218" t="str">
        <f>General!C21</f>
        <v>ALIAS 11</v>
      </c>
      <c r="C112" s="219"/>
      <c r="D112" s="149">
        <f t="shared" si="16"/>
        <v>0</v>
      </c>
      <c r="E112" s="148">
        <f t="shared" si="17"/>
        <v>0</v>
      </c>
      <c r="F112" s="149">
        <f t="shared" si="18"/>
        <v>0</v>
      </c>
      <c r="G112" s="154">
        <f t="shared" si="19"/>
        <v>0</v>
      </c>
    </row>
    <row r="113" spans="2:7" ht="15.75" thickBot="1" x14ac:dyDescent="0.3">
      <c r="B113" s="218" t="str">
        <f>General!C22</f>
        <v>ALIAS 12</v>
      </c>
      <c r="C113" s="219"/>
      <c r="D113" s="149">
        <f t="shared" si="16"/>
        <v>0</v>
      </c>
      <c r="E113" s="148">
        <f t="shared" si="17"/>
        <v>0</v>
      </c>
      <c r="F113" s="149">
        <f t="shared" si="18"/>
        <v>0</v>
      </c>
      <c r="G113" s="154">
        <f t="shared" si="19"/>
        <v>0</v>
      </c>
    </row>
    <row r="114" spans="2:7" ht="15.75" thickBot="1" x14ac:dyDescent="0.3">
      <c r="B114" s="218" t="str">
        <f>General!C23</f>
        <v>ALIAS 13</v>
      </c>
      <c r="C114" s="219"/>
      <c r="D114" s="149">
        <f t="shared" si="16"/>
        <v>0</v>
      </c>
      <c r="E114" s="148">
        <f t="shared" si="17"/>
        <v>0</v>
      </c>
      <c r="F114" s="149">
        <f t="shared" si="18"/>
        <v>0</v>
      </c>
      <c r="G114" s="154">
        <f t="shared" si="19"/>
        <v>0</v>
      </c>
    </row>
    <row r="115" spans="2:7" ht="15.75" thickBot="1" x14ac:dyDescent="0.3">
      <c r="B115" s="218" t="str">
        <f>General!C24</f>
        <v>ALIAS 14</v>
      </c>
      <c r="C115" s="219"/>
      <c r="D115" s="149">
        <f t="shared" si="16"/>
        <v>0</v>
      </c>
      <c r="E115" s="148">
        <f t="shared" si="17"/>
        <v>0</v>
      </c>
      <c r="F115" s="149">
        <f t="shared" si="18"/>
        <v>0</v>
      </c>
      <c r="G115" s="154">
        <f t="shared" si="19"/>
        <v>0</v>
      </c>
    </row>
    <row r="116" spans="2:7" ht="15.75" thickBot="1" x14ac:dyDescent="0.3">
      <c r="B116" s="218" t="str">
        <f>General!C25</f>
        <v>ALIAS 15</v>
      </c>
      <c r="C116" s="219"/>
      <c r="D116" s="149">
        <f t="shared" si="16"/>
        <v>0</v>
      </c>
      <c r="E116" s="148">
        <f t="shared" si="17"/>
        <v>0</v>
      </c>
      <c r="F116" s="149">
        <f t="shared" si="18"/>
        <v>0</v>
      </c>
      <c r="G116" s="154">
        <f t="shared" si="19"/>
        <v>0</v>
      </c>
    </row>
    <row r="117" spans="2:7" ht="15.75" thickBot="1" x14ac:dyDescent="0.3">
      <c r="B117" s="223" t="s">
        <v>231</v>
      </c>
      <c r="C117" s="224"/>
      <c r="D117" s="144">
        <f>AVERAGE(D102:D116)</f>
        <v>0</v>
      </c>
      <c r="E117" s="143">
        <f>AVERAGE(E102:E116)</f>
        <v>0</v>
      </c>
      <c r="F117" s="144">
        <f>AVERAGE(F102:F116)</f>
        <v>0</v>
      </c>
      <c r="G117" s="143">
        <f>AVERAGE(G102:G116)</f>
        <v>0</v>
      </c>
    </row>
  </sheetData>
  <sheetProtection password="9EC1" sheet="1" objects="1" scenarios="1"/>
  <mergeCells count="109">
    <mergeCell ref="B9:C9"/>
    <mergeCell ref="B10:C10"/>
    <mergeCell ref="B11:C11"/>
    <mergeCell ref="B21:C21"/>
    <mergeCell ref="B24:G24"/>
    <mergeCell ref="B25:C25"/>
    <mergeCell ref="B2:G2"/>
    <mergeCell ref="B4:G4"/>
    <mergeCell ref="B5:C5"/>
    <mergeCell ref="B6:C6"/>
    <mergeCell ref="B7:C7"/>
    <mergeCell ref="B8:C8"/>
    <mergeCell ref="B44:C44"/>
    <mergeCell ref="B45:C45"/>
    <mergeCell ref="B46:C46"/>
    <mergeCell ref="B47:C47"/>
    <mergeCell ref="B26:C26"/>
    <mergeCell ref="B27:C27"/>
    <mergeCell ref="B28:C28"/>
    <mergeCell ref="B29:C29"/>
    <mergeCell ref="B31:C31"/>
    <mergeCell ref="B40:C40"/>
    <mergeCell ref="B30:C30"/>
    <mergeCell ref="B32:C32"/>
    <mergeCell ref="B33:C33"/>
    <mergeCell ref="B34:C34"/>
    <mergeCell ref="B85:C85"/>
    <mergeCell ref="B64:C64"/>
    <mergeCell ref="B65:C65"/>
    <mergeCell ref="B66:C66"/>
    <mergeCell ref="B67:C67"/>
    <mergeCell ref="B68:C68"/>
    <mergeCell ref="B78:C78"/>
    <mergeCell ref="B71:C71"/>
    <mergeCell ref="B72:C72"/>
    <mergeCell ref="B73:C73"/>
    <mergeCell ref="B74:C74"/>
    <mergeCell ref="B117:C117"/>
    <mergeCell ref="B12:C12"/>
    <mergeCell ref="B13:C13"/>
    <mergeCell ref="B14:C14"/>
    <mergeCell ref="B15:C15"/>
    <mergeCell ref="B20:C20"/>
    <mergeCell ref="B16:C16"/>
    <mergeCell ref="B17:C17"/>
    <mergeCell ref="B18:C18"/>
    <mergeCell ref="B19:C19"/>
    <mergeCell ref="B102:C102"/>
    <mergeCell ref="B103:C103"/>
    <mergeCell ref="B104:C104"/>
    <mergeCell ref="B105:C105"/>
    <mergeCell ref="B106:C106"/>
    <mergeCell ref="B116:C116"/>
    <mergeCell ref="B112:C112"/>
    <mergeCell ref="B113:C113"/>
    <mergeCell ref="B114:C114"/>
    <mergeCell ref="B115:C115"/>
    <mergeCell ref="B86:C86"/>
    <mergeCell ref="B87:C87"/>
    <mergeCell ref="B97:C97"/>
    <mergeCell ref="B98:C98"/>
    <mergeCell ref="B56:C56"/>
    <mergeCell ref="B55:C55"/>
    <mergeCell ref="B57:C57"/>
    <mergeCell ref="B58:C58"/>
    <mergeCell ref="B69:C69"/>
    <mergeCell ref="B70:C70"/>
    <mergeCell ref="B35:C35"/>
    <mergeCell ref="B36:C36"/>
    <mergeCell ref="B37:C37"/>
    <mergeCell ref="B38:C38"/>
    <mergeCell ref="B39:C39"/>
    <mergeCell ref="B50:C50"/>
    <mergeCell ref="B48:C48"/>
    <mergeCell ref="B49:C49"/>
    <mergeCell ref="B59:C59"/>
    <mergeCell ref="B60:C60"/>
    <mergeCell ref="B62:G62"/>
    <mergeCell ref="B63:C63"/>
    <mergeCell ref="B51:C51"/>
    <mergeCell ref="B52:C52"/>
    <mergeCell ref="B53:C53"/>
    <mergeCell ref="B54:C54"/>
    <mergeCell ref="B41:C41"/>
    <mergeCell ref="B43:G43"/>
    <mergeCell ref="B95:C95"/>
    <mergeCell ref="B96:C96"/>
    <mergeCell ref="B107:C107"/>
    <mergeCell ref="B108:C108"/>
    <mergeCell ref="B109:C109"/>
    <mergeCell ref="B111:C111"/>
    <mergeCell ref="B110:C110"/>
    <mergeCell ref="B75:C75"/>
    <mergeCell ref="B76:C76"/>
    <mergeCell ref="B77:C77"/>
    <mergeCell ref="B88:C88"/>
    <mergeCell ref="B89:C89"/>
    <mergeCell ref="B90:C90"/>
    <mergeCell ref="B100:G100"/>
    <mergeCell ref="B101:C101"/>
    <mergeCell ref="B91:C91"/>
    <mergeCell ref="B92:C92"/>
    <mergeCell ref="B93:C93"/>
    <mergeCell ref="B94:C94"/>
    <mergeCell ref="B79:C79"/>
    <mergeCell ref="B81:G81"/>
    <mergeCell ref="B82:C82"/>
    <mergeCell ref="B83:C83"/>
    <mergeCell ref="B84:C8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9"/>
  <sheetViews>
    <sheetView workbookViewId="0">
      <selection activeCell="D16" sqref="D16"/>
    </sheetView>
  </sheetViews>
  <sheetFormatPr baseColWidth="10" defaultRowHeight="15" x14ac:dyDescent="0.25"/>
  <cols>
    <col min="1" max="1" width="11.42578125" style="109"/>
    <col min="2" max="8" width="23.28515625" style="109" customWidth="1"/>
    <col min="9" max="257" width="11.42578125" style="109"/>
    <col min="258" max="264" width="23.28515625" style="109" customWidth="1"/>
    <col min="265" max="513" width="11.42578125" style="109"/>
    <col min="514" max="520" width="23.28515625" style="109" customWidth="1"/>
    <col min="521" max="769" width="11.42578125" style="109"/>
    <col min="770" max="776" width="23.28515625" style="109" customWidth="1"/>
    <col min="777" max="1025" width="11.42578125" style="109"/>
    <col min="1026" max="1032" width="23.28515625" style="109" customWidth="1"/>
    <col min="1033" max="1281" width="11.42578125" style="109"/>
    <col min="1282" max="1288" width="23.28515625" style="109" customWidth="1"/>
    <col min="1289" max="1537" width="11.42578125" style="109"/>
    <col min="1538" max="1544" width="23.28515625" style="109" customWidth="1"/>
    <col min="1545" max="1793" width="11.42578125" style="109"/>
    <col min="1794" max="1800" width="23.28515625" style="109" customWidth="1"/>
    <col min="1801" max="2049" width="11.42578125" style="109"/>
    <col min="2050" max="2056" width="23.28515625" style="109" customWidth="1"/>
    <col min="2057" max="2305" width="11.42578125" style="109"/>
    <col min="2306" max="2312" width="23.28515625" style="109" customWidth="1"/>
    <col min="2313" max="2561" width="11.42578125" style="109"/>
    <col min="2562" max="2568" width="23.28515625" style="109" customWidth="1"/>
    <col min="2569" max="2817" width="11.42578125" style="109"/>
    <col min="2818" max="2824" width="23.28515625" style="109" customWidth="1"/>
    <col min="2825" max="3073" width="11.42578125" style="109"/>
    <col min="3074" max="3080" width="23.28515625" style="109" customWidth="1"/>
    <col min="3081" max="3329" width="11.42578125" style="109"/>
    <col min="3330" max="3336" width="23.28515625" style="109" customWidth="1"/>
    <col min="3337" max="3585" width="11.42578125" style="109"/>
    <col min="3586" max="3592" width="23.28515625" style="109" customWidth="1"/>
    <col min="3593" max="3841" width="11.42578125" style="109"/>
    <col min="3842" max="3848" width="23.28515625" style="109" customWidth="1"/>
    <col min="3849" max="4097" width="11.42578125" style="109"/>
    <col min="4098" max="4104" width="23.28515625" style="109" customWidth="1"/>
    <col min="4105" max="4353" width="11.42578125" style="109"/>
    <col min="4354" max="4360" width="23.28515625" style="109" customWidth="1"/>
    <col min="4361" max="4609" width="11.42578125" style="109"/>
    <col min="4610" max="4616" width="23.28515625" style="109" customWidth="1"/>
    <col min="4617" max="4865" width="11.42578125" style="109"/>
    <col min="4866" max="4872" width="23.28515625" style="109" customWidth="1"/>
    <col min="4873" max="5121" width="11.42578125" style="109"/>
    <col min="5122" max="5128" width="23.28515625" style="109" customWidth="1"/>
    <col min="5129" max="5377" width="11.42578125" style="109"/>
    <col min="5378" max="5384" width="23.28515625" style="109" customWidth="1"/>
    <col min="5385" max="5633" width="11.42578125" style="109"/>
    <col min="5634" max="5640" width="23.28515625" style="109" customWidth="1"/>
    <col min="5641" max="5889" width="11.42578125" style="109"/>
    <col min="5890" max="5896" width="23.28515625" style="109" customWidth="1"/>
    <col min="5897" max="6145" width="11.42578125" style="109"/>
    <col min="6146" max="6152" width="23.28515625" style="109" customWidth="1"/>
    <col min="6153" max="6401" width="11.42578125" style="109"/>
    <col min="6402" max="6408" width="23.28515625" style="109" customWidth="1"/>
    <col min="6409" max="6657" width="11.42578125" style="109"/>
    <col min="6658" max="6664" width="23.28515625" style="109" customWidth="1"/>
    <col min="6665" max="6913" width="11.42578125" style="109"/>
    <col min="6914" max="6920" width="23.28515625" style="109" customWidth="1"/>
    <col min="6921" max="7169" width="11.42578125" style="109"/>
    <col min="7170" max="7176" width="23.28515625" style="109" customWidth="1"/>
    <col min="7177" max="7425" width="11.42578125" style="109"/>
    <col min="7426" max="7432" width="23.28515625" style="109" customWidth="1"/>
    <col min="7433" max="7681" width="11.42578125" style="109"/>
    <col min="7682" max="7688" width="23.28515625" style="109" customWidth="1"/>
    <col min="7689" max="7937" width="11.42578125" style="109"/>
    <col min="7938" max="7944" width="23.28515625" style="109" customWidth="1"/>
    <col min="7945" max="8193" width="11.42578125" style="109"/>
    <col min="8194" max="8200" width="23.28515625" style="109" customWidth="1"/>
    <col min="8201" max="8449" width="11.42578125" style="109"/>
    <col min="8450" max="8456" width="23.28515625" style="109" customWidth="1"/>
    <col min="8457" max="8705" width="11.42578125" style="109"/>
    <col min="8706" max="8712" width="23.28515625" style="109" customWidth="1"/>
    <col min="8713" max="8961" width="11.42578125" style="109"/>
    <col min="8962" max="8968" width="23.28515625" style="109" customWidth="1"/>
    <col min="8969" max="9217" width="11.42578125" style="109"/>
    <col min="9218" max="9224" width="23.28515625" style="109" customWidth="1"/>
    <col min="9225" max="9473" width="11.42578125" style="109"/>
    <col min="9474" max="9480" width="23.28515625" style="109" customWidth="1"/>
    <col min="9481" max="9729" width="11.42578125" style="109"/>
    <col min="9730" max="9736" width="23.28515625" style="109" customWidth="1"/>
    <col min="9737" max="9985" width="11.42578125" style="109"/>
    <col min="9986" max="9992" width="23.28515625" style="109" customWidth="1"/>
    <col min="9993" max="10241" width="11.42578125" style="109"/>
    <col min="10242" max="10248" width="23.28515625" style="109" customWidth="1"/>
    <col min="10249" max="10497" width="11.42578125" style="109"/>
    <col min="10498" max="10504" width="23.28515625" style="109" customWidth="1"/>
    <col min="10505" max="10753" width="11.42578125" style="109"/>
    <col min="10754" max="10760" width="23.28515625" style="109" customWidth="1"/>
    <col min="10761" max="11009" width="11.42578125" style="109"/>
    <col min="11010" max="11016" width="23.28515625" style="109" customWidth="1"/>
    <col min="11017" max="11265" width="11.42578125" style="109"/>
    <col min="11266" max="11272" width="23.28515625" style="109" customWidth="1"/>
    <col min="11273" max="11521" width="11.42578125" style="109"/>
    <col min="11522" max="11528" width="23.28515625" style="109" customWidth="1"/>
    <col min="11529" max="11777" width="11.42578125" style="109"/>
    <col min="11778" max="11784" width="23.28515625" style="109" customWidth="1"/>
    <col min="11785" max="12033" width="11.42578125" style="109"/>
    <col min="12034" max="12040" width="23.28515625" style="109" customWidth="1"/>
    <col min="12041" max="12289" width="11.42578125" style="109"/>
    <col min="12290" max="12296" width="23.28515625" style="109" customWidth="1"/>
    <col min="12297" max="12545" width="11.42578125" style="109"/>
    <col min="12546" max="12552" width="23.28515625" style="109" customWidth="1"/>
    <col min="12553" max="12801" width="11.42578125" style="109"/>
    <col min="12802" max="12808" width="23.28515625" style="109" customWidth="1"/>
    <col min="12809" max="13057" width="11.42578125" style="109"/>
    <col min="13058" max="13064" width="23.28515625" style="109" customWidth="1"/>
    <col min="13065" max="13313" width="11.42578125" style="109"/>
    <col min="13314" max="13320" width="23.28515625" style="109" customWidth="1"/>
    <col min="13321" max="13569" width="11.42578125" style="109"/>
    <col min="13570" max="13576" width="23.28515625" style="109" customWidth="1"/>
    <col min="13577" max="13825" width="11.42578125" style="109"/>
    <col min="13826" max="13832" width="23.28515625" style="109" customWidth="1"/>
    <col min="13833" max="14081" width="11.42578125" style="109"/>
    <col min="14082" max="14088" width="23.28515625" style="109" customWidth="1"/>
    <col min="14089" max="14337" width="11.42578125" style="109"/>
    <col min="14338" max="14344" width="23.28515625" style="109" customWidth="1"/>
    <col min="14345" max="14593" width="11.42578125" style="109"/>
    <col min="14594" max="14600" width="23.28515625" style="109" customWidth="1"/>
    <col min="14601" max="14849" width="11.42578125" style="109"/>
    <col min="14850" max="14856" width="23.28515625" style="109" customWidth="1"/>
    <col min="14857" max="15105" width="11.42578125" style="109"/>
    <col min="15106" max="15112" width="23.28515625" style="109" customWidth="1"/>
    <col min="15113" max="15361" width="11.42578125" style="109"/>
    <col min="15362" max="15368" width="23.28515625" style="109" customWidth="1"/>
    <col min="15369" max="15617" width="11.42578125" style="109"/>
    <col min="15618" max="15624" width="23.28515625" style="109" customWidth="1"/>
    <col min="15625" max="15873" width="11.42578125" style="109"/>
    <col min="15874" max="15880" width="23.28515625" style="109" customWidth="1"/>
    <col min="15881" max="16129" width="11.42578125" style="109"/>
    <col min="16130" max="16136" width="23.28515625" style="109" customWidth="1"/>
    <col min="16137" max="16384" width="11.42578125" style="109"/>
  </cols>
  <sheetData>
    <row r="1" spans="2:20" x14ac:dyDescent="0.25">
      <c r="L1" s="155"/>
      <c r="M1" s="155"/>
      <c r="N1" s="155"/>
      <c r="O1" s="155"/>
      <c r="P1" s="155"/>
      <c r="Q1" s="155"/>
      <c r="R1" s="155"/>
    </row>
    <row r="2" spans="2:20" ht="18" thickBot="1" x14ac:dyDescent="0.35">
      <c r="B2" s="240">
        <f>General!B5</f>
        <v>0</v>
      </c>
      <c r="C2" s="240"/>
      <c r="D2" s="240"/>
      <c r="E2" s="240"/>
      <c r="F2" s="240"/>
      <c r="G2" s="240"/>
      <c r="H2" s="240"/>
      <c r="K2" s="156"/>
      <c r="L2" s="157"/>
      <c r="M2" s="157"/>
      <c r="N2" s="158" t="s">
        <v>238</v>
      </c>
      <c r="O2" s="158" t="s">
        <v>239</v>
      </c>
      <c r="P2" s="158" t="s">
        <v>240</v>
      </c>
      <c r="Q2" s="158" t="s">
        <v>241</v>
      </c>
      <c r="R2" s="158" t="s">
        <v>242</v>
      </c>
      <c r="S2" s="158" t="s">
        <v>243</v>
      </c>
      <c r="T2" s="159"/>
    </row>
    <row r="3" spans="2:20" ht="15.75" thickBot="1" x14ac:dyDescent="0.3">
      <c r="B3" s="160" t="s">
        <v>4</v>
      </c>
      <c r="C3" s="146" t="s">
        <v>244</v>
      </c>
      <c r="D3" s="145" t="s">
        <v>245</v>
      </c>
      <c r="E3" s="146" t="s">
        <v>246</v>
      </c>
      <c r="F3" s="145" t="s">
        <v>247</v>
      </c>
      <c r="G3" s="146" t="s">
        <v>248</v>
      </c>
      <c r="H3" s="145" t="s">
        <v>249</v>
      </c>
      <c r="K3" s="156"/>
      <c r="L3" s="157"/>
      <c r="M3" s="157"/>
      <c r="N3" s="157"/>
      <c r="O3" s="159"/>
      <c r="P3" s="159"/>
      <c r="Q3" s="159"/>
      <c r="R3" s="159"/>
      <c r="S3" s="159"/>
    </row>
    <row r="4" spans="2:20" ht="15.75" thickBot="1" x14ac:dyDescent="0.3">
      <c r="B4" s="161" t="str">
        <f>General!C11</f>
        <v>ALIAS 1</v>
      </c>
      <c r="C4" s="162">
        <f>Resumen!G6</f>
        <v>0</v>
      </c>
      <c r="D4" s="162">
        <f>Resumen!G26</f>
        <v>0</v>
      </c>
      <c r="E4" s="162">
        <f>Resumen!G45</f>
        <v>0</v>
      </c>
      <c r="F4" s="162">
        <f>Resumen!G64</f>
        <v>0</v>
      </c>
      <c r="G4" s="162">
        <f>Resumen!G83</f>
        <v>0</v>
      </c>
      <c r="H4" s="163">
        <f>Resumen!G102</f>
        <v>0</v>
      </c>
      <c r="K4" s="156"/>
      <c r="L4" s="158" t="s">
        <v>238</v>
      </c>
      <c r="M4" s="158" t="s">
        <v>239</v>
      </c>
      <c r="N4" s="157" t="s">
        <v>250</v>
      </c>
      <c r="O4" s="159"/>
      <c r="P4" s="159"/>
      <c r="Q4" s="159"/>
      <c r="R4" s="159"/>
      <c r="S4" s="159"/>
    </row>
    <row r="5" spans="2:20" ht="15.75" thickBot="1" x14ac:dyDescent="0.3">
      <c r="B5" s="164" t="str">
        <f>General!C12</f>
        <v>ALIAS 2</v>
      </c>
      <c r="C5" s="162">
        <f>Resumen!G7</f>
        <v>0</v>
      </c>
      <c r="D5" s="162">
        <f>Resumen!G27</f>
        <v>0</v>
      </c>
      <c r="E5" s="162">
        <f>Resumen!G46</f>
        <v>0</v>
      </c>
      <c r="F5" s="162">
        <f>Resumen!G65</f>
        <v>0</v>
      </c>
      <c r="G5" s="162">
        <f>Resumen!G84</f>
        <v>0</v>
      </c>
      <c r="H5" s="163">
        <f>Resumen!G103</f>
        <v>0</v>
      </c>
      <c r="K5" s="156"/>
      <c r="L5" s="165">
        <f>C19</f>
        <v>0</v>
      </c>
      <c r="M5" s="165">
        <f>D19</f>
        <v>0</v>
      </c>
      <c r="N5" s="166">
        <f>100-(M5+L5)</f>
        <v>100</v>
      </c>
      <c r="O5" s="159"/>
      <c r="P5" s="159"/>
      <c r="Q5" s="159"/>
      <c r="R5" s="159"/>
      <c r="S5" s="159"/>
    </row>
    <row r="6" spans="2:20" ht="15.75" thickBot="1" x14ac:dyDescent="0.3">
      <c r="B6" s="164" t="str">
        <f>General!C13</f>
        <v>ALIAS 3</v>
      </c>
      <c r="C6" s="162">
        <f>Resumen!G8</f>
        <v>0</v>
      </c>
      <c r="D6" s="162">
        <f>Resumen!G28</f>
        <v>0</v>
      </c>
      <c r="E6" s="162">
        <f>Resumen!G47</f>
        <v>0</v>
      </c>
      <c r="F6" s="162">
        <f>Resumen!G66</f>
        <v>0</v>
      </c>
      <c r="G6" s="162">
        <f>Resumen!G85</f>
        <v>0</v>
      </c>
      <c r="H6" s="163">
        <f>Resumen!G104</f>
        <v>0</v>
      </c>
      <c r="K6" s="156"/>
      <c r="L6" s="167"/>
      <c r="M6" s="167"/>
      <c r="N6" s="167"/>
      <c r="O6" s="155"/>
      <c r="P6" s="155"/>
      <c r="Q6" s="155"/>
      <c r="R6" s="155"/>
    </row>
    <row r="7" spans="2:20" ht="15.75" thickBot="1" x14ac:dyDescent="0.3">
      <c r="B7" s="164" t="str">
        <f>General!C14</f>
        <v>ALIAS 4</v>
      </c>
      <c r="C7" s="162">
        <f>Resumen!G9</f>
        <v>0</v>
      </c>
      <c r="D7" s="162">
        <f>Resumen!G29</f>
        <v>0</v>
      </c>
      <c r="E7" s="162">
        <f>Resumen!G48</f>
        <v>0</v>
      </c>
      <c r="F7" s="162">
        <f>Resumen!G67</f>
        <v>0</v>
      </c>
      <c r="G7" s="162">
        <f>Resumen!G86</f>
        <v>0</v>
      </c>
      <c r="H7" s="163">
        <f>Resumen!G105</f>
        <v>0</v>
      </c>
      <c r="K7" s="156"/>
      <c r="L7" s="167"/>
      <c r="M7" s="167"/>
      <c r="N7" s="167"/>
      <c r="O7" s="155"/>
      <c r="P7" s="155"/>
      <c r="Q7" s="155"/>
      <c r="R7" s="155"/>
    </row>
    <row r="8" spans="2:20" ht="15.75" thickBot="1" x14ac:dyDescent="0.3">
      <c r="B8" s="164" t="str">
        <f>General!C15</f>
        <v>ALIAS 5</v>
      </c>
      <c r="C8" s="162">
        <f>Resumen!G10</f>
        <v>0</v>
      </c>
      <c r="D8" s="162">
        <f>Resumen!G30</f>
        <v>0</v>
      </c>
      <c r="E8" s="162">
        <f>Resumen!G49</f>
        <v>0</v>
      </c>
      <c r="F8" s="162">
        <f>Resumen!G68</f>
        <v>0</v>
      </c>
      <c r="G8" s="162">
        <f>Resumen!G87</f>
        <v>0</v>
      </c>
      <c r="H8" s="163">
        <f>Resumen!G106</f>
        <v>0</v>
      </c>
      <c r="K8" s="156"/>
      <c r="L8" s="167"/>
      <c r="M8" s="167"/>
      <c r="N8" s="167"/>
      <c r="O8" s="155"/>
      <c r="P8" s="155"/>
      <c r="Q8" s="155"/>
      <c r="R8" s="155"/>
    </row>
    <row r="9" spans="2:20" ht="15.75" thickBot="1" x14ac:dyDescent="0.3">
      <c r="B9" s="168" t="str">
        <f>General!C16</f>
        <v>ALIAS 6</v>
      </c>
      <c r="C9" s="162">
        <f>Resumen!G11</f>
        <v>0</v>
      </c>
      <c r="D9" s="162">
        <f>Resumen!G31</f>
        <v>0</v>
      </c>
      <c r="E9" s="162">
        <f>Resumen!G50</f>
        <v>0</v>
      </c>
      <c r="F9" s="162">
        <f>Resumen!G69</f>
        <v>0</v>
      </c>
      <c r="G9" s="162">
        <f>Resumen!G88</f>
        <v>0</v>
      </c>
      <c r="H9" s="163">
        <f>Resumen!G107</f>
        <v>0</v>
      </c>
    </row>
    <row r="10" spans="2:20" ht="15.75" thickBot="1" x14ac:dyDescent="0.3">
      <c r="B10" s="168" t="str">
        <f>General!C17</f>
        <v>ALIAS 7</v>
      </c>
      <c r="C10" s="162">
        <f>Resumen!G12</f>
        <v>0</v>
      </c>
      <c r="D10" s="162">
        <f>Resumen!G32</f>
        <v>0</v>
      </c>
      <c r="E10" s="162">
        <f>Resumen!G51</f>
        <v>0</v>
      </c>
      <c r="F10" s="162">
        <f>Resumen!G70</f>
        <v>0</v>
      </c>
      <c r="G10" s="162">
        <f>Resumen!G89</f>
        <v>0</v>
      </c>
      <c r="H10" s="163">
        <f>Resumen!G108</f>
        <v>0</v>
      </c>
    </row>
    <row r="11" spans="2:20" ht="15.75" thickBot="1" x14ac:dyDescent="0.3">
      <c r="B11" s="168" t="str">
        <f>General!C18</f>
        <v>ALIAS 8</v>
      </c>
      <c r="C11" s="162">
        <f>Resumen!G13</f>
        <v>0</v>
      </c>
      <c r="D11" s="162">
        <f>Resumen!G33</f>
        <v>0</v>
      </c>
      <c r="E11" s="162">
        <f>Resumen!G52</f>
        <v>0</v>
      </c>
      <c r="F11" s="162">
        <f>Resumen!G71</f>
        <v>0</v>
      </c>
      <c r="G11" s="162">
        <f>Resumen!G90</f>
        <v>0</v>
      </c>
      <c r="H11" s="163">
        <f>Resumen!G109</f>
        <v>0</v>
      </c>
    </row>
    <row r="12" spans="2:20" ht="15.75" thickBot="1" x14ac:dyDescent="0.3">
      <c r="B12" s="168" t="str">
        <f>General!C19</f>
        <v>ALIAS 9</v>
      </c>
      <c r="C12" s="162">
        <f>Resumen!G14</f>
        <v>0</v>
      </c>
      <c r="D12" s="162">
        <f>Resumen!G34</f>
        <v>0</v>
      </c>
      <c r="E12" s="162">
        <f>Resumen!G53</f>
        <v>0</v>
      </c>
      <c r="F12" s="162">
        <f>Resumen!G72</f>
        <v>0</v>
      </c>
      <c r="G12" s="162">
        <f>Resumen!G91</f>
        <v>0</v>
      </c>
      <c r="H12" s="163">
        <f>Resumen!G110</f>
        <v>0</v>
      </c>
    </row>
    <row r="13" spans="2:20" ht="15.75" thickBot="1" x14ac:dyDescent="0.3">
      <c r="B13" s="168" t="str">
        <f>General!C20</f>
        <v>ALIAS 10</v>
      </c>
      <c r="C13" s="162">
        <f>Resumen!G15</f>
        <v>0</v>
      </c>
      <c r="D13" s="162">
        <f>Resumen!G35</f>
        <v>0</v>
      </c>
      <c r="E13" s="162">
        <f>Resumen!G54</f>
        <v>0</v>
      </c>
      <c r="F13" s="162">
        <f>Resumen!G73</f>
        <v>0</v>
      </c>
      <c r="G13" s="162">
        <f>Resumen!G92</f>
        <v>0</v>
      </c>
      <c r="H13" s="163">
        <f>Resumen!G111</f>
        <v>0</v>
      </c>
    </row>
    <row r="14" spans="2:20" ht="15.75" thickBot="1" x14ac:dyDescent="0.3">
      <c r="B14" s="168" t="str">
        <f>General!C21</f>
        <v>ALIAS 11</v>
      </c>
      <c r="C14" s="162">
        <f>Resumen!G16</f>
        <v>0</v>
      </c>
      <c r="D14" s="162">
        <f>Resumen!G36</f>
        <v>0</v>
      </c>
      <c r="E14" s="162">
        <f>Resumen!G55</f>
        <v>0</v>
      </c>
      <c r="F14" s="162">
        <f>Resumen!G74</f>
        <v>0</v>
      </c>
      <c r="G14" s="162">
        <f>Resumen!G93</f>
        <v>0</v>
      </c>
      <c r="H14" s="163">
        <f>Resumen!G112</f>
        <v>0</v>
      </c>
    </row>
    <row r="15" spans="2:20" ht="15.75" thickBot="1" x14ac:dyDescent="0.3">
      <c r="B15" s="168" t="str">
        <f>General!C22</f>
        <v>ALIAS 12</v>
      </c>
      <c r="C15" s="162">
        <f>Resumen!G17</f>
        <v>0</v>
      </c>
      <c r="D15" s="162">
        <f>Resumen!G37</f>
        <v>0</v>
      </c>
      <c r="E15" s="162">
        <f>Resumen!G56</f>
        <v>0</v>
      </c>
      <c r="F15" s="162">
        <f>Resumen!G75</f>
        <v>0</v>
      </c>
      <c r="G15" s="162">
        <f>Resumen!G94</f>
        <v>0</v>
      </c>
      <c r="H15" s="163">
        <f>Resumen!G113</f>
        <v>0</v>
      </c>
    </row>
    <row r="16" spans="2:20" ht="15.75" thickBot="1" x14ac:dyDescent="0.3">
      <c r="B16" s="168" t="str">
        <f>General!C23</f>
        <v>ALIAS 13</v>
      </c>
      <c r="C16" s="162">
        <f>Resumen!G18</f>
        <v>0</v>
      </c>
      <c r="D16" s="162">
        <f>Resumen!G38</f>
        <v>0</v>
      </c>
      <c r="E16" s="162">
        <f>Resumen!G57</f>
        <v>0</v>
      </c>
      <c r="F16" s="162">
        <f>Resumen!G76</f>
        <v>0</v>
      </c>
      <c r="G16" s="162">
        <f>Resumen!G95</f>
        <v>0</v>
      </c>
      <c r="H16" s="163">
        <f>Resumen!G114</f>
        <v>0</v>
      </c>
    </row>
    <row r="17" spans="2:8" ht="15.75" thickBot="1" x14ac:dyDescent="0.3">
      <c r="B17" s="168" t="str">
        <f>General!C24</f>
        <v>ALIAS 14</v>
      </c>
      <c r="C17" s="162">
        <f>Resumen!G19</f>
        <v>0</v>
      </c>
      <c r="D17" s="162">
        <f>Resumen!G39</f>
        <v>0</v>
      </c>
      <c r="E17" s="162">
        <f>Resumen!G58</f>
        <v>0</v>
      </c>
      <c r="F17" s="162">
        <f>Resumen!G77</f>
        <v>0</v>
      </c>
      <c r="G17" s="162">
        <f>Resumen!G96</f>
        <v>0</v>
      </c>
      <c r="H17" s="163">
        <f>Resumen!G115</f>
        <v>0</v>
      </c>
    </row>
    <row r="18" spans="2:8" ht="15.75" thickBot="1" x14ac:dyDescent="0.3">
      <c r="B18" s="168" t="str">
        <f>General!C25</f>
        <v>ALIAS 15</v>
      </c>
      <c r="C18" s="162">
        <f>Resumen!G20</f>
        <v>0</v>
      </c>
      <c r="D18" s="162">
        <f>Resumen!G40</f>
        <v>0</v>
      </c>
      <c r="E18" s="162">
        <f>Resumen!G59</f>
        <v>0</v>
      </c>
      <c r="F18" s="162">
        <f>Resumen!G78</f>
        <v>0</v>
      </c>
      <c r="G18" s="162">
        <f>Resumen!G97</f>
        <v>0</v>
      </c>
      <c r="H18" s="163">
        <f>Resumen!G116</f>
        <v>0</v>
      </c>
    </row>
    <row r="19" spans="2:8" ht="15.75" thickBot="1" x14ac:dyDescent="0.3">
      <c r="B19" s="169" t="s">
        <v>231</v>
      </c>
      <c r="C19" s="143">
        <f t="shared" ref="C19:H19" si="0">AVERAGE(C4:C18)</f>
        <v>0</v>
      </c>
      <c r="D19" s="144">
        <f t="shared" si="0"/>
        <v>0</v>
      </c>
      <c r="E19" s="143">
        <f t="shared" si="0"/>
        <v>0</v>
      </c>
      <c r="F19" s="143">
        <f t="shared" si="0"/>
        <v>0</v>
      </c>
      <c r="G19" s="143">
        <f t="shared" si="0"/>
        <v>0</v>
      </c>
      <c r="H19" s="143">
        <f t="shared" si="0"/>
        <v>0</v>
      </c>
    </row>
  </sheetData>
  <sheetProtection password="9EC1" sheet="1" objects="1" scenarios="1"/>
  <mergeCells count="1">
    <mergeCell ref="B2:H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43"/>
  <sheetViews>
    <sheetView workbookViewId="0">
      <selection activeCell="D6" sqref="D6"/>
    </sheetView>
  </sheetViews>
  <sheetFormatPr baseColWidth="10" defaultRowHeight="15" x14ac:dyDescent="0.25"/>
  <cols>
    <col min="1" max="1" width="66.5703125" style="62" customWidth="1"/>
    <col min="2" max="16384" width="11.42578125" style="62"/>
  </cols>
  <sheetData>
    <row r="5" spans="1:3" x14ac:dyDescent="0.25">
      <c r="A5" s="62" t="s">
        <v>11</v>
      </c>
    </row>
    <row r="6" spans="1:3" x14ac:dyDescent="0.25">
      <c r="A6" s="62" t="s">
        <v>12</v>
      </c>
    </row>
    <row r="7" spans="1:3" x14ac:dyDescent="0.25">
      <c r="A7" s="62" t="s">
        <v>13</v>
      </c>
    </row>
    <row r="13" spans="1:3" x14ac:dyDescent="0.25">
      <c r="A13" s="63" t="s">
        <v>70</v>
      </c>
      <c r="C13" s="64" t="s">
        <v>89</v>
      </c>
    </row>
    <row r="14" spans="1:3" x14ac:dyDescent="0.25">
      <c r="A14" s="65" t="s">
        <v>71</v>
      </c>
      <c r="C14" s="65" t="s">
        <v>90</v>
      </c>
    </row>
    <row r="15" spans="1:3" x14ac:dyDescent="0.25">
      <c r="A15" s="66" t="s">
        <v>72</v>
      </c>
      <c r="C15" s="64" t="s">
        <v>91</v>
      </c>
    </row>
    <row r="16" spans="1:3" x14ac:dyDescent="0.25">
      <c r="A16" s="67" t="s">
        <v>81</v>
      </c>
      <c r="C16" s="65" t="s">
        <v>92</v>
      </c>
    </row>
    <row r="17" spans="1:3" x14ac:dyDescent="0.25">
      <c r="A17" s="68" t="s">
        <v>74</v>
      </c>
      <c r="C17" s="64" t="s">
        <v>93</v>
      </c>
    </row>
    <row r="18" spans="1:3" x14ac:dyDescent="0.25">
      <c r="A18" s="67" t="s">
        <v>77</v>
      </c>
      <c r="C18" s="65" t="s">
        <v>94</v>
      </c>
    </row>
    <row r="19" spans="1:3" x14ac:dyDescent="0.25">
      <c r="A19" s="68" t="s">
        <v>75</v>
      </c>
      <c r="C19" s="64" t="s">
        <v>96</v>
      </c>
    </row>
    <row r="20" spans="1:3" x14ac:dyDescent="0.25">
      <c r="A20" s="67" t="s">
        <v>76</v>
      </c>
      <c r="C20" s="65" t="s">
        <v>95</v>
      </c>
    </row>
    <row r="21" spans="1:3" x14ac:dyDescent="0.25">
      <c r="A21" s="68" t="s">
        <v>73</v>
      </c>
      <c r="C21" s="64" t="s">
        <v>97</v>
      </c>
    </row>
    <row r="22" spans="1:3" x14ac:dyDescent="0.25">
      <c r="A22" s="67" t="s">
        <v>78</v>
      </c>
      <c r="C22" s="65" t="s">
        <v>98</v>
      </c>
    </row>
    <row r="23" spans="1:3" x14ac:dyDescent="0.25">
      <c r="A23" s="68" t="s">
        <v>79</v>
      </c>
      <c r="C23" s="64" t="s">
        <v>99</v>
      </c>
    </row>
    <row r="24" spans="1:3" x14ac:dyDescent="0.25">
      <c r="A24" s="67" t="s">
        <v>80</v>
      </c>
      <c r="C24" s="65" t="s">
        <v>100</v>
      </c>
    </row>
    <row r="25" spans="1:3" x14ac:dyDescent="0.25">
      <c r="A25" s="68" t="s">
        <v>82</v>
      </c>
      <c r="C25" s="64" t="s">
        <v>101</v>
      </c>
    </row>
    <row r="26" spans="1:3" x14ac:dyDescent="0.25">
      <c r="A26" s="67" t="s">
        <v>83</v>
      </c>
      <c r="C26" s="65" t="s">
        <v>102</v>
      </c>
    </row>
    <row r="27" spans="1:3" x14ac:dyDescent="0.25">
      <c r="A27" s="68" t="s">
        <v>84</v>
      </c>
      <c r="C27" s="64" t="s">
        <v>103</v>
      </c>
    </row>
    <row r="28" spans="1:3" x14ac:dyDescent="0.25">
      <c r="A28" s="67" t="s">
        <v>85</v>
      </c>
      <c r="C28" s="65" t="s">
        <v>104</v>
      </c>
    </row>
    <row r="29" spans="1:3" x14ac:dyDescent="0.25">
      <c r="A29" s="68" t="s">
        <v>86</v>
      </c>
      <c r="C29" s="64" t="s">
        <v>105</v>
      </c>
    </row>
    <row r="30" spans="1:3" x14ac:dyDescent="0.25">
      <c r="A30" s="67" t="s">
        <v>87</v>
      </c>
      <c r="C30" s="65" t="s">
        <v>83</v>
      </c>
    </row>
    <row r="31" spans="1:3" x14ac:dyDescent="0.25">
      <c r="A31" s="68" t="s">
        <v>88</v>
      </c>
      <c r="C31" s="64" t="s">
        <v>106</v>
      </c>
    </row>
    <row r="32" spans="1:3" x14ac:dyDescent="0.25">
      <c r="C32" s="65" t="s">
        <v>107</v>
      </c>
    </row>
    <row r="33" spans="3:3" x14ac:dyDescent="0.25">
      <c r="C33" s="64" t="s">
        <v>108</v>
      </c>
    </row>
    <row r="34" spans="3:3" x14ac:dyDescent="0.25">
      <c r="C34" s="65" t="s">
        <v>109</v>
      </c>
    </row>
    <row r="35" spans="3:3" x14ac:dyDescent="0.25">
      <c r="C35" s="64" t="s">
        <v>110</v>
      </c>
    </row>
    <row r="36" spans="3:3" x14ac:dyDescent="0.25">
      <c r="C36" s="65" t="s">
        <v>111</v>
      </c>
    </row>
    <row r="37" spans="3:3" x14ac:dyDescent="0.25">
      <c r="C37" s="64" t="s">
        <v>112</v>
      </c>
    </row>
    <row r="38" spans="3:3" x14ac:dyDescent="0.25">
      <c r="C38" s="65" t="s">
        <v>113</v>
      </c>
    </row>
    <row r="39" spans="3:3" x14ac:dyDescent="0.25">
      <c r="C39" s="64" t="s">
        <v>115</v>
      </c>
    </row>
    <row r="40" spans="3:3" x14ac:dyDescent="0.25">
      <c r="C40" s="65" t="s">
        <v>114</v>
      </c>
    </row>
    <row r="41" spans="3:3" x14ac:dyDescent="0.25">
      <c r="C41" s="64" t="s">
        <v>116</v>
      </c>
    </row>
    <row r="42" spans="3:3" x14ac:dyDescent="0.25">
      <c r="C42" s="65" t="s">
        <v>117</v>
      </c>
    </row>
    <row r="43" spans="3:3" x14ac:dyDescent="0.25">
      <c r="C43" s="69" t="s">
        <v>118</v>
      </c>
    </row>
  </sheetData>
  <sheetProtection password="9EC1"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General</vt:lpstr>
      <vt:lpstr>A</vt:lpstr>
      <vt:lpstr>AA</vt:lpstr>
      <vt:lpstr>Criterios de éxito</vt:lpstr>
      <vt:lpstr>Resumen</vt:lpstr>
      <vt:lpstr>Tabla Resumen</vt:lpstr>
      <vt:lpstr>Hoja4</vt:lpstr>
      <vt:lpstr>Cumple</vt:lpstr>
      <vt:lpstr>PuntosA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2012-07-04T20:18:19Z</dcterms:modified>
</cp:coreProperties>
</file>