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220" yWindow="0" windowWidth="26700" windowHeight="17480" tabRatio="500" activeTab="2"/>
  </bookViews>
  <sheets>
    <sheet name="Nodes" sheetId="2" r:id="rId1"/>
    <sheet name="Links" sheetId="3" r:id="rId2"/>
    <sheet name="OLDOakland PoliceFire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8" i="3" l="1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G75" i="3"/>
  <c r="E75" i="3"/>
  <c r="C75" i="3"/>
  <c r="G74" i="3"/>
  <c r="E74" i="3"/>
  <c r="C74" i="3"/>
  <c r="G73" i="3"/>
  <c r="E73" i="3"/>
  <c r="C73" i="3"/>
  <c r="G72" i="3"/>
  <c r="E72" i="3"/>
  <c r="C72" i="3"/>
  <c r="G71" i="3"/>
  <c r="E71" i="3"/>
  <c r="C71" i="3"/>
  <c r="G70" i="3"/>
  <c r="E70" i="3"/>
  <c r="C70" i="3"/>
  <c r="G69" i="3"/>
  <c r="E69" i="3"/>
  <c r="C69" i="3"/>
  <c r="G68" i="3"/>
  <c r="E68" i="3"/>
  <c r="C68" i="3"/>
  <c r="G67" i="3"/>
  <c r="E67" i="3"/>
  <c r="C67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G22" i="3"/>
  <c r="E22" i="3"/>
  <c r="C22" i="3"/>
  <c r="G21" i="3"/>
  <c r="E21" i="3"/>
  <c r="C21" i="3"/>
  <c r="G20" i="3"/>
  <c r="E20" i="3"/>
  <c r="C20" i="3"/>
  <c r="G19" i="3"/>
  <c r="E19" i="3"/>
  <c r="C19" i="3"/>
  <c r="G18" i="3"/>
  <c r="E18" i="3"/>
  <c r="C18" i="3"/>
  <c r="G17" i="3"/>
  <c r="E17" i="3"/>
  <c r="C17" i="3"/>
  <c r="G16" i="3"/>
  <c r="E16" i="3"/>
  <c r="C16" i="3"/>
  <c r="G15" i="3"/>
  <c r="E15" i="3"/>
  <c r="C15" i="3"/>
  <c r="G14" i="3"/>
  <c r="E14" i="3"/>
  <c r="C14" i="3"/>
  <c r="G13" i="3"/>
  <c r="E13" i="3"/>
  <c r="C13" i="3"/>
  <c r="G12" i="3"/>
  <c r="E12" i="3"/>
  <c r="C12" i="3"/>
  <c r="G11" i="3"/>
  <c r="E11" i="3"/>
  <c r="C11" i="3"/>
  <c r="G10" i="3"/>
  <c r="E10" i="3"/>
  <c r="C10" i="3"/>
  <c r="G9" i="3"/>
  <c r="E9" i="3"/>
  <c r="C9" i="3"/>
  <c r="G8" i="3"/>
  <c r="E8" i="3"/>
  <c r="C8" i="3"/>
  <c r="D89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50" i="1"/>
  <c r="F50" i="1"/>
  <c r="H48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42" i="1"/>
  <c r="H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49" i="1"/>
  <c r="F48" i="1"/>
  <c r="F47" i="1"/>
  <c r="F46" i="1"/>
  <c r="F45" i="1"/>
  <c r="F44" i="1"/>
  <c r="F43" i="1"/>
  <c r="F42" i="1"/>
  <c r="F41" i="1"/>
  <c r="J89" i="1"/>
  <c r="D8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J88" i="1"/>
  <c r="D88" i="1"/>
  <c r="J87" i="1"/>
  <c r="D87" i="1"/>
  <c r="J86" i="1"/>
  <c r="D86" i="1"/>
  <c r="J85" i="1"/>
  <c r="D85" i="1"/>
  <c r="J84" i="1"/>
  <c r="D84" i="1"/>
  <c r="J83" i="1"/>
  <c r="D83" i="1"/>
  <c r="J82" i="1"/>
  <c r="D82" i="1"/>
  <c r="J81" i="1"/>
  <c r="D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39" i="1"/>
  <c r="D59" i="1"/>
  <c r="D58" i="1"/>
  <c r="D57" i="1"/>
  <c r="D56" i="1"/>
  <c r="D55" i="1"/>
  <c r="D54" i="1"/>
  <c r="D53" i="1"/>
  <c r="D52" i="1"/>
  <c r="D51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41" i="1"/>
  <c r="B50" i="1"/>
  <c r="B51" i="1"/>
  <c r="B52" i="1"/>
  <c r="B53" i="1"/>
  <c r="B54" i="1"/>
  <c r="B55" i="1"/>
  <c r="B56" i="1"/>
  <c r="B57" i="1"/>
  <c r="B58" i="1"/>
  <c r="B59" i="1"/>
  <c r="B4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</calcChain>
</file>

<file path=xl/sharedStrings.xml><?xml version="1.0" encoding="utf-8"?>
<sst xmlns="http://schemas.openxmlformats.org/spreadsheetml/2006/main" count="133" uniqueCount="74">
  <si>
    <t>General Fund</t>
  </si>
  <si>
    <t>Mayor</t>
  </si>
  <si>
    <t>City Council</t>
  </si>
  <si>
    <t>City Administrator</t>
  </si>
  <si>
    <t>City Attorney</t>
  </si>
  <si>
    <t>City Auditor</t>
  </si>
  <si>
    <t>City Clerk</t>
  </si>
  <si>
    <t>Human Resources</t>
  </si>
  <si>
    <t>Office of Communication and Information Systems</t>
  </si>
  <si>
    <t>Finance and Management Agency</t>
  </si>
  <si>
    <t>Police Services Agency</t>
  </si>
  <si>
    <t>Fire Services Agency</t>
  </si>
  <si>
    <t>Library</t>
  </si>
  <si>
    <t>Office of Parks and Recreation</t>
  </si>
  <si>
    <t>Department of Human Services</t>
  </si>
  <si>
    <t>Public Works Agency</t>
  </si>
  <si>
    <t>Community and Economic Development Agency</t>
  </si>
  <si>
    <t>Non Department and Port</t>
  </si>
  <si>
    <t>Capital Improvement Projects</t>
  </si>
  <si>
    <t>Property Tax</t>
  </si>
  <si>
    <t>Sales Tax</t>
  </si>
  <si>
    <t>Business License Tax</t>
  </si>
  <si>
    <t>Utility Consumption Tax</t>
  </si>
  <si>
    <t>Real Estate Transfer Tax</t>
  </si>
  <si>
    <t>Transient Occupancy Tax</t>
  </si>
  <si>
    <t>Parking Tax</t>
  </si>
  <si>
    <t>Licenses &amp; Permits</t>
  </si>
  <si>
    <t>Fines &amp; Penalties</t>
  </si>
  <si>
    <t>Interest Income</t>
  </si>
  <si>
    <t>Service Charges</t>
  </si>
  <si>
    <t>Miscellaneous</t>
  </si>
  <si>
    <t>Interfund Transfers</t>
  </si>
  <si>
    <t>{"name":"</t>
  </si>
  <si>
    <t>"},</t>
  </si>
  <si>
    <t>Index</t>
  </si>
  <si>
    <t>Source</t>
  </si>
  <si>
    <t>Target</t>
  </si>
  <si>
    <t>Formatted Nodes</t>
  </si>
  <si>
    <t>Formatted Links</t>
  </si>
  <si>
    <t>Source (Text)</t>
  </si>
  <si>
    <t>Target (Text)</t>
  </si>
  <si>
    <t>Amount</t>
  </si>
  <si>
    <t>{"source":</t>
  </si>
  <si>
    <t>,"target":</t>
  </si>
  <si>
    <t>,"value":</t>
  </si>
  <si>
    <t>},</t>
  </si>
  <si>
    <t>Measure Y: Public Safety Act</t>
  </si>
  <si>
    <t>"}</t>
  </si>
  <si>
    <t>}</t>
  </si>
  <si>
    <t>Key:</t>
  </si>
  <si>
    <t>Inputs</t>
  </si>
  <si>
    <t>Outputs</t>
  </si>
  <si>
    <t>Kid's First Oakland Children's Fund</t>
  </si>
  <si>
    <t>Department of Health and Human Services (Federal)</t>
  </si>
  <si>
    <t>Measure B - ACTIA</t>
  </si>
  <si>
    <t>Measure Q - Library Services Retention &amp; Enhancement</t>
  </si>
  <si>
    <t>Landscaping &amp; Lighting Assessment District</t>
  </si>
  <si>
    <t>Development Service Fund</t>
  </si>
  <si>
    <t>Sewer Service Fund</t>
  </si>
  <si>
    <t>Bureau of Administration</t>
  </si>
  <si>
    <t>Bureau of Field Operations</t>
  </si>
  <si>
    <t>Bureau of Investigation</t>
  </si>
  <si>
    <t>Bureau of Services</t>
  </si>
  <si>
    <t>Office of the Chief of Police</t>
  </si>
  <si>
    <t>911 Dispatch Communication</t>
  </si>
  <si>
    <t>Emergency Medical Services</t>
  </si>
  <si>
    <t>Emergency Response Support Services</t>
  </si>
  <si>
    <t>Fire Department Administration</t>
  </si>
  <si>
    <t>Fire Department Safety, Education and Training</t>
  </si>
  <si>
    <t>Fire Prevention Bureau</t>
  </si>
  <si>
    <t>Fire Suppression/Field Operations</t>
  </si>
  <si>
    <t>Office of Emergency Svcs/Dept. of Homeland Sec.</t>
  </si>
  <si>
    <t>Personnel, Safety, and Liability</t>
  </si>
  <si>
    <t>Special Operation-Emergency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</si>
</sst>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02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166" fontId="0" fillId="0" borderId="0" xfId="1" applyNumberFormat="1" applyFont="1"/>
    <xf numFmtId="0" fontId="4" fillId="2" borderId="0" xfId="0" applyFont="1" applyFill="1"/>
    <xf numFmtId="0" fontId="0" fillId="2" borderId="0" xfId="0" applyFill="1"/>
    <xf numFmtId="166" fontId="4" fillId="2" borderId="0" xfId="1" applyNumberFormat="1" applyFont="1" applyFill="1"/>
    <xf numFmtId="166" fontId="0" fillId="2" borderId="0" xfId="1" applyNumberFormat="1" applyFont="1" applyFill="1"/>
    <xf numFmtId="0" fontId="0" fillId="3" borderId="0" xfId="0" applyFill="1"/>
  </cellXfs>
  <cellStyles count="102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9"/>
  <sheetViews>
    <sheetView workbookViewId="0">
      <selection activeCell="C21" sqref="C21"/>
    </sheetView>
  </sheetViews>
  <sheetFormatPr baseColWidth="10" defaultRowHeight="15" x14ac:dyDescent="0"/>
  <cols>
    <col min="2" max="2" width="8.1640625" customWidth="1"/>
    <col min="3" max="3" width="43.5" customWidth="1"/>
    <col min="4" max="4" width="55.33203125" customWidth="1"/>
    <col min="5" max="5" width="8" customWidth="1"/>
    <col min="6" max="6" width="25.33203125" customWidth="1"/>
    <col min="7" max="7" width="7.33203125" customWidth="1"/>
    <col min="8" max="8" width="23.1640625" customWidth="1"/>
    <col min="9" max="9" width="17.1640625" style="2" bestFit="1" customWidth="1"/>
    <col min="10" max="10" width="35" customWidth="1"/>
  </cols>
  <sheetData>
    <row r="2" spans="2:4">
      <c r="B2" s="1" t="s">
        <v>49</v>
      </c>
      <c r="D2" t="s">
        <v>32</v>
      </c>
    </row>
    <row r="3" spans="2:4">
      <c r="B3" s="4" t="s">
        <v>50</v>
      </c>
      <c r="D3" t="s">
        <v>33</v>
      </c>
    </row>
    <row r="4" spans="2:4">
      <c r="B4" s="7" t="s">
        <v>51</v>
      </c>
      <c r="D4" t="s">
        <v>47</v>
      </c>
    </row>
    <row r="8" spans="2:4">
      <c r="B8" s="1" t="s">
        <v>34</v>
      </c>
      <c r="C8" s="1"/>
      <c r="D8" s="1" t="s">
        <v>37</v>
      </c>
    </row>
    <row r="9" spans="2:4">
      <c r="B9">
        <v>0</v>
      </c>
      <c r="C9" s="4" t="s">
        <v>0</v>
      </c>
      <c r="D9" s="7" t="str">
        <f>IF(ISBLANK(C9),"",IF(ISBLANK(C10),CONCATENATE($D$2,C9,$D$4),CONCATENATE($D$2,C9,$D$3)))</f>
        <v>{"name":"General Fund"},</v>
      </c>
    </row>
    <row r="10" spans="2:4">
      <c r="B10">
        <f>B9+1</f>
        <v>1</v>
      </c>
      <c r="C10" s="4" t="s">
        <v>1</v>
      </c>
      <c r="D10" s="7" t="str">
        <f>IF(ISBLANK(C10),"",IF(ISBLANK(C11),CONCATENATE($D$2,C10,$D$4),CONCATENATE($D$2,C10,$D$3)))</f>
        <v>{"name":"Mayor"},</v>
      </c>
    </row>
    <row r="11" spans="2:4">
      <c r="B11">
        <f>B10+1</f>
        <v>2</v>
      </c>
      <c r="C11" s="4" t="s">
        <v>2</v>
      </c>
      <c r="D11" s="7" t="str">
        <f>IF(ISBLANK(C11),"",IF(ISBLANK(C12),CONCATENATE($D$2,C11,$D$4),CONCATENATE($D$2,C11,$D$3)))</f>
        <v>{"name":"City Council"},</v>
      </c>
    </row>
    <row r="12" spans="2:4">
      <c r="B12">
        <f>B11+1</f>
        <v>3</v>
      </c>
      <c r="C12" s="4" t="s">
        <v>3</v>
      </c>
      <c r="D12" s="7" t="str">
        <f>IF(ISBLANK(C12),"",IF(ISBLANK(C13),CONCATENATE($D$2,C12,$D$4),CONCATENATE($D$2,C12,$D$3)))</f>
        <v>{"name":"City Administrator"},</v>
      </c>
    </row>
    <row r="13" spans="2:4">
      <c r="B13">
        <f>B12+1</f>
        <v>4</v>
      </c>
      <c r="C13" s="4" t="s">
        <v>4</v>
      </c>
      <c r="D13" s="7" t="str">
        <f>IF(ISBLANK(C13),"",IF(ISBLANK(C14),CONCATENATE($D$2,C13,$D$4),CONCATENATE($D$2,C13,$D$3)))</f>
        <v>{"name":"City Attorney"},</v>
      </c>
    </row>
    <row r="14" spans="2:4">
      <c r="B14">
        <f>B13+1</f>
        <v>5</v>
      </c>
      <c r="C14" s="4" t="s">
        <v>5</v>
      </c>
      <c r="D14" s="7" t="str">
        <f>IF(ISBLANK(C14),"",IF(ISBLANK(C15),CONCATENATE($D$2,C14,$D$4),CONCATENATE($D$2,C14,$D$3)))</f>
        <v>{"name":"City Auditor"},</v>
      </c>
    </row>
    <row r="15" spans="2:4">
      <c r="B15">
        <f>B14+1</f>
        <v>6</v>
      </c>
      <c r="C15" s="4" t="s">
        <v>6</v>
      </c>
      <c r="D15" s="7" t="str">
        <f>IF(ISBLANK(C15),"",IF(ISBLANK(C16),CONCATENATE($D$2,C15,$D$4),CONCATENATE($D$2,C15,$D$3)))</f>
        <v>{"name":"City Clerk"},</v>
      </c>
    </row>
    <row r="16" spans="2:4">
      <c r="B16">
        <f>B15+1</f>
        <v>7</v>
      </c>
      <c r="C16" s="4" t="s">
        <v>7</v>
      </c>
      <c r="D16" s="7" t="str">
        <f>IF(ISBLANK(C16),"",IF(ISBLANK(C17),CONCATENATE($D$2,C16,$D$4),CONCATENATE($D$2,C16,$D$3)))</f>
        <v>{"name":"Human Resources"},</v>
      </c>
    </row>
    <row r="17" spans="2:4">
      <c r="B17">
        <f>B16+1</f>
        <v>8</v>
      </c>
      <c r="C17" s="4" t="s">
        <v>8</v>
      </c>
      <c r="D17" s="7" t="str">
        <f>IF(ISBLANK(C17),"",IF(ISBLANK(C18),CONCATENATE($D$2,C17,$D$4),CONCATENATE($D$2,C17,$D$3)))</f>
        <v>{"name":"Office of Communication and Information Systems"},</v>
      </c>
    </row>
    <row r="18" spans="2:4">
      <c r="B18">
        <f>B17+1</f>
        <v>9</v>
      </c>
      <c r="C18" s="4" t="s">
        <v>9</v>
      </c>
      <c r="D18" s="7" t="str">
        <f>IF(ISBLANK(C18),"",IF(ISBLANK(C19),CONCATENATE($D$2,C18,$D$4),CONCATENATE($D$2,C18,$D$3)))</f>
        <v>{"name":"Finance and Management Agency"},</v>
      </c>
    </row>
    <row r="19" spans="2:4">
      <c r="B19">
        <f>B18+1</f>
        <v>10</v>
      </c>
      <c r="C19" s="4" t="s">
        <v>10</v>
      </c>
      <c r="D19" s="7" t="str">
        <f>IF(ISBLANK(C19),"",IF(ISBLANK(C20),CONCATENATE($D$2,C19,$D$4),CONCATENATE($D$2,C19,$D$3)))</f>
        <v>{"name":"Police Services Agency"},</v>
      </c>
    </row>
    <row r="20" spans="2:4">
      <c r="B20">
        <f>B19+1</f>
        <v>11</v>
      </c>
      <c r="C20" s="4" t="s">
        <v>11</v>
      </c>
      <c r="D20" s="7" t="str">
        <f>IF(ISBLANK(C20),"",IF(ISBLANK(C21),CONCATENATE($D$2,C20,$D$4),CONCATENATE($D$2,C20,$D$3)))</f>
        <v>{"name":"Fire Services Agency"},</v>
      </c>
    </row>
    <row r="21" spans="2:4">
      <c r="B21">
        <f>B20+1</f>
        <v>12</v>
      </c>
      <c r="C21" s="4" t="s">
        <v>12</v>
      </c>
      <c r="D21" s="7" t="str">
        <f>IF(ISBLANK(C21),"",IF(ISBLANK(C22),CONCATENATE($D$2,C21,$D$4),CONCATENATE($D$2,C21,$D$3)))</f>
        <v>{"name":"Library"},</v>
      </c>
    </row>
    <row r="22" spans="2:4">
      <c r="B22">
        <f>B21+1</f>
        <v>13</v>
      </c>
      <c r="C22" s="4" t="s">
        <v>13</v>
      </c>
      <c r="D22" s="7" t="str">
        <f>IF(ISBLANK(C22),"",IF(ISBLANK(C23),CONCATENATE($D$2,C22,$D$4),CONCATENATE($D$2,C22,$D$3)))</f>
        <v>{"name":"Office of Parks and Recreation"},</v>
      </c>
    </row>
    <row r="23" spans="2:4">
      <c r="B23">
        <f>B22+1</f>
        <v>14</v>
      </c>
      <c r="C23" s="4" t="s">
        <v>14</v>
      </c>
      <c r="D23" s="7" t="str">
        <f>IF(ISBLANK(C23),"",IF(ISBLANK(C24),CONCATENATE($D$2,C23,$D$4),CONCATENATE($D$2,C23,$D$3)))</f>
        <v>{"name":"Department of Human Services"},</v>
      </c>
    </row>
    <row r="24" spans="2:4">
      <c r="B24">
        <f>B23+1</f>
        <v>15</v>
      </c>
      <c r="C24" s="4" t="s">
        <v>15</v>
      </c>
      <c r="D24" s="7" t="str">
        <f>IF(ISBLANK(C24),"",IF(ISBLANK(C25),CONCATENATE($D$2,C24,$D$4),CONCATENATE($D$2,C24,$D$3)))</f>
        <v>{"name":"Public Works Agency"},</v>
      </c>
    </row>
    <row r="25" spans="2:4">
      <c r="B25">
        <f>B24+1</f>
        <v>16</v>
      </c>
      <c r="C25" s="4" t="s">
        <v>16</v>
      </c>
      <c r="D25" s="7" t="str">
        <f>IF(ISBLANK(C25),"",IF(ISBLANK(C26),CONCATENATE($D$2,C25,$D$4),CONCATENATE($D$2,C25,$D$3)))</f>
        <v>{"name":"Community and Economic Development Agency"},</v>
      </c>
    </row>
    <row r="26" spans="2:4">
      <c r="B26">
        <f>B25+1</f>
        <v>17</v>
      </c>
      <c r="C26" s="4" t="s">
        <v>17</v>
      </c>
      <c r="D26" s="7" t="str">
        <f>IF(ISBLANK(C26),"",IF(ISBLANK(C27),CONCATENATE($D$2,C26,$D$4),CONCATENATE($D$2,C26,$D$3)))</f>
        <v>{"name":"Non Department and Port"},</v>
      </c>
    </row>
    <row r="27" spans="2:4">
      <c r="B27">
        <f>B26+1</f>
        <v>18</v>
      </c>
      <c r="C27" s="4" t="s">
        <v>18</v>
      </c>
      <c r="D27" s="7" t="str">
        <f>IF(ISBLANK(C27),"",IF(ISBLANK(C28),CONCATENATE($D$2,C27,$D$4),CONCATENATE($D$2,C27,$D$3)))</f>
        <v>{"name":"Capital Improvement Projects"},</v>
      </c>
    </row>
    <row r="28" spans="2:4">
      <c r="B28">
        <f>B27+1</f>
        <v>19</v>
      </c>
      <c r="C28" s="4" t="s">
        <v>19</v>
      </c>
      <c r="D28" s="7" t="str">
        <f>IF(ISBLANK(C28),"",IF(ISBLANK(C29),CONCATENATE($D$2,C28,$D$4),CONCATENATE($D$2,C28,$D$3)))</f>
        <v>{"name":"Property Tax"},</v>
      </c>
    </row>
    <row r="29" spans="2:4">
      <c r="B29">
        <f>B28+1</f>
        <v>20</v>
      </c>
      <c r="C29" s="4" t="s">
        <v>20</v>
      </c>
      <c r="D29" s="7" t="str">
        <f>IF(ISBLANK(C29),"",IF(ISBLANK(C30),CONCATENATE($D$2,C29,$D$4),CONCATENATE($D$2,C29,$D$3)))</f>
        <v>{"name":"Sales Tax"},</v>
      </c>
    </row>
    <row r="30" spans="2:4">
      <c r="B30">
        <f>B29+1</f>
        <v>21</v>
      </c>
      <c r="C30" s="4" t="s">
        <v>21</v>
      </c>
      <c r="D30" s="7" t="str">
        <f>IF(ISBLANK(C30),"",IF(ISBLANK(C31),CONCATENATE($D$2,C30,$D$4),CONCATENATE($D$2,C30,$D$3)))</f>
        <v>{"name":"Business License Tax"},</v>
      </c>
    </row>
    <row r="31" spans="2:4">
      <c r="B31">
        <f>B30+1</f>
        <v>22</v>
      </c>
      <c r="C31" s="4" t="s">
        <v>22</v>
      </c>
      <c r="D31" s="7" t="str">
        <f>IF(ISBLANK(C31),"",IF(ISBLANK(C32),CONCATENATE($D$2,C31,$D$4),CONCATENATE($D$2,C31,$D$3)))</f>
        <v>{"name":"Utility Consumption Tax"},</v>
      </c>
    </row>
    <row r="32" spans="2:4">
      <c r="B32">
        <f>B31+1</f>
        <v>23</v>
      </c>
      <c r="C32" s="4" t="s">
        <v>23</v>
      </c>
      <c r="D32" s="7" t="str">
        <f>IF(ISBLANK(C32),"",IF(ISBLANK(C33),CONCATENATE($D$2,C32,$D$4),CONCATENATE($D$2,C32,$D$3)))</f>
        <v>{"name":"Real Estate Transfer Tax"},</v>
      </c>
    </row>
    <row r="33" spans="2:4">
      <c r="B33">
        <f>B32+1</f>
        <v>24</v>
      </c>
      <c r="C33" s="4" t="s">
        <v>24</v>
      </c>
      <c r="D33" s="7" t="str">
        <f>IF(ISBLANK(C33),"",IF(ISBLANK(C34),CONCATENATE($D$2,C33,$D$4),CONCATENATE($D$2,C33,$D$3)))</f>
        <v>{"name":"Transient Occupancy Tax"},</v>
      </c>
    </row>
    <row r="34" spans="2:4">
      <c r="B34">
        <f>B33+1</f>
        <v>25</v>
      </c>
      <c r="C34" s="4" t="s">
        <v>25</v>
      </c>
      <c r="D34" s="7" t="str">
        <f>IF(ISBLANK(C34),"",IF(ISBLANK(C35),CONCATENATE($D$2,C34,$D$4),CONCATENATE($D$2,C34,$D$3)))</f>
        <v>{"name":"Parking Tax"},</v>
      </c>
    </row>
    <row r="35" spans="2:4">
      <c r="B35">
        <f>B34+1</f>
        <v>26</v>
      </c>
      <c r="C35" s="4" t="s">
        <v>26</v>
      </c>
      <c r="D35" s="7" t="str">
        <f>IF(ISBLANK(C35),"",IF(ISBLANK(C36),CONCATENATE($D$2,C35,$D$4),CONCATENATE($D$2,C35,$D$3)))</f>
        <v>{"name":"Licenses &amp; Permits"},</v>
      </c>
    </row>
    <row r="36" spans="2:4">
      <c r="B36">
        <f>B35+1</f>
        <v>27</v>
      </c>
      <c r="C36" s="4" t="s">
        <v>27</v>
      </c>
      <c r="D36" s="7" t="str">
        <f>IF(ISBLANK(C36),"",IF(ISBLANK(C37),CONCATENATE($D$2,C36,$D$4),CONCATENATE($D$2,C36,$D$3)))</f>
        <v>{"name":"Fines &amp; Penalties"},</v>
      </c>
    </row>
    <row r="37" spans="2:4">
      <c r="B37">
        <f>B36+1</f>
        <v>28</v>
      </c>
      <c r="C37" s="4" t="s">
        <v>28</v>
      </c>
      <c r="D37" s="7" t="str">
        <f>IF(ISBLANK(C37),"",IF(ISBLANK(C38),CONCATENATE($D$2,C37,$D$4),CONCATENATE($D$2,C37,$D$3)))</f>
        <v>{"name":"Interest Income"},</v>
      </c>
    </row>
    <row r="38" spans="2:4">
      <c r="B38">
        <f>B37+1</f>
        <v>29</v>
      </c>
      <c r="C38" s="4" t="s">
        <v>29</v>
      </c>
      <c r="D38" s="7" t="str">
        <f>IF(ISBLANK(C38),"",IF(ISBLANK(C39),CONCATENATE($D$2,C38,$D$4),CONCATENATE($D$2,C38,$D$3)))</f>
        <v>{"name":"Service Charges"},</v>
      </c>
    </row>
    <row r="39" spans="2:4">
      <c r="B39">
        <f>B38+1</f>
        <v>30</v>
      </c>
      <c r="C39" s="4" t="s">
        <v>30</v>
      </c>
      <c r="D39" s="7" t="str">
        <f>IF(ISBLANK(C39),"",IF(ISBLANK(C40),CONCATENATE($D$2,C39,$D$4),CONCATENATE($D$2,C39,$D$3)))</f>
        <v>{"name":"Miscellaneous"},</v>
      </c>
    </row>
    <row r="40" spans="2:4">
      <c r="B40">
        <f>B39+1</f>
        <v>31</v>
      </c>
      <c r="C40" s="4" t="s">
        <v>31</v>
      </c>
      <c r="D40" s="7" t="str">
        <f>IF(ISBLANK(C40),"",IF(ISBLANK(C41),CONCATENATE($D$2,C40,$D$4),CONCATENATE($D$2,C40,$D$3)))</f>
        <v>{"name":"Interfund Transfers"},</v>
      </c>
    </row>
    <row r="41" spans="2:4">
      <c r="B41">
        <f>B40+1</f>
        <v>32</v>
      </c>
      <c r="C41" s="4" t="s">
        <v>46</v>
      </c>
      <c r="D41" s="7" t="str">
        <f>IF(ISBLANK(C41),"",IF(ISBLANK(C42),CONCATENATE($D$2,C41,$D$4),CONCATENATE($D$2,C41,$D$3)))</f>
        <v>{"name":"Measure Y: Public Safety Act"},</v>
      </c>
    </row>
    <row r="42" spans="2:4">
      <c r="B42">
        <f>B41+1</f>
        <v>33</v>
      </c>
      <c r="C42" s="4" t="s">
        <v>52</v>
      </c>
      <c r="D42" s="7" t="str">
        <f>IF(ISBLANK(C42),"",IF(ISBLANK(C43),CONCATENATE($D$2,C42,$D$4),CONCATENATE($D$2,C42,$D$3)))</f>
        <v>{"name":"Kid's First Oakland Children's Fund"},</v>
      </c>
    </row>
    <row r="43" spans="2:4">
      <c r="B43">
        <f>B42+1</f>
        <v>34</v>
      </c>
      <c r="C43" s="4" t="s">
        <v>53</v>
      </c>
      <c r="D43" s="7" t="str">
        <f>IF(ISBLANK(C43),"",IF(ISBLANK(C44),CONCATENATE($D$2,C43,$D$4),CONCATENATE($D$2,C43,$D$3)))</f>
        <v>{"name":"Department of Health and Human Services (Federal)"},</v>
      </c>
    </row>
    <row r="44" spans="2:4">
      <c r="B44">
        <f>B43+1</f>
        <v>35</v>
      </c>
      <c r="C44" s="4" t="s">
        <v>54</v>
      </c>
      <c r="D44" s="7" t="str">
        <f>IF(ISBLANK(C44),"",IF(ISBLANK(C45),CONCATENATE($D$2,C44,$D$4),CONCATENATE($D$2,C44,$D$3)))</f>
        <v>{"name":"Measure B - ACTIA"},</v>
      </c>
    </row>
    <row r="45" spans="2:4">
      <c r="B45">
        <f>B44+1</f>
        <v>36</v>
      </c>
      <c r="C45" s="4" t="s">
        <v>55</v>
      </c>
      <c r="D45" s="7" t="str">
        <f>IF(ISBLANK(C45),"",IF(ISBLANK(C46),CONCATENATE($D$2,C45,$D$4),CONCATENATE($D$2,C45,$D$3)))</f>
        <v>{"name":"Measure Q - Library Services Retention &amp; Enhancement"},</v>
      </c>
    </row>
    <row r="46" spans="2:4">
      <c r="B46">
        <f>B45+1</f>
        <v>37</v>
      </c>
      <c r="C46" s="4" t="s">
        <v>56</v>
      </c>
      <c r="D46" s="7" t="str">
        <f>IF(ISBLANK(C46),"",IF(ISBLANK(C47),CONCATENATE($D$2,C46,$D$4),CONCATENATE($D$2,C46,$D$3)))</f>
        <v>{"name":"Landscaping &amp; Lighting Assessment District"},</v>
      </c>
    </row>
    <row r="47" spans="2:4">
      <c r="B47">
        <f>B46+1</f>
        <v>38</v>
      </c>
      <c r="C47" s="4" t="s">
        <v>57</v>
      </c>
      <c r="D47" s="7" t="str">
        <f>IF(ISBLANK(C47),"",IF(ISBLANK(C48),CONCATENATE($D$2,C47,$D$4),CONCATENATE($D$2,C47,$D$3)))</f>
        <v>{"name":"Development Service Fund"},</v>
      </c>
    </row>
    <row r="48" spans="2:4">
      <c r="B48">
        <f>B47+1</f>
        <v>39</v>
      </c>
      <c r="C48" s="4" t="s">
        <v>58</v>
      </c>
      <c r="D48" s="7" t="str">
        <f>IF(ISBLANK(C48),"",IF(ISBLANK(C49),CONCATENATE($D$2,C48,$D$4),CONCATENATE($D$2,C48,$D$3)))</f>
        <v>{"name":"Sewer Service Fund"}</v>
      </c>
    </row>
    <row r="49" spans="2:4">
      <c r="B49">
        <f>B48+1</f>
        <v>40</v>
      </c>
      <c r="C49" s="4"/>
      <c r="D49" s="7" t="str">
        <f>IF(ISBLANK(C49),"",IF(ISBLANK(C50),CONCATENATE($D$2,C49,$D$4),CONCATENATE($D$2,C49,$D$3)))</f>
        <v/>
      </c>
    </row>
    <row r="50" spans="2:4">
      <c r="B50">
        <f>B49+1</f>
        <v>41</v>
      </c>
      <c r="C50" s="4"/>
      <c r="D50" s="7" t="str">
        <f>IF(ISBLANK(C50),"",IF(ISBLANK(C51),CONCATENATE($D$2,C50,$D$4),CONCATENATE($D$2,C50,$D$3)))</f>
        <v/>
      </c>
    </row>
    <row r="51" spans="2:4">
      <c r="B51">
        <f>B50+1</f>
        <v>42</v>
      </c>
      <c r="C51" s="4"/>
      <c r="D51" s="7" t="str">
        <f>IF(ISBLANK(C51),"",IF(ISBLANK(C52),CONCATENATE($D$2,C51,$D$4),CONCATENATE($D$2,C51,$D$3)))</f>
        <v/>
      </c>
    </row>
    <row r="52" spans="2:4">
      <c r="B52">
        <f>B51+1</f>
        <v>43</v>
      </c>
      <c r="C52" s="4"/>
      <c r="D52" s="7" t="str">
        <f>IF(ISBLANK(C52),"",IF(ISBLANK(C53),CONCATENATE($D$2,C52,$D$4),CONCATENATE($D$2,C52,$D$3)))</f>
        <v/>
      </c>
    </row>
    <row r="53" spans="2:4">
      <c r="B53">
        <f>B52+1</f>
        <v>44</v>
      </c>
      <c r="C53" s="4"/>
      <c r="D53" s="7" t="str">
        <f>IF(ISBLANK(C53),"",IF(ISBLANK(C54),CONCATENATE($D$2,C53,$D$4),CONCATENATE($D$2,C53,$D$3)))</f>
        <v/>
      </c>
    </row>
    <row r="54" spans="2:4">
      <c r="B54">
        <f>B53+1</f>
        <v>45</v>
      </c>
      <c r="C54" s="4"/>
      <c r="D54" s="7" t="str">
        <f>IF(ISBLANK(C54),"",IF(ISBLANK(C55),CONCATENATE($D$2,C54,$D$4),CONCATENATE($D$2,C54,$D$3)))</f>
        <v/>
      </c>
    </row>
    <row r="55" spans="2:4">
      <c r="B55">
        <f>B54+1</f>
        <v>46</v>
      </c>
      <c r="C55" s="4"/>
      <c r="D55" s="7" t="str">
        <f>IF(ISBLANK(C55),"",IF(ISBLANK(C56),CONCATENATE($D$2,C55,$D$4),CONCATENATE($D$2,C55,$D$3)))</f>
        <v/>
      </c>
    </row>
    <row r="56" spans="2:4">
      <c r="B56">
        <f>B55+1</f>
        <v>47</v>
      </c>
      <c r="C56" s="4"/>
      <c r="D56" s="7" t="str">
        <f>IF(ISBLANK(C56),"",IF(ISBLANK(C57),CONCATENATE($D$2,C56,$D$4),CONCATENATE($D$2,C56,$D$3)))</f>
        <v/>
      </c>
    </row>
    <row r="57" spans="2:4">
      <c r="B57">
        <f>B56+1</f>
        <v>48</v>
      </c>
      <c r="C57" s="4"/>
      <c r="D57" s="7" t="str">
        <f>IF(ISBLANK(C57),"",IF(ISBLANK(C58),CONCATENATE($D$2,C57,$D$4),CONCATENATE($D$2,C57,$D$3)))</f>
        <v/>
      </c>
    </row>
    <row r="58" spans="2:4">
      <c r="B58">
        <f>B57+1</f>
        <v>49</v>
      </c>
      <c r="C58" s="4"/>
      <c r="D58" s="7" t="str">
        <f>IF(ISBLANK(C58),"",IF(ISBLANK(C59),CONCATENATE($D$2,C58,$D$4),CONCATENATE($D$2,C58,$D$3)))</f>
        <v/>
      </c>
    </row>
    <row r="59" spans="2:4">
      <c r="B59">
        <f>B58+1</f>
        <v>50</v>
      </c>
      <c r="C59" s="4"/>
      <c r="D59" s="7" t="str">
        <f>IF(ISBLANK(C59),"",IF(ISBLANK(C60),CONCATENATE($D$2,C59,$D$4),CONCATENATE($D$2,C59,$D$3)))</f>
        <v/>
      </c>
    </row>
    <row r="60" spans="2:4">
      <c r="B60">
        <f>B59+1</f>
        <v>51</v>
      </c>
      <c r="C60" s="4"/>
      <c r="D60" s="7" t="str">
        <f>IF(ISBLANK(C60),"",IF(ISBLANK(C61),CONCATENATE($D$2,C60,$D$4),CONCATENATE($D$2,C60,$D$3)))</f>
        <v/>
      </c>
    </row>
    <row r="61" spans="2:4">
      <c r="B61">
        <f>B60+1</f>
        <v>52</v>
      </c>
      <c r="C61" s="4"/>
      <c r="D61" s="7" t="str">
        <f>IF(ISBLANK(C61),"",IF(ISBLANK(C62),CONCATENATE($D$2,C61,$D$4),CONCATENATE($D$2,C61,$D$3)))</f>
        <v/>
      </c>
    </row>
    <row r="62" spans="2:4">
      <c r="B62">
        <f>B61+1</f>
        <v>53</v>
      </c>
      <c r="C62" s="4"/>
      <c r="D62" s="7" t="str">
        <f>IF(ISBLANK(C62),"",IF(ISBLANK(C63),CONCATENATE($D$2,C62,$D$4),CONCATENATE($D$2,C62,$D$3)))</f>
        <v/>
      </c>
    </row>
    <row r="63" spans="2:4">
      <c r="B63">
        <f>B62+1</f>
        <v>54</v>
      </c>
      <c r="C63" s="4"/>
      <c r="D63" s="7" t="str">
        <f>IF(ISBLANK(C63),"",IF(ISBLANK(C64),CONCATENATE($D$2,C63,$D$4),CONCATENATE($D$2,C63,$D$3)))</f>
        <v/>
      </c>
    </row>
    <row r="64" spans="2:4">
      <c r="B64">
        <f>B63+1</f>
        <v>55</v>
      </c>
      <c r="C64" s="4"/>
      <c r="D64" s="7" t="str">
        <f>IF(ISBLANK(C64),"",IF(ISBLANK(C65),CONCATENATE($D$2,C64,$D$4),CONCATENATE($D$2,C64,$D$3)))</f>
        <v/>
      </c>
    </row>
    <row r="65" spans="2:4">
      <c r="B65">
        <f>B64+1</f>
        <v>56</v>
      </c>
      <c r="C65" s="4"/>
      <c r="D65" s="7" t="str">
        <f>IF(ISBLANK(C65),"",IF(ISBLANK(C66),CONCATENATE($D$2,C65,$D$4),CONCATENATE($D$2,C65,$D$3)))</f>
        <v/>
      </c>
    </row>
    <row r="66" spans="2:4">
      <c r="B66">
        <f>B65+1</f>
        <v>57</v>
      </c>
      <c r="C66" s="4"/>
      <c r="D66" s="7" t="str">
        <f>IF(ISBLANK(C66),"",IF(ISBLANK(C67),CONCATENATE($D$2,C66,$D$4),CONCATENATE($D$2,C66,$D$3)))</f>
        <v/>
      </c>
    </row>
    <row r="67" spans="2:4">
      <c r="B67">
        <f>B66+1</f>
        <v>58</v>
      </c>
      <c r="C67" s="4"/>
      <c r="D67" s="7" t="str">
        <f>IF(ISBLANK(C67),"",IF(ISBLANK(C68),CONCATENATE($D$2,C67,$D$4),CONCATENATE($D$2,C67,$D$3)))</f>
        <v/>
      </c>
    </row>
    <row r="68" spans="2:4">
      <c r="B68">
        <f>B67+1</f>
        <v>59</v>
      </c>
      <c r="C68" s="4"/>
      <c r="D68" s="7" t="str">
        <f>IF(ISBLANK(C68),"",IF(ISBLANK(C69),CONCATENATE($D$2,C68,$D$4),CONCATENATE($D$2,C68,$D$3)))</f>
        <v/>
      </c>
    </row>
    <row r="69" spans="2:4">
      <c r="B69">
        <f>B68+1</f>
        <v>60</v>
      </c>
      <c r="C69" s="4"/>
      <c r="D69" s="7" t="str">
        <f>IF(ISBLANK(C69),"",IF(ISBLANK(C70),CONCATENATE($D$2,C69,$D$4),CONCATENATE($D$2,C69,$D$3)))</f>
        <v/>
      </c>
    </row>
    <row r="70" spans="2:4">
      <c r="B70">
        <f>B69+1</f>
        <v>61</v>
      </c>
      <c r="C70" s="4"/>
      <c r="D70" s="7" t="str">
        <f>IF(ISBLANK(C70),"",IF(ISBLANK(C71),CONCATENATE($D$2,C70,$D$4),CONCATENATE($D$2,C70,$D$3)))</f>
        <v/>
      </c>
    </row>
    <row r="71" spans="2:4">
      <c r="B71">
        <f>B70+1</f>
        <v>62</v>
      </c>
      <c r="C71" s="4"/>
      <c r="D71" s="7" t="str">
        <f>IF(ISBLANK(C71),"",IF(ISBLANK(C72),CONCATENATE($D$2,C71,$D$4),CONCATENATE($D$2,C71,$D$3)))</f>
        <v/>
      </c>
    </row>
    <row r="72" spans="2:4">
      <c r="B72">
        <f>B71+1</f>
        <v>63</v>
      </c>
      <c r="C72" s="4"/>
      <c r="D72" s="7" t="str">
        <f>IF(ISBLANK(C72),"",IF(ISBLANK(C73),CONCATENATE($D$2,C72,$D$4),CONCATENATE($D$2,C72,$D$3)))</f>
        <v/>
      </c>
    </row>
    <row r="73" spans="2:4">
      <c r="B73">
        <f>B72+1</f>
        <v>64</v>
      </c>
      <c r="C73" s="4"/>
      <c r="D73" s="7" t="str">
        <f>IF(ISBLANK(C73),"",IF(ISBLANK(C74),CONCATENATE($D$2,C73,$D$4),CONCATENATE($D$2,C73,$D$3)))</f>
        <v/>
      </c>
    </row>
    <row r="74" spans="2:4">
      <c r="B74">
        <f>B73+1</f>
        <v>65</v>
      </c>
      <c r="C74" s="4"/>
      <c r="D74" s="7" t="str">
        <f>IF(ISBLANK(C74),"",IF(ISBLANK(C75),CONCATENATE($D$2,C74,$D$4),CONCATENATE($D$2,C74,$D$3)))</f>
        <v/>
      </c>
    </row>
    <row r="75" spans="2:4">
      <c r="B75">
        <f>B74+1</f>
        <v>66</v>
      </c>
      <c r="C75" s="4"/>
      <c r="D75" s="7" t="str">
        <f>IF(ISBLANK(C75),"",IF(ISBLANK(C76),CONCATENATE($D$2,C75,$D$4),CONCATENATE($D$2,C75,$D$3)))</f>
        <v/>
      </c>
    </row>
    <row r="76" spans="2:4">
      <c r="B76">
        <f>B75+1</f>
        <v>67</v>
      </c>
      <c r="C76" s="4"/>
      <c r="D76" s="7" t="str">
        <f>IF(ISBLANK(C76),"",IF(ISBLANK(C77),CONCATENATE($D$2,C76,$D$4),CONCATENATE($D$2,C76,$D$3)))</f>
        <v/>
      </c>
    </row>
    <row r="77" spans="2:4">
      <c r="B77">
        <f>B76+1</f>
        <v>68</v>
      </c>
      <c r="C77" s="4"/>
      <c r="D77" s="7" t="str">
        <f>IF(ISBLANK(C77),"",IF(ISBLANK(C78),CONCATENATE($D$2,C77,$D$4),CONCATENATE($D$2,C77,$D$3)))</f>
        <v/>
      </c>
    </row>
    <row r="78" spans="2:4">
      <c r="B78">
        <f>B77+1</f>
        <v>69</v>
      </c>
      <c r="C78" s="4"/>
      <c r="D78" s="7" t="str">
        <f>IF(ISBLANK(C78),"",IF(ISBLANK(C79),CONCATENATE($D$2,C78,$D$4),CONCATENATE($D$2,C78,$D$3)))</f>
        <v/>
      </c>
    </row>
    <row r="79" spans="2:4">
      <c r="B79">
        <f>B78+1</f>
        <v>70</v>
      </c>
      <c r="C79" s="4"/>
      <c r="D79" s="7" t="str">
        <f>IF(ISBLANK(C79),"",IF(ISBLANK(C80),CONCATENATE($D$2,C79,$D$4),CONCATENATE($D$2,C79,$D$3)))</f>
        <v/>
      </c>
    </row>
    <row r="80" spans="2:4">
      <c r="B80">
        <f>B79+1</f>
        <v>71</v>
      </c>
      <c r="C80" s="4"/>
      <c r="D80" s="7" t="str">
        <f>IF(ISBLANK(C80),"",IF(ISBLANK(C81),CONCATENATE($D$2,C80,$D$4),CONCATENATE($D$2,C80,$D$3)))</f>
        <v/>
      </c>
    </row>
    <row r="81" spans="2:4">
      <c r="B81">
        <f>B80+1</f>
        <v>72</v>
      </c>
      <c r="C81" s="4"/>
      <c r="D81" s="7" t="str">
        <f>IF(ISBLANK(C81),"",IF(ISBLANK(C82),CONCATENATE($D$2,C81,$D$4),CONCATENATE($D$2,C81,$D$3)))</f>
        <v/>
      </c>
    </row>
    <row r="82" spans="2:4">
      <c r="B82">
        <f>B81+1</f>
        <v>73</v>
      </c>
      <c r="C82" s="4"/>
      <c r="D82" s="7" t="str">
        <f>IF(ISBLANK(C82),"",IF(ISBLANK(C83),CONCATENATE($D$2,C82,$D$4),CONCATENATE($D$2,C82,$D$3)))</f>
        <v/>
      </c>
    </row>
    <row r="83" spans="2:4">
      <c r="B83">
        <f>B82+1</f>
        <v>74</v>
      </c>
      <c r="C83" s="4"/>
      <c r="D83" s="7" t="str">
        <f>IF(ISBLANK(C83),"",IF(ISBLANK(C84),CONCATENATE($D$2,C83,$D$4),CONCATENATE($D$2,C83,$D$3)))</f>
        <v/>
      </c>
    </row>
    <row r="84" spans="2:4">
      <c r="B84">
        <f>B83+1</f>
        <v>75</v>
      </c>
      <c r="C84" s="4"/>
      <c r="D84" s="7" t="str">
        <f>IF(ISBLANK(C84),"",IF(ISBLANK(C85),CONCATENATE($D$2,C84,$D$4),CONCATENATE($D$2,C84,$D$3)))</f>
        <v/>
      </c>
    </row>
    <row r="85" spans="2:4">
      <c r="B85">
        <f>B84+1</f>
        <v>76</v>
      </c>
      <c r="C85" s="4"/>
      <c r="D85" s="7" t="str">
        <f>IF(ISBLANK(C85),"",IF(ISBLANK(C86),CONCATENATE($D$2,C85,$D$4),CONCATENATE($D$2,C85,$D$3)))</f>
        <v/>
      </c>
    </row>
    <row r="86" spans="2:4">
      <c r="B86">
        <f>B85+1</f>
        <v>77</v>
      </c>
      <c r="C86" s="4"/>
      <c r="D86" s="7" t="str">
        <f>IF(ISBLANK(C86),"",IF(ISBLANK(C87),CONCATENATE($D$2,C86,$D$4),CONCATENATE($D$2,C86,$D$3)))</f>
        <v/>
      </c>
    </row>
    <row r="87" spans="2:4">
      <c r="B87">
        <f>B86+1</f>
        <v>78</v>
      </c>
      <c r="C87" s="4"/>
      <c r="D87" s="7" t="str">
        <f>IF(ISBLANK(C87),"",IF(ISBLANK(C88),CONCATENATE($D$2,C87,$D$4),CONCATENATE($D$2,C87,$D$3)))</f>
        <v/>
      </c>
    </row>
    <row r="88" spans="2:4">
      <c r="B88">
        <f>B87+1</f>
        <v>79</v>
      </c>
      <c r="C88" s="4"/>
      <c r="D88" s="7" t="str">
        <f>IF(ISBLANK(C88),"",IF(ISBLANK(C89),CONCATENATE($D$2,C88,$D$4),CONCATENATE($D$2,C88,$D$3)))</f>
        <v/>
      </c>
    </row>
    <row r="89" spans="2:4">
      <c r="B89">
        <f>B88+1</f>
        <v>80</v>
      </c>
      <c r="C89" s="4"/>
      <c r="D89" s="7" t="str">
        <f>IF(ISBLANK(C89),"",IF(ISBLANK(C90),CONCATENATE($D$2,C89,$D$4),CONCATENATE($D$2,C89,$D$3)))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8"/>
  <sheetViews>
    <sheetView workbookViewId="0">
      <selection activeCell="F37" sqref="F37"/>
    </sheetView>
  </sheetViews>
  <sheetFormatPr baseColWidth="10" defaultRowHeight="15" x14ac:dyDescent="0"/>
  <cols>
    <col min="3" max="3" width="46.83203125" customWidth="1"/>
    <col min="4" max="4" width="10.5" customWidth="1"/>
    <col min="5" max="5" width="45.1640625" customWidth="1"/>
    <col min="6" max="6" width="22.33203125" customWidth="1"/>
    <col min="7" max="7" width="42.1640625" customWidth="1"/>
  </cols>
  <sheetData>
    <row r="1" spans="2:7">
      <c r="F1" s="2"/>
      <c r="G1" t="s">
        <v>42</v>
      </c>
    </row>
    <row r="2" spans="2:7">
      <c r="F2" s="2"/>
      <c r="G2" t="s">
        <v>43</v>
      </c>
    </row>
    <row r="3" spans="2:7">
      <c r="F3" s="2"/>
      <c r="G3" t="s">
        <v>44</v>
      </c>
    </row>
    <row r="4" spans="2:7">
      <c r="F4" s="2"/>
      <c r="G4" t="s">
        <v>45</v>
      </c>
    </row>
    <row r="5" spans="2:7">
      <c r="F5" s="2"/>
      <c r="G5" t="s">
        <v>48</v>
      </c>
    </row>
    <row r="6" spans="2:7">
      <c r="F6" s="2"/>
    </row>
    <row r="7" spans="2:7">
      <c r="B7" s="3" t="s">
        <v>35</v>
      </c>
      <c r="C7" s="1" t="s">
        <v>39</v>
      </c>
      <c r="D7" s="3" t="s">
        <v>36</v>
      </c>
      <c r="E7" s="1" t="s">
        <v>40</v>
      </c>
      <c r="F7" s="5" t="s">
        <v>41</v>
      </c>
      <c r="G7" s="1" t="s">
        <v>38</v>
      </c>
    </row>
    <row r="8" spans="2:7">
      <c r="B8" s="4">
        <v>0</v>
      </c>
      <c r="C8" t="str">
        <f>IF(ISBLANK(B8),"",VLOOKUP(B8,Nodes!$B$9:$C$64,2,FALSE))</f>
        <v>General Fund</v>
      </c>
      <c r="D8" s="4">
        <v>1</v>
      </c>
      <c r="E8" t="str">
        <f>IF(ISBLANK(D8),"",VLOOKUP(D8,Nodes!$B$9:$C$64,2,FALSE))</f>
        <v>Mayor</v>
      </c>
      <c r="F8" s="6">
        <v>1168566</v>
      </c>
      <c r="G8" s="7" t="str">
        <f>IF(ISBLANK(B8),"",IF(ISBLANK(B9),CONCATENATE($G$1,B8,$G$2,D8,$G$3,F8,$G$5),CONCATENATE($G$1,B8,$G$2,D8,$G$3,F8,$G$4)))</f>
        <v>{"source":0,"target":1,"value":1168566},</v>
      </c>
    </row>
    <row r="9" spans="2:7">
      <c r="B9" s="4">
        <v>0</v>
      </c>
      <c r="C9" t="str">
        <f>IF(ISBLANK(B9),"",VLOOKUP(B9,Nodes!$B$9:$C$64,2,FALSE))</f>
        <v>General Fund</v>
      </c>
      <c r="D9" s="4">
        <v>2</v>
      </c>
      <c r="E9" t="str">
        <f>IF(ISBLANK(D9),"",VLOOKUP(D9,Nodes!$B$9:$C$64,2,FALSE))</f>
        <v>City Council</v>
      </c>
      <c r="F9" s="6">
        <v>2048936</v>
      </c>
      <c r="G9" s="7" t="str">
        <f>IF(ISBLANK(B9),"",IF(ISBLANK(B10),CONCATENATE($G$1,B9,$G$2,D9,$G$3,F9,$G$5),CONCATENATE($G$1,B9,$G$2,D9,$G$3,F9,$G$4)))</f>
        <v>{"source":0,"target":2,"value":2048936},</v>
      </c>
    </row>
    <row r="10" spans="2:7">
      <c r="B10" s="4">
        <v>0</v>
      </c>
      <c r="C10" t="str">
        <f>IF(ISBLANK(B10),"",VLOOKUP(B10,Nodes!$B$9:$C$64,2,FALSE))</f>
        <v>General Fund</v>
      </c>
      <c r="D10" s="4">
        <v>3</v>
      </c>
      <c r="E10" t="str">
        <f>IF(ISBLANK(D10),"",VLOOKUP(D10,Nodes!$B$9:$C$64,2,FALSE))</f>
        <v>City Administrator</v>
      </c>
      <c r="F10" s="6">
        <v>14069553</v>
      </c>
      <c r="G10" s="7" t="str">
        <f>IF(ISBLANK(B10),"",IF(ISBLANK(B11),CONCATENATE($G$1,B10,$G$2,D10,$G$3,F10,$G$5),CONCATENATE($G$1,B10,$G$2,D10,$G$3,F10,$G$4)))</f>
        <v>{"source":0,"target":3,"value":14069553},</v>
      </c>
    </row>
    <row r="11" spans="2:7">
      <c r="B11" s="4">
        <v>0</v>
      </c>
      <c r="C11" t="str">
        <f>IF(ISBLANK(B11),"",VLOOKUP(B11,Nodes!$B$9:$C$64,2,FALSE))</f>
        <v>General Fund</v>
      </c>
      <c r="D11" s="4">
        <v>4</v>
      </c>
      <c r="E11" t="str">
        <f>IF(ISBLANK(D11),"",VLOOKUP(D11,Nodes!$B$9:$C$64,2,FALSE))</f>
        <v>City Attorney</v>
      </c>
      <c r="F11" s="6">
        <v>4197692</v>
      </c>
      <c r="G11" s="7" t="str">
        <f>IF(ISBLANK(B11),"",IF(ISBLANK(B12),CONCATENATE($G$1,B11,$G$2,D11,$G$3,F11,$G$5),CONCATENATE($G$1,B11,$G$2,D11,$G$3,F11,$G$4)))</f>
        <v>{"source":0,"target":4,"value":4197692},</v>
      </c>
    </row>
    <row r="12" spans="2:7">
      <c r="B12" s="4">
        <v>0</v>
      </c>
      <c r="C12" t="str">
        <f>IF(ISBLANK(B12),"",VLOOKUP(B12,Nodes!$B$9:$C$64,2,FALSE))</f>
        <v>General Fund</v>
      </c>
      <c r="D12" s="4">
        <v>5</v>
      </c>
      <c r="E12" t="str">
        <f>IF(ISBLANK(D12),"",VLOOKUP(D12,Nodes!$B$9:$C$64,2,FALSE))</f>
        <v>City Auditor</v>
      </c>
      <c r="F12" s="6">
        <v>917733</v>
      </c>
      <c r="G12" s="7" t="str">
        <f>IF(ISBLANK(B12),"",IF(ISBLANK(B13),CONCATENATE($G$1,B12,$G$2,D12,$G$3,F12,$G$5),CONCATENATE($G$1,B12,$G$2,D12,$G$3,F12,$G$4)))</f>
        <v>{"source":0,"target":5,"value":917733},</v>
      </c>
    </row>
    <row r="13" spans="2:7">
      <c r="B13" s="4">
        <v>0</v>
      </c>
      <c r="C13" t="str">
        <f>IF(ISBLANK(B13),"",VLOOKUP(B13,Nodes!$B$9:$C$64,2,FALSE))</f>
        <v>General Fund</v>
      </c>
      <c r="D13" s="4">
        <v>6</v>
      </c>
      <c r="E13" t="str">
        <f>IF(ISBLANK(D13),"",VLOOKUP(D13,Nodes!$B$9:$C$64,2,FALSE))</f>
        <v>City Clerk</v>
      </c>
      <c r="F13" s="6">
        <v>1814826</v>
      </c>
      <c r="G13" s="7" t="str">
        <f>IF(ISBLANK(B13),"",IF(ISBLANK(B14),CONCATENATE($G$1,B13,$G$2,D13,$G$3,F13,$G$5),CONCATENATE($G$1,B13,$G$2,D13,$G$3,F13,$G$4)))</f>
        <v>{"source":0,"target":6,"value":1814826},</v>
      </c>
    </row>
    <row r="14" spans="2:7">
      <c r="B14" s="4">
        <v>0</v>
      </c>
      <c r="C14" t="str">
        <f>IF(ISBLANK(B14),"",VLOOKUP(B14,Nodes!$B$9:$C$64,2,FALSE))</f>
        <v>General Fund</v>
      </c>
      <c r="D14" s="4">
        <v>7</v>
      </c>
      <c r="E14" t="str">
        <f>IF(ISBLANK(D14),"",VLOOKUP(D14,Nodes!$B$9:$C$64,2,FALSE))</f>
        <v>Human Resources</v>
      </c>
      <c r="F14" s="6">
        <v>3949757</v>
      </c>
      <c r="G14" s="7" t="str">
        <f>IF(ISBLANK(B14),"",IF(ISBLANK(B15),CONCATENATE($G$1,B14,$G$2,D14,$G$3,F14,$G$5),CONCATENATE($G$1,B14,$G$2,D14,$G$3,F14,$G$4)))</f>
        <v>{"source":0,"target":7,"value":3949757},</v>
      </c>
    </row>
    <row r="15" spans="2:7">
      <c r="B15" s="4">
        <v>0</v>
      </c>
      <c r="C15" t="str">
        <f>IF(ISBLANK(B15),"",VLOOKUP(B15,Nodes!$B$9:$C$64,2,FALSE))</f>
        <v>General Fund</v>
      </c>
      <c r="D15" s="4">
        <v>8</v>
      </c>
      <c r="E15" t="str">
        <f>IF(ISBLANK(D15),"",VLOOKUP(D15,Nodes!$B$9:$C$64,2,FALSE))</f>
        <v>Office of Communication and Information Systems</v>
      </c>
      <c r="F15" s="6">
        <v>6649450</v>
      </c>
      <c r="G15" s="7" t="str">
        <f>IF(ISBLANK(B15),"",IF(ISBLANK(B16),CONCATENATE($G$1,B15,$G$2,D15,$G$3,F15,$G$5),CONCATENATE($G$1,B15,$G$2,D15,$G$3,F15,$G$4)))</f>
        <v>{"source":0,"target":8,"value":6649450},</v>
      </c>
    </row>
    <row r="16" spans="2:7">
      <c r="B16" s="4">
        <v>0</v>
      </c>
      <c r="C16" t="str">
        <f>IF(ISBLANK(B16),"",VLOOKUP(B16,Nodes!$B$9:$C$64,2,FALSE))</f>
        <v>General Fund</v>
      </c>
      <c r="D16" s="4">
        <v>9</v>
      </c>
      <c r="E16" t="str">
        <f>IF(ISBLANK(D16),"",VLOOKUP(D16,Nodes!$B$9:$C$64,2,FALSE))</f>
        <v>Finance and Management Agency</v>
      </c>
      <c r="F16" s="6">
        <v>19795473</v>
      </c>
      <c r="G16" s="7" t="str">
        <f>IF(ISBLANK(B16),"",IF(ISBLANK(B17),CONCATENATE($G$1,B16,$G$2,D16,$G$3,F16,$G$5),CONCATENATE($G$1,B16,$G$2,D16,$G$3,F16,$G$4)))</f>
        <v>{"source":0,"target":9,"value":19795473},</v>
      </c>
    </row>
    <row r="17" spans="2:7">
      <c r="B17" s="4">
        <v>0</v>
      </c>
      <c r="C17" t="str">
        <f>IF(ISBLANK(B17),"",VLOOKUP(B17,Nodes!$B$9:$C$64,2,FALSE))</f>
        <v>General Fund</v>
      </c>
      <c r="D17" s="4">
        <v>10</v>
      </c>
      <c r="E17" t="str">
        <f>IF(ISBLANK(D17),"",VLOOKUP(D17,Nodes!$B$9:$C$64,2,FALSE))</f>
        <v>Police Services Agency</v>
      </c>
      <c r="F17" s="6">
        <v>158846631</v>
      </c>
      <c r="G17" s="7" t="str">
        <f>IF(ISBLANK(B17),"",IF(ISBLANK(B18),CONCATENATE($G$1,B17,$G$2,D17,$G$3,F17,$G$5),CONCATENATE($G$1,B17,$G$2,D17,$G$3,F17,$G$4)))</f>
        <v>{"source":0,"target":10,"value":158846631},</v>
      </c>
    </row>
    <row r="18" spans="2:7">
      <c r="B18" s="4">
        <v>0</v>
      </c>
      <c r="C18" t="str">
        <f>IF(ISBLANK(B18),"",VLOOKUP(B18,Nodes!$B$9:$C$64,2,FALSE))</f>
        <v>General Fund</v>
      </c>
      <c r="D18" s="4">
        <v>11</v>
      </c>
      <c r="E18" t="str">
        <f>IF(ISBLANK(D18),"",VLOOKUP(D18,Nodes!$B$9:$C$64,2,FALSE))</f>
        <v>Fire Services Agency</v>
      </c>
      <c r="F18" s="6">
        <v>95209445</v>
      </c>
      <c r="G18" s="7" t="str">
        <f>IF(ISBLANK(B18),"",IF(ISBLANK(B19),CONCATENATE($G$1,B18,$G$2,D18,$G$3,F18,$G$5),CONCATENATE($G$1,B18,$G$2,D18,$G$3,F18,$G$4)))</f>
        <v>{"source":0,"target":11,"value":95209445},</v>
      </c>
    </row>
    <row r="19" spans="2:7">
      <c r="B19" s="4">
        <v>0</v>
      </c>
      <c r="C19" t="str">
        <f>IF(ISBLANK(B19),"",VLOOKUP(B19,Nodes!$B$9:$C$64,2,FALSE))</f>
        <v>General Fund</v>
      </c>
      <c r="D19" s="4">
        <v>12</v>
      </c>
      <c r="E19" t="str">
        <f>IF(ISBLANK(D19),"",VLOOKUP(D19,Nodes!$B$9:$C$64,2,FALSE))</f>
        <v>Library</v>
      </c>
      <c r="F19" s="6">
        <v>9062689</v>
      </c>
      <c r="G19" s="7" t="str">
        <f>IF(ISBLANK(B19),"",IF(ISBLANK(B20),CONCATENATE($G$1,B19,$G$2,D19,$G$3,F19,$G$5),CONCATENATE($G$1,B19,$G$2,D19,$G$3,F19,$G$4)))</f>
        <v>{"source":0,"target":12,"value":9062689},</v>
      </c>
    </row>
    <row r="20" spans="2:7">
      <c r="B20" s="4">
        <v>0</v>
      </c>
      <c r="C20" t="str">
        <f>IF(ISBLANK(B20),"",VLOOKUP(B20,Nodes!$B$9:$C$64,2,FALSE))</f>
        <v>General Fund</v>
      </c>
      <c r="D20" s="4">
        <v>13</v>
      </c>
      <c r="E20" t="str">
        <f>IF(ISBLANK(D20),"",VLOOKUP(D20,Nodes!$B$9:$C$64,2,FALSE))</f>
        <v>Office of Parks and Recreation</v>
      </c>
      <c r="F20" s="6">
        <v>12787886</v>
      </c>
      <c r="G20" s="7" t="str">
        <f>IF(ISBLANK(B20),"",IF(ISBLANK(B21),CONCATENATE($G$1,B20,$G$2,D20,$G$3,F20,$G$5),CONCATENATE($G$1,B20,$G$2,D20,$G$3,F20,$G$4)))</f>
        <v>{"source":0,"target":13,"value":12787886},</v>
      </c>
    </row>
    <row r="21" spans="2:7">
      <c r="B21" s="4">
        <v>0</v>
      </c>
      <c r="C21" t="str">
        <f>IF(ISBLANK(B21),"",VLOOKUP(B21,Nodes!$B$9:$C$64,2,FALSE))</f>
        <v>General Fund</v>
      </c>
      <c r="D21" s="4">
        <v>14</v>
      </c>
      <c r="E21" t="str">
        <f>IF(ISBLANK(D21),"",VLOOKUP(D21,Nodes!$B$9:$C$64,2,FALSE))</f>
        <v>Department of Human Services</v>
      </c>
      <c r="F21" s="6">
        <v>4663526</v>
      </c>
      <c r="G21" s="7" t="str">
        <f>IF(ISBLANK(B21),"",IF(ISBLANK(B22),CONCATENATE($G$1,B21,$G$2,D21,$G$3,F21,$G$5),CONCATENATE($G$1,B21,$G$2,D21,$G$3,F21,$G$4)))</f>
        <v>{"source":0,"target":14,"value":4663526},</v>
      </c>
    </row>
    <row r="22" spans="2:7">
      <c r="B22" s="4">
        <v>0</v>
      </c>
      <c r="C22" t="str">
        <f>IF(ISBLANK(B22),"",VLOOKUP(B22,Nodes!$B$9:$C$64,2,FALSE))</f>
        <v>General Fund</v>
      </c>
      <c r="D22" s="4">
        <v>15</v>
      </c>
      <c r="E22" t="str">
        <f>IF(ISBLANK(D22),"",VLOOKUP(D22,Nodes!$B$9:$C$64,2,FALSE))</f>
        <v>Public Works Agency</v>
      </c>
      <c r="F22" s="6">
        <v>1</v>
      </c>
      <c r="G22" s="7" t="str">
        <f>IF(ISBLANK(B22),"",IF(ISBLANK(B23),CONCATENATE($G$1,B22,$G$2,D22,$G$3,F22,$G$5),CONCATENATE($G$1,B22,$G$2,D22,$G$3,F22,$G$4)))</f>
        <v>{"source":0,"target":15,"value":1},</v>
      </c>
    </row>
    <row r="23" spans="2:7">
      <c r="B23" s="4">
        <v>0</v>
      </c>
      <c r="C23" t="str">
        <f>IF(ISBLANK(B23),"",VLOOKUP(B23,Nodes!$B$9:$C$64,2,FALSE))</f>
        <v>General Fund</v>
      </c>
      <c r="D23" s="4">
        <v>16</v>
      </c>
      <c r="E23" t="str">
        <f>IF(ISBLANK(D23),"",VLOOKUP(D23,Nodes!$B$9:$C$64,2,FALSE))</f>
        <v>Community and Economic Development Agency</v>
      </c>
      <c r="F23" s="6">
        <v>475840</v>
      </c>
      <c r="G23" s="7" t="str">
        <f>IF(ISBLANK(B23),"",IF(ISBLANK(B24),CONCATENATE($G$1,B23,$G$2,D23,$G$3,F23,$G$5),CONCATENATE($G$1,B23,$G$2,D23,$G$3,F23,$G$4)))</f>
        <v>{"source":0,"target":16,"value":475840},</v>
      </c>
    </row>
    <row r="24" spans="2:7">
      <c r="B24" s="4">
        <v>0</v>
      </c>
      <c r="C24" t="str">
        <f>IF(ISBLANK(B24),"",VLOOKUP(B24,Nodes!$B$9:$C$64,2,FALSE))</f>
        <v>General Fund</v>
      </c>
      <c r="D24" s="4">
        <v>17</v>
      </c>
      <c r="E24" t="str">
        <f>IF(ISBLANK(D24),"",VLOOKUP(D24,Nodes!$B$9:$C$64,2,FALSE))</f>
        <v>Non Department and Port</v>
      </c>
      <c r="F24" s="6">
        <v>61568465</v>
      </c>
      <c r="G24" s="7" t="str">
        <f>IF(ISBLANK(B24),"",IF(ISBLANK(B25),CONCATENATE($G$1,B24,$G$2,D24,$G$3,F24,$G$5),CONCATENATE($G$1,B24,$G$2,D24,$G$3,F24,$G$4)))</f>
        <v>{"source":0,"target":17,"value":61568465},</v>
      </c>
    </row>
    <row r="25" spans="2:7">
      <c r="B25" s="4">
        <v>0</v>
      </c>
      <c r="C25" t="str">
        <f>IF(ISBLANK(B25),"",VLOOKUP(B25,Nodes!$B$9:$C$64,2,FALSE))</f>
        <v>General Fund</v>
      </c>
      <c r="D25" s="4">
        <v>18</v>
      </c>
      <c r="E25" t="str">
        <f>IF(ISBLANK(D25),"",VLOOKUP(D25,Nodes!$B$9:$C$64,2,FALSE))</f>
        <v>Capital Improvement Projects</v>
      </c>
      <c r="F25" s="6">
        <v>252000</v>
      </c>
      <c r="G25" s="7" t="str">
        <f>IF(ISBLANK(B25),"",IF(ISBLANK(B26),CONCATENATE($G$1,B25,$G$2,D25,$G$3,F25,$G$5),CONCATENATE($G$1,B25,$G$2,D25,$G$3,F25,$G$4)))</f>
        <v>{"source":0,"target":18,"value":252000},</v>
      </c>
    </row>
    <row r="26" spans="2:7">
      <c r="B26" s="4">
        <v>19</v>
      </c>
      <c r="C26" t="str">
        <f>IF(ISBLANK(B26),"",VLOOKUP(B26,Nodes!$B$9:$C$64,2,FALSE))</f>
        <v>Property Tax</v>
      </c>
      <c r="D26" s="4">
        <v>0</v>
      </c>
      <c r="E26" t="str">
        <f>IF(ISBLANK(D26),"",VLOOKUP(D26,Nodes!$B$9:$C$64,2,FALSE))</f>
        <v>General Fund</v>
      </c>
      <c r="F26" s="6">
        <v>125166501</v>
      </c>
      <c r="G26" s="7" t="str">
        <f>IF(ISBLANK(B26),"",IF(ISBLANK(B27),CONCATENATE($G$1,B26,$G$2,D26,$G$3,F26,$G$5),CONCATENATE($G$1,B26,$G$2,D26,$G$3,F26,$G$4)))</f>
        <v>{"source":19,"target":0,"value":125166501},</v>
      </c>
    </row>
    <row r="27" spans="2:7">
      <c r="B27" s="4">
        <v>20</v>
      </c>
      <c r="C27" t="str">
        <f>IF(ISBLANK(B27),"",VLOOKUP(B27,Nodes!$B$9:$C$64,2,FALSE))</f>
        <v>Sales Tax</v>
      </c>
      <c r="D27" s="4">
        <v>0</v>
      </c>
      <c r="E27" t="str">
        <f>IF(ISBLANK(D27),"",VLOOKUP(D27,Nodes!$B$9:$C$64,2,FALSE))</f>
        <v>General Fund</v>
      </c>
      <c r="F27" s="6">
        <v>39524477</v>
      </c>
      <c r="G27" s="7" t="str">
        <f>IF(ISBLANK(B27),"",IF(ISBLANK(B28),CONCATENATE($G$1,B27,$G$2,D27,$G$3,F27,$G$5),CONCATENATE($G$1,B27,$G$2,D27,$G$3,F27,$G$4)))</f>
        <v>{"source":20,"target":0,"value":39524477},</v>
      </c>
    </row>
    <row r="28" spans="2:7">
      <c r="B28" s="4">
        <v>21</v>
      </c>
      <c r="C28" t="str">
        <f>IF(ISBLANK(B28),"",VLOOKUP(B28,Nodes!$B$9:$C$64,2,FALSE))</f>
        <v>Business License Tax</v>
      </c>
      <c r="D28" s="4">
        <v>0</v>
      </c>
      <c r="E28" t="str">
        <f>IF(ISBLANK(D28),"",VLOOKUP(D28,Nodes!$B$9:$C$64,2,FALSE))</f>
        <v>General Fund</v>
      </c>
      <c r="F28" s="6">
        <v>51365918</v>
      </c>
      <c r="G28" s="7" t="str">
        <f>IF(ISBLANK(B28),"",IF(ISBLANK(B29),CONCATENATE($G$1,B28,$G$2,D28,$G$3,F28,$G$5),CONCATENATE($G$1,B28,$G$2,D28,$G$3,F28,$G$4)))</f>
        <v>{"source":21,"target":0,"value":51365918},</v>
      </c>
    </row>
    <row r="29" spans="2:7">
      <c r="B29" s="4">
        <v>22</v>
      </c>
      <c r="C29" t="str">
        <f>IF(ISBLANK(B29),"",VLOOKUP(B29,Nodes!$B$9:$C$64,2,FALSE))</f>
        <v>Utility Consumption Tax</v>
      </c>
      <c r="D29" s="4">
        <v>0</v>
      </c>
      <c r="E29" t="str">
        <f>IF(ISBLANK(D29),"",VLOOKUP(D29,Nodes!$B$9:$C$64,2,FALSE))</f>
        <v>General Fund</v>
      </c>
      <c r="F29" s="6">
        <v>51199282</v>
      </c>
      <c r="G29" s="7" t="str">
        <f>IF(ISBLANK(B29),"",IF(ISBLANK(B30),CONCATENATE($G$1,B29,$G$2,D29,$G$3,F29,$G$5),CONCATENATE($G$1,B29,$G$2,D29,$G$3,F29,$G$4)))</f>
        <v>{"source":22,"target":0,"value":51199282},</v>
      </c>
    </row>
    <row r="30" spans="2:7">
      <c r="B30" s="4">
        <v>23</v>
      </c>
      <c r="C30" t="str">
        <f>IF(ISBLANK(B30),"",VLOOKUP(B30,Nodes!$B$9:$C$64,2,FALSE))</f>
        <v>Real Estate Transfer Tax</v>
      </c>
      <c r="D30" s="4">
        <v>0</v>
      </c>
      <c r="E30" t="str">
        <f>IF(ISBLANK(D30),"",VLOOKUP(D30,Nodes!$B$9:$C$64,2,FALSE))</f>
        <v>General Fund</v>
      </c>
      <c r="F30" s="6">
        <v>28774900</v>
      </c>
      <c r="G30" s="7" t="str">
        <f>IF(ISBLANK(B30),"",IF(ISBLANK(B31),CONCATENATE($G$1,B30,$G$2,D30,$G$3,F30,$G$5),CONCATENATE($G$1,B30,$G$2,D30,$G$3,F30,$G$4)))</f>
        <v>{"source":23,"target":0,"value":28774900},</v>
      </c>
    </row>
    <row r="31" spans="2:7">
      <c r="B31" s="4">
        <v>24</v>
      </c>
      <c r="C31" t="str">
        <f>IF(ISBLANK(B31),"",VLOOKUP(B31,Nodes!$B$9:$C$64,2,FALSE))</f>
        <v>Transient Occupancy Tax</v>
      </c>
      <c r="D31" s="4">
        <v>0</v>
      </c>
      <c r="E31" t="str">
        <f>IF(ISBLANK(D31),"",VLOOKUP(D31,Nodes!$B$9:$C$64,2,FALSE))</f>
        <v>General Fund</v>
      </c>
      <c r="F31" s="6">
        <v>8902937</v>
      </c>
      <c r="G31" s="7" t="str">
        <f>IF(ISBLANK(B31),"",IF(ISBLANK(B32),CONCATENATE($G$1,B31,$G$2,D31,$G$3,F31,$G$5),CONCATENATE($G$1,B31,$G$2,D31,$G$3,F31,$G$4)))</f>
        <v>{"source":24,"target":0,"value":8902937},</v>
      </c>
    </row>
    <row r="32" spans="2:7">
      <c r="B32" s="4">
        <v>25</v>
      </c>
      <c r="C32" t="str">
        <f>IF(ISBLANK(B32),"",VLOOKUP(B32,Nodes!$B$9:$C$64,2,FALSE))</f>
        <v>Parking Tax</v>
      </c>
      <c r="D32" s="4">
        <v>0</v>
      </c>
      <c r="E32" t="str">
        <f>IF(ISBLANK(D32),"",VLOOKUP(D32,Nodes!$B$9:$C$64,2,FALSE))</f>
        <v>General Fund</v>
      </c>
      <c r="F32" s="6">
        <v>7822736</v>
      </c>
      <c r="G32" s="7" t="str">
        <f>IF(ISBLANK(B32),"",IF(ISBLANK(B33),CONCATENATE($G$1,B32,$G$2,D32,$G$3,F32,$G$5),CONCATENATE($G$1,B32,$G$2,D32,$G$3,F32,$G$4)))</f>
        <v>{"source":25,"target":0,"value":7822736},</v>
      </c>
    </row>
    <row r="33" spans="2:7">
      <c r="B33" s="4">
        <v>26</v>
      </c>
      <c r="C33" t="str">
        <f>IF(ISBLANK(B33),"",VLOOKUP(B33,Nodes!$B$9:$C$64,2,FALSE))</f>
        <v>Licenses &amp; Permits</v>
      </c>
      <c r="D33" s="4">
        <v>0</v>
      </c>
      <c r="E33" t="str">
        <f>IF(ISBLANK(D33),"",VLOOKUP(D33,Nodes!$B$9:$C$64,2,FALSE))</f>
        <v>General Fund</v>
      </c>
      <c r="F33" s="6">
        <v>939660</v>
      </c>
      <c r="G33" s="7" t="str">
        <f>IF(ISBLANK(B33),"",IF(ISBLANK(B34),CONCATENATE($G$1,B33,$G$2,D33,$G$3,F33,$G$5),CONCATENATE($G$1,B33,$G$2,D33,$G$3,F33,$G$4)))</f>
        <v>{"source":26,"target":0,"value":939660},</v>
      </c>
    </row>
    <row r="34" spans="2:7">
      <c r="B34" s="4">
        <v>27</v>
      </c>
      <c r="C34" t="str">
        <f>IF(ISBLANK(B34),"",VLOOKUP(B34,Nodes!$B$9:$C$64,2,FALSE))</f>
        <v>Fines &amp; Penalties</v>
      </c>
      <c r="D34" s="4">
        <v>0</v>
      </c>
      <c r="E34" t="str">
        <f>IF(ISBLANK(D34),"",VLOOKUP(D34,Nodes!$B$9:$C$64,2,FALSE))</f>
        <v>General Fund</v>
      </c>
      <c r="F34" s="6">
        <v>24011420</v>
      </c>
      <c r="G34" s="7" t="str">
        <f>IF(ISBLANK(B34),"",IF(ISBLANK(B35),CONCATENATE($G$1,B34,$G$2,D34,$G$3,F34,$G$5),CONCATENATE($G$1,B34,$G$2,D34,$G$3,F34,$G$4)))</f>
        <v>{"source":27,"target":0,"value":24011420},</v>
      </c>
    </row>
    <row r="35" spans="2:7">
      <c r="B35" s="4">
        <v>28</v>
      </c>
      <c r="C35" t="str">
        <f>IF(ISBLANK(B35),"",VLOOKUP(B35,Nodes!$B$9:$C$64,2,FALSE))</f>
        <v>Interest Income</v>
      </c>
      <c r="D35" s="4">
        <v>0</v>
      </c>
      <c r="E35" t="str">
        <f>IF(ISBLANK(D35),"",VLOOKUP(D35,Nodes!$B$9:$C$64,2,FALSE))</f>
        <v>General Fund</v>
      </c>
      <c r="F35" s="6">
        <v>800000</v>
      </c>
      <c r="G35" s="7" t="str">
        <f>IF(ISBLANK(B35),"",IF(ISBLANK(B36),CONCATENATE($G$1,B35,$G$2,D35,$G$3,F35,$G$5),CONCATENATE($G$1,B35,$G$2,D35,$G$3,F35,$G$4)))</f>
        <v>{"source":28,"target":0,"value":800000},</v>
      </c>
    </row>
    <row r="36" spans="2:7">
      <c r="B36" s="4">
        <v>29</v>
      </c>
      <c r="C36" t="str">
        <f>IF(ISBLANK(B36),"",VLOOKUP(B36,Nodes!$B$9:$C$64,2,FALSE))</f>
        <v>Service Charges</v>
      </c>
      <c r="D36" s="4">
        <v>0</v>
      </c>
      <c r="E36" t="str">
        <f>IF(ISBLANK(D36),"",VLOOKUP(D36,Nodes!$B$9:$C$64,2,FALSE))</f>
        <v>General Fund</v>
      </c>
      <c r="F36" s="6">
        <v>44759576</v>
      </c>
      <c r="G36" s="7" t="str">
        <f>IF(ISBLANK(B36),"",IF(ISBLANK(B37),CONCATENATE($G$1,B36,$G$2,D36,$G$3,F36,$G$5),CONCATENATE($G$1,B36,$G$2,D36,$G$3,F36,$G$4)))</f>
        <v>{"source":29,"target":0,"value":44759576},</v>
      </c>
    </row>
    <row r="37" spans="2:7">
      <c r="B37" s="4">
        <v>30</v>
      </c>
      <c r="C37" t="str">
        <f>IF(ISBLANK(B37),"",VLOOKUP(B37,Nodes!$B$9:$C$64,2,FALSE))</f>
        <v>Miscellaneous</v>
      </c>
      <c r="D37" s="4">
        <v>0</v>
      </c>
      <c r="E37" t="str">
        <f>IF(ISBLANK(D37),"",VLOOKUP(D37,Nodes!$B$9:$C$64,2,FALSE))</f>
        <v>General Fund</v>
      </c>
      <c r="F37" s="6">
        <v>5928540</v>
      </c>
      <c r="G37" s="7" t="str">
        <f>IF(ISBLANK(B37),"",IF(ISBLANK(B38),CONCATENATE($G$1,B37,$G$2,D37,$G$3,F37,$G$5),CONCATENATE($G$1,B37,$G$2,D37,$G$3,F37,$G$4)))</f>
        <v>{"source":30,"target":0,"value":5928540},</v>
      </c>
    </row>
    <row r="38" spans="2:7">
      <c r="B38" s="4">
        <v>31</v>
      </c>
      <c r="C38" t="str">
        <f>IF(ISBLANK(B38),"",VLOOKUP(B38,Nodes!$B$9:$C$64,2,FALSE))</f>
        <v>Interfund Transfers</v>
      </c>
      <c r="D38" s="4">
        <v>0</v>
      </c>
      <c r="E38" t="str">
        <f>IF(ISBLANK(D38),"",VLOOKUP(D38,Nodes!$B$9:$C$64,2,FALSE))</f>
        <v>General Fund</v>
      </c>
      <c r="F38" s="6">
        <v>8282521</v>
      </c>
      <c r="G38" s="7" t="str">
        <f>IF(ISBLANK(B38),"",IF(ISBLANK(B39),CONCATENATE($G$1,B38,$G$2,D38,$G$3,F38,$G$5),CONCATENATE($G$1,B38,$G$2,D38,$G$3,F38,$G$4)))</f>
        <v>{"source":31,"target":0,"value":8282521},</v>
      </c>
    </row>
    <row r="39" spans="2:7">
      <c r="B39" s="4">
        <v>32</v>
      </c>
      <c r="C39" t="str">
        <f>IF(ISBLANK(B39),"",VLOOKUP(B39,Nodes!$B$9:$C$64,2,FALSE))</f>
        <v>Measure Y: Public Safety Act</v>
      </c>
      <c r="D39" s="4">
        <v>10</v>
      </c>
      <c r="E39" t="str">
        <f>IF(ISBLANK(D39),"",VLOOKUP(D39,Nodes!$B$9:$C$64,2,FALSE))</f>
        <v>Police Services Agency</v>
      </c>
      <c r="F39" s="6">
        <v>11636551</v>
      </c>
      <c r="G39" s="7" t="str">
        <f>IF(ISBLANK(B39),"",IF(ISBLANK(B40),CONCATENATE($G$1,B39,$G$2,D39,$G$3,F39,$G$5),CONCATENATE($G$1,B39,$G$2,D39,$G$3,F39,$G$4)))</f>
        <v>{"source":32,"target":10,"value":11636551},</v>
      </c>
    </row>
    <row r="40" spans="2:7">
      <c r="B40" s="4">
        <v>32</v>
      </c>
      <c r="C40" t="str">
        <f>IF(ISBLANK(B40),"",VLOOKUP(B40,Nodes!$B$9:$C$64,2,FALSE))</f>
        <v>Measure Y: Public Safety Act</v>
      </c>
      <c r="D40" s="4">
        <v>11</v>
      </c>
      <c r="E40" t="str">
        <f>IF(ISBLANK(D40),"",VLOOKUP(D40,Nodes!$B$9:$C$64,2,FALSE))</f>
        <v>Fire Services Agency</v>
      </c>
      <c r="F40" s="6">
        <v>4000000</v>
      </c>
      <c r="G40" s="7" t="str">
        <f>IF(ISBLANK(B40),"",IF(ISBLANK(B41),CONCATENATE($G$1,B40,$G$2,D40,$G$3,F40,$G$5),CONCATENATE($G$1,B40,$G$2,D40,$G$3,F40,$G$4)))</f>
        <v>{"source":32,"target":11,"value":4000000},</v>
      </c>
    </row>
    <row r="41" spans="2:7">
      <c r="B41" s="4">
        <v>32</v>
      </c>
      <c r="C41" t="str">
        <f>IF(ISBLANK(B41),"",VLOOKUP(B41,Nodes!$B$9:$C$64,2,FALSE))</f>
        <v>Measure Y: Public Safety Act</v>
      </c>
      <c r="D41" s="4">
        <v>14</v>
      </c>
      <c r="E41" t="str">
        <f>IF(ISBLANK(D41),"",VLOOKUP(D41,Nodes!$B$9:$C$64,2,FALSE))</f>
        <v>Department of Human Services</v>
      </c>
      <c r="F41" s="6">
        <v>6285654</v>
      </c>
      <c r="G41" s="7" t="str">
        <f>IF(ISBLANK(B41),"",IF(ISBLANK(B42),CONCATENATE($G$1,B41,$G$2,D41,$G$3,F41,$G$5),CONCATENATE($G$1,B41,$G$2,D41,$G$3,F41,$G$4)))</f>
        <v>{"source":32,"target":14,"value":6285654},</v>
      </c>
    </row>
    <row r="42" spans="2:7">
      <c r="B42" s="4">
        <v>33</v>
      </c>
      <c r="C42" t="str">
        <f>IF(ISBLANK(B42),"",VLOOKUP(B42,Nodes!$B$9:$C$64,2,FALSE))</f>
        <v>Kid's First Oakland Children's Fund</v>
      </c>
      <c r="D42" s="4">
        <v>14</v>
      </c>
      <c r="E42" t="str">
        <f>IF(ISBLANK(D42),"",VLOOKUP(D42,Nodes!$B$9:$C$64,2,FALSE))</f>
        <v>Department of Human Services</v>
      </c>
      <c r="F42" s="6">
        <v>10756257</v>
      </c>
      <c r="G42" s="7" t="str">
        <f>IF(ISBLANK(B42),"",IF(ISBLANK(B43),CONCATENATE($G$1,B42,$G$2,D42,$G$3,F42,$G$5),CONCATENATE($G$1,B42,$G$2,D42,$G$3,F42,$G$4)))</f>
        <v>{"source":33,"target":14,"value":10756257},</v>
      </c>
    </row>
    <row r="43" spans="2:7">
      <c r="B43" s="4">
        <v>34</v>
      </c>
      <c r="C43" t="str">
        <f>IF(ISBLANK(B43),"",VLOOKUP(B43,Nodes!$B$9:$C$64,2,FALSE))</f>
        <v>Department of Health and Human Services (Federal)</v>
      </c>
      <c r="D43" s="4">
        <v>14</v>
      </c>
      <c r="E43" t="str">
        <f>IF(ISBLANK(D43),"",VLOOKUP(D43,Nodes!$B$9:$C$64,2,FALSE))</f>
        <v>Department of Human Services</v>
      </c>
      <c r="F43" s="6">
        <v>16790670</v>
      </c>
      <c r="G43" s="7" t="str">
        <f>IF(ISBLANK(B43),"",IF(ISBLANK(B44),CONCATENATE($G$1,B43,$G$2,D43,$G$3,F43,$G$5),CONCATENATE($G$1,B43,$G$2,D43,$G$3,F43,$G$4)))</f>
        <v>{"source":34,"target":14,"value":16790670},</v>
      </c>
    </row>
    <row r="44" spans="2:7">
      <c r="B44" s="4">
        <v>35</v>
      </c>
      <c r="C44" t="str">
        <f>IF(ISBLANK(B44),"",VLOOKUP(B44,Nodes!$B$9:$C$64,2,FALSE))</f>
        <v>Measure B - ACTIA</v>
      </c>
      <c r="D44" s="4">
        <v>15</v>
      </c>
      <c r="E44" t="str">
        <f>IF(ISBLANK(D44),"",VLOOKUP(D44,Nodes!$B$9:$C$64,2,FALSE))</f>
        <v>Public Works Agency</v>
      </c>
      <c r="F44" s="6">
        <v>4650750</v>
      </c>
      <c r="G44" s="7" t="str">
        <f>IF(ISBLANK(B44),"",IF(ISBLANK(B45),CONCATENATE($G$1,B44,$G$2,D44,$G$3,F44,$G$5),CONCATENATE($G$1,B44,$G$2,D44,$G$3,F44,$G$4)))</f>
        <v>{"source":35,"target":15,"value":4650750},</v>
      </c>
    </row>
    <row r="45" spans="2:7">
      <c r="B45" s="4">
        <v>35</v>
      </c>
      <c r="C45" t="str">
        <f>IF(ISBLANK(B45),"",VLOOKUP(B45,Nodes!$B$9:$C$64,2,FALSE))</f>
        <v>Measure B - ACTIA</v>
      </c>
      <c r="D45" s="4">
        <v>18</v>
      </c>
      <c r="E45" t="str">
        <f>IF(ISBLANK(D45),"",VLOOKUP(D45,Nodes!$B$9:$C$64,2,FALSE))</f>
        <v>Capital Improvement Projects</v>
      </c>
      <c r="F45" s="6">
        <v>3500000</v>
      </c>
      <c r="G45" s="7" t="str">
        <f>IF(ISBLANK(B45),"",IF(ISBLANK(B46),CONCATENATE($G$1,B45,$G$2,D45,$G$3,F45,$G$5),CONCATENATE($G$1,B45,$G$2,D45,$G$3,F45,$G$4)))</f>
        <v>{"source":35,"target":18,"value":3500000},</v>
      </c>
    </row>
    <row r="46" spans="2:7">
      <c r="B46" s="4">
        <v>36</v>
      </c>
      <c r="C46" t="str">
        <f>IF(ISBLANK(B46),"",VLOOKUP(B46,Nodes!$B$9:$C$64,2,FALSE))</f>
        <v>Measure Q - Library Services Retention &amp; Enhancement</v>
      </c>
      <c r="D46" s="4">
        <v>12</v>
      </c>
      <c r="E46" t="str">
        <f>IF(ISBLANK(D46),"",VLOOKUP(D46,Nodes!$B$9:$C$64,2,FALSE))</f>
        <v>Library</v>
      </c>
      <c r="F46" s="6">
        <v>14923021</v>
      </c>
      <c r="G46" s="7" t="str">
        <f>IF(ISBLANK(B46),"",IF(ISBLANK(B47),CONCATENATE($G$1,B46,$G$2,D46,$G$3,F46,$G$5),CONCATENATE($G$1,B46,$G$2,D46,$G$3,F46,$G$4)))</f>
        <v>{"source":36,"target":12,"value":14923021},</v>
      </c>
    </row>
    <row r="47" spans="2:7">
      <c r="B47" s="4">
        <v>37</v>
      </c>
      <c r="C47" t="str">
        <f>IF(ISBLANK(B47),"",VLOOKUP(B47,Nodes!$B$9:$C$64,2,FALSE))</f>
        <v>Landscaping &amp; Lighting Assessment District</v>
      </c>
      <c r="D47" s="4">
        <v>15</v>
      </c>
      <c r="E47" t="str">
        <f>IF(ISBLANK(D47),"",VLOOKUP(D47,Nodes!$B$9:$C$64,2,FALSE))</f>
        <v>Public Works Agency</v>
      </c>
      <c r="F47" s="6">
        <v>14365458</v>
      </c>
      <c r="G47" s="7" t="str">
        <f>IF(ISBLANK(B47),"",IF(ISBLANK(B48),CONCATENATE($G$1,B47,$G$2,D47,$G$3,F47,$G$5),CONCATENATE($G$1,B47,$G$2,D47,$G$3,F47,$G$4)))</f>
        <v>{"source":37,"target":15,"value":14365458},</v>
      </c>
    </row>
    <row r="48" spans="2:7">
      <c r="B48" s="4">
        <v>37</v>
      </c>
      <c r="C48" t="str">
        <f>IF(ISBLANK(B48),"",VLOOKUP(B48,Nodes!$B$9:$C$64,2,FALSE))</f>
        <v>Landscaping &amp; Lighting Assessment District</v>
      </c>
      <c r="D48" s="4">
        <v>13</v>
      </c>
      <c r="E48" t="str">
        <f>IF(ISBLANK(D48),"",VLOOKUP(D48,Nodes!$B$9:$C$64,2,FALSE))</f>
        <v>Office of Parks and Recreation</v>
      </c>
      <c r="F48" s="6">
        <v>4091501</v>
      </c>
      <c r="G48" s="7" t="str">
        <f>IF(ISBLANK(B48),"",IF(ISBLANK(B49),CONCATENATE($G$1,B48,$G$2,D48,$G$3,F48,$G$5),CONCATENATE($G$1,B48,$G$2,D48,$G$3,F48,$G$4)))</f>
        <v>{"source":37,"target":13,"value":4091501},</v>
      </c>
    </row>
    <row r="49" spans="2:7">
      <c r="B49" s="4">
        <v>38</v>
      </c>
      <c r="C49" t="str">
        <f>IF(ISBLANK(B49),"",VLOOKUP(B49,Nodes!$B$9:$C$64,2,FALSE))</f>
        <v>Development Service Fund</v>
      </c>
      <c r="D49" s="4">
        <v>16</v>
      </c>
      <c r="E49" t="str">
        <f>IF(ISBLANK(D49),"",VLOOKUP(D49,Nodes!$B$9:$C$64,2,FALSE))</f>
        <v>Community and Economic Development Agency</v>
      </c>
      <c r="F49" s="6">
        <v>21280707</v>
      </c>
      <c r="G49" s="7" t="str">
        <f>IF(ISBLANK(B49),"",IF(ISBLANK(B50),CONCATENATE($G$1,B49,$G$2,D49,$G$3,F49,$G$5),CONCATENATE($G$1,B49,$G$2,D49,$G$3,F49,$G$4)))</f>
        <v>{"source":38,"target":16,"value":21280707},</v>
      </c>
    </row>
    <row r="50" spans="2:7">
      <c r="B50" s="4">
        <v>39</v>
      </c>
      <c r="C50" t="str">
        <f>IF(ISBLANK(B50),"",VLOOKUP(B50,Nodes!$B$9:$C$64,2,FALSE))</f>
        <v>Sewer Service Fund</v>
      </c>
      <c r="D50" s="4">
        <v>15</v>
      </c>
      <c r="E50" t="str">
        <f>IF(ISBLANK(D50),"",VLOOKUP(D50,Nodes!$B$9:$C$64,2,FALSE))</f>
        <v>Public Works Agency</v>
      </c>
      <c r="F50" s="6">
        <v>22261648</v>
      </c>
      <c r="G50" s="7" t="str">
        <f>IF(ISBLANK(B50),"",IF(ISBLANK(B51),CONCATENATE($G$1,B50,$G$2,D50,$G$3,F50,$G$5),CONCATENATE($G$1,B50,$G$2,D50,$G$3,F50,$G$4)))</f>
        <v>{"source":39,"target":15,"value":22261648},</v>
      </c>
    </row>
    <row r="51" spans="2:7">
      <c r="B51" s="4">
        <v>39</v>
      </c>
      <c r="C51" t="str">
        <f>IF(ISBLANK(B51),"",VLOOKUP(B51,Nodes!$B$9:$C$64,2,FALSE))</f>
        <v>Sewer Service Fund</v>
      </c>
      <c r="D51" s="4">
        <v>17</v>
      </c>
      <c r="E51" t="str">
        <f>IF(ISBLANK(D51),"",VLOOKUP(D51,Nodes!$B$9:$C$64,2,FALSE))</f>
        <v>Non Department and Port</v>
      </c>
      <c r="F51" s="6">
        <v>10161330</v>
      </c>
      <c r="G51" s="7" t="str">
        <f>IF(ISBLANK(B51),"",IF(ISBLANK(B52),CONCATENATE($G$1,B51,$G$2,D51,$G$3,F51,$G$5),CONCATENATE($G$1,B51,$G$2,D51,$G$3,F51,$G$4)))</f>
        <v>{"source":39,"target":17,"value":10161330},</v>
      </c>
    </row>
    <row r="52" spans="2:7">
      <c r="B52" s="4">
        <v>39</v>
      </c>
      <c r="C52" t="str">
        <f>IF(ISBLANK(B52),"",VLOOKUP(B52,Nodes!$B$9:$C$64,2,FALSE))</f>
        <v>Sewer Service Fund</v>
      </c>
      <c r="D52" s="4">
        <v>18</v>
      </c>
      <c r="E52" t="str">
        <f>IF(ISBLANK(D52),"",VLOOKUP(D52,Nodes!$B$9:$C$64,2,FALSE))</f>
        <v>Capital Improvement Projects</v>
      </c>
      <c r="F52" s="6">
        <v>15150000</v>
      </c>
      <c r="G52" s="7" t="str">
        <f>IF(ISBLANK(B52),"",IF(ISBLANK(B53),CONCATENATE($G$1,B52,$G$2,D52,$G$3,F52,$G$5),CONCATENATE($G$1,B52,$G$2,D52,$G$3,F52,$G$4)))</f>
        <v>{"source":39,"target":18,"value":15150000}</v>
      </c>
    </row>
    <row r="53" spans="2:7">
      <c r="B53" s="4"/>
      <c r="C53" t="str">
        <f>IF(ISBLANK(B53),"",VLOOKUP(B53,Nodes!$B$9:$C$64,2,FALSE))</f>
        <v/>
      </c>
      <c r="D53" s="4"/>
      <c r="E53" t="str">
        <f>IF(ISBLANK(D53),"",VLOOKUP(D53,Nodes!$B$9:$C$64,2,FALSE))</f>
        <v/>
      </c>
      <c r="F53" s="6"/>
      <c r="G53" s="7" t="str">
        <f>IF(ISBLANK(B53),"",IF(ISBLANK(B54),CONCATENATE($G$1,B53,$G$2,D53,$G$3,F53,$G$5),CONCATENATE($G$1,B53,$G$2,D53,$G$3,F53,$G$4)))</f>
        <v/>
      </c>
    </row>
    <row r="54" spans="2:7">
      <c r="B54" s="4"/>
      <c r="C54" t="str">
        <f>IF(ISBLANK(B54),"",VLOOKUP(B54,Nodes!$B$9:$C$64,2,FALSE))</f>
        <v/>
      </c>
      <c r="D54" s="4"/>
      <c r="E54" t="str">
        <f>IF(ISBLANK(D54),"",VLOOKUP(D54,Nodes!$B$9:$C$64,2,FALSE))</f>
        <v/>
      </c>
      <c r="F54" s="6"/>
      <c r="G54" s="7" t="str">
        <f>IF(ISBLANK(B54),"",IF(ISBLANK(B55),CONCATENATE($G$1,B54,$G$2,D54,$G$3,F54,$G$5),CONCATENATE($G$1,B54,$G$2,D54,$G$3,F54,$G$4)))</f>
        <v/>
      </c>
    </row>
    <row r="55" spans="2:7">
      <c r="B55" s="4"/>
      <c r="C55" t="str">
        <f>IF(ISBLANK(B55),"",VLOOKUP(B55,Nodes!$B$9:$C$64,2,FALSE))</f>
        <v/>
      </c>
      <c r="D55" s="4"/>
      <c r="E55" t="str">
        <f>IF(ISBLANK(D55),"",VLOOKUP(D55,Nodes!$B$9:$C$64,2,FALSE))</f>
        <v/>
      </c>
      <c r="F55" s="6"/>
      <c r="G55" s="7" t="str">
        <f>IF(ISBLANK(B55),"",IF(ISBLANK(B56),CONCATENATE($G$1,B55,$G$2,D55,$G$3,F55,$G$5),CONCATENATE($G$1,B55,$G$2,D55,$G$3,F55,$G$4)))</f>
        <v/>
      </c>
    </row>
    <row r="56" spans="2:7">
      <c r="B56" s="4"/>
      <c r="C56" t="str">
        <f>IF(ISBLANK(B56),"",VLOOKUP(B56,Nodes!$B$9:$C$64,2,FALSE))</f>
        <v/>
      </c>
      <c r="D56" s="4"/>
      <c r="E56" t="str">
        <f>IF(ISBLANK(D56),"",VLOOKUP(D56,Nodes!$B$9:$C$64,2,FALSE))</f>
        <v/>
      </c>
      <c r="F56" s="6"/>
      <c r="G56" s="7" t="str">
        <f>IF(ISBLANK(B56),"",IF(ISBLANK(B57),CONCATENATE($G$1,B56,$G$2,D56,$G$3,F56,$G$5),CONCATENATE($G$1,B56,$G$2,D56,$G$3,F56,$G$4)))</f>
        <v/>
      </c>
    </row>
    <row r="57" spans="2:7">
      <c r="B57" s="4"/>
      <c r="C57" t="str">
        <f>IF(ISBLANK(B57),"",VLOOKUP(B57,Nodes!$B$9:$C$64,2,FALSE))</f>
        <v/>
      </c>
      <c r="D57" s="4"/>
      <c r="E57" t="str">
        <f>IF(ISBLANK(D57),"",VLOOKUP(D57,Nodes!$B$9:$C$64,2,FALSE))</f>
        <v/>
      </c>
      <c r="F57" s="6"/>
      <c r="G57" s="7" t="str">
        <f>IF(ISBLANK(B57),"",IF(ISBLANK(B58),CONCATENATE($G$1,B57,$G$2,D57,$G$3,F57,$G$5),CONCATENATE($G$1,B57,$G$2,D57,$G$3,F57,$G$4)))</f>
        <v/>
      </c>
    </row>
    <row r="58" spans="2:7">
      <c r="B58" s="4"/>
      <c r="C58" t="str">
        <f>IF(ISBLANK(B58),"",VLOOKUP(B58,Nodes!$B$9:$C$64,2,FALSE))</f>
        <v/>
      </c>
      <c r="D58" s="4"/>
      <c r="E58" t="str">
        <f>IF(ISBLANK(D58),"",VLOOKUP(D58,Nodes!$B$9:$C$64,2,FALSE))</f>
        <v/>
      </c>
      <c r="F58" s="6"/>
      <c r="G58" s="7" t="str">
        <f>IF(ISBLANK(B58),"",IF(ISBLANK(B59),CONCATENATE($G$1,B58,$G$2,D58,$G$3,F58,$G$5),CONCATENATE($G$1,B58,$G$2,D58,$G$3,F58,$G$4)))</f>
        <v/>
      </c>
    </row>
    <row r="59" spans="2:7">
      <c r="B59" s="4"/>
      <c r="C59" t="str">
        <f>IF(ISBLANK(B59),"",VLOOKUP(B59,Nodes!$B$9:$C$64,2,FALSE))</f>
        <v/>
      </c>
      <c r="D59" s="4"/>
      <c r="E59" t="str">
        <f>IF(ISBLANK(D59),"",VLOOKUP(D59,Nodes!$B$9:$C$64,2,FALSE))</f>
        <v/>
      </c>
      <c r="F59" s="6"/>
      <c r="G59" s="7" t="str">
        <f>IF(ISBLANK(B59),"",IF(ISBLANK(B60),CONCATENATE($G$1,B59,$G$2,D59,$G$3,F59,$G$5),CONCATENATE($G$1,B59,$G$2,D59,$G$3,F59,$G$4)))</f>
        <v/>
      </c>
    </row>
    <row r="60" spans="2:7">
      <c r="B60" s="4"/>
      <c r="C60" t="str">
        <f>IF(ISBLANK(B60),"",VLOOKUP(B60,Nodes!$B$9:$C$64,2,FALSE))</f>
        <v/>
      </c>
      <c r="D60" s="4"/>
      <c r="E60" t="str">
        <f>IF(ISBLANK(D60),"",VLOOKUP(D60,Nodes!$B$9:$C$64,2,FALSE))</f>
        <v/>
      </c>
      <c r="F60" s="6"/>
      <c r="G60" s="7" t="str">
        <f>IF(ISBLANK(B60),"",IF(ISBLANK(B61),CONCATENATE($G$1,B60,$G$2,D60,$G$3,F60,$G$5),CONCATENATE($G$1,B60,$G$2,D60,$G$3,F60,$G$4)))</f>
        <v/>
      </c>
    </row>
    <row r="61" spans="2:7">
      <c r="B61" s="4"/>
      <c r="C61" t="str">
        <f>IF(ISBLANK(B61),"",VLOOKUP(B61,Nodes!$B$9:$C$64,2,FALSE))</f>
        <v/>
      </c>
      <c r="D61" s="4"/>
      <c r="E61" t="str">
        <f>IF(ISBLANK(D61),"",VLOOKUP(D61,Nodes!$B$9:$C$64,2,FALSE))</f>
        <v/>
      </c>
      <c r="F61" s="6"/>
      <c r="G61" s="7" t="str">
        <f>IF(ISBLANK(B61),"",IF(ISBLANK(B62),CONCATENATE($G$1,B61,$G$2,D61,$G$3,F61,$G$5),CONCATENATE($G$1,B61,$G$2,D61,$G$3,F61,$G$4)))</f>
        <v/>
      </c>
    </row>
    <row r="62" spans="2:7">
      <c r="B62" s="4"/>
      <c r="C62" t="str">
        <f>IF(ISBLANK(B62),"",VLOOKUP(B62,Nodes!$B$9:$C$64,2,FALSE))</f>
        <v/>
      </c>
      <c r="D62" s="4"/>
      <c r="E62" t="str">
        <f>IF(ISBLANK(D62),"",VLOOKUP(D62,Nodes!$B$9:$C$64,2,FALSE))</f>
        <v/>
      </c>
      <c r="F62" s="6"/>
      <c r="G62" s="7" t="str">
        <f>IF(ISBLANK(B62),"",IF(ISBLANK(B63),CONCATENATE($G$1,B62,$G$2,D62,$G$3,F62,$G$5),CONCATENATE($G$1,B62,$G$2,D62,$G$3,F62,$G$4)))</f>
        <v/>
      </c>
    </row>
    <row r="63" spans="2:7">
      <c r="B63" s="4"/>
      <c r="C63" t="str">
        <f>IF(ISBLANK(B63),"",VLOOKUP(B63,Nodes!$B$9:$C$64,2,FALSE))</f>
        <v/>
      </c>
      <c r="D63" s="4"/>
      <c r="E63" t="str">
        <f>IF(ISBLANK(D63),"",VLOOKUP(D63,Nodes!$B$9:$C$64,2,FALSE))</f>
        <v/>
      </c>
      <c r="F63" s="6"/>
      <c r="G63" s="7" t="str">
        <f>IF(ISBLANK(B63),"",IF(ISBLANK(B64),CONCATENATE($G$1,B63,$G$2,D63,$G$3,F63,$G$5),CONCATENATE($G$1,B63,$G$2,D63,$G$3,F63,$G$4)))</f>
        <v/>
      </c>
    </row>
    <row r="64" spans="2:7">
      <c r="B64" s="4"/>
      <c r="C64" t="str">
        <f>IF(ISBLANK(B64),"",VLOOKUP(B64,Nodes!$B$9:$C$64,2,FALSE))</f>
        <v/>
      </c>
      <c r="D64" s="4"/>
      <c r="E64" t="str">
        <f>IF(ISBLANK(D64),"",VLOOKUP(D64,Nodes!$B$9:$C$64,2,FALSE))</f>
        <v/>
      </c>
      <c r="F64" s="6"/>
      <c r="G64" s="7" t="str">
        <f>IF(ISBLANK(B64),"",IF(ISBLANK(B65),CONCATENATE($G$1,B64,$G$2,D64,$G$3,F64,$G$5),CONCATENATE($G$1,B64,$G$2,D64,$G$3,F64,$G$4)))</f>
        <v/>
      </c>
    </row>
    <row r="65" spans="2:7">
      <c r="B65" s="4"/>
      <c r="C65" t="str">
        <f>IF(ISBLANK(B65),"",VLOOKUP(B65,Nodes!$B$9:$C$64,2,FALSE))</f>
        <v/>
      </c>
      <c r="D65" s="4"/>
      <c r="E65" t="str">
        <f>IF(ISBLANK(D65),"",VLOOKUP(D65,Nodes!$B$9:$C$64,2,FALSE))</f>
        <v/>
      </c>
      <c r="F65" s="6"/>
      <c r="G65" s="7" t="str">
        <f>IF(ISBLANK(B65),"",IF(ISBLANK(B66),CONCATENATE($G$1,B65,$G$2,D65,$G$3,F65,$G$5),CONCATENATE($G$1,B65,$G$2,D65,$G$3,F65,$G$4)))</f>
        <v/>
      </c>
    </row>
    <row r="66" spans="2:7">
      <c r="B66" s="4"/>
      <c r="C66" t="str">
        <f>IF(ISBLANK(B66),"",VLOOKUP(B66,Nodes!$B$9:$C$64,2,FALSE))</f>
        <v/>
      </c>
      <c r="D66" s="4"/>
      <c r="E66" t="str">
        <f>IF(ISBLANK(D66),"",VLOOKUP(D66,Nodes!$B$9:$C$64,2,FALSE))</f>
        <v/>
      </c>
      <c r="F66" s="6"/>
      <c r="G66" s="7" t="str">
        <f>IF(ISBLANK(B66),"",IF(ISBLANK(B67),CONCATENATE($G$1,B66,$G$2,D66,$G$3,F66,$G$5),CONCATENATE($G$1,B66,$G$2,D66,$G$3,F66,$G$4)))</f>
        <v/>
      </c>
    </row>
    <row r="67" spans="2:7">
      <c r="B67" s="4"/>
      <c r="C67" t="str">
        <f>IF(ISBLANK(B67),"",VLOOKUP(B67,Nodes!$B$9:$C$64,2,FALSE))</f>
        <v/>
      </c>
      <c r="D67" s="4"/>
      <c r="E67" t="str">
        <f>IF(ISBLANK(D67),"",VLOOKUP(D67,Nodes!$B$9:$C$64,2,FALSE))</f>
        <v/>
      </c>
      <c r="F67" s="6"/>
      <c r="G67" s="7" t="str">
        <f>IF(ISBLANK(B67),"",IF(ISBLANK(B68),CONCATENATE($G$1,B67,$G$2,D67,$G$3,F67,$G$5),CONCATENATE($G$1,B67,$G$2,D67,$G$3,F67,$G$4)))</f>
        <v/>
      </c>
    </row>
    <row r="68" spans="2:7">
      <c r="B68" s="4"/>
      <c r="C68" t="str">
        <f>IF(ISBLANK(B68),"",VLOOKUP(B68,Nodes!$B$9:$C$64,2,FALSE))</f>
        <v/>
      </c>
      <c r="D68" s="4"/>
      <c r="E68" t="str">
        <f>IF(ISBLANK(D68),"",VLOOKUP(D68,Nodes!$B$9:$C$64,2,FALSE))</f>
        <v/>
      </c>
      <c r="F68" s="6"/>
      <c r="G68" s="7" t="str">
        <f>IF(ISBLANK(B68),"",IF(ISBLANK(B69),CONCATENATE($G$1,B68,$G$2,D68,$G$3,F68,$G$5),CONCATENATE($G$1,B68,$G$2,D68,$G$3,F68,$G$4)))</f>
        <v/>
      </c>
    </row>
    <row r="69" spans="2:7">
      <c r="B69" s="4"/>
      <c r="C69" t="str">
        <f>IF(ISBLANK(B69),"",VLOOKUP(B69,Nodes!$B$9:$C$64,2,FALSE))</f>
        <v/>
      </c>
      <c r="D69" s="4"/>
      <c r="E69" t="str">
        <f>IF(ISBLANK(D69),"",VLOOKUP(D69,Nodes!$B$9:$C$64,2,FALSE))</f>
        <v/>
      </c>
      <c r="F69" s="6"/>
      <c r="G69" s="7" t="str">
        <f>IF(ISBLANK(B69),"",IF(ISBLANK(B70),CONCATENATE($G$1,B69,$G$2,D69,$G$3,F69,$G$5),CONCATENATE($G$1,B69,$G$2,D69,$G$3,F69,$G$4)))</f>
        <v/>
      </c>
    </row>
    <row r="70" spans="2:7">
      <c r="B70" s="4"/>
      <c r="C70" t="str">
        <f>IF(ISBLANK(B70),"",VLOOKUP(B70,Nodes!$B$9:$C$64,2,FALSE))</f>
        <v/>
      </c>
      <c r="D70" s="4"/>
      <c r="E70" t="str">
        <f>IF(ISBLANK(D70),"",VLOOKUP(D70,Nodes!$B$9:$C$64,2,FALSE))</f>
        <v/>
      </c>
      <c r="F70" s="6"/>
      <c r="G70" s="7" t="str">
        <f>IF(ISBLANK(B70),"",IF(ISBLANK(B71),CONCATENATE($G$1,B70,$G$2,D70,$G$3,F70,$G$5),CONCATENATE($G$1,B70,$G$2,D70,$G$3,F70,$G$4)))</f>
        <v/>
      </c>
    </row>
    <row r="71" spans="2:7">
      <c r="B71" s="4"/>
      <c r="C71" t="str">
        <f>IF(ISBLANK(B71),"",VLOOKUP(B71,Nodes!$B$9:$C$64,2,FALSE))</f>
        <v/>
      </c>
      <c r="D71" s="4"/>
      <c r="E71" t="str">
        <f>IF(ISBLANK(D71),"",VLOOKUP(D71,Nodes!$B$9:$C$64,2,FALSE))</f>
        <v/>
      </c>
      <c r="F71" s="6"/>
      <c r="G71" s="7" t="str">
        <f>IF(ISBLANK(B71),"",IF(ISBLANK(B72),CONCATENATE($G$1,B71,$G$2,D71,$G$3,F71,$G$5),CONCATENATE($G$1,B71,$G$2,D71,$G$3,F71,$G$4)))</f>
        <v/>
      </c>
    </row>
    <row r="72" spans="2:7">
      <c r="B72" s="4"/>
      <c r="C72" t="str">
        <f>IF(ISBLANK(B72),"",VLOOKUP(B72,Nodes!$B$9:$C$64,2,FALSE))</f>
        <v/>
      </c>
      <c r="D72" s="4"/>
      <c r="E72" t="str">
        <f>IF(ISBLANK(D72),"",VLOOKUP(D72,Nodes!$B$9:$C$64,2,FALSE))</f>
        <v/>
      </c>
      <c r="F72" s="6"/>
      <c r="G72" s="7" t="str">
        <f>IF(ISBLANK(B72),"",IF(ISBLANK(B73),CONCATENATE($G$1,B72,$G$2,D72,$G$3,F72,$G$5),CONCATENATE($G$1,B72,$G$2,D72,$G$3,F72,$G$4)))</f>
        <v/>
      </c>
    </row>
    <row r="73" spans="2:7">
      <c r="B73" s="4"/>
      <c r="C73" t="str">
        <f>IF(ISBLANK(B73),"",VLOOKUP(B73,Nodes!$B$9:$C$64,2,FALSE))</f>
        <v/>
      </c>
      <c r="D73" s="4"/>
      <c r="E73" t="str">
        <f>IF(ISBLANK(D73),"",VLOOKUP(D73,Nodes!$B$9:$C$64,2,FALSE))</f>
        <v/>
      </c>
      <c r="F73" s="6"/>
      <c r="G73" s="7" t="str">
        <f>IF(ISBLANK(B73),"",IF(ISBLANK(B74),CONCATENATE($G$1,B73,$G$2,D73,$G$3,F73,$G$5),CONCATENATE($G$1,B73,$G$2,D73,$G$3,F73,$G$4)))</f>
        <v/>
      </c>
    </row>
    <row r="74" spans="2:7">
      <c r="B74" s="4"/>
      <c r="C74" t="str">
        <f>IF(ISBLANK(B74),"",VLOOKUP(B74,Nodes!$B$9:$C$64,2,FALSE))</f>
        <v/>
      </c>
      <c r="D74" s="4"/>
      <c r="E74" t="str">
        <f>IF(ISBLANK(D74),"",VLOOKUP(D74,Nodes!$B$9:$C$64,2,FALSE))</f>
        <v/>
      </c>
      <c r="F74" s="6"/>
      <c r="G74" s="7" t="str">
        <f>IF(ISBLANK(B74),"",IF(ISBLANK(B75),CONCATENATE($G$1,B74,$G$2,D74,$G$3,F74,$G$5),CONCATENATE($G$1,B74,$G$2,D74,$G$3,F74,$G$4)))</f>
        <v/>
      </c>
    </row>
    <row r="75" spans="2:7">
      <c r="B75" s="4"/>
      <c r="C75" t="str">
        <f>IF(ISBLANK(B75),"",VLOOKUP(B75,Nodes!$B$9:$C$64,2,FALSE))</f>
        <v/>
      </c>
      <c r="D75" s="4"/>
      <c r="E75" t="str">
        <f>IF(ISBLANK(D75),"",VLOOKUP(D75,Nodes!$B$9:$C$64,2,FALSE))</f>
        <v/>
      </c>
      <c r="F75" s="6"/>
      <c r="G75" s="7" t="str">
        <f>IF(ISBLANK(B75),"",IF(ISBLANK(B76),CONCATENATE($G$1,B75,$G$2,D75,$G$3,F75,$G$5),CONCATENATE($G$1,B75,$G$2,D75,$G$3,F75,$G$4)))</f>
        <v/>
      </c>
    </row>
    <row r="76" spans="2:7">
      <c r="B76" s="4"/>
      <c r="C76" t="str">
        <f>IF(ISBLANK(B76),"",VLOOKUP(B76,Nodes!$B$9:$C$64,2,FALSE))</f>
        <v/>
      </c>
      <c r="D76" s="4"/>
      <c r="E76" t="str">
        <f>IF(ISBLANK(D76),"",VLOOKUP(D76,Nodes!$B$9:$C$64,2,FALSE))</f>
        <v/>
      </c>
      <c r="F76" s="6"/>
      <c r="G76" s="7" t="str">
        <f>IF(ISBLANK(B76),"",IF(ISBLANK(B77),CONCATENATE($G$1,B76,$G$2,D76,$G$3,F76,$G$5),CONCATENATE($G$1,B76,$G$2,D76,$G$3,F76,$G$4)))</f>
        <v/>
      </c>
    </row>
    <row r="77" spans="2:7">
      <c r="B77" s="4"/>
      <c r="C77" t="str">
        <f>IF(ISBLANK(B77),"",VLOOKUP(B77,Nodes!$B$9:$C$64,2,FALSE))</f>
        <v/>
      </c>
      <c r="D77" s="4"/>
      <c r="E77" t="str">
        <f>IF(ISBLANK(D77),"",VLOOKUP(D77,Nodes!$B$9:$C$64,2,FALSE))</f>
        <v/>
      </c>
      <c r="F77" s="6"/>
      <c r="G77" s="7" t="str">
        <f>IF(ISBLANK(B77),"",IF(ISBLANK(B78),CONCATENATE($G$1,B77,$G$2,D77,$G$3,F77,$G$5),CONCATENATE($G$1,B77,$G$2,D77,$G$3,F77,$G$4)))</f>
        <v/>
      </c>
    </row>
    <row r="78" spans="2:7">
      <c r="B78" s="4"/>
      <c r="C78" t="str">
        <f>IF(ISBLANK(B78),"",VLOOKUP(B78,Nodes!$B$9:$C$64,2,FALSE))</f>
        <v/>
      </c>
      <c r="D78" s="4"/>
      <c r="E78" t="str">
        <f>IF(ISBLANK(D78),"",VLOOKUP(D78,Nodes!$B$9:$C$64,2,FALSE))</f>
        <v/>
      </c>
      <c r="F78" s="6"/>
      <c r="G78" s="7" t="str">
        <f>IF(ISBLANK(B78),"",IF(ISBLANK(B79),CONCATENATE($G$1,B78,$G$2,D78,$G$3,F78,$G$5),CONCATENATE($G$1,B78,$G$2,D78,$G$3,F78,$G$4)))</f>
        <v/>
      </c>
    </row>
    <row r="79" spans="2:7">
      <c r="B79" s="4"/>
      <c r="C79" t="str">
        <f>IF(ISBLANK(B79),"",VLOOKUP(B79,Nodes!$B$9:$C$64,2,FALSE))</f>
        <v/>
      </c>
      <c r="D79" s="4"/>
      <c r="E79" t="str">
        <f>IF(ISBLANK(D79),"",VLOOKUP(D79,Nodes!$B$9:$C$64,2,FALSE))</f>
        <v/>
      </c>
      <c r="F79" s="6"/>
      <c r="G79" s="7" t="str">
        <f>IF(ISBLANK(B79),"",IF(ISBLANK(B80),CONCATENATE($G$1,B79,$G$2,D79,$G$3,F79,$G$5),CONCATENATE($G$1,B79,$G$2,D79,$G$3,F79,$G$4)))</f>
        <v/>
      </c>
    </row>
    <row r="80" spans="2:7">
      <c r="B80" s="4"/>
      <c r="C80" t="str">
        <f>IF(ISBLANK(B80),"",VLOOKUP(B80,Nodes!$B$9:$C$64,2,FALSE))</f>
        <v/>
      </c>
      <c r="D80" s="4"/>
      <c r="E80" t="str">
        <f>IF(ISBLANK(D80),"",VLOOKUP(D80,Nodes!$B$9:$C$64,2,FALSE))</f>
        <v/>
      </c>
      <c r="F80" s="6"/>
      <c r="G80" s="7" t="str">
        <f>IF(ISBLANK(B80),"",IF(ISBLANK(B81),CONCATENATE($G$1,B80,$G$2,D80,$G$3,F80,$G$5),CONCATENATE($G$1,B80,$G$2,D80,$G$3,F80,$G$4)))</f>
        <v/>
      </c>
    </row>
    <row r="81" spans="2:7">
      <c r="B81" s="4"/>
      <c r="C81" t="str">
        <f>IF(ISBLANK(B81),"",VLOOKUP(B81,Nodes!$B$9:$C$64,2,FALSE))</f>
        <v/>
      </c>
      <c r="D81" s="4"/>
      <c r="E81" t="str">
        <f>IF(ISBLANK(D81),"",VLOOKUP(D81,Nodes!$B$9:$C$64,2,FALSE))</f>
        <v/>
      </c>
      <c r="F81" s="6"/>
      <c r="G81" s="7" t="str">
        <f>IF(ISBLANK(B81),"",IF(ISBLANK(B82),CONCATENATE($G$1,B81,$G$2,D81,$G$3,F81,$G$5),CONCATENATE($G$1,B81,$G$2,D81,$G$3,F81,$G$4)))</f>
        <v/>
      </c>
    </row>
    <row r="82" spans="2:7">
      <c r="B82" s="4"/>
      <c r="C82" t="str">
        <f>IF(ISBLANK(B82),"",VLOOKUP(B82,Nodes!$B$9:$C$64,2,FALSE))</f>
        <v/>
      </c>
      <c r="D82" s="4"/>
      <c r="E82" t="str">
        <f>IF(ISBLANK(D82),"",VLOOKUP(D82,Nodes!$B$9:$C$64,2,FALSE))</f>
        <v/>
      </c>
      <c r="F82" s="6"/>
      <c r="G82" s="7" t="str">
        <f>IF(ISBLANK(B82),"",IF(ISBLANK(B83),CONCATENATE($G$1,B82,$G$2,D82,$G$3,F82,$G$5),CONCATENATE($G$1,B82,$G$2,D82,$G$3,F82,$G$4)))</f>
        <v/>
      </c>
    </row>
    <row r="83" spans="2:7">
      <c r="B83" s="4"/>
      <c r="C83" t="str">
        <f>IF(ISBLANK(B83),"",VLOOKUP(B83,Nodes!$B$9:$C$64,2,FALSE))</f>
        <v/>
      </c>
      <c r="D83" s="4"/>
      <c r="E83" t="str">
        <f>IF(ISBLANK(D83),"",VLOOKUP(D83,Nodes!$B$9:$C$64,2,FALSE))</f>
        <v/>
      </c>
      <c r="F83" s="6"/>
      <c r="G83" s="7" t="str">
        <f>IF(ISBLANK(B83),"",IF(ISBLANK(B84),CONCATENATE($G$1,B83,$G$2,D83,$G$3,F83,$G$5),CONCATENATE($G$1,B83,$G$2,D83,$G$3,F83,$G$4)))</f>
        <v/>
      </c>
    </row>
    <row r="84" spans="2:7">
      <c r="B84" s="4"/>
      <c r="C84" t="str">
        <f>IF(ISBLANK(B84),"",VLOOKUP(B84,Nodes!$B$9:$C$64,2,FALSE))</f>
        <v/>
      </c>
      <c r="D84" s="4"/>
      <c r="E84" t="str">
        <f>IF(ISBLANK(D84),"",VLOOKUP(D84,Nodes!$B$9:$C$64,2,FALSE))</f>
        <v/>
      </c>
      <c r="F84" s="6"/>
      <c r="G84" s="7" t="str">
        <f>IF(ISBLANK(B84),"",IF(ISBLANK(B85),CONCATENATE($G$1,B84,$G$2,D84,$G$3,F84,$G$5),CONCATENATE($G$1,B84,$G$2,D84,$G$3,F84,$G$4)))</f>
        <v/>
      </c>
    </row>
    <row r="85" spans="2:7">
      <c r="B85" s="4"/>
      <c r="C85" t="str">
        <f>IF(ISBLANK(B85),"",VLOOKUP(B85,Nodes!$B$9:$C$64,2,FALSE))</f>
        <v/>
      </c>
      <c r="D85" s="4"/>
      <c r="E85" t="str">
        <f>IF(ISBLANK(D85),"",VLOOKUP(D85,Nodes!$B$9:$C$64,2,FALSE))</f>
        <v/>
      </c>
      <c r="F85" s="6"/>
      <c r="G85" s="7" t="str">
        <f>IF(ISBLANK(B85),"",IF(ISBLANK(B86),CONCATENATE($G$1,B85,$G$2,D85,$G$3,F85,$G$5),CONCATENATE($G$1,B85,$G$2,D85,$G$3,F85,$G$4)))</f>
        <v/>
      </c>
    </row>
    <row r="86" spans="2:7">
      <c r="B86" s="4"/>
      <c r="C86" t="str">
        <f>IF(ISBLANK(B86),"",VLOOKUP(B86,Nodes!$B$9:$C$64,2,FALSE))</f>
        <v/>
      </c>
      <c r="D86" s="4"/>
      <c r="E86" t="str">
        <f>IF(ISBLANK(D86),"",VLOOKUP(D86,Nodes!$B$9:$C$64,2,FALSE))</f>
        <v/>
      </c>
      <c r="F86" s="6"/>
      <c r="G86" s="7" t="str">
        <f>IF(ISBLANK(B86),"",IF(ISBLANK(B87),CONCATENATE($G$1,B86,$G$2,D86,$G$3,F86,$G$5),CONCATENATE($G$1,B86,$G$2,D86,$G$3,F86,$G$4)))</f>
        <v/>
      </c>
    </row>
    <row r="87" spans="2:7">
      <c r="B87" s="4"/>
      <c r="C87" t="str">
        <f>IF(ISBLANK(B87),"",VLOOKUP(B87,Nodes!$B$9:$C$64,2,FALSE))</f>
        <v/>
      </c>
      <c r="D87" s="4"/>
      <c r="E87" t="str">
        <f>IF(ISBLANK(D87),"",VLOOKUP(D87,Nodes!$B$9:$C$64,2,FALSE))</f>
        <v/>
      </c>
      <c r="F87" s="6"/>
      <c r="G87" s="7" t="str">
        <f>IF(ISBLANK(B87),"",IF(ISBLANK(B88),CONCATENATE($G$1,B87,$G$2,D87,$G$3,F87,$G$5),CONCATENATE($G$1,B87,$G$2,D87,$G$3,F87,$G$4)))</f>
        <v/>
      </c>
    </row>
    <row r="88" spans="2:7">
      <c r="B88" s="4"/>
      <c r="C88" t="str">
        <f>IF(ISBLANK(B88),"",VLOOKUP(B88,Nodes!$B$9:$C$64,2,FALSE))</f>
        <v/>
      </c>
      <c r="D88" s="4"/>
      <c r="E88" t="str">
        <f>IF(ISBLANK(D88),"",VLOOKUP(D88,Nodes!$B$9:$C$64,2,FALSE))</f>
        <v/>
      </c>
      <c r="F88" s="6"/>
      <c r="G88" s="7" t="str">
        <f>IF(ISBLANK(B88),"",IF(ISBLANK(Nodes!E90),CONCATENATE($G$1,B88,$G$2,D88,$G$3,F88,$G$5),CONCATENATE($G$1,B88,$G$2,D88,$G$3,F88,$G$4)))</f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89"/>
  <sheetViews>
    <sheetView tabSelected="1" workbookViewId="0">
      <selection activeCell="A65" sqref="A65"/>
    </sheetView>
  </sheetViews>
  <sheetFormatPr baseColWidth="10" defaultRowHeight="15" x14ac:dyDescent="0"/>
  <cols>
    <col min="2" max="2" width="8.1640625" customWidth="1"/>
    <col min="3" max="3" width="43.5" customWidth="1"/>
    <col min="4" max="4" width="55.33203125" customWidth="1"/>
    <col min="5" max="5" width="8" customWidth="1"/>
    <col min="6" max="6" width="25.33203125" customWidth="1"/>
    <col min="7" max="7" width="7.33203125" customWidth="1"/>
    <col min="8" max="8" width="23.1640625" customWidth="1"/>
    <col min="9" max="9" width="17.1640625" style="2" bestFit="1" customWidth="1"/>
    <col min="10" max="10" width="35" customWidth="1"/>
  </cols>
  <sheetData>
    <row r="2" spans="2:10">
      <c r="B2" s="1" t="s">
        <v>49</v>
      </c>
      <c r="D2" t="s">
        <v>32</v>
      </c>
      <c r="J2" t="s">
        <v>42</v>
      </c>
    </row>
    <row r="3" spans="2:10">
      <c r="B3" s="4" t="s">
        <v>50</v>
      </c>
      <c r="D3" t="s">
        <v>33</v>
      </c>
      <c r="J3" t="s">
        <v>43</v>
      </c>
    </row>
    <row r="4" spans="2:10">
      <c r="B4" s="7" t="s">
        <v>51</v>
      </c>
      <c r="D4" t="s">
        <v>47</v>
      </c>
      <c r="J4" t="s">
        <v>44</v>
      </c>
    </row>
    <row r="5" spans="2:10">
      <c r="J5" t="s">
        <v>45</v>
      </c>
    </row>
    <row r="6" spans="2:10">
      <c r="J6" t="s">
        <v>48</v>
      </c>
    </row>
    <row r="8" spans="2:10">
      <c r="B8" s="1" t="s">
        <v>34</v>
      </c>
      <c r="C8" s="1"/>
      <c r="D8" s="1" t="s">
        <v>37</v>
      </c>
      <c r="E8" s="3" t="s">
        <v>35</v>
      </c>
      <c r="F8" s="1" t="s">
        <v>39</v>
      </c>
      <c r="G8" s="3" t="s">
        <v>36</v>
      </c>
      <c r="H8" s="1" t="s">
        <v>40</v>
      </c>
      <c r="I8" s="5" t="s">
        <v>41</v>
      </c>
      <c r="J8" s="1" t="s">
        <v>38</v>
      </c>
    </row>
    <row r="9" spans="2:10">
      <c r="B9">
        <v>0</v>
      </c>
      <c r="C9" s="4" t="s">
        <v>0</v>
      </c>
      <c r="D9" s="7" t="str">
        <f t="shared" ref="D9:D40" si="0">IF(ISBLANK(C9),"",IF(ISBLANK(C10),CONCATENATE($D$2,C9,$D$4),CONCATENATE($D$2,C9,$D$3)))</f>
        <v>{"name":"General Fund"},</v>
      </c>
      <c r="E9" s="4">
        <v>0</v>
      </c>
      <c r="F9" t="str">
        <f t="shared" ref="F9:F40" si="1">IF(ISBLANK(E9),"",VLOOKUP(E9,$B$9:$C$64,2,FALSE))</f>
        <v>General Fund</v>
      </c>
      <c r="G9" s="4">
        <v>1</v>
      </c>
      <c r="H9" t="str">
        <f t="shared" ref="H9:H40" si="2">IF(ISBLANK(G9),"",VLOOKUP(G9,$B$9:$C$64,2,FALSE))</f>
        <v>Mayor</v>
      </c>
      <c r="I9" s="6">
        <v>1168566</v>
      </c>
      <c r="J9" s="7" t="str">
        <f t="shared" ref="J9:J38" si="3">IF(ISBLANK(E9),"",IF(ISBLANK(E10),CONCATENATE($J$2,E9,$J$3,G9,$J$4,I9,$J$6),CONCATENATE($J$2,E9,$J$3,G9,$J$4,I9,$J$5)))</f>
        <v>{"source":0,"target":1,"value":1168566},</v>
      </c>
    </row>
    <row r="10" spans="2:10">
      <c r="B10">
        <f>B9+1</f>
        <v>1</v>
      </c>
      <c r="C10" s="4" t="s">
        <v>1</v>
      </c>
      <c r="D10" s="7" t="str">
        <f t="shared" si="0"/>
        <v>{"name":"Mayor"},</v>
      </c>
      <c r="E10" s="4">
        <v>0</v>
      </c>
      <c r="F10" t="str">
        <f t="shared" si="1"/>
        <v>General Fund</v>
      </c>
      <c r="G10" s="4">
        <v>2</v>
      </c>
      <c r="H10" t="str">
        <f t="shared" si="2"/>
        <v>City Council</v>
      </c>
      <c r="I10" s="6">
        <v>2048936</v>
      </c>
      <c r="J10" s="7" t="str">
        <f t="shared" si="3"/>
        <v>{"source":0,"target":2,"value":2048936},</v>
      </c>
    </row>
    <row r="11" spans="2:10">
      <c r="B11">
        <f>B10+1</f>
        <v>2</v>
      </c>
      <c r="C11" s="4" t="s">
        <v>2</v>
      </c>
      <c r="D11" s="7" t="str">
        <f t="shared" si="0"/>
        <v>{"name":"City Council"},</v>
      </c>
      <c r="E11" s="4">
        <v>0</v>
      </c>
      <c r="F11" t="str">
        <f t="shared" si="1"/>
        <v>General Fund</v>
      </c>
      <c r="G11" s="4">
        <v>3</v>
      </c>
      <c r="H11" t="str">
        <f t="shared" si="2"/>
        <v>City Administrator</v>
      </c>
      <c r="I11" s="6">
        <v>14069553</v>
      </c>
      <c r="J11" s="7" t="str">
        <f t="shared" si="3"/>
        <v>{"source":0,"target":3,"value":14069553},</v>
      </c>
    </row>
    <row r="12" spans="2:10">
      <c r="B12">
        <f t="shared" ref="B12:B59" si="4">B11+1</f>
        <v>3</v>
      </c>
      <c r="C12" s="4" t="s">
        <v>3</v>
      </c>
      <c r="D12" s="7" t="str">
        <f t="shared" si="0"/>
        <v>{"name":"City Administrator"},</v>
      </c>
      <c r="E12" s="4">
        <v>0</v>
      </c>
      <c r="F12" t="str">
        <f t="shared" si="1"/>
        <v>General Fund</v>
      </c>
      <c r="G12" s="4">
        <v>4</v>
      </c>
      <c r="H12" t="str">
        <f t="shared" si="2"/>
        <v>City Attorney</v>
      </c>
      <c r="I12" s="6">
        <v>4197692</v>
      </c>
      <c r="J12" s="7" t="str">
        <f t="shared" si="3"/>
        <v>{"source":0,"target":4,"value":4197692},</v>
      </c>
    </row>
    <row r="13" spans="2:10">
      <c r="B13">
        <f t="shared" si="4"/>
        <v>4</v>
      </c>
      <c r="C13" s="4" t="s">
        <v>4</v>
      </c>
      <c r="D13" s="7" t="str">
        <f t="shared" si="0"/>
        <v>{"name":"City Attorney"},</v>
      </c>
      <c r="E13" s="4">
        <v>0</v>
      </c>
      <c r="F13" t="str">
        <f t="shared" si="1"/>
        <v>General Fund</v>
      </c>
      <c r="G13" s="4">
        <v>5</v>
      </c>
      <c r="H13" t="str">
        <f t="shared" si="2"/>
        <v>City Auditor</v>
      </c>
      <c r="I13" s="6">
        <v>917733</v>
      </c>
      <c r="J13" s="7" t="str">
        <f t="shared" si="3"/>
        <v>{"source":0,"target":5,"value":917733},</v>
      </c>
    </row>
    <row r="14" spans="2:10">
      <c r="B14">
        <f t="shared" si="4"/>
        <v>5</v>
      </c>
      <c r="C14" s="4" t="s">
        <v>5</v>
      </c>
      <c r="D14" s="7" t="str">
        <f t="shared" si="0"/>
        <v>{"name":"City Auditor"},</v>
      </c>
      <c r="E14" s="4">
        <v>0</v>
      </c>
      <c r="F14" t="str">
        <f t="shared" si="1"/>
        <v>General Fund</v>
      </c>
      <c r="G14" s="4">
        <v>6</v>
      </c>
      <c r="H14" t="str">
        <f t="shared" si="2"/>
        <v>City Clerk</v>
      </c>
      <c r="I14" s="6">
        <v>1814826</v>
      </c>
      <c r="J14" s="7" t="str">
        <f t="shared" si="3"/>
        <v>{"source":0,"target":6,"value":1814826},</v>
      </c>
    </row>
    <row r="15" spans="2:10">
      <c r="B15">
        <f t="shared" si="4"/>
        <v>6</v>
      </c>
      <c r="C15" s="4" t="s">
        <v>6</v>
      </c>
      <c r="D15" s="7" t="str">
        <f t="shared" si="0"/>
        <v>{"name":"City Clerk"},</v>
      </c>
      <c r="E15" s="4">
        <v>0</v>
      </c>
      <c r="F15" t="str">
        <f t="shared" si="1"/>
        <v>General Fund</v>
      </c>
      <c r="G15" s="4">
        <v>7</v>
      </c>
      <c r="H15" t="str">
        <f t="shared" si="2"/>
        <v>Human Resources</v>
      </c>
      <c r="I15" s="6">
        <v>3949757</v>
      </c>
      <c r="J15" s="7" t="str">
        <f t="shared" si="3"/>
        <v>{"source":0,"target":7,"value":3949757},</v>
      </c>
    </row>
    <row r="16" spans="2:10">
      <c r="B16">
        <f t="shared" si="4"/>
        <v>7</v>
      </c>
      <c r="C16" s="4" t="s">
        <v>7</v>
      </c>
      <c r="D16" s="7" t="str">
        <f t="shared" si="0"/>
        <v>{"name":"Human Resources"},</v>
      </c>
      <c r="E16" s="4">
        <v>0</v>
      </c>
      <c r="F16" t="str">
        <f t="shared" si="1"/>
        <v>General Fund</v>
      </c>
      <c r="G16" s="4">
        <v>8</v>
      </c>
      <c r="H16" t="str">
        <f t="shared" si="2"/>
        <v>Office of Communication and Information Systems</v>
      </c>
      <c r="I16" s="6">
        <v>6649450</v>
      </c>
      <c r="J16" s="7" t="str">
        <f t="shared" si="3"/>
        <v>{"source":0,"target":8,"value":6649450},</v>
      </c>
    </row>
    <row r="17" spans="2:10">
      <c r="B17">
        <f t="shared" si="4"/>
        <v>8</v>
      </c>
      <c r="C17" s="4" t="s">
        <v>8</v>
      </c>
      <c r="D17" s="7" t="str">
        <f t="shared" si="0"/>
        <v>{"name":"Office of Communication and Information Systems"},</v>
      </c>
      <c r="E17" s="4">
        <v>0</v>
      </c>
      <c r="F17" t="str">
        <f t="shared" si="1"/>
        <v>General Fund</v>
      </c>
      <c r="G17" s="4">
        <v>9</v>
      </c>
      <c r="H17" t="str">
        <f t="shared" si="2"/>
        <v>Finance and Management Agency</v>
      </c>
      <c r="I17" s="6">
        <v>19795473</v>
      </c>
      <c r="J17" s="7" t="str">
        <f t="shared" si="3"/>
        <v>{"source":0,"target":9,"value":19795473},</v>
      </c>
    </row>
    <row r="18" spans="2:10">
      <c r="B18">
        <f t="shared" si="4"/>
        <v>9</v>
      </c>
      <c r="C18" s="4" t="s">
        <v>9</v>
      </c>
      <c r="D18" s="7" t="str">
        <f t="shared" si="0"/>
        <v>{"name":"Finance and Management Agency"},</v>
      </c>
      <c r="E18" s="4">
        <v>0</v>
      </c>
      <c r="F18" t="str">
        <f t="shared" si="1"/>
        <v>General Fund</v>
      </c>
      <c r="G18" s="4">
        <v>10</v>
      </c>
      <c r="H18" t="str">
        <f t="shared" si="2"/>
        <v>Police Services Agency</v>
      </c>
      <c r="I18" s="6">
        <v>158846631</v>
      </c>
      <c r="J18" s="7" t="str">
        <f t="shared" si="3"/>
        <v>{"source":0,"target":10,"value":158846631},</v>
      </c>
    </row>
    <row r="19" spans="2:10">
      <c r="B19">
        <f t="shared" si="4"/>
        <v>10</v>
      </c>
      <c r="C19" s="4" t="s">
        <v>10</v>
      </c>
      <c r="D19" s="7" t="str">
        <f t="shared" si="0"/>
        <v>{"name":"Police Services Agency"},</v>
      </c>
      <c r="E19" s="4">
        <v>0</v>
      </c>
      <c r="F19" t="str">
        <f t="shared" si="1"/>
        <v>General Fund</v>
      </c>
      <c r="G19" s="4">
        <v>11</v>
      </c>
      <c r="H19" t="str">
        <f t="shared" si="2"/>
        <v>Fire Services Agency</v>
      </c>
      <c r="I19" s="6">
        <v>95209445</v>
      </c>
      <c r="J19" s="7" t="str">
        <f t="shared" si="3"/>
        <v>{"source":0,"target":11,"value":95209445},</v>
      </c>
    </row>
    <row r="20" spans="2:10">
      <c r="B20">
        <f t="shared" si="4"/>
        <v>11</v>
      </c>
      <c r="C20" s="4" t="s">
        <v>11</v>
      </c>
      <c r="D20" s="7" t="str">
        <f t="shared" si="0"/>
        <v>{"name":"Fire Services Agency"},</v>
      </c>
      <c r="E20" s="4">
        <v>0</v>
      </c>
      <c r="F20" t="str">
        <f t="shared" si="1"/>
        <v>General Fund</v>
      </c>
      <c r="G20" s="4">
        <v>12</v>
      </c>
      <c r="H20" t="str">
        <f t="shared" si="2"/>
        <v>Library</v>
      </c>
      <c r="I20" s="6">
        <v>9062689</v>
      </c>
      <c r="J20" s="7" t="str">
        <f t="shared" si="3"/>
        <v>{"source":0,"target":12,"value":9062689},</v>
      </c>
    </row>
    <row r="21" spans="2:10">
      <c r="B21">
        <f t="shared" si="4"/>
        <v>12</v>
      </c>
      <c r="C21" s="4" t="s">
        <v>12</v>
      </c>
      <c r="D21" s="7" t="str">
        <f t="shared" si="0"/>
        <v>{"name":"Library"},</v>
      </c>
      <c r="E21" s="4">
        <v>0</v>
      </c>
      <c r="F21" t="str">
        <f t="shared" si="1"/>
        <v>General Fund</v>
      </c>
      <c r="G21" s="4">
        <v>13</v>
      </c>
      <c r="H21" t="str">
        <f t="shared" si="2"/>
        <v>Office of Parks and Recreation</v>
      </c>
      <c r="I21" s="6">
        <v>12787886</v>
      </c>
      <c r="J21" s="7" t="str">
        <f t="shared" si="3"/>
        <v>{"source":0,"target":13,"value":12787886},</v>
      </c>
    </row>
    <row r="22" spans="2:10">
      <c r="B22">
        <f t="shared" si="4"/>
        <v>13</v>
      </c>
      <c r="C22" s="4" t="s">
        <v>13</v>
      </c>
      <c r="D22" s="7" t="str">
        <f t="shared" si="0"/>
        <v>{"name":"Office of Parks and Recreation"},</v>
      </c>
      <c r="E22" s="4">
        <v>0</v>
      </c>
      <c r="F22" t="str">
        <f t="shared" si="1"/>
        <v>General Fund</v>
      </c>
      <c r="G22" s="4">
        <v>14</v>
      </c>
      <c r="H22" t="str">
        <f t="shared" si="2"/>
        <v>Department of Human Services</v>
      </c>
      <c r="I22" s="6">
        <v>4663526</v>
      </c>
      <c r="J22" s="7" t="str">
        <f t="shared" si="3"/>
        <v>{"source":0,"target":14,"value":4663526},</v>
      </c>
    </row>
    <row r="23" spans="2:10">
      <c r="B23">
        <f t="shared" si="4"/>
        <v>14</v>
      </c>
      <c r="C23" s="4" t="s">
        <v>14</v>
      </c>
      <c r="D23" s="7" t="str">
        <f t="shared" si="0"/>
        <v>{"name":"Department of Human Services"},</v>
      </c>
      <c r="E23" s="4">
        <v>0</v>
      </c>
      <c r="F23" t="str">
        <f t="shared" si="1"/>
        <v>General Fund</v>
      </c>
      <c r="G23" s="4">
        <v>15</v>
      </c>
      <c r="H23" t="str">
        <f t="shared" si="2"/>
        <v>Public Works Agency</v>
      </c>
      <c r="I23" s="6">
        <v>1</v>
      </c>
      <c r="J23" s="7" t="str">
        <f t="shared" si="3"/>
        <v>{"source":0,"target":15,"value":1},</v>
      </c>
    </row>
    <row r="24" spans="2:10">
      <c r="B24">
        <f t="shared" si="4"/>
        <v>15</v>
      </c>
      <c r="C24" s="4" t="s">
        <v>15</v>
      </c>
      <c r="D24" s="7" t="str">
        <f t="shared" si="0"/>
        <v>{"name":"Public Works Agency"},</v>
      </c>
      <c r="E24" s="4">
        <v>0</v>
      </c>
      <c r="F24" t="str">
        <f t="shared" si="1"/>
        <v>General Fund</v>
      </c>
      <c r="G24" s="4">
        <v>16</v>
      </c>
      <c r="H24" t="str">
        <f t="shared" si="2"/>
        <v>Community and Economic Development Agency</v>
      </c>
      <c r="I24" s="6">
        <v>475840</v>
      </c>
      <c r="J24" s="7" t="str">
        <f t="shared" si="3"/>
        <v>{"source":0,"target":16,"value":475840},</v>
      </c>
    </row>
    <row r="25" spans="2:10">
      <c r="B25">
        <f t="shared" si="4"/>
        <v>16</v>
      </c>
      <c r="C25" s="4" t="s">
        <v>16</v>
      </c>
      <c r="D25" s="7" t="str">
        <f t="shared" si="0"/>
        <v>{"name":"Community and Economic Development Agency"},</v>
      </c>
      <c r="E25" s="4">
        <v>0</v>
      </c>
      <c r="F25" t="str">
        <f t="shared" si="1"/>
        <v>General Fund</v>
      </c>
      <c r="G25" s="4">
        <v>17</v>
      </c>
      <c r="H25" t="str">
        <f t="shared" si="2"/>
        <v>Non Department and Port</v>
      </c>
      <c r="I25" s="6">
        <v>61568465</v>
      </c>
      <c r="J25" s="7" t="str">
        <f t="shared" si="3"/>
        <v>{"source":0,"target":17,"value":61568465},</v>
      </c>
    </row>
    <row r="26" spans="2:10">
      <c r="B26">
        <f t="shared" si="4"/>
        <v>17</v>
      </c>
      <c r="C26" s="4" t="s">
        <v>17</v>
      </c>
      <c r="D26" s="7" t="str">
        <f t="shared" si="0"/>
        <v>{"name":"Non Department and Port"},</v>
      </c>
      <c r="E26" s="4">
        <v>0</v>
      </c>
      <c r="F26" t="str">
        <f t="shared" si="1"/>
        <v>General Fund</v>
      </c>
      <c r="G26" s="4">
        <v>18</v>
      </c>
      <c r="H26" t="str">
        <f t="shared" si="2"/>
        <v>Capital Improvement Projects</v>
      </c>
      <c r="I26" s="6">
        <v>252000</v>
      </c>
      <c r="J26" s="7" t="str">
        <f t="shared" si="3"/>
        <v>{"source":0,"target":18,"value":252000},</v>
      </c>
    </row>
    <row r="27" spans="2:10">
      <c r="B27">
        <f t="shared" si="4"/>
        <v>18</v>
      </c>
      <c r="C27" s="4" t="s">
        <v>18</v>
      </c>
      <c r="D27" s="7" t="str">
        <f t="shared" si="0"/>
        <v>{"name":"Capital Improvement Projects"},</v>
      </c>
      <c r="E27" s="4">
        <v>19</v>
      </c>
      <c r="F27" t="str">
        <f t="shared" si="1"/>
        <v>Property Tax</v>
      </c>
      <c r="G27" s="4">
        <v>0</v>
      </c>
      <c r="H27" t="str">
        <f t="shared" si="2"/>
        <v>General Fund</v>
      </c>
      <c r="I27" s="6">
        <v>125166501</v>
      </c>
      <c r="J27" s="7" t="str">
        <f t="shared" si="3"/>
        <v>{"source":19,"target":0,"value":125166501},</v>
      </c>
    </row>
    <row r="28" spans="2:10">
      <c r="B28">
        <f t="shared" si="4"/>
        <v>19</v>
      </c>
      <c r="C28" s="4" t="s">
        <v>19</v>
      </c>
      <c r="D28" s="7" t="str">
        <f t="shared" si="0"/>
        <v>{"name":"Property Tax"},</v>
      </c>
      <c r="E28" s="4">
        <v>20</v>
      </c>
      <c r="F28" t="str">
        <f t="shared" si="1"/>
        <v>Sales Tax</v>
      </c>
      <c r="G28" s="4">
        <v>0</v>
      </c>
      <c r="H28" t="str">
        <f t="shared" si="2"/>
        <v>General Fund</v>
      </c>
      <c r="I28" s="6">
        <v>39524477</v>
      </c>
      <c r="J28" s="7" t="str">
        <f t="shared" si="3"/>
        <v>{"source":20,"target":0,"value":39524477},</v>
      </c>
    </row>
    <row r="29" spans="2:10">
      <c r="B29">
        <f t="shared" si="4"/>
        <v>20</v>
      </c>
      <c r="C29" s="4" t="s">
        <v>20</v>
      </c>
      <c r="D29" s="7" t="str">
        <f t="shared" si="0"/>
        <v>{"name":"Sales Tax"},</v>
      </c>
      <c r="E29" s="4">
        <v>21</v>
      </c>
      <c r="F29" t="str">
        <f t="shared" si="1"/>
        <v>Business License Tax</v>
      </c>
      <c r="G29" s="4">
        <v>0</v>
      </c>
      <c r="H29" t="str">
        <f t="shared" si="2"/>
        <v>General Fund</v>
      </c>
      <c r="I29" s="6">
        <v>51365918</v>
      </c>
      <c r="J29" s="7" t="str">
        <f t="shared" si="3"/>
        <v>{"source":21,"target":0,"value":51365918},</v>
      </c>
    </row>
    <row r="30" spans="2:10">
      <c r="B30">
        <f t="shared" si="4"/>
        <v>21</v>
      </c>
      <c r="C30" s="4" t="s">
        <v>21</v>
      </c>
      <c r="D30" s="7" t="str">
        <f t="shared" si="0"/>
        <v>{"name":"Business License Tax"},</v>
      </c>
      <c r="E30" s="4">
        <v>22</v>
      </c>
      <c r="F30" t="str">
        <f t="shared" si="1"/>
        <v>Utility Consumption Tax</v>
      </c>
      <c r="G30" s="4">
        <v>0</v>
      </c>
      <c r="H30" t="str">
        <f t="shared" si="2"/>
        <v>General Fund</v>
      </c>
      <c r="I30" s="6">
        <v>51199282</v>
      </c>
      <c r="J30" s="7" t="str">
        <f t="shared" si="3"/>
        <v>{"source":22,"target":0,"value":51199282},</v>
      </c>
    </row>
    <row r="31" spans="2:10">
      <c r="B31">
        <f t="shared" si="4"/>
        <v>22</v>
      </c>
      <c r="C31" s="4" t="s">
        <v>22</v>
      </c>
      <c r="D31" s="7" t="str">
        <f t="shared" si="0"/>
        <v>{"name":"Utility Consumption Tax"},</v>
      </c>
      <c r="E31" s="4">
        <v>23</v>
      </c>
      <c r="F31" t="str">
        <f t="shared" si="1"/>
        <v>Real Estate Transfer Tax</v>
      </c>
      <c r="G31" s="4">
        <v>0</v>
      </c>
      <c r="H31" t="str">
        <f t="shared" si="2"/>
        <v>General Fund</v>
      </c>
      <c r="I31" s="6">
        <v>28774900</v>
      </c>
      <c r="J31" s="7" t="str">
        <f t="shared" si="3"/>
        <v>{"source":23,"target":0,"value":28774900},</v>
      </c>
    </row>
    <row r="32" spans="2:10">
      <c r="B32">
        <f t="shared" si="4"/>
        <v>23</v>
      </c>
      <c r="C32" s="4" t="s">
        <v>23</v>
      </c>
      <c r="D32" s="7" t="str">
        <f t="shared" si="0"/>
        <v>{"name":"Real Estate Transfer Tax"},</v>
      </c>
      <c r="E32" s="4">
        <v>24</v>
      </c>
      <c r="F32" t="str">
        <f t="shared" si="1"/>
        <v>Transient Occupancy Tax</v>
      </c>
      <c r="G32" s="4">
        <v>0</v>
      </c>
      <c r="H32" t="str">
        <f t="shared" si="2"/>
        <v>General Fund</v>
      </c>
      <c r="I32" s="6">
        <v>8902937</v>
      </c>
      <c r="J32" s="7" t="str">
        <f t="shared" si="3"/>
        <v>{"source":24,"target":0,"value":8902937},</v>
      </c>
    </row>
    <row r="33" spans="2:10">
      <c r="B33">
        <f t="shared" si="4"/>
        <v>24</v>
      </c>
      <c r="C33" s="4" t="s">
        <v>24</v>
      </c>
      <c r="D33" s="7" t="str">
        <f t="shared" si="0"/>
        <v>{"name":"Transient Occupancy Tax"},</v>
      </c>
      <c r="E33" s="4">
        <v>25</v>
      </c>
      <c r="F33" t="str">
        <f t="shared" si="1"/>
        <v>Parking Tax</v>
      </c>
      <c r="G33" s="4">
        <v>0</v>
      </c>
      <c r="H33" t="str">
        <f t="shared" si="2"/>
        <v>General Fund</v>
      </c>
      <c r="I33" s="6">
        <v>7822736</v>
      </c>
      <c r="J33" s="7" t="str">
        <f t="shared" si="3"/>
        <v>{"source":25,"target":0,"value":7822736},</v>
      </c>
    </row>
    <row r="34" spans="2:10">
      <c r="B34">
        <f t="shared" si="4"/>
        <v>25</v>
      </c>
      <c r="C34" s="4" t="s">
        <v>25</v>
      </c>
      <c r="D34" s="7" t="str">
        <f t="shared" si="0"/>
        <v>{"name":"Parking Tax"},</v>
      </c>
      <c r="E34" s="4">
        <v>26</v>
      </c>
      <c r="F34" t="str">
        <f t="shared" si="1"/>
        <v>Licenses &amp; Permits</v>
      </c>
      <c r="G34" s="4">
        <v>0</v>
      </c>
      <c r="H34" t="str">
        <f t="shared" si="2"/>
        <v>General Fund</v>
      </c>
      <c r="I34" s="6">
        <v>939660</v>
      </c>
      <c r="J34" s="7" t="str">
        <f t="shared" si="3"/>
        <v>{"source":26,"target":0,"value":939660},</v>
      </c>
    </row>
    <row r="35" spans="2:10">
      <c r="B35">
        <f t="shared" si="4"/>
        <v>26</v>
      </c>
      <c r="C35" s="4" t="s">
        <v>26</v>
      </c>
      <c r="D35" s="7" t="str">
        <f t="shared" si="0"/>
        <v>{"name":"Licenses &amp; Permits"},</v>
      </c>
      <c r="E35" s="4">
        <v>27</v>
      </c>
      <c r="F35" t="str">
        <f t="shared" si="1"/>
        <v>Fines &amp; Penalties</v>
      </c>
      <c r="G35" s="4">
        <v>0</v>
      </c>
      <c r="H35" t="str">
        <f t="shared" si="2"/>
        <v>General Fund</v>
      </c>
      <c r="I35" s="6">
        <v>24011420</v>
      </c>
      <c r="J35" s="7" t="str">
        <f t="shared" si="3"/>
        <v>{"source":27,"target":0,"value":24011420},</v>
      </c>
    </row>
    <row r="36" spans="2:10">
      <c r="B36">
        <f t="shared" si="4"/>
        <v>27</v>
      </c>
      <c r="C36" s="4" t="s">
        <v>27</v>
      </c>
      <c r="D36" s="7" t="str">
        <f t="shared" si="0"/>
        <v>{"name":"Fines &amp; Penalties"},</v>
      </c>
      <c r="E36" s="4">
        <v>28</v>
      </c>
      <c r="F36" t="str">
        <f t="shared" si="1"/>
        <v>Interest Income</v>
      </c>
      <c r="G36" s="4">
        <v>0</v>
      </c>
      <c r="H36" t="str">
        <f t="shared" si="2"/>
        <v>General Fund</v>
      </c>
      <c r="I36" s="6">
        <v>800000</v>
      </c>
      <c r="J36" s="7" t="str">
        <f t="shared" si="3"/>
        <v>{"source":28,"target":0,"value":800000},</v>
      </c>
    </row>
    <row r="37" spans="2:10">
      <c r="B37">
        <f t="shared" si="4"/>
        <v>28</v>
      </c>
      <c r="C37" s="4" t="s">
        <v>28</v>
      </c>
      <c r="D37" s="7" t="str">
        <f t="shared" si="0"/>
        <v>{"name":"Interest Income"},</v>
      </c>
      <c r="E37" s="4">
        <v>29</v>
      </c>
      <c r="F37" t="str">
        <f t="shared" si="1"/>
        <v>Service Charges</v>
      </c>
      <c r="G37" s="4">
        <v>0</v>
      </c>
      <c r="H37" t="str">
        <f t="shared" si="2"/>
        <v>General Fund</v>
      </c>
      <c r="I37" s="6">
        <v>44759576</v>
      </c>
      <c r="J37" s="7" t="str">
        <f t="shared" si="3"/>
        <v>{"source":29,"target":0,"value":44759576},</v>
      </c>
    </row>
    <row r="38" spans="2:10">
      <c r="B38">
        <f t="shared" si="4"/>
        <v>29</v>
      </c>
      <c r="C38" s="4" t="s">
        <v>29</v>
      </c>
      <c r="D38" s="7" t="str">
        <f t="shared" si="0"/>
        <v>{"name":"Service Charges"},</v>
      </c>
      <c r="E38" s="4">
        <v>30</v>
      </c>
      <c r="F38" t="str">
        <f t="shared" si="1"/>
        <v>Miscellaneous</v>
      </c>
      <c r="G38" s="4">
        <v>0</v>
      </c>
      <c r="H38" t="str">
        <f t="shared" si="2"/>
        <v>General Fund</v>
      </c>
      <c r="I38" s="6">
        <v>5928540</v>
      </c>
      <c r="J38" s="7" t="str">
        <f t="shared" si="3"/>
        <v>{"source":30,"target":0,"value":5928540},</v>
      </c>
    </row>
    <row r="39" spans="2:10">
      <c r="B39">
        <f t="shared" si="4"/>
        <v>30</v>
      </c>
      <c r="C39" s="4" t="s">
        <v>30</v>
      </c>
      <c r="D39" s="7" t="str">
        <f t="shared" si="0"/>
        <v>{"name":"Miscellaneous"},</v>
      </c>
      <c r="E39" s="4">
        <v>31</v>
      </c>
      <c r="F39" t="str">
        <f t="shared" si="1"/>
        <v>Interfund Transfers</v>
      </c>
      <c r="G39" s="4">
        <v>0</v>
      </c>
      <c r="H39" t="str">
        <f t="shared" si="2"/>
        <v>General Fund</v>
      </c>
      <c r="I39" s="6">
        <v>8282521</v>
      </c>
      <c r="J39" s="7" t="str">
        <f>IF(ISBLANK(E39),"",IF(ISBLANK(E40),CONCATENATE($J$2,E39,$J$3,G39,$J$4,I39,$J$6),CONCATENATE($J$2,E39,$J$3,G39,$J$4,I39,$J$5)))</f>
        <v>{"source":31,"target":0,"value":8282521},</v>
      </c>
    </row>
    <row r="40" spans="2:10">
      <c r="B40">
        <f t="shared" si="4"/>
        <v>31</v>
      </c>
      <c r="C40" s="4" t="s">
        <v>31</v>
      </c>
      <c r="D40" s="7" t="str">
        <f t="shared" si="0"/>
        <v>{"name":"Interfund Transfers"},</v>
      </c>
      <c r="E40" s="4">
        <v>32</v>
      </c>
      <c r="F40" t="str">
        <f t="shared" si="1"/>
        <v>Measure Y: Public Safety Act</v>
      </c>
      <c r="G40" s="4">
        <v>10</v>
      </c>
      <c r="H40" t="str">
        <f t="shared" si="2"/>
        <v>Police Services Agency</v>
      </c>
      <c r="I40" s="6">
        <v>11636551</v>
      </c>
      <c r="J40" s="7" t="str">
        <f t="shared" ref="J40:J59" si="5">IF(ISBLANK(E40),"",IF(ISBLANK(E41),CONCATENATE($J$2,E40,$J$3,G40,$J$4,I40,$J$6),CONCATENATE($J$2,E40,$J$3,G40,$J$4,I40,$J$5)))</f>
        <v>{"source":32,"target":10,"value":11636551},</v>
      </c>
    </row>
    <row r="41" spans="2:10">
      <c r="B41">
        <f t="shared" si="4"/>
        <v>32</v>
      </c>
      <c r="C41" s="4" t="s">
        <v>46</v>
      </c>
      <c r="D41" s="7" t="str">
        <f>IF(ISBLANK(C41),"",IF(ISBLANK(C42),CONCATENATE($D$2,C41,$D$4),CONCATENATE($D$2,C41,$D$3)))</f>
        <v>{"name":"Measure Y: Public Safety Act"},</v>
      </c>
      <c r="E41" s="4">
        <v>32</v>
      </c>
      <c r="F41" t="str">
        <f>IF(ISBLANK(E41),"",VLOOKUP(E41,$B$9:$C$64,2,FALSE))</f>
        <v>Measure Y: Public Safety Act</v>
      </c>
      <c r="G41" s="4">
        <v>11</v>
      </c>
      <c r="H41" t="str">
        <f>IF(ISBLANK(G41),"",VLOOKUP(G41,$B$9:$C$64,2,FALSE))</f>
        <v>Fire Services Agency</v>
      </c>
      <c r="I41" s="6">
        <v>4000000</v>
      </c>
      <c r="J41" s="7" t="str">
        <f t="shared" si="5"/>
        <v>{"source":32,"target":11,"value":4000000},</v>
      </c>
    </row>
    <row r="42" spans="2:10">
      <c r="B42">
        <f t="shared" si="4"/>
        <v>33</v>
      </c>
      <c r="C42" s="4" t="s">
        <v>52</v>
      </c>
      <c r="D42" s="7" t="str">
        <f t="shared" ref="D42:D89" si="6">IF(ISBLANK(C42),"",IF(ISBLANK(C43),CONCATENATE($D$2,C42,$D$4),CONCATENATE($D$2,C42,$D$3)))</f>
        <v>{"name":"Kid's First Oakland Children's Fund"},</v>
      </c>
      <c r="E42" s="4">
        <v>32</v>
      </c>
      <c r="F42" t="str">
        <f t="shared" ref="F42:F89" si="7">IF(ISBLANK(E42),"",VLOOKUP(E42,$B$9:$C$64,2,FALSE))</f>
        <v>Measure Y: Public Safety Act</v>
      </c>
      <c r="G42" s="4">
        <v>14</v>
      </c>
      <c r="H42" t="str">
        <f>IF(ISBLANK(G42),"",VLOOKUP(G42,$B$9:$C$64,2,FALSE))</f>
        <v>Department of Human Services</v>
      </c>
      <c r="I42" s="6">
        <v>6285654</v>
      </c>
      <c r="J42" s="7" t="str">
        <f t="shared" si="5"/>
        <v>{"source":32,"target":14,"value":6285654},</v>
      </c>
    </row>
    <row r="43" spans="2:10">
      <c r="B43">
        <f t="shared" si="4"/>
        <v>34</v>
      </c>
      <c r="C43" s="4" t="s">
        <v>53</v>
      </c>
      <c r="D43" s="7" t="str">
        <f t="shared" si="6"/>
        <v>{"name":"Department of Health and Human Services (Federal)"},</v>
      </c>
      <c r="E43" s="4">
        <v>33</v>
      </c>
      <c r="F43" t="str">
        <f t="shared" si="7"/>
        <v>Kid's First Oakland Children's Fund</v>
      </c>
      <c r="G43" s="4">
        <v>14</v>
      </c>
      <c r="H43" t="str">
        <f t="shared" ref="H43:H89" si="8">IF(ISBLANK(G43),"",VLOOKUP(G43,$B$9:$C$64,2,FALSE))</f>
        <v>Department of Human Services</v>
      </c>
      <c r="I43" s="6">
        <v>10756257</v>
      </c>
      <c r="J43" s="7" t="str">
        <f t="shared" si="5"/>
        <v>{"source":33,"target":14,"value":10756257},</v>
      </c>
    </row>
    <row r="44" spans="2:10">
      <c r="B44">
        <f t="shared" si="4"/>
        <v>35</v>
      </c>
      <c r="C44" s="4" t="s">
        <v>54</v>
      </c>
      <c r="D44" s="7" t="str">
        <f t="shared" si="6"/>
        <v>{"name":"Measure B - ACTIA"},</v>
      </c>
      <c r="E44" s="4">
        <v>34</v>
      </c>
      <c r="F44" t="str">
        <f t="shared" si="7"/>
        <v>Department of Health and Human Services (Federal)</v>
      </c>
      <c r="G44" s="4">
        <v>14</v>
      </c>
      <c r="H44" t="str">
        <f t="shared" si="8"/>
        <v>Department of Human Services</v>
      </c>
      <c r="I44" s="6">
        <v>16790670</v>
      </c>
      <c r="J44" s="7" t="str">
        <f t="shared" si="5"/>
        <v>{"source":34,"target":14,"value":16790670},</v>
      </c>
    </row>
    <row r="45" spans="2:10">
      <c r="B45">
        <f t="shared" si="4"/>
        <v>36</v>
      </c>
      <c r="C45" s="4" t="s">
        <v>55</v>
      </c>
      <c r="D45" s="7" t="str">
        <f t="shared" si="6"/>
        <v>{"name":"Measure Q - Library Services Retention &amp; Enhancement"},</v>
      </c>
      <c r="E45" s="4">
        <v>35</v>
      </c>
      <c r="F45" t="str">
        <f t="shared" si="7"/>
        <v>Measure B - ACTIA</v>
      </c>
      <c r="G45" s="4">
        <v>15</v>
      </c>
      <c r="H45" t="str">
        <f t="shared" si="8"/>
        <v>Public Works Agency</v>
      </c>
      <c r="I45" s="6">
        <v>4650750</v>
      </c>
      <c r="J45" s="7" t="str">
        <f t="shared" si="5"/>
        <v>{"source":35,"target":15,"value":4650750},</v>
      </c>
    </row>
    <row r="46" spans="2:10">
      <c r="B46">
        <f t="shared" si="4"/>
        <v>37</v>
      </c>
      <c r="C46" s="4" t="s">
        <v>56</v>
      </c>
      <c r="D46" s="7" t="str">
        <f t="shared" si="6"/>
        <v>{"name":"Landscaping &amp; Lighting Assessment District"},</v>
      </c>
      <c r="E46" s="4">
        <v>35</v>
      </c>
      <c r="F46" t="str">
        <f t="shared" si="7"/>
        <v>Measure B - ACTIA</v>
      </c>
      <c r="G46" s="4">
        <v>18</v>
      </c>
      <c r="H46" t="str">
        <f t="shared" si="8"/>
        <v>Capital Improvement Projects</v>
      </c>
      <c r="I46" s="6">
        <v>3500000</v>
      </c>
      <c r="J46" s="7" t="str">
        <f t="shared" si="5"/>
        <v>{"source":35,"target":18,"value":3500000},</v>
      </c>
    </row>
    <row r="47" spans="2:10">
      <c r="B47">
        <f t="shared" si="4"/>
        <v>38</v>
      </c>
      <c r="C47" s="4" t="s">
        <v>57</v>
      </c>
      <c r="D47" s="7" t="str">
        <f t="shared" si="6"/>
        <v>{"name":"Development Service Fund"},</v>
      </c>
      <c r="E47" s="4">
        <v>36</v>
      </c>
      <c r="F47" t="str">
        <f t="shared" si="7"/>
        <v>Measure Q - Library Services Retention &amp; Enhancement</v>
      </c>
      <c r="G47" s="4">
        <v>12</v>
      </c>
      <c r="H47" t="str">
        <f t="shared" si="8"/>
        <v>Library</v>
      </c>
      <c r="I47" s="6">
        <v>14923021</v>
      </c>
      <c r="J47" s="7" t="str">
        <f t="shared" si="5"/>
        <v>{"source":36,"target":12,"value":14923021},</v>
      </c>
    </row>
    <row r="48" spans="2:10">
      <c r="B48">
        <f t="shared" si="4"/>
        <v>39</v>
      </c>
      <c r="C48" s="4" t="s">
        <v>58</v>
      </c>
      <c r="D48" s="7" t="str">
        <f t="shared" si="6"/>
        <v>{"name":"Sewer Service Fund"},</v>
      </c>
      <c r="E48" s="4">
        <v>37</v>
      </c>
      <c r="F48" t="str">
        <f t="shared" si="7"/>
        <v>Landscaping &amp; Lighting Assessment District</v>
      </c>
      <c r="G48" s="4">
        <v>15</v>
      </c>
      <c r="H48" t="str">
        <f t="shared" si="8"/>
        <v>Public Works Agency</v>
      </c>
      <c r="I48" s="6">
        <v>14365458</v>
      </c>
      <c r="J48" s="7" t="str">
        <f t="shared" si="5"/>
        <v>{"source":37,"target":15,"value":14365458},</v>
      </c>
    </row>
    <row r="49" spans="2:10">
      <c r="B49">
        <f t="shared" si="4"/>
        <v>40</v>
      </c>
      <c r="C49" s="4" t="s">
        <v>59</v>
      </c>
      <c r="D49" s="7" t="str">
        <f t="shared" si="6"/>
        <v>{"name":"Bureau of Administration"},</v>
      </c>
      <c r="E49" s="4">
        <v>37</v>
      </c>
      <c r="F49" t="str">
        <f t="shared" si="7"/>
        <v>Landscaping &amp; Lighting Assessment District</v>
      </c>
      <c r="G49" s="4">
        <v>13</v>
      </c>
      <c r="H49" t="str">
        <f t="shared" si="8"/>
        <v>Office of Parks and Recreation</v>
      </c>
      <c r="I49" s="6">
        <v>4091501</v>
      </c>
      <c r="J49" s="7" t="str">
        <f t="shared" si="5"/>
        <v>{"source":37,"target":13,"value":4091501},</v>
      </c>
    </row>
    <row r="50" spans="2:10">
      <c r="B50">
        <f t="shared" si="4"/>
        <v>41</v>
      </c>
      <c r="C50" s="4" t="s">
        <v>60</v>
      </c>
      <c r="D50" s="7" t="str">
        <f t="shared" si="6"/>
        <v>{"name":"Bureau of Field Operations"},</v>
      </c>
      <c r="E50" s="4">
        <v>38</v>
      </c>
      <c r="F50" t="str">
        <f t="shared" si="7"/>
        <v>Development Service Fund</v>
      </c>
      <c r="G50" s="4">
        <v>16</v>
      </c>
      <c r="H50" t="str">
        <f t="shared" si="8"/>
        <v>Community and Economic Development Agency</v>
      </c>
      <c r="I50" s="6">
        <v>21280707</v>
      </c>
      <c r="J50" s="7" t="str">
        <f t="shared" si="5"/>
        <v>{"source":38,"target":16,"value":21280707},</v>
      </c>
    </row>
    <row r="51" spans="2:10">
      <c r="B51">
        <f t="shared" si="4"/>
        <v>42</v>
      </c>
      <c r="C51" s="4" t="s">
        <v>61</v>
      </c>
      <c r="D51" s="7" t="str">
        <f t="shared" si="6"/>
        <v>{"name":"Bureau of Investigation"},</v>
      </c>
      <c r="E51" s="4">
        <v>39</v>
      </c>
      <c r="F51" t="str">
        <f t="shared" si="7"/>
        <v>Sewer Service Fund</v>
      </c>
      <c r="G51" s="4">
        <v>15</v>
      </c>
      <c r="H51" t="str">
        <f t="shared" si="8"/>
        <v>Public Works Agency</v>
      </c>
      <c r="I51" s="6">
        <v>22261648</v>
      </c>
      <c r="J51" s="7" t="str">
        <f t="shared" si="5"/>
        <v>{"source":39,"target":15,"value":22261648},</v>
      </c>
    </row>
    <row r="52" spans="2:10">
      <c r="B52">
        <f t="shared" si="4"/>
        <v>43</v>
      </c>
      <c r="C52" s="4" t="s">
        <v>62</v>
      </c>
      <c r="D52" s="7" t="str">
        <f t="shared" si="6"/>
        <v>{"name":"Bureau of Services"},</v>
      </c>
      <c r="E52" s="4">
        <v>39</v>
      </c>
      <c r="F52" t="str">
        <f t="shared" si="7"/>
        <v>Sewer Service Fund</v>
      </c>
      <c r="G52" s="4">
        <v>17</v>
      </c>
      <c r="H52" t="str">
        <f t="shared" si="8"/>
        <v>Non Department and Port</v>
      </c>
      <c r="I52" s="6">
        <v>10161330</v>
      </c>
      <c r="J52" s="7" t="str">
        <f t="shared" si="5"/>
        <v>{"source":39,"target":17,"value":10161330},</v>
      </c>
    </row>
    <row r="53" spans="2:10">
      <c r="B53">
        <f t="shared" si="4"/>
        <v>44</v>
      </c>
      <c r="C53" s="4" t="s">
        <v>63</v>
      </c>
      <c r="D53" s="7" t="str">
        <f t="shared" si="6"/>
        <v>{"name":"Office of the Chief of Police"},</v>
      </c>
      <c r="E53" s="4">
        <v>39</v>
      </c>
      <c r="F53" t="str">
        <f t="shared" si="7"/>
        <v>Sewer Service Fund</v>
      </c>
      <c r="G53" s="4">
        <v>18</v>
      </c>
      <c r="H53" t="str">
        <f t="shared" si="8"/>
        <v>Capital Improvement Projects</v>
      </c>
      <c r="I53" s="6">
        <v>15150000</v>
      </c>
      <c r="J53" s="7" t="str">
        <f t="shared" si="5"/>
        <v>{"source":39,"target":18,"value":15150000},</v>
      </c>
    </row>
    <row r="54" spans="2:10">
      <c r="B54">
        <f t="shared" si="4"/>
        <v>45</v>
      </c>
      <c r="C54" s="4" t="s">
        <v>64</v>
      </c>
      <c r="D54" s="7" t="str">
        <f t="shared" si="6"/>
        <v>{"name":"911 Dispatch Communication"},</v>
      </c>
      <c r="E54" s="4">
        <v>10</v>
      </c>
      <c r="F54" t="str">
        <f t="shared" si="7"/>
        <v>Police Services Agency</v>
      </c>
      <c r="G54" s="4">
        <v>40</v>
      </c>
      <c r="H54" t="str">
        <f t="shared" si="8"/>
        <v>Bureau of Administration</v>
      </c>
      <c r="I54" s="6">
        <v>5764069</v>
      </c>
      <c r="J54" s="7" t="str">
        <f t="shared" si="5"/>
        <v>{"source":10,"target":40,"value":5764069},</v>
      </c>
    </row>
    <row r="55" spans="2:10">
      <c r="B55">
        <f t="shared" si="4"/>
        <v>46</v>
      </c>
      <c r="C55" s="4" t="s">
        <v>65</v>
      </c>
      <c r="D55" s="7" t="str">
        <f t="shared" si="6"/>
        <v>{"name":"Emergency Medical Services"},</v>
      </c>
      <c r="E55" s="4">
        <v>10</v>
      </c>
      <c r="F55" t="str">
        <f t="shared" si="7"/>
        <v>Police Services Agency</v>
      </c>
      <c r="G55" s="4">
        <v>41</v>
      </c>
      <c r="H55" t="str">
        <f t="shared" si="8"/>
        <v>Bureau of Field Operations</v>
      </c>
      <c r="I55" s="6">
        <v>94369800</v>
      </c>
      <c r="J55" s="7" t="str">
        <f t="shared" si="5"/>
        <v>{"source":10,"target":41,"value":94369800},</v>
      </c>
    </row>
    <row r="56" spans="2:10">
      <c r="B56">
        <f t="shared" si="4"/>
        <v>47</v>
      </c>
      <c r="C56" s="4" t="s">
        <v>66</v>
      </c>
      <c r="D56" s="7" t="str">
        <f t="shared" si="6"/>
        <v>{"name":"Emergency Response Support Services"},</v>
      </c>
      <c r="E56" s="4">
        <v>10</v>
      </c>
      <c r="F56" t="str">
        <f t="shared" si="7"/>
        <v>Police Services Agency</v>
      </c>
      <c r="G56" s="4">
        <v>42</v>
      </c>
      <c r="H56" t="str">
        <f t="shared" si="8"/>
        <v>Bureau of Investigation</v>
      </c>
      <c r="I56" s="6">
        <v>27273602</v>
      </c>
      <c r="J56" s="7" t="str">
        <f t="shared" si="5"/>
        <v>{"source":10,"target":42,"value":27273602},</v>
      </c>
    </row>
    <row r="57" spans="2:10">
      <c r="B57">
        <f t="shared" si="4"/>
        <v>48</v>
      </c>
      <c r="C57" s="4" t="s">
        <v>67</v>
      </c>
      <c r="D57" s="7" t="str">
        <f t="shared" si="6"/>
        <v>{"name":"Fire Department Administration"},</v>
      </c>
      <c r="E57" s="4">
        <v>10</v>
      </c>
      <c r="F57" t="str">
        <f t="shared" si="7"/>
        <v>Police Services Agency</v>
      </c>
      <c r="G57" s="4">
        <v>43</v>
      </c>
      <c r="H57" t="str">
        <f t="shared" si="8"/>
        <v>Bureau of Services</v>
      </c>
      <c r="I57" s="6">
        <v>18927910</v>
      </c>
      <c r="J57" s="7" t="str">
        <f t="shared" si="5"/>
        <v>{"source":10,"target":43,"value":18927910},</v>
      </c>
    </row>
    <row r="58" spans="2:10">
      <c r="B58">
        <f t="shared" si="4"/>
        <v>49</v>
      </c>
      <c r="C58" s="4" t="s">
        <v>68</v>
      </c>
      <c r="D58" s="7" t="str">
        <f t="shared" si="6"/>
        <v>{"name":"Fire Department Safety, Education and Training"},</v>
      </c>
      <c r="E58" s="4">
        <v>10</v>
      </c>
      <c r="F58" t="str">
        <f t="shared" si="7"/>
        <v>Police Services Agency</v>
      </c>
      <c r="G58" s="4">
        <v>44</v>
      </c>
      <c r="H58" t="str">
        <f t="shared" si="8"/>
        <v>Office of the Chief of Police</v>
      </c>
      <c r="I58" s="6">
        <v>40677390</v>
      </c>
      <c r="J58" s="7" t="str">
        <f t="shared" si="5"/>
        <v>{"source":10,"target":44,"value":40677390},</v>
      </c>
    </row>
    <row r="59" spans="2:10">
      <c r="B59">
        <f t="shared" si="4"/>
        <v>50</v>
      </c>
      <c r="C59" s="4" t="s">
        <v>69</v>
      </c>
      <c r="D59" s="7" t="str">
        <f t="shared" si="6"/>
        <v>{"name":"Fire Prevention Bureau"},</v>
      </c>
      <c r="E59" s="4">
        <v>11</v>
      </c>
      <c r="F59" t="str">
        <f t="shared" si="7"/>
        <v>Fire Services Agency</v>
      </c>
      <c r="G59" s="4">
        <v>45</v>
      </c>
      <c r="H59" t="str">
        <f t="shared" si="8"/>
        <v>911 Dispatch Communication</v>
      </c>
      <c r="I59" s="6">
        <v>4236687</v>
      </c>
      <c r="J59" s="7" t="str">
        <f t="shared" si="5"/>
        <v>{"source":11,"target":45,"value":4236687},</v>
      </c>
    </row>
    <row r="60" spans="2:10">
      <c r="B60">
        <f t="shared" ref="B60:B89" si="9">B59+1</f>
        <v>51</v>
      </c>
      <c r="C60" s="4" t="s">
        <v>70</v>
      </c>
      <c r="D60" s="7" t="str">
        <f t="shared" si="6"/>
        <v>{"name":"Fire Suppression/Field Operations"},</v>
      </c>
      <c r="E60" s="4">
        <v>11</v>
      </c>
      <c r="F60" t="str">
        <f t="shared" si="7"/>
        <v>Fire Services Agency</v>
      </c>
      <c r="G60" s="4">
        <v>46</v>
      </c>
      <c r="H60" t="str">
        <f t="shared" si="8"/>
        <v>Emergency Medical Services</v>
      </c>
      <c r="I60" s="6">
        <v>2593687</v>
      </c>
      <c r="J60" s="7" t="str">
        <f t="shared" ref="J60:J89" si="10">IF(ISBLANK(E60),"",IF(ISBLANK(E61),CONCATENATE($J$2,E60,$J$3,G60,$J$4,I60,$J$6),CONCATENATE($J$2,E60,$J$3,G60,$J$4,I60,$J$5)))</f>
        <v>{"source":11,"target":46,"value":2593687},</v>
      </c>
    </row>
    <row r="61" spans="2:10">
      <c r="B61">
        <f t="shared" si="9"/>
        <v>52</v>
      </c>
      <c r="C61" s="4" t="s">
        <v>71</v>
      </c>
      <c r="D61" s="7" t="str">
        <f t="shared" si="6"/>
        <v>{"name":"Office of Emergency Svcs/Dept. of Homeland Sec."},</v>
      </c>
      <c r="E61" s="4">
        <v>11</v>
      </c>
      <c r="F61" t="str">
        <f t="shared" si="7"/>
        <v>Fire Services Agency</v>
      </c>
      <c r="G61" s="4">
        <v>47</v>
      </c>
      <c r="H61" t="str">
        <f t="shared" si="8"/>
        <v>Emergency Response Support Services</v>
      </c>
      <c r="I61" s="6">
        <v>3415611</v>
      </c>
      <c r="J61" s="7" t="str">
        <f t="shared" si="10"/>
        <v>{"source":11,"target":47,"value":3415611},</v>
      </c>
    </row>
    <row r="62" spans="2:10">
      <c r="B62">
        <f t="shared" si="9"/>
        <v>53</v>
      </c>
      <c r="C62" s="4" t="s">
        <v>72</v>
      </c>
      <c r="D62" s="7" t="str">
        <f t="shared" si="6"/>
        <v>{"name":"Personnel, Safety, and Liability"},</v>
      </c>
      <c r="E62" s="4">
        <v>11</v>
      </c>
      <c r="F62" t="str">
        <f t="shared" si="7"/>
        <v>Fire Services Agency</v>
      </c>
      <c r="G62" s="4">
        <v>48</v>
      </c>
      <c r="H62" t="str">
        <f t="shared" si="8"/>
        <v>Fire Department Administration</v>
      </c>
      <c r="I62" s="6">
        <v>3979798</v>
      </c>
      <c r="J62" s="7" t="str">
        <f t="shared" si="10"/>
        <v>{"source":11,"target":48,"value":3979798},</v>
      </c>
    </row>
    <row r="63" spans="2:10">
      <c r="B63">
        <f t="shared" si="9"/>
        <v>54</v>
      </c>
      <c r="C63" s="4" t="s">
        <v>73</v>
      </c>
      <c r="D63" s="7" t="str">
        <f t="shared" si="6"/>
        <v>{"name":"Special Operation-Emergency Response"}</v>
      </c>
      <c r="E63" s="4">
        <v>11</v>
      </c>
      <c r="F63" t="str">
        <f t="shared" si="7"/>
        <v>Fire Services Agency</v>
      </c>
      <c r="G63" s="4">
        <v>49</v>
      </c>
      <c r="H63" t="str">
        <f t="shared" si="8"/>
        <v>Fire Department Safety, Education and Training</v>
      </c>
      <c r="I63" s="6">
        <v>561274</v>
      </c>
      <c r="J63" s="7" t="str">
        <f t="shared" si="10"/>
        <v>{"source":11,"target":49,"value":561274},</v>
      </c>
    </row>
    <row r="64" spans="2:10">
      <c r="B64">
        <f t="shared" si="9"/>
        <v>55</v>
      </c>
      <c r="C64" s="4"/>
      <c r="D64" s="7" t="str">
        <f t="shared" si="6"/>
        <v/>
      </c>
      <c r="E64" s="4">
        <v>11</v>
      </c>
      <c r="F64" t="str">
        <f t="shared" si="7"/>
        <v>Fire Services Agency</v>
      </c>
      <c r="G64" s="4">
        <v>50</v>
      </c>
      <c r="H64" t="str">
        <f t="shared" si="8"/>
        <v>Fire Prevention Bureau</v>
      </c>
      <c r="I64" s="6">
        <v>5575332</v>
      </c>
      <c r="J64" s="7" t="str">
        <f t="shared" si="10"/>
        <v>{"source":11,"target":50,"value":5575332},</v>
      </c>
    </row>
    <row r="65" spans="2:10">
      <c r="B65">
        <f t="shared" si="9"/>
        <v>56</v>
      </c>
      <c r="C65" s="4"/>
      <c r="D65" s="7" t="str">
        <f t="shared" si="6"/>
        <v/>
      </c>
      <c r="E65" s="4">
        <v>11</v>
      </c>
      <c r="F65" t="str">
        <f t="shared" si="7"/>
        <v>Fire Services Agency</v>
      </c>
      <c r="G65" s="4">
        <v>51</v>
      </c>
      <c r="H65" t="str">
        <f t="shared" si="8"/>
        <v>Fire Suppression/Field Operations</v>
      </c>
      <c r="I65" s="6">
        <v>82622800</v>
      </c>
      <c r="J65" s="7" t="str">
        <f t="shared" si="10"/>
        <v>{"source":11,"target":51,"value":82622800},</v>
      </c>
    </row>
    <row r="66" spans="2:10">
      <c r="B66">
        <f t="shared" si="9"/>
        <v>57</v>
      </c>
      <c r="C66" s="4"/>
      <c r="D66" s="7" t="str">
        <f t="shared" si="6"/>
        <v/>
      </c>
      <c r="E66" s="4">
        <v>11</v>
      </c>
      <c r="F66" t="str">
        <f t="shared" si="7"/>
        <v>Fire Services Agency</v>
      </c>
      <c r="G66" s="4">
        <v>52</v>
      </c>
      <c r="H66" t="str">
        <f t="shared" si="8"/>
        <v>Office of Emergency Svcs/Dept. of Homeland Sec.</v>
      </c>
      <c r="I66" s="6">
        <v>549322</v>
      </c>
      <c r="J66" s="7" t="str">
        <f t="shared" si="10"/>
        <v>{"source":11,"target":52,"value":549322},</v>
      </c>
    </row>
    <row r="67" spans="2:10">
      <c r="B67">
        <f t="shared" si="9"/>
        <v>58</v>
      </c>
      <c r="C67" s="4"/>
      <c r="D67" s="7" t="str">
        <f t="shared" si="6"/>
        <v/>
      </c>
      <c r="E67" s="4">
        <v>11</v>
      </c>
      <c r="F67" t="str">
        <f t="shared" si="7"/>
        <v>Fire Services Agency</v>
      </c>
      <c r="G67" s="4">
        <v>53</v>
      </c>
      <c r="H67" t="str">
        <f t="shared" si="8"/>
        <v>Personnel, Safety, and Liability</v>
      </c>
      <c r="I67" s="6">
        <v>523651</v>
      </c>
      <c r="J67" s="7" t="str">
        <f t="shared" si="10"/>
        <v>{"source":11,"target":53,"value":523651},</v>
      </c>
    </row>
    <row r="68" spans="2:10">
      <c r="B68">
        <f t="shared" si="9"/>
        <v>59</v>
      </c>
      <c r="C68" s="4"/>
      <c r="D68" s="7" t="str">
        <f t="shared" si="6"/>
        <v/>
      </c>
      <c r="E68" s="4">
        <v>11</v>
      </c>
      <c r="F68" t="str">
        <f t="shared" si="7"/>
        <v>Fire Services Agency</v>
      </c>
      <c r="G68" s="4">
        <v>54</v>
      </c>
      <c r="H68" t="str">
        <f t="shared" si="8"/>
        <v>Special Operation-Emergency Response</v>
      </c>
      <c r="I68" s="6">
        <v>4494043</v>
      </c>
      <c r="J68" s="7" t="str">
        <f t="shared" si="10"/>
        <v>{"source":11,"target":54,"value":4494043}</v>
      </c>
    </row>
    <row r="69" spans="2:10">
      <c r="B69">
        <f t="shared" si="9"/>
        <v>60</v>
      </c>
      <c r="C69" s="4"/>
      <c r="D69" s="7" t="str">
        <f t="shared" si="6"/>
        <v/>
      </c>
      <c r="E69" s="4"/>
      <c r="F69" t="str">
        <f t="shared" si="7"/>
        <v/>
      </c>
      <c r="G69" s="4"/>
      <c r="H69" t="str">
        <f t="shared" si="8"/>
        <v/>
      </c>
      <c r="I69" s="6"/>
      <c r="J69" s="7" t="str">
        <f t="shared" si="10"/>
        <v/>
      </c>
    </row>
    <row r="70" spans="2:10">
      <c r="B70">
        <f t="shared" si="9"/>
        <v>61</v>
      </c>
      <c r="C70" s="4"/>
      <c r="D70" s="7" t="str">
        <f t="shared" si="6"/>
        <v/>
      </c>
      <c r="E70" s="4"/>
      <c r="F70" t="str">
        <f t="shared" si="7"/>
        <v/>
      </c>
      <c r="G70" s="4"/>
      <c r="H70" t="str">
        <f t="shared" si="8"/>
        <v/>
      </c>
      <c r="I70" s="6"/>
      <c r="J70" s="7" t="str">
        <f t="shared" si="10"/>
        <v/>
      </c>
    </row>
    <row r="71" spans="2:10">
      <c r="B71">
        <f t="shared" si="9"/>
        <v>62</v>
      </c>
      <c r="C71" s="4"/>
      <c r="D71" s="7" t="str">
        <f t="shared" si="6"/>
        <v/>
      </c>
      <c r="E71" s="4"/>
      <c r="F71" t="str">
        <f t="shared" si="7"/>
        <v/>
      </c>
      <c r="G71" s="4"/>
      <c r="H71" t="str">
        <f t="shared" si="8"/>
        <v/>
      </c>
      <c r="I71" s="6"/>
      <c r="J71" s="7" t="str">
        <f t="shared" si="10"/>
        <v/>
      </c>
    </row>
    <row r="72" spans="2:10">
      <c r="B72">
        <f t="shared" si="9"/>
        <v>63</v>
      </c>
      <c r="C72" s="4"/>
      <c r="D72" s="7" t="str">
        <f t="shared" si="6"/>
        <v/>
      </c>
      <c r="E72" s="4"/>
      <c r="F72" t="str">
        <f t="shared" si="7"/>
        <v/>
      </c>
      <c r="G72" s="4"/>
      <c r="H72" t="str">
        <f t="shared" si="8"/>
        <v/>
      </c>
      <c r="I72" s="6"/>
      <c r="J72" s="7" t="str">
        <f t="shared" si="10"/>
        <v/>
      </c>
    </row>
    <row r="73" spans="2:10">
      <c r="B73">
        <f t="shared" si="9"/>
        <v>64</v>
      </c>
      <c r="C73" s="4"/>
      <c r="D73" s="7" t="str">
        <f t="shared" si="6"/>
        <v/>
      </c>
      <c r="E73" s="4"/>
      <c r="F73" t="str">
        <f t="shared" si="7"/>
        <v/>
      </c>
      <c r="G73" s="4"/>
      <c r="H73" t="str">
        <f t="shared" si="8"/>
        <v/>
      </c>
      <c r="I73" s="6"/>
      <c r="J73" s="7" t="str">
        <f t="shared" si="10"/>
        <v/>
      </c>
    </row>
    <row r="74" spans="2:10">
      <c r="B74">
        <f t="shared" si="9"/>
        <v>65</v>
      </c>
      <c r="C74" s="4"/>
      <c r="D74" s="7" t="str">
        <f t="shared" si="6"/>
        <v/>
      </c>
      <c r="E74" s="4"/>
      <c r="F74" t="str">
        <f t="shared" si="7"/>
        <v/>
      </c>
      <c r="G74" s="4"/>
      <c r="H74" t="str">
        <f t="shared" si="8"/>
        <v/>
      </c>
      <c r="I74" s="6"/>
      <c r="J74" s="7" t="str">
        <f t="shared" si="10"/>
        <v/>
      </c>
    </row>
    <row r="75" spans="2:10">
      <c r="B75">
        <f t="shared" si="9"/>
        <v>66</v>
      </c>
      <c r="C75" s="4"/>
      <c r="D75" s="7" t="str">
        <f t="shared" si="6"/>
        <v/>
      </c>
      <c r="E75" s="4"/>
      <c r="F75" t="str">
        <f t="shared" si="7"/>
        <v/>
      </c>
      <c r="G75" s="4"/>
      <c r="H75" t="str">
        <f t="shared" si="8"/>
        <v/>
      </c>
      <c r="I75" s="6"/>
      <c r="J75" s="7" t="str">
        <f t="shared" si="10"/>
        <v/>
      </c>
    </row>
    <row r="76" spans="2:10">
      <c r="B76">
        <f t="shared" si="9"/>
        <v>67</v>
      </c>
      <c r="C76" s="4"/>
      <c r="D76" s="7" t="str">
        <f t="shared" si="6"/>
        <v/>
      </c>
      <c r="E76" s="4"/>
      <c r="F76" t="str">
        <f t="shared" si="7"/>
        <v/>
      </c>
      <c r="G76" s="4"/>
      <c r="H76" t="str">
        <f t="shared" si="8"/>
        <v/>
      </c>
      <c r="I76" s="6"/>
      <c r="J76" s="7" t="str">
        <f t="shared" si="10"/>
        <v/>
      </c>
    </row>
    <row r="77" spans="2:10">
      <c r="B77">
        <f t="shared" si="9"/>
        <v>68</v>
      </c>
      <c r="C77" s="4"/>
      <c r="D77" s="7" t="str">
        <f t="shared" si="6"/>
        <v/>
      </c>
      <c r="E77" s="4"/>
      <c r="F77" t="str">
        <f t="shared" si="7"/>
        <v/>
      </c>
      <c r="G77" s="4"/>
      <c r="H77" t="str">
        <f t="shared" si="8"/>
        <v/>
      </c>
      <c r="I77" s="6"/>
      <c r="J77" s="7" t="str">
        <f t="shared" si="10"/>
        <v/>
      </c>
    </row>
    <row r="78" spans="2:10">
      <c r="B78">
        <f t="shared" si="9"/>
        <v>69</v>
      </c>
      <c r="C78" s="4"/>
      <c r="D78" s="7" t="str">
        <f t="shared" si="6"/>
        <v/>
      </c>
      <c r="E78" s="4"/>
      <c r="F78" t="str">
        <f t="shared" si="7"/>
        <v/>
      </c>
      <c r="G78" s="4"/>
      <c r="H78" t="str">
        <f t="shared" si="8"/>
        <v/>
      </c>
      <c r="I78" s="6"/>
      <c r="J78" s="7" t="str">
        <f t="shared" si="10"/>
        <v/>
      </c>
    </row>
    <row r="79" spans="2:10">
      <c r="B79">
        <f t="shared" si="9"/>
        <v>70</v>
      </c>
      <c r="C79" s="4"/>
      <c r="D79" s="7" t="str">
        <f t="shared" si="6"/>
        <v/>
      </c>
      <c r="E79" s="4"/>
      <c r="F79" t="str">
        <f t="shared" si="7"/>
        <v/>
      </c>
      <c r="G79" s="4"/>
      <c r="H79" t="str">
        <f t="shared" si="8"/>
        <v/>
      </c>
      <c r="I79" s="6"/>
      <c r="J79" s="7" t="str">
        <f t="shared" si="10"/>
        <v/>
      </c>
    </row>
    <row r="80" spans="2:10">
      <c r="B80">
        <f t="shared" si="9"/>
        <v>71</v>
      </c>
      <c r="C80" s="4"/>
      <c r="D80" s="7" t="str">
        <f t="shared" si="6"/>
        <v/>
      </c>
      <c r="E80" s="4"/>
      <c r="F80" t="str">
        <f t="shared" si="7"/>
        <v/>
      </c>
      <c r="G80" s="4"/>
      <c r="H80" t="str">
        <f t="shared" si="8"/>
        <v/>
      </c>
      <c r="I80" s="6"/>
      <c r="J80" s="7" t="str">
        <f t="shared" si="10"/>
        <v/>
      </c>
    </row>
    <row r="81" spans="2:10">
      <c r="B81">
        <f t="shared" si="9"/>
        <v>72</v>
      </c>
      <c r="C81" s="4"/>
      <c r="D81" s="7" t="str">
        <f t="shared" si="6"/>
        <v/>
      </c>
      <c r="E81" s="4"/>
      <c r="F81" t="str">
        <f t="shared" si="7"/>
        <v/>
      </c>
      <c r="G81" s="4"/>
      <c r="H81" t="str">
        <f t="shared" si="8"/>
        <v/>
      </c>
      <c r="I81" s="6"/>
      <c r="J81" s="7" t="str">
        <f t="shared" si="10"/>
        <v/>
      </c>
    </row>
    <row r="82" spans="2:10">
      <c r="B82">
        <f t="shared" si="9"/>
        <v>73</v>
      </c>
      <c r="C82" s="4"/>
      <c r="D82" s="7" t="str">
        <f t="shared" si="6"/>
        <v/>
      </c>
      <c r="E82" s="4"/>
      <c r="F82" t="str">
        <f t="shared" si="7"/>
        <v/>
      </c>
      <c r="G82" s="4"/>
      <c r="H82" t="str">
        <f t="shared" si="8"/>
        <v/>
      </c>
      <c r="I82" s="6"/>
      <c r="J82" s="7" t="str">
        <f t="shared" si="10"/>
        <v/>
      </c>
    </row>
    <row r="83" spans="2:10">
      <c r="B83">
        <f t="shared" si="9"/>
        <v>74</v>
      </c>
      <c r="C83" s="4"/>
      <c r="D83" s="7" t="str">
        <f t="shared" si="6"/>
        <v/>
      </c>
      <c r="E83" s="4"/>
      <c r="F83" t="str">
        <f t="shared" si="7"/>
        <v/>
      </c>
      <c r="G83" s="4"/>
      <c r="H83" t="str">
        <f t="shared" si="8"/>
        <v/>
      </c>
      <c r="I83" s="6"/>
      <c r="J83" s="7" t="str">
        <f t="shared" si="10"/>
        <v/>
      </c>
    </row>
    <row r="84" spans="2:10">
      <c r="B84">
        <f t="shared" si="9"/>
        <v>75</v>
      </c>
      <c r="C84" s="4"/>
      <c r="D84" s="7" t="str">
        <f t="shared" si="6"/>
        <v/>
      </c>
      <c r="E84" s="4"/>
      <c r="F84" t="str">
        <f t="shared" si="7"/>
        <v/>
      </c>
      <c r="G84" s="4"/>
      <c r="H84" t="str">
        <f t="shared" si="8"/>
        <v/>
      </c>
      <c r="I84" s="6"/>
      <c r="J84" s="7" t="str">
        <f t="shared" si="10"/>
        <v/>
      </c>
    </row>
    <row r="85" spans="2:10">
      <c r="B85">
        <f t="shared" si="9"/>
        <v>76</v>
      </c>
      <c r="C85" s="4"/>
      <c r="D85" s="7" t="str">
        <f t="shared" si="6"/>
        <v/>
      </c>
      <c r="E85" s="4"/>
      <c r="F85" t="str">
        <f t="shared" si="7"/>
        <v/>
      </c>
      <c r="G85" s="4"/>
      <c r="H85" t="str">
        <f t="shared" si="8"/>
        <v/>
      </c>
      <c r="I85" s="6"/>
      <c r="J85" s="7" t="str">
        <f t="shared" si="10"/>
        <v/>
      </c>
    </row>
    <row r="86" spans="2:10">
      <c r="B86">
        <f t="shared" si="9"/>
        <v>77</v>
      </c>
      <c r="C86" s="4"/>
      <c r="D86" s="7" t="str">
        <f t="shared" si="6"/>
        <v/>
      </c>
      <c r="E86" s="4"/>
      <c r="F86" t="str">
        <f t="shared" si="7"/>
        <v/>
      </c>
      <c r="G86" s="4"/>
      <c r="H86" t="str">
        <f t="shared" si="8"/>
        <v/>
      </c>
      <c r="I86" s="6"/>
      <c r="J86" s="7" t="str">
        <f t="shared" si="10"/>
        <v/>
      </c>
    </row>
    <row r="87" spans="2:10">
      <c r="B87">
        <f t="shared" si="9"/>
        <v>78</v>
      </c>
      <c r="C87" s="4"/>
      <c r="D87" s="7" t="str">
        <f t="shared" si="6"/>
        <v/>
      </c>
      <c r="E87" s="4"/>
      <c r="F87" t="str">
        <f t="shared" si="7"/>
        <v/>
      </c>
      <c r="G87" s="4"/>
      <c r="H87" t="str">
        <f t="shared" si="8"/>
        <v/>
      </c>
      <c r="I87" s="6"/>
      <c r="J87" s="7" t="str">
        <f t="shared" si="10"/>
        <v/>
      </c>
    </row>
    <row r="88" spans="2:10">
      <c r="B88">
        <f t="shared" si="9"/>
        <v>79</v>
      </c>
      <c r="C88" s="4"/>
      <c r="D88" s="7" t="str">
        <f t="shared" si="6"/>
        <v/>
      </c>
      <c r="E88" s="4"/>
      <c r="F88" t="str">
        <f t="shared" si="7"/>
        <v/>
      </c>
      <c r="G88" s="4"/>
      <c r="H88" t="str">
        <f t="shared" si="8"/>
        <v/>
      </c>
      <c r="I88" s="6"/>
      <c r="J88" s="7" t="str">
        <f t="shared" si="10"/>
        <v/>
      </c>
    </row>
    <row r="89" spans="2:10">
      <c r="B89">
        <f t="shared" si="9"/>
        <v>80</v>
      </c>
      <c r="C89" s="4"/>
      <c r="D89" s="7" t="str">
        <f t="shared" si="6"/>
        <v/>
      </c>
      <c r="E89" s="4"/>
      <c r="F89" t="str">
        <f t="shared" si="7"/>
        <v/>
      </c>
      <c r="G89" s="4"/>
      <c r="H89" t="str">
        <f t="shared" si="8"/>
        <v/>
      </c>
      <c r="I89" s="6"/>
      <c r="J89" s="7" t="str">
        <f t="shared" si="10"/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Links</vt:lpstr>
      <vt:lpstr>OLDOakland PoliceFire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Guarino</dc:creator>
  <cp:lastModifiedBy>David Guarino</cp:lastModifiedBy>
  <dcterms:created xsi:type="dcterms:W3CDTF">2012-12-04T22:34:56Z</dcterms:created>
  <dcterms:modified xsi:type="dcterms:W3CDTF">2012-12-05T23:39:17Z</dcterms:modified>
</cp:coreProperties>
</file>